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4" i="1"/>
  <c r="I35"/>
  <c r="I36"/>
  <c r="I37"/>
  <c r="I38"/>
  <c r="I39"/>
  <c r="I40"/>
  <c r="I41"/>
  <c r="I42"/>
  <c r="I43"/>
  <c r="I33"/>
  <c r="K21"/>
  <c r="K22"/>
  <c r="K23"/>
  <c r="K24"/>
  <c r="K20"/>
  <c r="O21"/>
  <c r="P21" s="1"/>
  <c r="O22"/>
  <c r="P22" s="1"/>
  <c r="O23"/>
  <c r="P23" s="1"/>
  <c r="O24"/>
  <c r="P24" s="1"/>
  <c r="O25"/>
  <c r="P25" s="1"/>
  <c r="O26"/>
  <c r="P26" s="1"/>
  <c r="O27"/>
  <c r="P27" s="1"/>
  <c r="O28"/>
  <c r="P28" s="1"/>
  <c r="O29"/>
  <c r="P29" s="1"/>
  <c r="O30"/>
  <c r="P30" s="1"/>
  <c r="O20"/>
  <c r="P20" s="1"/>
  <c r="P4"/>
  <c r="P5"/>
  <c r="P6"/>
  <c r="P7"/>
  <c r="P8"/>
  <c r="P9"/>
  <c r="P10"/>
  <c r="P11"/>
  <c r="P12"/>
  <c r="P13"/>
  <c r="P3"/>
  <c r="D45"/>
  <c r="D4"/>
  <c r="D18"/>
  <c r="C52"/>
  <c r="D52" s="1"/>
  <c r="C51"/>
  <c r="D51" s="1"/>
  <c r="C50"/>
  <c r="D50" s="1"/>
  <c r="C49"/>
  <c r="D49" s="1"/>
  <c r="C48"/>
  <c r="D48" s="1"/>
  <c r="C47"/>
  <c r="D47" s="1"/>
  <c r="C46"/>
  <c r="D46" s="1"/>
  <c r="C45"/>
  <c r="C44"/>
  <c r="D44" s="1"/>
  <c r="C43"/>
  <c r="D43" s="1"/>
  <c r="C42"/>
  <c r="D42" s="1"/>
  <c r="C41"/>
  <c r="D41" s="1"/>
  <c r="C40"/>
  <c r="D40" s="1"/>
  <c r="C39"/>
  <c r="D39" s="1"/>
  <c r="C38"/>
  <c r="D38" s="1"/>
  <c r="C37"/>
  <c r="D37" s="1"/>
  <c r="C36"/>
  <c r="D36" s="1"/>
  <c r="C35"/>
  <c r="D35" s="1"/>
  <c r="C34"/>
  <c r="D34" s="1"/>
  <c r="C33"/>
  <c r="D33" s="1"/>
  <c r="C32"/>
  <c r="D32" s="1"/>
  <c r="C22"/>
  <c r="D22" s="1"/>
  <c r="C20"/>
  <c r="D20" s="1"/>
  <c r="C18"/>
  <c r="C16"/>
  <c r="D16" s="1"/>
  <c r="C14"/>
  <c r="D14" s="1"/>
  <c r="C12"/>
  <c r="D12" s="1"/>
  <c r="C10"/>
  <c r="D10" s="1"/>
  <c r="C8"/>
  <c r="D8" s="1"/>
  <c r="C6"/>
  <c r="D6" s="1"/>
  <c r="C4"/>
  <c r="C5"/>
  <c r="D5" s="1"/>
  <c r="C7"/>
  <c r="D7" s="1"/>
  <c r="C9"/>
  <c r="D9" s="1"/>
  <c r="C11"/>
  <c r="D11" s="1"/>
  <c r="C13"/>
  <c r="D13" s="1"/>
  <c r="C15"/>
  <c r="D15" s="1"/>
  <c r="C17"/>
  <c r="D17" s="1"/>
  <c r="C19"/>
  <c r="D19" s="1"/>
  <c r="C21"/>
  <c r="D21" s="1"/>
  <c r="C23"/>
  <c r="D23" s="1"/>
  <c r="C3"/>
  <c r="D3" s="1"/>
</calcChain>
</file>

<file path=xl/sharedStrings.xml><?xml version="1.0" encoding="utf-8"?>
<sst xmlns="http://schemas.openxmlformats.org/spreadsheetml/2006/main" count="43" uniqueCount="32">
  <si>
    <t xml:space="preserve">Right Motor </t>
  </si>
  <si>
    <t>Forward Voltage</t>
  </si>
  <si>
    <t>oz</t>
  </si>
  <si>
    <t>lb (force)</t>
  </si>
  <si>
    <t xml:space="preserve">Left Motor </t>
  </si>
  <si>
    <t>kg (force)</t>
  </si>
  <si>
    <t>left voltage</t>
  </si>
  <si>
    <t>right voltage</t>
  </si>
  <si>
    <t>time (s)</t>
  </si>
  <si>
    <t>distance (ft)</t>
  </si>
  <si>
    <t>velocity (ft/s)</t>
  </si>
  <si>
    <t>velocity (m/s)</t>
  </si>
  <si>
    <t>voltage sum</t>
  </si>
  <si>
    <t>Forward</t>
  </si>
  <si>
    <t>Turn</t>
  </si>
  <si>
    <t>left</t>
  </si>
  <si>
    <t>right</t>
  </si>
  <si>
    <t>average (s)</t>
  </si>
  <si>
    <t>angle</t>
  </si>
  <si>
    <t>turn rat (deg/s)</t>
  </si>
  <si>
    <t>right-left</t>
  </si>
  <si>
    <t>stopping</t>
  </si>
  <si>
    <t>average</t>
  </si>
  <si>
    <t>left thrust (kg)</t>
  </si>
  <si>
    <t>right thrust (kg)</t>
  </si>
  <si>
    <t>from labview data</t>
  </si>
  <si>
    <t>total drag (kg)</t>
  </si>
  <si>
    <t>thrust diff over 2</t>
  </si>
  <si>
    <t>left v</t>
  </si>
  <si>
    <t>thrust diff / 2</t>
  </si>
  <si>
    <t>left thrust</t>
  </si>
  <si>
    <t>turn rate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</si>
</sst>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Sheet1!$C$1:$C$2</c:f>
              <c:strCache>
                <c:ptCount val="1"/>
                <c:pt idx="0">
                  <c:v>Right Motor  lb (force)</c:v>
                </c:pt>
              </c:strCache>
            </c:strRef>
          </c:tx>
          <c:xVal>
            <c:numRef>
              <c:f>Sheet1!$A$3:$A$23</c:f>
              <c:numCache>
                <c:formatCode>General</c:formatCode>
                <c:ptCount val="21"/>
                <c:pt idx="0">
                  <c:v>5</c:v>
                </c:pt>
                <c:pt idx="1">
                  <c:v>4.75</c:v>
                </c:pt>
                <c:pt idx="2">
                  <c:v>4.5</c:v>
                </c:pt>
                <c:pt idx="3">
                  <c:v>4.25</c:v>
                </c:pt>
                <c:pt idx="4">
                  <c:v>4</c:v>
                </c:pt>
                <c:pt idx="5">
                  <c:v>3.75</c:v>
                </c:pt>
                <c:pt idx="6">
                  <c:v>3.5</c:v>
                </c:pt>
                <c:pt idx="7">
                  <c:v>3.25</c:v>
                </c:pt>
                <c:pt idx="8">
                  <c:v>3</c:v>
                </c:pt>
                <c:pt idx="9">
                  <c:v>2.75</c:v>
                </c:pt>
                <c:pt idx="10">
                  <c:v>2.5</c:v>
                </c:pt>
                <c:pt idx="11">
                  <c:v>2.25</c:v>
                </c:pt>
                <c:pt idx="12">
                  <c:v>2</c:v>
                </c:pt>
                <c:pt idx="13">
                  <c:v>1.75</c:v>
                </c:pt>
                <c:pt idx="14">
                  <c:v>1.5</c:v>
                </c:pt>
                <c:pt idx="15">
                  <c:v>1.25</c:v>
                </c:pt>
                <c:pt idx="16">
                  <c:v>1</c:v>
                </c:pt>
                <c:pt idx="17">
                  <c:v>0.75</c:v>
                </c:pt>
                <c:pt idx="18">
                  <c:v>0.5</c:v>
                </c:pt>
                <c:pt idx="19">
                  <c:v>0.25</c:v>
                </c:pt>
                <c:pt idx="20">
                  <c:v>0</c:v>
                </c:pt>
              </c:numCache>
            </c:numRef>
          </c:xVal>
          <c:yVal>
            <c:numRef>
              <c:f>Sheet1!$C$3:$C$23</c:f>
              <c:numCache>
                <c:formatCode>General</c:formatCode>
                <c:ptCount val="21"/>
                <c:pt idx="0">
                  <c:v>4.59375</c:v>
                </c:pt>
                <c:pt idx="1">
                  <c:v>4.53125</c:v>
                </c:pt>
                <c:pt idx="2">
                  <c:v>4.1687500000000002</c:v>
                </c:pt>
                <c:pt idx="3">
                  <c:v>3.3125</c:v>
                </c:pt>
                <c:pt idx="4">
                  <c:v>2.65625</c:v>
                </c:pt>
                <c:pt idx="5">
                  <c:v>1.984375</c:v>
                </c:pt>
                <c:pt idx="6">
                  <c:v>1.296875</c:v>
                </c:pt>
                <c:pt idx="7">
                  <c:v>0.78125</c:v>
                </c:pt>
                <c:pt idx="8">
                  <c:v>0.328125</c:v>
                </c:pt>
                <c:pt idx="9">
                  <c:v>6.25E-2</c:v>
                </c:pt>
                <c:pt idx="10">
                  <c:v>0</c:v>
                </c:pt>
                <c:pt idx="11">
                  <c:v>0.15625</c:v>
                </c:pt>
                <c:pt idx="12">
                  <c:v>0.5</c:v>
                </c:pt>
                <c:pt idx="13">
                  <c:v>1.03125</c:v>
                </c:pt>
                <c:pt idx="14">
                  <c:v>1.6875</c:v>
                </c:pt>
                <c:pt idx="15">
                  <c:v>2.3125</c:v>
                </c:pt>
                <c:pt idx="16">
                  <c:v>3.03125</c:v>
                </c:pt>
                <c:pt idx="17">
                  <c:v>3.875</c:v>
                </c:pt>
                <c:pt idx="18">
                  <c:v>4.5625</c:v>
                </c:pt>
                <c:pt idx="19">
                  <c:v>4.625</c:v>
                </c:pt>
                <c:pt idx="20">
                  <c:v>4.5625</c:v>
                </c:pt>
              </c:numCache>
            </c:numRef>
          </c:yVal>
        </c:ser>
        <c:ser>
          <c:idx val="1"/>
          <c:order val="1"/>
          <c:tx>
            <c:strRef>
              <c:f>Sheet1!$C$30:$C$31</c:f>
              <c:strCache>
                <c:ptCount val="1"/>
                <c:pt idx="0">
                  <c:v>Left Motor  lb (force)</c:v>
                </c:pt>
              </c:strCache>
            </c:strRef>
          </c:tx>
          <c:xVal>
            <c:numRef>
              <c:f>Sheet1!$A$32:$A$52</c:f>
              <c:numCache>
                <c:formatCode>General</c:formatCode>
                <c:ptCount val="21"/>
                <c:pt idx="0">
                  <c:v>5</c:v>
                </c:pt>
                <c:pt idx="1">
                  <c:v>4.75</c:v>
                </c:pt>
                <c:pt idx="2">
                  <c:v>4.5</c:v>
                </c:pt>
                <c:pt idx="3">
                  <c:v>4.25</c:v>
                </c:pt>
                <c:pt idx="4">
                  <c:v>4</c:v>
                </c:pt>
                <c:pt idx="5">
                  <c:v>3.75</c:v>
                </c:pt>
                <c:pt idx="6">
                  <c:v>3.5</c:v>
                </c:pt>
                <c:pt idx="7">
                  <c:v>3.25</c:v>
                </c:pt>
                <c:pt idx="8">
                  <c:v>3</c:v>
                </c:pt>
                <c:pt idx="9">
                  <c:v>2.75</c:v>
                </c:pt>
                <c:pt idx="10">
                  <c:v>2.5</c:v>
                </c:pt>
                <c:pt idx="11">
                  <c:v>2.25</c:v>
                </c:pt>
                <c:pt idx="12">
                  <c:v>2</c:v>
                </c:pt>
                <c:pt idx="13">
                  <c:v>1.75</c:v>
                </c:pt>
                <c:pt idx="14">
                  <c:v>1.5</c:v>
                </c:pt>
                <c:pt idx="15">
                  <c:v>1.25</c:v>
                </c:pt>
                <c:pt idx="16">
                  <c:v>1</c:v>
                </c:pt>
                <c:pt idx="17">
                  <c:v>0.75</c:v>
                </c:pt>
                <c:pt idx="18">
                  <c:v>0.5</c:v>
                </c:pt>
                <c:pt idx="19">
                  <c:v>0.25</c:v>
                </c:pt>
                <c:pt idx="20">
                  <c:v>0</c:v>
                </c:pt>
              </c:numCache>
            </c:numRef>
          </c:xVal>
          <c:yVal>
            <c:numRef>
              <c:f>Sheet1!$C$32:$C$52</c:f>
              <c:numCache>
                <c:formatCode>General</c:formatCode>
                <c:ptCount val="21"/>
                <c:pt idx="0">
                  <c:v>4.21875</c:v>
                </c:pt>
                <c:pt idx="1">
                  <c:v>4.25</c:v>
                </c:pt>
                <c:pt idx="2">
                  <c:v>4</c:v>
                </c:pt>
                <c:pt idx="3">
                  <c:v>3.21875</c:v>
                </c:pt>
                <c:pt idx="4">
                  <c:v>2.53125</c:v>
                </c:pt>
                <c:pt idx="5">
                  <c:v>1.875</c:v>
                </c:pt>
                <c:pt idx="6">
                  <c:v>1.2562499999999999</c:v>
                </c:pt>
                <c:pt idx="7">
                  <c:v>0.72499999999999998</c:v>
                </c:pt>
                <c:pt idx="8">
                  <c:v>0.328125</c:v>
                </c:pt>
                <c:pt idx="9">
                  <c:v>6.25E-2</c:v>
                </c:pt>
                <c:pt idx="10">
                  <c:v>0</c:v>
                </c:pt>
                <c:pt idx="11">
                  <c:v>0.15625</c:v>
                </c:pt>
                <c:pt idx="12">
                  <c:v>0.5</c:v>
                </c:pt>
                <c:pt idx="13">
                  <c:v>1</c:v>
                </c:pt>
                <c:pt idx="14">
                  <c:v>1.625</c:v>
                </c:pt>
                <c:pt idx="15">
                  <c:v>2.28125</c:v>
                </c:pt>
                <c:pt idx="16">
                  <c:v>2.96875</c:v>
                </c:pt>
                <c:pt idx="17">
                  <c:v>3.71875</c:v>
                </c:pt>
                <c:pt idx="18">
                  <c:v>4.5</c:v>
                </c:pt>
                <c:pt idx="19">
                  <c:v>4.625</c:v>
                </c:pt>
                <c:pt idx="20">
                  <c:v>4.625</c:v>
                </c:pt>
              </c:numCache>
            </c:numRef>
          </c:yVal>
        </c:ser>
        <c:axId val="116286976"/>
        <c:axId val="116288512"/>
      </c:scatterChart>
      <c:valAx>
        <c:axId val="116286976"/>
        <c:scaling>
          <c:orientation val="minMax"/>
        </c:scaling>
        <c:axPos val="b"/>
        <c:numFmt formatCode="General" sourceLinked="1"/>
        <c:tickLblPos val="nextTo"/>
        <c:crossAx val="116288512"/>
        <c:crosses val="autoZero"/>
        <c:crossBetween val="midCat"/>
      </c:valAx>
      <c:valAx>
        <c:axId val="116288512"/>
        <c:scaling>
          <c:orientation val="minMax"/>
        </c:scaling>
        <c:axPos val="l"/>
        <c:majorGridlines/>
        <c:numFmt formatCode="General" sourceLinked="1"/>
        <c:tickLblPos val="nextTo"/>
        <c:crossAx val="116286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514350</xdr:colOff>
      <xdr:row>3</xdr:row>
      <xdr:rowOff>47625</xdr:rowOff>
    </xdr:from>
    <xdr:to>
      <xdr:col>25</xdr:col>
      <xdr:colOff>342900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9"/>
  <sheetViews>
    <sheetView tabSelected="1" topLeftCell="B10" workbookViewId="0">
      <selection activeCell="L37" sqref="L37"/>
    </sheetView>
  </sheetViews>
  <sheetFormatPr defaultRowHeight="15"/>
  <cols>
    <col min="1" max="1" width="15.7109375" bestFit="1" customWidth="1"/>
    <col min="7" max="7" width="11.140625" bestFit="1" customWidth="1"/>
    <col min="8" max="8" width="12.140625" bestFit="1" customWidth="1"/>
    <col min="9" max="9" width="12" bestFit="1" customWidth="1"/>
    <col min="10" max="10" width="11.7109375" bestFit="1" customWidth="1"/>
    <col min="11" max="11" width="14.5703125" bestFit="1" customWidth="1"/>
    <col min="12" max="12" width="13.42578125" bestFit="1" customWidth="1"/>
    <col min="13" max="13" width="13.85546875" bestFit="1" customWidth="1"/>
    <col min="14" max="16" width="14.85546875" bestFit="1" customWidth="1"/>
  </cols>
  <sheetData>
    <row r="1" spans="1:16">
      <c r="A1" t="s">
        <v>0</v>
      </c>
      <c r="G1" t="s">
        <v>13</v>
      </c>
      <c r="N1" s="2" t="s">
        <v>25</v>
      </c>
      <c r="O1" s="2"/>
    </row>
    <row r="2" spans="1:16">
      <c r="A2" t="s">
        <v>1</v>
      </c>
      <c r="B2" t="s">
        <v>2</v>
      </c>
      <c r="C2" t="s">
        <v>3</v>
      </c>
      <c r="D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23</v>
      </c>
      <c r="O2" t="s">
        <v>24</v>
      </c>
      <c r="P2" t="s">
        <v>26</v>
      </c>
    </row>
    <row r="3" spans="1:16">
      <c r="A3">
        <v>5</v>
      </c>
      <c r="B3">
        <v>14.7</v>
      </c>
      <c r="C3">
        <f>(5/16)*B3</f>
        <v>4.59375</v>
      </c>
      <c r="D3" s="1">
        <f>C3/ 2.20462262</f>
        <v>2.083689951434863</v>
      </c>
      <c r="G3">
        <v>5</v>
      </c>
      <c r="H3">
        <v>4.5</v>
      </c>
      <c r="I3">
        <v>7.94</v>
      </c>
      <c r="J3">
        <v>39</v>
      </c>
      <c r="K3">
        <v>4.9118387909319896</v>
      </c>
      <c r="L3">
        <v>1.4971284634760704</v>
      </c>
      <c r="M3">
        <v>4.5</v>
      </c>
      <c r="N3">
        <v>1.91</v>
      </c>
      <c r="O3">
        <v>1.89</v>
      </c>
      <c r="P3">
        <f>N3+O3</f>
        <v>3.8</v>
      </c>
    </row>
    <row r="4" spans="1:16">
      <c r="A4">
        <v>4.75</v>
      </c>
      <c r="B4">
        <v>14.5</v>
      </c>
      <c r="C4">
        <f>(5/16)*B4</f>
        <v>4.53125</v>
      </c>
      <c r="D4" s="1">
        <f t="shared" ref="D4:D23" si="0">C4/ 2.20462262</f>
        <v>2.0553404282860894</v>
      </c>
      <c r="G4">
        <v>4.5</v>
      </c>
      <c r="H4">
        <v>4.3499999999999996</v>
      </c>
      <c r="I4">
        <v>8.5333333333333332</v>
      </c>
      <c r="J4">
        <v>39</v>
      </c>
      <c r="K4">
        <v>4.5703125</v>
      </c>
      <c r="L4">
        <v>1.3930312500000002</v>
      </c>
      <c r="M4">
        <v>3.8499999999999996</v>
      </c>
      <c r="N4">
        <v>1.81</v>
      </c>
      <c r="O4">
        <v>1.66</v>
      </c>
      <c r="P4">
        <f t="shared" ref="P4:P13" si="1">N4+O4</f>
        <v>3.4699999999999998</v>
      </c>
    </row>
    <row r="5" spans="1:16">
      <c r="A5">
        <v>4.5</v>
      </c>
      <c r="B5">
        <v>13.34</v>
      </c>
      <c r="C5">
        <f t="shared" ref="C5:C23" si="2">(5/16)*B5</f>
        <v>4.1687500000000002</v>
      </c>
      <c r="D5" s="1">
        <f t="shared" si="0"/>
        <v>1.8909131940232022</v>
      </c>
      <c r="G5">
        <v>4</v>
      </c>
      <c r="H5">
        <v>3.95</v>
      </c>
      <c r="I5">
        <v>10.066666666666665</v>
      </c>
      <c r="J5">
        <v>39</v>
      </c>
      <c r="K5">
        <v>3.8741721854304645</v>
      </c>
      <c r="L5">
        <v>1.1808476821192055</v>
      </c>
      <c r="M5">
        <v>2.95</v>
      </c>
      <c r="N5">
        <v>1.1499999999999999</v>
      </c>
      <c r="O5">
        <v>1.1399999999999999</v>
      </c>
      <c r="P5">
        <f t="shared" si="1"/>
        <v>2.29</v>
      </c>
    </row>
    <row r="6" spans="1:16">
      <c r="A6">
        <v>4.25</v>
      </c>
      <c r="B6">
        <v>10.6</v>
      </c>
      <c r="C6">
        <f t="shared" si="2"/>
        <v>3.3125</v>
      </c>
      <c r="D6" s="1">
        <f t="shared" si="0"/>
        <v>1.5025247268850033</v>
      </c>
      <c r="G6">
        <v>3.5</v>
      </c>
      <c r="H6">
        <v>3.49</v>
      </c>
      <c r="I6">
        <v>14.24</v>
      </c>
      <c r="J6">
        <v>39</v>
      </c>
      <c r="K6">
        <v>2.73876404494382</v>
      </c>
      <c r="L6">
        <v>0.83477528089887632</v>
      </c>
      <c r="M6">
        <v>1.9900000000000002</v>
      </c>
      <c r="N6">
        <v>0.56999999999999995</v>
      </c>
      <c r="O6">
        <v>0.57999999999999996</v>
      </c>
      <c r="P6">
        <f t="shared" si="1"/>
        <v>1.1499999999999999</v>
      </c>
    </row>
    <row r="7" spans="1:16">
      <c r="A7">
        <v>4</v>
      </c>
      <c r="B7">
        <v>8.5</v>
      </c>
      <c r="C7">
        <f t="shared" si="2"/>
        <v>2.65625</v>
      </c>
      <c r="D7" s="1">
        <f t="shared" si="0"/>
        <v>1.2048547338228799</v>
      </c>
      <c r="G7">
        <v>3</v>
      </c>
      <c r="H7">
        <v>3</v>
      </c>
      <c r="I7">
        <v>10.72</v>
      </c>
      <c r="J7">
        <v>13</v>
      </c>
      <c r="K7">
        <v>1.2126865671641791</v>
      </c>
      <c r="L7">
        <v>0.36962686567164182</v>
      </c>
      <c r="M7">
        <v>1</v>
      </c>
      <c r="N7">
        <v>0.15</v>
      </c>
      <c r="O7">
        <v>0.15</v>
      </c>
      <c r="P7">
        <f t="shared" si="1"/>
        <v>0.3</v>
      </c>
    </row>
    <row r="8" spans="1:16">
      <c r="A8">
        <v>3.75</v>
      </c>
      <c r="B8">
        <v>6.35</v>
      </c>
      <c r="C8">
        <f t="shared" si="2"/>
        <v>1.984375</v>
      </c>
      <c r="D8" s="1">
        <f t="shared" si="0"/>
        <v>0.90009735997356322</v>
      </c>
      <c r="G8">
        <v>2.5</v>
      </c>
      <c r="H8">
        <v>2.5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1"/>
        <v>0</v>
      </c>
    </row>
    <row r="9" spans="1:16">
      <c r="A9">
        <v>3.5</v>
      </c>
      <c r="B9">
        <v>4.1500000000000004</v>
      </c>
      <c r="C9">
        <f t="shared" si="2"/>
        <v>1.296875</v>
      </c>
      <c r="D9" s="1">
        <f t="shared" si="0"/>
        <v>0.58825260533705315</v>
      </c>
      <c r="G9">
        <v>2</v>
      </c>
      <c r="H9">
        <v>2</v>
      </c>
      <c r="I9">
        <v>15.506666666666666</v>
      </c>
      <c r="J9">
        <v>-22</v>
      </c>
      <c r="K9">
        <v>-1.418744625967326</v>
      </c>
      <c r="L9">
        <v>-0.432433361994841</v>
      </c>
      <c r="M9">
        <v>-1</v>
      </c>
      <c r="N9">
        <v>-0.23</v>
      </c>
      <c r="O9">
        <v>-0.23</v>
      </c>
      <c r="P9">
        <f t="shared" si="1"/>
        <v>-0.46</v>
      </c>
    </row>
    <row r="10" spans="1:16">
      <c r="A10">
        <v>3.25</v>
      </c>
      <c r="B10">
        <v>2.5</v>
      </c>
      <c r="C10">
        <f t="shared" si="2"/>
        <v>0.78125</v>
      </c>
      <c r="D10" s="1">
        <f t="shared" si="0"/>
        <v>0.35436903935967057</v>
      </c>
      <c r="G10">
        <v>1.5</v>
      </c>
      <c r="H10">
        <v>1.55</v>
      </c>
      <c r="I10">
        <v>8.86</v>
      </c>
      <c r="J10">
        <v>-22</v>
      </c>
      <c r="K10">
        <v>-2.4830699774266369</v>
      </c>
      <c r="L10">
        <v>-0.75683972911963893</v>
      </c>
      <c r="M10">
        <v>-1.95</v>
      </c>
      <c r="N10">
        <v>-0.74</v>
      </c>
      <c r="O10">
        <v>-0.71</v>
      </c>
      <c r="P10">
        <f t="shared" si="1"/>
        <v>-1.45</v>
      </c>
    </row>
    <row r="11" spans="1:16">
      <c r="A11">
        <v>3</v>
      </c>
      <c r="B11">
        <v>1.05</v>
      </c>
      <c r="C11">
        <f t="shared" si="2"/>
        <v>0.328125</v>
      </c>
      <c r="D11" s="1">
        <f t="shared" si="0"/>
        <v>0.14883499653106164</v>
      </c>
      <c r="G11">
        <v>1</v>
      </c>
      <c r="H11">
        <v>1.2</v>
      </c>
      <c r="I11">
        <v>6.7333333333333343</v>
      </c>
      <c r="J11">
        <v>-22</v>
      </c>
      <c r="K11">
        <v>-3.2673267326732667</v>
      </c>
      <c r="L11">
        <v>-0.99588118811881177</v>
      </c>
      <c r="M11">
        <v>-2.8</v>
      </c>
      <c r="N11">
        <v>-1.35</v>
      </c>
      <c r="O11">
        <v>-1.1200000000000001</v>
      </c>
      <c r="P11">
        <f t="shared" si="1"/>
        <v>-2.4700000000000002</v>
      </c>
    </row>
    <row r="12" spans="1:16">
      <c r="A12">
        <v>2.75</v>
      </c>
      <c r="B12">
        <v>0.2</v>
      </c>
      <c r="C12">
        <f t="shared" si="2"/>
        <v>6.25E-2</v>
      </c>
      <c r="D12" s="1">
        <f t="shared" si="0"/>
        <v>2.8349523148773644E-2</v>
      </c>
      <c r="G12">
        <v>0.5</v>
      </c>
      <c r="H12">
        <v>0.8</v>
      </c>
      <c r="I12">
        <v>5.62</v>
      </c>
      <c r="J12">
        <v>-22</v>
      </c>
      <c r="K12">
        <v>-3.9145907473309607</v>
      </c>
      <c r="L12">
        <v>-1.1931672597864769</v>
      </c>
      <c r="M12">
        <v>-3.7</v>
      </c>
      <c r="N12">
        <v>-2.04</v>
      </c>
      <c r="O12">
        <v>-1.68</v>
      </c>
      <c r="P12">
        <f t="shared" si="1"/>
        <v>-3.7199999999999998</v>
      </c>
    </row>
    <row r="13" spans="1:16">
      <c r="A13">
        <v>2.5</v>
      </c>
      <c r="B13">
        <v>0</v>
      </c>
      <c r="C13">
        <f t="shared" si="2"/>
        <v>0</v>
      </c>
      <c r="D13" s="1">
        <f t="shared" si="0"/>
        <v>0</v>
      </c>
      <c r="G13">
        <v>0</v>
      </c>
      <c r="H13">
        <v>0.7</v>
      </c>
      <c r="I13">
        <v>6.16</v>
      </c>
      <c r="J13">
        <v>-22</v>
      </c>
      <c r="K13">
        <v>-3.5714285714285712</v>
      </c>
      <c r="L13">
        <v>-1.0885714285714285</v>
      </c>
      <c r="M13">
        <v>-4.3</v>
      </c>
      <c r="N13">
        <v>-2.1</v>
      </c>
      <c r="O13">
        <v>-1.82</v>
      </c>
      <c r="P13">
        <f t="shared" si="1"/>
        <v>-3.92</v>
      </c>
    </row>
    <row r="14" spans="1:16">
      <c r="A14">
        <v>2.25</v>
      </c>
      <c r="B14">
        <v>0.5</v>
      </c>
      <c r="C14">
        <f t="shared" si="2"/>
        <v>0.15625</v>
      </c>
      <c r="D14" s="1">
        <f t="shared" si="0"/>
        <v>7.0873807871934119E-2</v>
      </c>
    </row>
    <row r="15" spans="1:16">
      <c r="A15">
        <v>2</v>
      </c>
      <c r="B15">
        <v>1.6</v>
      </c>
      <c r="C15">
        <f t="shared" si="2"/>
        <v>0.5</v>
      </c>
      <c r="D15" s="1">
        <f t="shared" si="0"/>
        <v>0.22679618519018915</v>
      </c>
    </row>
    <row r="16" spans="1:16">
      <c r="A16">
        <v>1.75</v>
      </c>
      <c r="B16">
        <v>3.3</v>
      </c>
      <c r="C16">
        <f t="shared" si="2"/>
        <v>1.03125</v>
      </c>
      <c r="D16" s="1">
        <f t="shared" si="0"/>
        <v>0.46776713195476516</v>
      </c>
    </row>
    <row r="17" spans="1:16">
      <c r="A17">
        <v>1.5</v>
      </c>
      <c r="B17">
        <v>5.4</v>
      </c>
      <c r="C17">
        <f t="shared" si="2"/>
        <v>1.6875</v>
      </c>
      <c r="D17" s="1">
        <f t="shared" si="0"/>
        <v>0.76543712501688843</v>
      </c>
    </row>
    <row r="18" spans="1:16">
      <c r="A18">
        <v>1.25</v>
      </c>
      <c r="B18">
        <v>7.4</v>
      </c>
      <c r="C18">
        <f t="shared" si="2"/>
        <v>2.3125</v>
      </c>
      <c r="D18" s="1">
        <f t="shared" si="0"/>
        <v>1.0489323565046249</v>
      </c>
      <c r="G18" t="s">
        <v>14</v>
      </c>
      <c r="M18" s="2" t="s">
        <v>25</v>
      </c>
      <c r="N18" s="2"/>
    </row>
    <row r="19" spans="1:16">
      <c r="A19">
        <v>1</v>
      </c>
      <c r="B19">
        <v>9.6999999999999993</v>
      </c>
      <c r="C19">
        <f t="shared" si="2"/>
        <v>3.03125</v>
      </c>
      <c r="D19" s="1">
        <f t="shared" si="0"/>
        <v>1.3749518727155219</v>
      </c>
      <c r="G19" t="s">
        <v>15</v>
      </c>
      <c r="H19" t="s">
        <v>16</v>
      </c>
      <c r="I19" t="s">
        <v>17</v>
      </c>
      <c r="J19" t="s">
        <v>18</v>
      </c>
      <c r="K19" t="s">
        <v>19</v>
      </c>
      <c r="L19" t="s">
        <v>20</v>
      </c>
      <c r="M19" t="s">
        <v>23</v>
      </c>
      <c r="N19" t="s">
        <v>24</v>
      </c>
      <c r="O19" t="s">
        <v>26</v>
      </c>
      <c r="P19" t="s">
        <v>27</v>
      </c>
    </row>
    <row r="20" spans="1:16">
      <c r="A20">
        <v>0.75</v>
      </c>
      <c r="B20">
        <v>12.4</v>
      </c>
      <c r="C20">
        <f t="shared" si="2"/>
        <v>3.875</v>
      </c>
      <c r="D20" s="1">
        <f t="shared" si="0"/>
        <v>1.757670435223966</v>
      </c>
      <c r="G20">
        <v>0</v>
      </c>
      <c r="H20">
        <v>5</v>
      </c>
      <c r="I20">
        <v>8.9599999999999991</v>
      </c>
      <c r="J20">
        <v>-1080</v>
      </c>
      <c r="K20">
        <f>J20/I20</f>
        <v>-120.53571428571429</v>
      </c>
      <c r="L20">
        <v>5</v>
      </c>
      <c r="M20">
        <v>-2.1</v>
      </c>
      <c r="N20">
        <v>2.08</v>
      </c>
      <c r="O20">
        <f>N20-M20</f>
        <v>4.18</v>
      </c>
      <c r="P20">
        <f>O20/2</f>
        <v>2.09</v>
      </c>
    </row>
    <row r="21" spans="1:16">
      <c r="A21">
        <v>0.5</v>
      </c>
      <c r="B21">
        <v>14.6</v>
      </c>
      <c r="C21">
        <f t="shared" si="2"/>
        <v>4.5625</v>
      </c>
      <c r="D21" s="1">
        <f t="shared" si="0"/>
        <v>2.0695151898604762</v>
      </c>
      <c r="G21">
        <v>0.5</v>
      </c>
      <c r="H21">
        <v>4.5</v>
      </c>
      <c r="I21">
        <v>9.0166666666666657</v>
      </c>
      <c r="J21">
        <v>-1080</v>
      </c>
      <c r="K21">
        <f t="shared" ref="K21:K24" si="3">J21/I21</f>
        <v>-119.77818853974124</v>
      </c>
      <c r="L21">
        <v>4</v>
      </c>
      <c r="M21">
        <v>-2.04</v>
      </c>
      <c r="N21">
        <v>1.89</v>
      </c>
      <c r="O21">
        <f t="shared" ref="O21:O30" si="4">N21-M21</f>
        <v>3.9299999999999997</v>
      </c>
      <c r="P21">
        <f t="shared" ref="P21:P30" si="5">O21/2</f>
        <v>1.9649999999999999</v>
      </c>
    </row>
    <row r="22" spans="1:16">
      <c r="A22">
        <v>0.25</v>
      </c>
      <c r="B22">
        <v>14.8</v>
      </c>
      <c r="C22">
        <f t="shared" si="2"/>
        <v>4.625</v>
      </c>
      <c r="D22" s="1">
        <f t="shared" si="0"/>
        <v>2.0978647130092498</v>
      </c>
      <c r="G22">
        <v>1</v>
      </c>
      <c r="H22">
        <v>4</v>
      </c>
      <c r="I22">
        <v>10.733333333333334</v>
      </c>
      <c r="J22">
        <v>-1080</v>
      </c>
      <c r="K22">
        <f t="shared" si="3"/>
        <v>-100.62111801242236</v>
      </c>
      <c r="L22">
        <v>3</v>
      </c>
      <c r="M22">
        <v>-1.35</v>
      </c>
      <c r="N22">
        <v>1.2</v>
      </c>
      <c r="O22">
        <f t="shared" si="4"/>
        <v>2.5499999999999998</v>
      </c>
      <c r="P22">
        <f t="shared" si="5"/>
        <v>1.2749999999999999</v>
      </c>
    </row>
    <row r="23" spans="1:16">
      <c r="A23">
        <v>0</v>
      </c>
      <c r="B23">
        <v>14.6</v>
      </c>
      <c r="C23">
        <f t="shared" si="2"/>
        <v>4.5625</v>
      </c>
      <c r="D23" s="1">
        <f t="shared" si="0"/>
        <v>2.0695151898604762</v>
      </c>
      <c r="G23">
        <v>1.5</v>
      </c>
      <c r="H23">
        <v>3.5</v>
      </c>
      <c r="I23">
        <v>14.143333333333333</v>
      </c>
      <c r="J23">
        <v>-1080</v>
      </c>
      <c r="K23">
        <f t="shared" si="3"/>
        <v>-76.361065283997178</v>
      </c>
      <c r="L23">
        <v>2</v>
      </c>
      <c r="M23">
        <v>-0.74</v>
      </c>
      <c r="N23">
        <v>0.59</v>
      </c>
      <c r="O23">
        <f t="shared" si="4"/>
        <v>1.33</v>
      </c>
      <c r="P23">
        <f t="shared" si="5"/>
        <v>0.66500000000000004</v>
      </c>
    </row>
    <row r="24" spans="1:16">
      <c r="G24">
        <v>2</v>
      </c>
      <c r="H24">
        <v>3</v>
      </c>
      <c r="I24">
        <v>26.983333333333334</v>
      </c>
      <c r="J24">
        <v>-1080</v>
      </c>
      <c r="K24">
        <f t="shared" si="3"/>
        <v>-40.024706609017912</v>
      </c>
      <c r="L24">
        <v>1</v>
      </c>
      <c r="M24">
        <v>-0.23</v>
      </c>
      <c r="N24">
        <v>0.15</v>
      </c>
      <c r="O24">
        <f t="shared" si="4"/>
        <v>0.38</v>
      </c>
      <c r="P24">
        <f t="shared" si="5"/>
        <v>0.19</v>
      </c>
    </row>
    <row r="25" spans="1:16">
      <c r="K25">
        <v>0</v>
      </c>
      <c r="L25">
        <v>0</v>
      </c>
      <c r="M25">
        <v>0</v>
      </c>
      <c r="N25">
        <v>0</v>
      </c>
      <c r="O25">
        <f t="shared" si="4"/>
        <v>0</v>
      </c>
      <c r="P25">
        <f t="shared" si="5"/>
        <v>0</v>
      </c>
    </row>
    <row r="26" spans="1:16">
      <c r="G26">
        <v>3</v>
      </c>
      <c r="H26">
        <v>2</v>
      </c>
      <c r="I26">
        <v>28.416666666666668</v>
      </c>
      <c r="J26">
        <v>1080</v>
      </c>
      <c r="K26">
        <v>38.005865102639298</v>
      </c>
      <c r="L26">
        <v>-1</v>
      </c>
      <c r="M26">
        <v>0.15</v>
      </c>
      <c r="N26">
        <v>-0.23</v>
      </c>
      <c r="O26">
        <f t="shared" si="4"/>
        <v>-0.38</v>
      </c>
      <c r="P26">
        <f t="shared" si="5"/>
        <v>-0.19</v>
      </c>
    </row>
    <row r="27" spans="1:16">
      <c r="G27">
        <v>3.5</v>
      </c>
      <c r="H27">
        <v>1.5</v>
      </c>
      <c r="I27">
        <v>14.689999999999998</v>
      </c>
      <c r="J27">
        <v>1080</v>
      </c>
      <c r="K27">
        <v>73.519400953029276</v>
      </c>
      <c r="L27">
        <v>-2</v>
      </c>
      <c r="M27">
        <v>0.56999999999999995</v>
      </c>
      <c r="N27">
        <v>-0.77</v>
      </c>
      <c r="O27">
        <f t="shared" si="4"/>
        <v>-1.3399999999999999</v>
      </c>
      <c r="P27">
        <f t="shared" si="5"/>
        <v>-0.66999999999999993</v>
      </c>
    </row>
    <row r="28" spans="1:16">
      <c r="G28">
        <v>4</v>
      </c>
      <c r="H28">
        <v>1</v>
      </c>
      <c r="I28">
        <v>10.85</v>
      </c>
      <c r="J28">
        <v>1080</v>
      </c>
      <c r="K28">
        <v>99.539170506912441</v>
      </c>
      <c r="L28">
        <v>-3</v>
      </c>
      <c r="M28">
        <v>1.1499999999999999</v>
      </c>
      <c r="N28">
        <v>-1.37</v>
      </c>
      <c r="O28">
        <f t="shared" si="4"/>
        <v>-2.52</v>
      </c>
      <c r="P28">
        <f t="shared" si="5"/>
        <v>-1.26</v>
      </c>
    </row>
    <row r="29" spans="1:16">
      <c r="G29">
        <v>4.5</v>
      </c>
      <c r="H29">
        <v>0.5</v>
      </c>
      <c r="I29">
        <v>9.1233333333333331</v>
      </c>
      <c r="J29">
        <v>1080</v>
      </c>
      <c r="K29">
        <v>118.37778589696748</v>
      </c>
      <c r="L29">
        <v>-4</v>
      </c>
      <c r="M29">
        <v>1.81</v>
      </c>
      <c r="N29">
        <v>-2.0699999999999998</v>
      </c>
      <c r="O29">
        <f t="shared" si="4"/>
        <v>-3.88</v>
      </c>
      <c r="P29">
        <f t="shared" si="5"/>
        <v>-1.94</v>
      </c>
    </row>
    <row r="30" spans="1:16">
      <c r="A30" t="s">
        <v>4</v>
      </c>
      <c r="G30">
        <v>5</v>
      </c>
      <c r="H30">
        <v>0</v>
      </c>
      <c r="I30">
        <v>9.0166666666666657</v>
      </c>
      <c r="J30">
        <v>1080</v>
      </c>
      <c r="K30">
        <v>119.77818853974124</v>
      </c>
      <c r="L30">
        <v>-5</v>
      </c>
      <c r="M30">
        <v>1.91</v>
      </c>
      <c r="N30">
        <v>-2.0699999999999998</v>
      </c>
      <c r="O30">
        <f t="shared" si="4"/>
        <v>-3.9799999999999995</v>
      </c>
      <c r="P30">
        <f t="shared" si="5"/>
        <v>-1.9899999999999998</v>
      </c>
    </row>
    <row r="31" spans="1:16">
      <c r="A31" t="s">
        <v>1</v>
      </c>
      <c r="B31" t="s">
        <v>2</v>
      </c>
      <c r="C31" t="s">
        <v>3</v>
      </c>
      <c r="D31" t="s">
        <v>5</v>
      </c>
    </row>
    <row r="32" spans="1:16">
      <c r="A32">
        <v>5</v>
      </c>
      <c r="B32">
        <v>13.5</v>
      </c>
      <c r="C32">
        <f>(5/16)*B32</f>
        <v>4.21875</v>
      </c>
      <c r="D32" s="1">
        <f>C32/ 2.20462262</f>
        <v>1.913592812542221</v>
      </c>
      <c r="G32" t="s">
        <v>31</v>
      </c>
      <c r="H32" t="s">
        <v>29</v>
      </c>
      <c r="I32" t="s">
        <v>30</v>
      </c>
      <c r="J32" t="s">
        <v>28</v>
      </c>
      <c r="K32" t="s">
        <v>31</v>
      </c>
    </row>
    <row r="33" spans="1:11">
      <c r="A33">
        <v>4.75</v>
      </c>
      <c r="B33">
        <v>13.6</v>
      </c>
      <c r="C33">
        <f>(5/16)*B33</f>
        <v>4.25</v>
      </c>
      <c r="D33" s="1">
        <f t="shared" ref="D33:D52" si="6">C33/ 2.20462262</f>
        <v>1.9277675741166078</v>
      </c>
      <c r="G33">
        <v>-120.53571428571429</v>
      </c>
      <c r="H33">
        <v>2.09</v>
      </c>
      <c r="I33">
        <f>-H33</f>
        <v>-2.09</v>
      </c>
      <c r="J33">
        <v>8.3299999999999999E-2</v>
      </c>
      <c r="K33">
        <v>-120.53571428571429</v>
      </c>
    </row>
    <row r="34" spans="1:11">
      <c r="A34">
        <v>4.5</v>
      </c>
      <c r="B34">
        <v>12.8</v>
      </c>
      <c r="C34">
        <f t="shared" ref="C34:C52" si="7">(5/16)*B34</f>
        <v>4</v>
      </c>
      <c r="D34" s="1">
        <f t="shared" si="6"/>
        <v>1.8143694815215132</v>
      </c>
      <c r="G34">
        <v>-119.77818853974124</v>
      </c>
      <c r="H34">
        <v>1.9649999999999999</v>
      </c>
      <c r="I34">
        <f t="shared" ref="I34:I43" si="8">-H34</f>
        <v>-1.9649999999999999</v>
      </c>
      <c r="J34">
        <v>0.55359999999999998</v>
      </c>
      <c r="K34">
        <v>-119.77818853974124</v>
      </c>
    </row>
    <row r="35" spans="1:11">
      <c r="A35">
        <v>4.25</v>
      </c>
      <c r="B35">
        <v>10.3</v>
      </c>
      <c r="C35">
        <f t="shared" si="7"/>
        <v>3.21875</v>
      </c>
      <c r="D35" s="1">
        <f t="shared" si="6"/>
        <v>1.4600004421618427</v>
      </c>
      <c r="G35">
        <v>-100.62111801242236</v>
      </c>
      <c r="H35">
        <v>1.2749999999999999</v>
      </c>
      <c r="I35">
        <f t="shared" si="8"/>
        <v>-1.2749999999999999</v>
      </c>
      <c r="J35">
        <v>1.0586</v>
      </c>
      <c r="K35">
        <v>-100.62111801242236</v>
      </c>
    </row>
    <row r="36" spans="1:11">
      <c r="A36">
        <v>4</v>
      </c>
      <c r="B36">
        <v>8.1</v>
      </c>
      <c r="C36">
        <f t="shared" si="7"/>
        <v>2.53125</v>
      </c>
      <c r="D36" s="1">
        <f t="shared" si="6"/>
        <v>1.1481556875253327</v>
      </c>
      <c r="G36">
        <v>-76.361065283997178</v>
      </c>
      <c r="H36">
        <v>0.66500000000000004</v>
      </c>
      <c r="I36">
        <f t="shared" si="8"/>
        <v>-0.66500000000000004</v>
      </c>
      <c r="J36">
        <v>1.5647</v>
      </c>
      <c r="K36">
        <v>-76.361065283997178</v>
      </c>
    </row>
    <row r="37" spans="1:11">
      <c r="A37">
        <v>3.75</v>
      </c>
      <c r="B37">
        <v>6</v>
      </c>
      <c r="C37">
        <f t="shared" si="7"/>
        <v>1.875</v>
      </c>
      <c r="D37" s="1">
        <f t="shared" si="6"/>
        <v>0.85048569446320932</v>
      </c>
      <c r="G37">
        <v>-40.024706609017912</v>
      </c>
      <c r="H37">
        <v>0.19</v>
      </c>
      <c r="I37">
        <f t="shared" si="8"/>
        <v>-0.19</v>
      </c>
      <c r="J37">
        <v>2.0625</v>
      </c>
      <c r="K37">
        <v>-40.024706609017912</v>
      </c>
    </row>
    <row r="38" spans="1:11">
      <c r="A38">
        <v>3.5</v>
      </c>
      <c r="B38">
        <v>4.0199999999999996</v>
      </c>
      <c r="C38">
        <f t="shared" si="7"/>
        <v>1.2562499999999999</v>
      </c>
      <c r="D38" s="1">
        <f t="shared" si="6"/>
        <v>0.56982541529035025</v>
      </c>
      <c r="G38">
        <v>0</v>
      </c>
      <c r="H38">
        <v>0</v>
      </c>
      <c r="I38">
        <f t="shared" si="8"/>
        <v>0</v>
      </c>
      <c r="J38">
        <v>2.5</v>
      </c>
      <c r="K38">
        <v>0</v>
      </c>
    </row>
    <row r="39" spans="1:11">
      <c r="A39">
        <v>3.25</v>
      </c>
      <c r="B39">
        <v>2.3199999999999998</v>
      </c>
      <c r="C39">
        <f t="shared" si="7"/>
        <v>0.72499999999999998</v>
      </c>
      <c r="D39" s="1">
        <f t="shared" si="6"/>
        <v>0.32885446852577427</v>
      </c>
      <c r="G39">
        <v>38.005865102639298</v>
      </c>
      <c r="H39">
        <v>-0.19</v>
      </c>
      <c r="I39">
        <f t="shared" si="8"/>
        <v>0.19</v>
      </c>
      <c r="J39">
        <v>3.0556000000000001</v>
      </c>
      <c r="K39">
        <v>38.005865102639298</v>
      </c>
    </row>
    <row r="40" spans="1:11">
      <c r="A40">
        <v>3</v>
      </c>
      <c r="B40">
        <v>1.05</v>
      </c>
      <c r="C40">
        <f t="shared" si="7"/>
        <v>0.328125</v>
      </c>
      <c r="D40" s="1">
        <f t="shared" si="6"/>
        <v>0.14883499653106164</v>
      </c>
      <c r="G40">
        <v>73.519400953029276</v>
      </c>
      <c r="H40">
        <v>-0.66999999999999993</v>
      </c>
      <c r="I40">
        <f t="shared" si="8"/>
        <v>0.66999999999999993</v>
      </c>
      <c r="J40">
        <v>3.5893000000000002</v>
      </c>
      <c r="K40">
        <v>73.519400953029276</v>
      </c>
    </row>
    <row r="41" spans="1:11">
      <c r="A41">
        <v>2.75</v>
      </c>
      <c r="B41">
        <v>0.2</v>
      </c>
      <c r="C41">
        <f t="shared" si="7"/>
        <v>6.25E-2</v>
      </c>
      <c r="D41" s="1">
        <f t="shared" si="6"/>
        <v>2.8349523148773644E-2</v>
      </c>
      <c r="G41">
        <v>99.539170506912441</v>
      </c>
      <c r="H41">
        <v>-1.26</v>
      </c>
      <c r="I41">
        <f t="shared" si="8"/>
        <v>1.26</v>
      </c>
      <c r="J41">
        <v>4.0887000000000002</v>
      </c>
      <c r="K41">
        <v>99.539170506912441</v>
      </c>
    </row>
    <row r="42" spans="1:11">
      <c r="A42">
        <v>2.5</v>
      </c>
      <c r="B42">
        <v>0</v>
      </c>
      <c r="C42">
        <f t="shared" si="7"/>
        <v>0</v>
      </c>
      <c r="D42" s="1">
        <f t="shared" si="6"/>
        <v>0</v>
      </c>
      <c r="G42">
        <v>118.37778589696748</v>
      </c>
      <c r="H42">
        <v>-1.94</v>
      </c>
      <c r="I42">
        <f t="shared" si="8"/>
        <v>1.94</v>
      </c>
      <c r="J42">
        <v>5</v>
      </c>
      <c r="K42">
        <v>118.37778589696748</v>
      </c>
    </row>
    <row r="43" spans="1:11">
      <c r="A43">
        <v>2.25</v>
      </c>
      <c r="B43">
        <v>0.5</v>
      </c>
      <c r="C43">
        <f t="shared" si="7"/>
        <v>0.15625</v>
      </c>
      <c r="D43" s="1">
        <f t="shared" si="6"/>
        <v>7.0873807871934119E-2</v>
      </c>
      <c r="G43">
        <v>119.77818853974124</v>
      </c>
      <c r="H43">
        <v>-1.9899999999999998</v>
      </c>
      <c r="I43">
        <f t="shared" si="8"/>
        <v>1.9899999999999998</v>
      </c>
    </row>
    <row r="44" spans="1:11">
      <c r="A44">
        <v>2</v>
      </c>
      <c r="B44">
        <v>1.6</v>
      </c>
      <c r="C44">
        <f t="shared" si="7"/>
        <v>0.5</v>
      </c>
      <c r="D44" s="1">
        <f t="shared" si="6"/>
        <v>0.22679618519018915</v>
      </c>
    </row>
    <row r="45" spans="1:11">
      <c r="A45">
        <v>1.75</v>
      </c>
      <c r="B45">
        <v>3.2</v>
      </c>
      <c r="C45">
        <f t="shared" si="7"/>
        <v>1</v>
      </c>
      <c r="D45" s="1">
        <f t="shared" si="6"/>
        <v>0.45359237038037831</v>
      </c>
    </row>
    <row r="46" spans="1:11">
      <c r="A46">
        <v>1.5</v>
      </c>
      <c r="B46">
        <v>5.2</v>
      </c>
      <c r="C46">
        <f t="shared" si="7"/>
        <v>1.625</v>
      </c>
      <c r="D46" s="1">
        <f t="shared" si="6"/>
        <v>0.73708760186811473</v>
      </c>
    </row>
    <row r="47" spans="1:11">
      <c r="A47">
        <v>1.25</v>
      </c>
      <c r="B47">
        <v>7.3</v>
      </c>
      <c r="C47">
        <f t="shared" si="7"/>
        <v>2.28125</v>
      </c>
      <c r="D47" s="1">
        <f t="shared" si="6"/>
        <v>1.0347575949302381</v>
      </c>
    </row>
    <row r="48" spans="1:11">
      <c r="A48">
        <v>1</v>
      </c>
      <c r="B48">
        <v>9.5</v>
      </c>
      <c r="C48">
        <f t="shared" si="7"/>
        <v>2.96875</v>
      </c>
      <c r="D48" s="1">
        <f t="shared" si="6"/>
        <v>1.3466023495667481</v>
      </c>
    </row>
    <row r="49" spans="1:4">
      <c r="A49">
        <v>0.75</v>
      </c>
      <c r="B49">
        <v>11.9</v>
      </c>
      <c r="C49">
        <f t="shared" si="7"/>
        <v>3.71875</v>
      </c>
      <c r="D49" s="1">
        <f t="shared" si="6"/>
        <v>1.6867966273520318</v>
      </c>
    </row>
    <row r="50" spans="1:4">
      <c r="A50">
        <v>0.5</v>
      </c>
      <c r="B50">
        <v>14.4</v>
      </c>
      <c r="C50">
        <f t="shared" si="7"/>
        <v>4.5</v>
      </c>
      <c r="D50" s="1">
        <f t="shared" si="6"/>
        <v>2.0411656667117026</v>
      </c>
    </row>
    <row r="51" spans="1:4">
      <c r="A51">
        <v>0.25</v>
      </c>
      <c r="B51">
        <v>14.8</v>
      </c>
      <c r="C51">
        <f t="shared" si="7"/>
        <v>4.625</v>
      </c>
      <c r="D51" s="1">
        <f t="shared" si="6"/>
        <v>2.0978647130092498</v>
      </c>
    </row>
    <row r="52" spans="1:4">
      <c r="A52">
        <v>0</v>
      </c>
      <c r="B52">
        <v>14.8</v>
      </c>
      <c r="C52">
        <f t="shared" si="7"/>
        <v>4.625</v>
      </c>
      <c r="D52" s="1">
        <f t="shared" si="6"/>
        <v>2.0978647130092498</v>
      </c>
    </row>
    <row r="53" spans="1:4">
      <c r="D53" s="1"/>
    </row>
    <row r="54" spans="1:4">
      <c r="B54" t="s">
        <v>21</v>
      </c>
    </row>
    <row r="55" spans="1:4">
      <c r="B55" t="s">
        <v>15</v>
      </c>
      <c r="C55" t="s">
        <v>16</v>
      </c>
      <c r="D55" t="s">
        <v>22</v>
      </c>
    </row>
    <row r="56" spans="1:4">
      <c r="B56">
        <v>5</v>
      </c>
      <c r="C56">
        <v>4.5</v>
      </c>
      <c r="D56">
        <v>11.266666669999999</v>
      </c>
    </row>
    <row r="57" spans="1:4">
      <c r="B57">
        <v>0</v>
      </c>
      <c r="C57">
        <v>0.7</v>
      </c>
      <c r="D57">
        <v>10.92</v>
      </c>
    </row>
    <row r="58" spans="1:4">
      <c r="B58">
        <v>0</v>
      </c>
      <c r="C58">
        <v>5</v>
      </c>
      <c r="D58">
        <v>8.4933333330000007</v>
      </c>
    </row>
    <row r="59" spans="1:4">
      <c r="B59">
        <v>5</v>
      </c>
      <c r="C59">
        <v>0</v>
      </c>
      <c r="D59">
        <v>5.4</v>
      </c>
    </row>
  </sheetData>
  <mergeCells count="2">
    <mergeCell ref="N1:O1"/>
    <mergeCell ref="M18:N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2010-02-23T17:58:33Z</dcterms:modified>
</cp:coreProperties>
</file>