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 activeTab="6"/>
  </bookViews>
  <sheets>
    <sheet name="参考" sheetId="1" r:id="rId1"/>
    <sheet name="2-12" sheetId="2" r:id="rId2"/>
    <sheet name="2-13" sheetId="3" r:id="rId3"/>
    <sheet name="2-14" sheetId="4" r:id="rId4"/>
    <sheet name="2-15" sheetId="5" r:id="rId5"/>
    <sheet name="2-16" sheetId="6" r:id="rId6"/>
    <sheet name="2-1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7" l="1"/>
  <c r="E8" i="7"/>
  <c r="D12" i="7"/>
  <c r="E12" i="7"/>
  <c r="E14" i="7" s="1"/>
  <c r="D14" i="7"/>
  <c r="E7" i="7"/>
  <c r="D7" i="7"/>
  <c r="D6" i="7"/>
  <c r="E11" i="7"/>
  <c r="D11" i="7"/>
  <c r="E9" i="7"/>
  <c r="D9" i="7"/>
  <c r="E6" i="7"/>
  <c r="E5" i="7"/>
  <c r="D5" i="7"/>
  <c r="E4" i="7"/>
  <c r="D4" i="7"/>
  <c r="D6" i="6" l="1"/>
  <c r="E6" i="6"/>
  <c r="E8" i="6"/>
  <c r="D8" i="6"/>
  <c r="E11" i="6"/>
  <c r="D11" i="6"/>
  <c r="K21" i="1"/>
  <c r="L21" i="1"/>
  <c r="J21" i="1"/>
  <c r="E9" i="6"/>
  <c r="D9" i="6"/>
  <c r="E14" i="6" l="1"/>
  <c r="E7" i="6"/>
  <c r="D7" i="6"/>
  <c r="E5" i="6"/>
  <c r="D5" i="6"/>
  <c r="E4" i="6"/>
  <c r="D4" i="6"/>
  <c r="E6" i="5"/>
  <c r="D6" i="5"/>
  <c r="E11" i="5"/>
  <c r="D11" i="5"/>
  <c r="D14" i="6" l="1"/>
  <c r="E14" i="5"/>
  <c r="D14" i="5"/>
  <c r="E8" i="5"/>
  <c r="D8" i="5"/>
  <c r="E7" i="5"/>
  <c r="D7" i="5"/>
  <c r="E5" i="5"/>
  <c r="D5" i="5"/>
  <c r="E4" i="5"/>
  <c r="D4" i="5"/>
  <c r="E12" i="4" l="1"/>
  <c r="D12" i="4"/>
  <c r="E11" i="4"/>
  <c r="D11" i="4"/>
  <c r="E10" i="4"/>
  <c r="D10" i="4"/>
  <c r="E9" i="4"/>
  <c r="D9" i="4"/>
  <c r="D14" i="4" l="1"/>
  <c r="E14" i="4"/>
  <c r="E8" i="4"/>
  <c r="D8" i="4"/>
  <c r="E7" i="4"/>
  <c r="D7" i="4"/>
  <c r="E6" i="4"/>
  <c r="D6" i="4"/>
  <c r="E5" i="4"/>
  <c r="D5" i="4"/>
  <c r="E4" i="4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8" i="2" l="1"/>
  <c r="D16" i="2"/>
  <c r="E18" i="2"/>
  <c r="E17" i="2"/>
  <c r="D17" i="2"/>
  <c r="E16" i="2"/>
  <c r="E14" i="2"/>
  <c r="D14" i="2"/>
  <c r="K16" i="1"/>
  <c r="L16" i="1"/>
  <c r="J16" i="1"/>
  <c r="K15" i="1"/>
  <c r="L15" i="1"/>
  <c r="J15" i="1"/>
  <c r="E7" i="2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1" i="1"/>
  <c r="L11" i="1"/>
  <c r="J11" i="1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<sst xmlns="http://schemas.openxmlformats.org/spreadsheetml/2006/main" count="110" uniqueCount="67">
  <si>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</si>
  <si>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</si>
  <si>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</si>
  <si>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</si>
  <si>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</si>
  <si>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</si>
  <si>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</si>
  <si>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</si>
  <si>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</si>
  <si>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</si>
  <si>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</si>
  <si>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</si>
  <si>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</si>
  <si>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</si>
  <si>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1碗黄焖鸡(250.0克)</t>
    <phoneticPr fontId="1" type="noConversion"/>
  </si>
  <si>
    <t>素馅饺子</t>
    <phoneticPr fontId="1" type="noConversion"/>
  </si>
  <si>
    <t>三鲜虾肉包子</t>
    <phoneticPr fontId="1" type="noConversion"/>
  </si>
  <si>
    <t>半斤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</si>
  <si>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</si>
  <si>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</si>
  <si>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</si>
  <si>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</si>
  <si>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</si>
  <si>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</si>
  <si>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</si>
  <si>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5勺增肌粉</t>
    <phoneticPr fontId="1" type="noConversion"/>
  </si>
  <si>
    <t>1勺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</si>
  <si>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</si>
  <si>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</si>
  <si>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</si>
  <si>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中型鸡蛋/53g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</si>
  <si>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</si>
  <si>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</si>
  <si>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</si>
  <si>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</si>
  <si>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</si>
  <si>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</si>
  <si>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</si>
  <si>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</si>
  <si>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</si>
  <si>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</si>
  <si>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</si>
  <si>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</si>
  <si>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</si>
  <si>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</si>
  <si>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</si>
  <si>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</si>
  <si>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</si>
  <si>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</si>
  <si>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</si>
  <si>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</si>
  <si>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</si>
  <si>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</si>
  <si>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</si>
  <si>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</si>
  <si>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</si>
  <si>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</si>
  <si>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</si>
  <si>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</si>
  <si>
    <t>蒸饺</t>
    <phoneticPr fontId="1" type="noConversion"/>
  </si>
  <si>
    <t>1.5笼屉</t>
    <phoneticPr fontId="1" type="noConversion"/>
  </si>
  <si>
    <t>1.5笼屉蒸饺</t>
    <phoneticPr fontId="1" type="noConversion"/>
  </si>
  <si>
    <t>面包</t>
    <phoneticPr fontId="1" type="noConversion"/>
  </si>
  <si>
    <t>面包*1</t>
    <phoneticPr fontId="1" type="noConversion"/>
  </si>
  <si>
    <t>3个牛肉包</t>
    <phoneticPr fontId="1" type="noConversion"/>
  </si>
  <si>
    <t>3勺燕麦</t>
    <phoneticPr fontId="1" type="noConversion"/>
  </si>
  <si>
    <t>面包*2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</si>
</sst>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21"/>
  <sheetViews>
    <sheetView topLeftCell="A4" workbookViewId="0">
      <selection activeCell="K16" sqref="K16:L16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2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</row>
    <row r="6" spans="4:12" x14ac:dyDescent="0.25">
      <c r="D6" t="s">
        <v>5</v>
      </c>
      <c r="E6">
        <v>144</v>
      </c>
      <c r="F6">
        <v>13.3</v>
      </c>
      <c r="G6">
        <v>2.8</v>
      </c>
      <c r="I6" t="s">
        <v>30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2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2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2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2" x14ac:dyDescent="0.25">
      <c r="D10" t="s">
        <v>13</v>
      </c>
      <c r="E10">
        <v>178.44</v>
      </c>
      <c r="F10">
        <v>17.8</v>
      </c>
      <c r="G10">
        <v>2.42</v>
      </c>
      <c r="I10" t="s">
        <v>14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2" x14ac:dyDescent="0.25">
      <c r="D11" t="s">
        <v>15</v>
      </c>
      <c r="E11">
        <v>148.97</v>
      </c>
      <c r="F11">
        <v>4.9000000000000004</v>
      </c>
      <c r="G11">
        <v>22.02</v>
      </c>
      <c r="I11" t="s">
        <v>17</v>
      </c>
      <c r="J11">
        <f>E11*5</f>
        <v>744.85</v>
      </c>
      <c r="K11">
        <f t="shared" ref="K11:L11" si="4">F11*5</f>
        <v>24.5</v>
      </c>
      <c r="L11">
        <f t="shared" si="4"/>
        <v>110.1</v>
      </c>
    </row>
    <row r="12" spans="4:12" x14ac:dyDescent="0.25">
      <c r="D12" t="s">
        <v>16</v>
      </c>
      <c r="E12">
        <v>223</v>
      </c>
      <c r="F12">
        <v>7.4</v>
      </c>
      <c r="G12">
        <v>29.1</v>
      </c>
      <c r="I12" t="s">
        <v>18</v>
      </c>
      <c r="J12">
        <v>223</v>
      </c>
      <c r="K12">
        <v>7.4</v>
      </c>
      <c r="L12">
        <v>29.1</v>
      </c>
    </row>
    <row r="13" spans="4:12" x14ac:dyDescent="0.25">
      <c r="D13" t="s">
        <v>25</v>
      </c>
      <c r="F13">
        <v>63</v>
      </c>
      <c r="G13">
        <v>131</v>
      </c>
      <c r="I13" t="s">
        <v>26</v>
      </c>
      <c r="K13">
        <f>F13/5</f>
        <v>12.6</v>
      </c>
      <c r="L13">
        <f>G13/5</f>
        <v>26.2</v>
      </c>
    </row>
    <row r="14" spans="4:12" x14ac:dyDescent="0.25">
      <c r="D14" t="s">
        <v>29</v>
      </c>
      <c r="E14">
        <v>93</v>
      </c>
      <c r="F14">
        <v>1.4</v>
      </c>
      <c r="G14">
        <v>20.8</v>
      </c>
      <c r="I14" t="s">
        <v>28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2" x14ac:dyDescent="0.25">
      <c r="D15" t="s">
        <v>31</v>
      </c>
      <c r="E15">
        <v>321</v>
      </c>
      <c r="F15">
        <v>0.4</v>
      </c>
      <c r="G15">
        <v>75.599999999999994</v>
      </c>
      <c r="I15" t="s">
        <v>32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2" x14ac:dyDescent="0.25">
      <c r="D16" t="s">
        <v>34</v>
      </c>
      <c r="E16">
        <v>377</v>
      </c>
      <c r="F16">
        <v>15</v>
      </c>
      <c r="G16">
        <v>61.6</v>
      </c>
      <c r="I16" t="s">
        <v>33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35</v>
      </c>
      <c r="K17">
        <v>3</v>
      </c>
      <c r="L17">
        <v>4.8</v>
      </c>
    </row>
    <row r="18" spans="4:12" x14ac:dyDescent="0.25">
      <c r="D18" t="s">
        <v>40</v>
      </c>
      <c r="E18">
        <v>128.86000000000001</v>
      </c>
      <c r="F18">
        <v>4.0599999999999996</v>
      </c>
      <c r="G18">
        <v>12.8</v>
      </c>
      <c r="I18" t="s">
        <v>41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42</v>
      </c>
      <c r="E19">
        <v>142</v>
      </c>
      <c r="F19">
        <v>4.8</v>
      </c>
      <c r="G19">
        <v>17.5</v>
      </c>
      <c r="I19" t="s">
        <v>43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62</v>
      </c>
      <c r="E20">
        <v>313</v>
      </c>
      <c r="F20">
        <v>8.3000000000000007</v>
      </c>
      <c r="G20">
        <v>58.1</v>
      </c>
      <c r="I20" t="s">
        <v>44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  <row r="21" spans="4:12" x14ac:dyDescent="0.25">
      <c r="D21" t="s">
        <v>59</v>
      </c>
      <c r="E21">
        <v>109.26</v>
      </c>
      <c r="F21">
        <v>4.16</v>
      </c>
      <c r="G21">
        <v>20.69</v>
      </c>
      <c r="I21" t="s">
        <v>60</v>
      </c>
      <c r="J21">
        <f>E21*3</f>
        <v>327.78000000000003</v>
      </c>
      <c r="K21">
        <f t="shared" ref="K21:L21" si="11">F21*3</f>
        <v>12.48</v>
      </c>
      <c r="L21">
        <f t="shared" si="11"/>
        <v>62.070000000000007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C14" sqref="C14:E14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19</v>
      </c>
      <c r="D8">
        <v>5.7</v>
      </c>
      <c r="E8">
        <v>0</v>
      </c>
    </row>
    <row r="9" spans="3:5" x14ac:dyDescent="0.25">
      <c r="C9" t="s">
        <v>20</v>
      </c>
      <c r="D9">
        <f>2*11.94</f>
        <v>23.88</v>
      </c>
      <c r="E9">
        <f>2*32.2</f>
        <v>64.400000000000006</v>
      </c>
    </row>
    <row r="10" spans="3:5" x14ac:dyDescent="0.25">
      <c r="C10" t="s">
        <v>21</v>
      </c>
      <c r="D10">
        <v>7.0830000000000002</v>
      </c>
      <c r="E10">
        <v>26.216999999999999</v>
      </c>
    </row>
    <row r="11" spans="3:5" x14ac:dyDescent="0.25">
      <c r="C11" t="s">
        <v>22</v>
      </c>
      <c r="D11">
        <v>44.500000000000007</v>
      </c>
      <c r="E11">
        <v>6.05</v>
      </c>
    </row>
    <row r="12" spans="3:5" x14ac:dyDescent="0.25">
      <c r="C12" t="s">
        <v>23</v>
      </c>
      <c r="D12">
        <v>24.5</v>
      </c>
      <c r="E12">
        <v>110.1</v>
      </c>
    </row>
    <row r="13" spans="3:5" x14ac:dyDescent="0.25">
      <c r="C13" t="s">
        <v>27</v>
      </c>
      <c r="D13">
        <f>2*12.6</f>
        <v>25.2</v>
      </c>
      <c r="E13">
        <f>2*26.2</f>
        <v>52.4</v>
      </c>
    </row>
    <row r="14" spans="3:5" x14ac:dyDescent="0.25">
      <c r="C14" t="s">
        <v>27</v>
      </c>
      <c r="D14">
        <f>2*12.6</f>
        <v>25.2</v>
      </c>
      <c r="E14">
        <f>2*26.2</f>
        <v>52.4</v>
      </c>
    </row>
    <row r="15" spans="3:5" x14ac:dyDescent="0.25">
      <c r="C15" t="s">
        <v>36</v>
      </c>
      <c r="D15">
        <v>1.2459999999999998</v>
      </c>
      <c r="E15">
        <v>18.512</v>
      </c>
    </row>
    <row r="16" spans="3:5" x14ac:dyDescent="0.25">
      <c r="C16" t="s">
        <v>37</v>
      </c>
      <c r="D16">
        <f>10*0.02</f>
        <v>0.2</v>
      </c>
      <c r="E16">
        <f>10*3.78</f>
        <v>37.799999999999997</v>
      </c>
    </row>
    <row r="17" spans="3:5" x14ac:dyDescent="0.25">
      <c r="C17" t="s">
        <v>38</v>
      </c>
      <c r="D17">
        <f>1.8/12*50</f>
        <v>7.5</v>
      </c>
      <c r="E17">
        <f>7.392/12*50</f>
        <v>30.8</v>
      </c>
    </row>
    <row r="18" spans="3:5" x14ac:dyDescent="0.25">
      <c r="C18" t="s">
        <v>24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50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47</v>
      </c>
      <c r="D7">
        <f>3*11.94</f>
        <v>35.82</v>
      </c>
      <c r="E7">
        <f>3*32.2</f>
        <v>96.600000000000009</v>
      </c>
    </row>
    <row r="8" spans="3:5" x14ac:dyDescent="0.25">
      <c r="C8" t="s">
        <v>49</v>
      </c>
      <c r="D8">
        <f>2*1.246</f>
        <v>2.492</v>
      </c>
      <c r="E8">
        <f>2*18.512</f>
        <v>37.024000000000001</v>
      </c>
    </row>
    <row r="9" spans="3:5" x14ac:dyDescent="0.25">
      <c r="C9" t="s">
        <v>48</v>
      </c>
      <c r="D9">
        <f>2*3</f>
        <v>6</v>
      </c>
      <c r="E9">
        <f>2*4.8</f>
        <v>9.6</v>
      </c>
    </row>
    <row r="10" spans="3:5" x14ac:dyDescent="0.25">
      <c r="C10" t="s">
        <v>39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40</v>
      </c>
      <c r="D11">
        <v>12.18</v>
      </c>
      <c r="E11">
        <v>38.400000000000006</v>
      </c>
    </row>
    <row r="12" spans="3:5" x14ac:dyDescent="0.25">
      <c r="C12" t="s">
        <v>42</v>
      </c>
      <c r="D12">
        <v>21.599999999999998</v>
      </c>
      <c r="E12">
        <v>78.75</v>
      </c>
    </row>
    <row r="13" spans="3:5" x14ac:dyDescent="0.25">
      <c r="C13" t="s">
        <v>45</v>
      </c>
      <c r="D13">
        <v>4.9800000000000004</v>
      </c>
      <c r="E13">
        <v>34.86</v>
      </c>
    </row>
    <row r="14" spans="3:5" x14ac:dyDescent="0.25">
      <c r="C14" t="s">
        <v>46</v>
      </c>
      <c r="D14">
        <f>1.8/12*50</f>
        <v>7.5</v>
      </c>
      <c r="E14">
        <f>7.392/12*50</f>
        <v>30.8</v>
      </c>
    </row>
    <row r="20" spans="3:5" x14ac:dyDescent="0.25">
      <c r="C20" t="s">
        <v>24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10" sqref="C10:E10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50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47</v>
      </c>
      <c r="D5">
        <f>3*11.94</f>
        <v>35.82</v>
      </c>
      <c r="E5">
        <f>3*32.2</f>
        <v>96.600000000000009</v>
      </c>
    </row>
    <row r="6" spans="3:5" x14ac:dyDescent="0.25">
      <c r="C6" t="s">
        <v>49</v>
      </c>
      <c r="D6">
        <f>2*1.246</f>
        <v>2.492</v>
      </c>
      <c r="E6">
        <f>2*18.512</f>
        <v>37.024000000000001</v>
      </c>
    </row>
    <row r="7" spans="3:5" x14ac:dyDescent="0.25">
      <c r="C7" t="s">
        <v>48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2*4.98</f>
        <v>9.9600000000000009</v>
      </c>
      <c r="E8">
        <f>2*34.86</f>
        <v>69.72</v>
      </c>
    </row>
    <row r="9" spans="3:5" x14ac:dyDescent="0.25">
      <c r="C9" t="s">
        <v>49</v>
      </c>
      <c r="D9">
        <f>2*1.246</f>
        <v>2.492</v>
      </c>
      <c r="E9">
        <f>2*18.512</f>
        <v>37.024000000000001</v>
      </c>
    </row>
    <row r="10" spans="3:5" x14ac:dyDescent="0.25">
      <c r="C10" t="s">
        <v>52</v>
      </c>
      <c r="D10">
        <f>5*2.72</f>
        <v>13.600000000000001</v>
      </c>
      <c r="E10">
        <f>5*13.76</f>
        <v>68.8</v>
      </c>
    </row>
    <row r="11" spans="3:5" x14ac:dyDescent="0.25">
      <c r="C11" t="s">
        <v>54</v>
      </c>
      <c r="D11">
        <f>3.5*2.7</f>
        <v>9.4500000000000011</v>
      </c>
      <c r="E11">
        <f>2.5*24.2</f>
        <v>60.5</v>
      </c>
    </row>
    <row r="12" spans="3:5" x14ac:dyDescent="0.25">
      <c r="C12" t="s">
        <v>53</v>
      </c>
      <c r="D12">
        <f>2*12.6</f>
        <v>25.2</v>
      </c>
      <c r="E12">
        <f>2*26.2</f>
        <v>52.4</v>
      </c>
    </row>
    <row r="14" spans="3:5" x14ac:dyDescent="0.25">
      <c r="C14" t="s">
        <v>24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50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47</v>
      </c>
      <c r="D5">
        <f>3*11.94</f>
        <v>35.82</v>
      </c>
      <c r="E5">
        <f>3*32.2</f>
        <v>96.600000000000009</v>
      </c>
    </row>
    <row r="6" spans="3:5" x14ac:dyDescent="0.25">
      <c r="C6" t="s">
        <v>57</v>
      </c>
      <c r="D6">
        <f>4*1.246</f>
        <v>4.984</v>
      </c>
      <c r="E6">
        <f>4*18.512</f>
        <v>74.048000000000002</v>
      </c>
    </row>
    <row r="7" spans="3:5" x14ac:dyDescent="0.25">
      <c r="C7" t="s">
        <v>48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2*4.98</f>
        <v>9.9600000000000009</v>
      </c>
      <c r="E8">
        <f>2*34.86</f>
        <v>69.72</v>
      </c>
    </row>
    <row r="9" spans="3:5" x14ac:dyDescent="0.25">
      <c r="C9" t="s">
        <v>40</v>
      </c>
      <c r="D9">
        <v>12.18</v>
      </c>
      <c r="E9">
        <v>38.400000000000006</v>
      </c>
    </row>
    <row r="10" spans="3:5" x14ac:dyDescent="0.25">
      <c r="C10" t="s">
        <v>42</v>
      </c>
      <c r="D10">
        <v>21.599999999999998</v>
      </c>
      <c r="E10">
        <v>78.75</v>
      </c>
    </row>
    <row r="11" spans="3:5" x14ac:dyDescent="0.25">
      <c r="C11" t="s">
        <v>55</v>
      </c>
      <c r="D11">
        <f>3*1.8</f>
        <v>5.4</v>
      </c>
      <c r="E11">
        <f>3*7.392</f>
        <v>22.176000000000002</v>
      </c>
    </row>
    <row r="12" spans="3:5" x14ac:dyDescent="0.25">
      <c r="C12" t="s">
        <v>56</v>
      </c>
      <c r="D12">
        <v>12.6</v>
      </c>
      <c r="E12">
        <v>26.2</v>
      </c>
    </row>
    <row r="14" spans="3:5" x14ac:dyDescent="0.25">
      <c r="C14" t="s">
        <v>24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50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64</v>
      </c>
      <c r="D5">
        <f>3*11.94</f>
        <v>35.82</v>
      </c>
      <c r="E5">
        <f>3*32.2</f>
        <v>96.600000000000009</v>
      </c>
    </row>
    <row r="6" spans="3:5" x14ac:dyDescent="0.25">
      <c r="C6" t="s">
        <v>58</v>
      </c>
      <c r="D6">
        <f>4*1.246</f>
        <v>4.984</v>
      </c>
      <c r="E6">
        <f>4*18.512</f>
        <v>74.048000000000002</v>
      </c>
    </row>
    <row r="7" spans="3:5" x14ac:dyDescent="0.25">
      <c r="C7" t="s">
        <v>48</v>
      </c>
      <c r="D7">
        <f>2*3</f>
        <v>6</v>
      </c>
      <c r="E7">
        <f>2*4.8</f>
        <v>9.6</v>
      </c>
    </row>
    <row r="8" spans="3:5" x14ac:dyDescent="0.25">
      <c r="C8" t="s">
        <v>63</v>
      </c>
      <c r="D8">
        <f>1*4.98</f>
        <v>4.9800000000000004</v>
      </c>
      <c r="E8">
        <f>1*34.86</f>
        <v>34.86</v>
      </c>
    </row>
    <row r="9" spans="3:5" x14ac:dyDescent="0.25">
      <c r="C9" t="s">
        <v>52</v>
      </c>
      <c r="D9">
        <f>5*2.72</f>
        <v>13.600000000000001</v>
      </c>
      <c r="E9">
        <f>5*13.76</f>
        <v>68.8</v>
      </c>
    </row>
    <row r="10" spans="3:5" x14ac:dyDescent="0.25">
      <c r="C10" t="s">
        <v>61</v>
      </c>
      <c r="D10">
        <v>12.48</v>
      </c>
      <c r="E10">
        <v>62.070000000000007</v>
      </c>
    </row>
    <row r="11" spans="3:5" x14ac:dyDescent="0.25">
      <c r="C11" t="s">
        <v>27</v>
      </c>
      <c r="D11">
        <f>2*12.6</f>
        <v>25.2</v>
      </c>
      <c r="E11">
        <f>2*26.2</f>
        <v>52.4</v>
      </c>
    </row>
    <row r="14" spans="3:5" x14ac:dyDescent="0.25">
      <c r="C14" t="s">
        <v>24</v>
      </c>
      <c r="D14">
        <f>SUM(D4:D13)</f>
        <v>131.26000000000002</v>
      </c>
      <c r="E14">
        <f>SUM(E4:E13)</f>
        <v>404.31399999999996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tabSelected="1" workbookViewId="0">
      <selection activeCell="C15" sqref="C15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50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47</v>
      </c>
      <c r="D5">
        <f>3*11.94</f>
        <v>35.82</v>
      </c>
      <c r="E5">
        <f>3*32.2</f>
        <v>96.600000000000009</v>
      </c>
    </row>
    <row r="6" spans="3:5" x14ac:dyDescent="0.25">
      <c r="C6" t="s">
        <v>57</v>
      </c>
      <c r="D6">
        <f>4*1.246</f>
        <v>4.984</v>
      </c>
      <c r="E6">
        <f>4*18.512</f>
        <v>74.048000000000002</v>
      </c>
    </row>
    <row r="7" spans="3:5" x14ac:dyDescent="0.25">
      <c r="C7" t="s">
        <v>48</v>
      </c>
      <c r="D7">
        <f>2*3</f>
        <v>6</v>
      </c>
      <c r="E7">
        <f>2*4.8</f>
        <v>9.6</v>
      </c>
    </row>
    <row r="8" spans="3:5" x14ac:dyDescent="0.25">
      <c r="C8" t="s">
        <v>66</v>
      </c>
      <c r="D8">
        <f>2*4.98</f>
        <v>9.9600000000000009</v>
      </c>
      <c r="E8">
        <f>2*34.86</f>
        <v>69.72</v>
      </c>
    </row>
    <row r="9" spans="3:5" x14ac:dyDescent="0.25">
      <c r="C9" t="s">
        <v>52</v>
      </c>
      <c r="D9">
        <f>5*2.72</f>
        <v>13.600000000000001</v>
      </c>
      <c r="E9">
        <f>5*13.76</f>
        <v>68.8</v>
      </c>
    </row>
    <row r="10" spans="3:5" x14ac:dyDescent="0.25">
      <c r="C10" t="s">
        <v>40</v>
      </c>
      <c r="D10">
        <v>12.18</v>
      </c>
      <c r="E10">
        <v>38.400000000000006</v>
      </c>
    </row>
    <row r="11" spans="3:5" x14ac:dyDescent="0.25">
      <c r="C11" t="s">
        <v>27</v>
      </c>
      <c r="D11">
        <f>2*12.6</f>
        <v>25.2</v>
      </c>
      <c r="E11">
        <f>2*26.2</f>
        <v>52.4</v>
      </c>
    </row>
    <row r="12" spans="3:5" x14ac:dyDescent="0.25">
      <c r="C12" t="s">
        <v>65</v>
      </c>
      <c r="D12">
        <f>3*1.8</f>
        <v>5.4</v>
      </c>
      <c r="E12">
        <f>3*7.392</f>
        <v>22.176000000000002</v>
      </c>
    </row>
    <row r="14" spans="3:5" x14ac:dyDescent="0.25">
      <c r="C14" t="s">
        <v>24</v>
      </c>
      <c r="D14">
        <f>SUM(D4:D13)</f>
        <v>141.34</v>
      </c>
      <c r="E14">
        <f>SUM(E4:E13)</f>
        <v>437.68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参考</vt:lpstr>
      <vt:lpstr>2-12</vt:lpstr>
      <vt:lpstr>2-13</vt:lpstr>
      <vt:lpstr>2-14</vt:lpstr>
      <vt:lpstr>2-15</vt:lpstr>
      <vt:lpstr>2-16</vt:lpstr>
      <vt:lpstr>2-17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2017-02-17T15:04:54Z</dcterms:modified>
</cp:coreProperties>
</file>