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Finance Manager Course\Capital budgeting exercise\"/>
    </mc:Choice>
  </mc:AlternateContent>
  <bookViews>
    <workbookView xWindow="0" yWindow="0" windowWidth="28800" windowHeight="12450" firstSheet="3" activeTab="3"/>
  </bookViews>
  <sheets>
    <sheet name="Input --&gt;" sheetId="17" r:id="rId1"/>
    <sheet name="Drivers" sheetId="3" r:id="rId2"/>
    <sheet name="Workings --&gt;" sheetId="18" r:id="rId3"/>
    <sheet name="Savings forecast" sheetId="1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3" l="1"/>
  <c r="C23" i="1"/>
  <c r="C22" i="1"/>
  <c r="C19" i="1"/>
  <c r="C18" i="1"/>
  <c r="L10" i="1"/>
  <c r="K10" i="1"/>
  <c r="J10" i="1"/>
  <c r="I10" i="1"/>
  <c r="H10" i="1"/>
  <c r="G10" i="1"/>
  <c r="F10" i="1"/>
  <c r="E10" i="1"/>
  <c r="D10" i="1"/>
  <c r="C10" i="1"/>
  <c r="L9" i="1"/>
  <c r="L11" i="1" s="1"/>
  <c r="K9" i="1"/>
  <c r="J9" i="1"/>
  <c r="I9" i="1"/>
  <c r="H9" i="1"/>
  <c r="H11" i="1" s="1"/>
  <c r="G9" i="1"/>
  <c r="F9" i="1"/>
  <c r="E9" i="1"/>
  <c r="D9" i="1"/>
  <c r="D11" i="1" s="1"/>
  <c r="C9" i="1"/>
  <c r="L8" i="1"/>
  <c r="K8" i="1"/>
  <c r="J8" i="1"/>
  <c r="I8" i="1"/>
  <c r="H8" i="1"/>
  <c r="G8" i="1"/>
  <c r="F8" i="1"/>
  <c r="E8" i="1"/>
  <c r="D8" i="1"/>
  <c r="C8" i="1"/>
  <c r="C11" i="1" l="1"/>
  <c r="G11" i="1"/>
  <c r="K11" i="1"/>
  <c r="E11" i="1"/>
  <c r="I11" i="1"/>
  <c r="F11" i="1"/>
  <c r="J11" i="1"/>
  <c r="D23" i="1"/>
  <c r="E23" i="1" s="1"/>
  <c r="F23" i="1" s="1"/>
  <c r="G23" i="1" s="1"/>
  <c r="H23" i="1" s="1"/>
  <c r="I23" i="1" s="1"/>
  <c r="J23" i="1" s="1"/>
  <c r="K23" i="1" s="1"/>
  <c r="L23" i="1" s="1"/>
  <c r="C24" i="1"/>
  <c r="C28" i="1" s="1"/>
  <c r="D22" i="1"/>
  <c r="E22" i="1" s="1"/>
  <c r="D24" i="1" l="1"/>
  <c r="D28" i="1" s="1"/>
  <c r="C27" i="1"/>
  <c r="C29" i="1"/>
  <c r="F22" i="1"/>
  <c r="E24" i="1"/>
  <c r="C30" i="1" l="1"/>
  <c r="D27" i="1"/>
  <c r="D29" i="1"/>
  <c r="G22" i="1"/>
  <c r="F24" i="1"/>
  <c r="E29" i="1"/>
  <c r="E27" i="1"/>
  <c r="E28" i="1"/>
  <c r="D30" i="1" l="1"/>
  <c r="E30" i="1"/>
  <c r="F28" i="1"/>
  <c r="F27" i="1"/>
  <c r="F29" i="1"/>
  <c r="H22" i="1"/>
  <c r="G24" i="1"/>
  <c r="F30" i="1" l="1"/>
  <c r="I22" i="1"/>
  <c r="H24" i="1"/>
  <c r="G28" i="1"/>
  <c r="G29" i="1"/>
  <c r="G27" i="1"/>
  <c r="G30" i="1" l="1"/>
  <c r="H29" i="1"/>
  <c r="H27" i="1"/>
  <c r="H28" i="1"/>
  <c r="J22" i="1"/>
  <c r="I24" i="1"/>
  <c r="H30" i="1" l="1"/>
  <c r="K22" i="1"/>
  <c r="J24" i="1"/>
  <c r="I28" i="1"/>
  <c r="I29" i="1"/>
  <c r="I27" i="1"/>
  <c r="I30" i="1" l="1"/>
  <c r="J28" i="1"/>
  <c r="J29" i="1"/>
  <c r="J27" i="1"/>
  <c r="L22" i="1"/>
  <c r="L24" i="1" s="1"/>
  <c r="K24" i="1"/>
  <c r="J30" i="1" l="1"/>
  <c r="L29" i="1"/>
  <c r="L27" i="1"/>
  <c r="L28" i="1"/>
  <c r="K29" i="1"/>
  <c r="K27" i="1"/>
  <c r="K28" i="1"/>
  <c r="L30" i="1" l="1"/>
  <c r="K30" i="1"/>
</calcChain>
</file>

<file path=xl/sharedStrings.xml><?xml version="1.0" encoding="utf-8"?>
<sst xmlns="http://schemas.openxmlformats.org/spreadsheetml/2006/main" count="67" uniqueCount="54">
  <si>
    <t>Base volume</t>
  </si>
  <si>
    <t>Base case</t>
  </si>
  <si>
    <t>Best case</t>
  </si>
  <si>
    <t>Worst case</t>
  </si>
  <si>
    <t>Best volume</t>
  </si>
  <si>
    <t>Worst volume</t>
  </si>
  <si>
    <t>Price of production in Italy</t>
  </si>
  <si>
    <t>Price of production in Vietnam</t>
  </si>
  <si>
    <t>Expected long-term inflation Italy</t>
  </si>
  <si>
    <t>Expected long-term inflation Vietnam</t>
  </si>
  <si>
    <t>Price of production (EUR)</t>
  </si>
  <si>
    <t>Volume (in units)</t>
  </si>
  <si>
    <t>Productivity (as a %)</t>
  </si>
  <si>
    <t>Savings per unit</t>
  </si>
  <si>
    <t>Total savings (EUR)</t>
  </si>
  <si>
    <t>Savings forecast</t>
  </si>
  <si>
    <t>Estimated initial investment (in EUR)</t>
  </si>
  <si>
    <t>Useful life (years)</t>
  </si>
  <si>
    <t>Selected case</t>
  </si>
  <si>
    <t>Drivers</t>
  </si>
  <si>
    <t>WC Italy</t>
  </si>
  <si>
    <t>DPO</t>
  </si>
  <si>
    <t>DIO</t>
  </si>
  <si>
    <t>Net Trading Cycle (days)</t>
  </si>
  <si>
    <t>Financing facilities</t>
  </si>
  <si>
    <t>Inflation</t>
  </si>
  <si>
    <t>Interest rate Senior Facility</t>
  </si>
  <si>
    <t>Covenant 1</t>
  </si>
  <si>
    <t>Tax rate</t>
  </si>
  <si>
    <t>10 years</t>
  </si>
  <si>
    <t>Repay Senior Facility in</t>
  </si>
  <si>
    <t>Residual value of the project</t>
  </si>
  <si>
    <t>Input --&gt;</t>
  </si>
  <si>
    <t>Repayment %</t>
  </si>
  <si>
    <t>Otherwise penalty of $1,000,000 per year.</t>
  </si>
  <si>
    <t>Comparable companies</t>
  </si>
  <si>
    <t>Company A</t>
  </si>
  <si>
    <t>Beta</t>
  </si>
  <si>
    <t>Company B</t>
  </si>
  <si>
    <t>Company C</t>
  </si>
  <si>
    <t>Company beta</t>
  </si>
  <si>
    <t>Leverage (D/E)</t>
  </si>
  <si>
    <t>Market risk premium in Vietnam</t>
  </si>
  <si>
    <t>Market risk premium in Italy</t>
  </si>
  <si>
    <t>Risk-free rate in Vietnam</t>
  </si>
  <si>
    <t>Risk-free rate in Italy</t>
  </si>
  <si>
    <t>Workings --&gt;</t>
  </si>
  <si>
    <t>Senior Facility (EUR)</t>
  </si>
  <si>
    <t>Expected long-term inflation Italy (annual)</t>
  </si>
  <si>
    <t>Expected long-term inflation Vietnam (annual)</t>
  </si>
  <si>
    <t>Price of production (in EUR)</t>
  </si>
  <si>
    <t>Use as much debt as possible;</t>
  </si>
  <si>
    <t>Loan schedule</t>
  </si>
  <si>
    <t>Production should not be less than 15,000 per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</si>
</sst>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40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9" fontId="3" fillId="2" borderId="0" xfId="0" applyNumberFormat="1" applyFont="1" applyFill="1"/>
    <xf numFmtId="164" fontId="3" fillId="2" borderId="0" xfId="1" applyNumberFormat="1" applyFont="1" applyFill="1"/>
    <xf numFmtId="0" fontId="6" fillId="2" borderId="1" xfId="0" applyFont="1" applyFill="1" applyBorder="1"/>
    <xf numFmtId="0" fontId="6" fillId="2" borderId="2" xfId="0" applyFont="1" applyFill="1" applyBorder="1"/>
    <xf numFmtId="164" fontId="6" fillId="2" borderId="2" xfId="0" applyNumberFormat="1" applyFont="1" applyFill="1" applyBorder="1"/>
    <xf numFmtId="0" fontId="5" fillId="2" borderId="3" xfId="0" applyFont="1" applyFill="1" applyBorder="1"/>
    <xf numFmtId="0" fontId="7" fillId="3" borderId="0" xfId="0" applyFont="1" applyFill="1"/>
    <xf numFmtId="164" fontId="5" fillId="2" borderId="3" xfId="1" applyNumberFormat="1" applyFont="1" applyFill="1" applyBorder="1"/>
    <xf numFmtId="0" fontId="3" fillId="2" borderId="0" xfId="0" applyFont="1" applyFill="1" applyBorder="1"/>
    <xf numFmtId="9" fontId="3" fillId="2" borderId="0" xfId="0" applyNumberFormat="1" applyFont="1" applyFill="1" applyAlignment="1">
      <alignment horizontal="right"/>
    </xf>
    <xf numFmtId="0" fontId="8" fillId="2" borderId="0" xfId="0" applyFont="1" applyFill="1"/>
    <xf numFmtId="164" fontId="9" fillId="2" borderId="0" xfId="1" applyNumberFormat="1" applyFont="1" applyFill="1" applyBorder="1"/>
    <xf numFmtId="0" fontId="10" fillId="2" borderId="1" xfId="0" applyFont="1" applyFill="1" applyBorder="1"/>
    <xf numFmtId="9" fontId="9" fillId="2" borderId="0" xfId="2" applyFont="1" applyFill="1" applyBorder="1"/>
    <xf numFmtId="0" fontId="6" fillId="2" borderId="1" xfId="0" applyFont="1" applyFill="1" applyBorder="1" applyAlignment="1">
      <alignment horizontal="right"/>
    </xf>
    <xf numFmtId="0" fontId="5" fillId="2" borderId="0" xfId="0" applyFont="1" applyFill="1" applyBorder="1"/>
    <xf numFmtId="0" fontId="11" fillId="2" borderId="0" xfId="0" applyFont="1" applyFill="1"/>
    <xf numFmtId="0" fontId="12" fillId="2" borderId="0" xfId="0" applyFont="1" applyFill="1"/>
    <xf numFmtId="0" fontId="2" fillId="2" borderId="0" xfId="0" applyFont="1" applyFill="1"/>
    <xf numFmtId="0" fontId="3" fillId="2" borderId="0" xfId="0" applyFont="1" applyFill="1"/>
    <xf numFmtId="9" fontId="3" fillId="2" borderId="0" xfId="0" applyNumberFormat="1" applyFont="1" applyFill="1"/>
    <xf numFmtId="0" fontId="6" fillId="2" borderId="1" xfId="0" applyFont="1" applyFill="1" applyBorder="1"/>
    <xf numFmtId="0" fontId="5" fillId="2" borderId="3" xfId="0" applyFont="1" applyFill="1" applyBorder="1"/>
    <xf numFmtId="0" fontId="3" fillId="2" borderId="0" xfId="0" applyFont="1" applyFill="1" applyBorder="1"/>
    <xf numFmtId="0" fontId="5" fillId="2" borderId="0" xfId="0" applyFont="1" applyFill="1"/>
    <xf numFmtId="0" fontId="5" fillId="2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J40" sqref="J40"/>
    </sheetView>
  </sheetViews>
  <sheetFormatPr defaultRowHeight="12" x14ac:dyDescent="0.2"/>
  <cols>
    <col min="1" max="1" width="2" style="21" customWidth="1"/>
    <col min="2" max="16384" width="9.140625" style="21"/>
  </cols>
  <sheetData>
    <row r="17" spans="2:2" ht="50.25" x14ac:dyDescent="0.7">
      <c r="B17" s="20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workbookViewId="0">
      <selection activeCell="B1" sqref="B1"/>
    </sheetView>
  </sheetViews>
  <sheetFormatPr defaultRowHeight="12" outlineLevelRow="1" x14ac:dyDescent="0.2"/>
  <cols>
    <col min="1" max="1" width="2" style="2" customWidth="1"/>
    <col min="2" max="2" width="35.7109375" style="2" bestFit="1" customWidth="1"/>
    <col min="3" max="3" width="12" style="2" bestFit="1" customWidth="1"/>
    <col min="4" max="4" width="10.85546875" style="2" customWidth="1"/>
    <col min="5" max="16384" width="9.140625" style="2"/>
  </cols>
  <sheetData>
    <row r="1" spans="2:3" s="1" customFormat="1" ht="15.75" x14ac:dyDescent="0.25">
      <c r="B1" s="3" t="s">
        <v>19</v>
      </c>
    </row>
    <row r="2" spans="2:3" s="1" customFormat="1" ht="14.25" x14ac:dyDescent="0.2"/>
    <row r="3" spans="2:3" s="1" customFormat="1" ht="14.25" x14ac:dyDescent="0.2">
      <c r="B3" s="23" t="s">
        <v>18</v>
      </c>
      <c r="C3" s="10">
        <v>1</v>
      </c>
    </row>
    <row r="4" spans="2:3" s="1" customFormat="1" ht="14.25" x14ac:dyDescent="0.2">
      <c r="B4" s="22"/>
    </row>
    <row r="5" spans="2:3" s="1" customFormat="1" ht="15" thickBot="1" x14ac:dyDescent="0.25">
      <c r="B5" s="25" t="s">
        <v>25</v>
      </c>
      <c r="C5" s="6"/>
    </row>
    <row r="6" spans="2:3" s="1" customFormat="1" ht="14.25" x14ac:dyDescent="0.2">
      <c r="B6" s="23" t="s">
        <v>48</v>
      </c>
      <c r="C6" s="4">
        <v>0.01</v>
      </c>
    </row>
    <row r="7" spans="2:3" s="1" customFormat="1" ht="14.25" x14ac:dyDescent="0.2">
      <c r="B7" s="23" t="s">
        <v>49</v>
      </c>
      <c r="C7" s="4">
        <v>0.03</v>
      </c>
    </row>
    <row r="8" spans="2:3" s="1" customFormat="1" ht="14.25" x14ac:dyDescent="0.2">
      <c r="B8" s="22"/>
    </row>
    <row r="9" spans="2:3" s="1" customFormat="1" ht="15" thickBot="1" x14ac:dyDescent="0.25">
      <c r="B9" s="25" t="s">
        <v>50</v>
      </c>
      <c r="C9" s="6"/>
    </row>
    <row r="10" spans="2:3" s="1" customFormat="1" ht="14.25" x14ac:dyDescent="0.2">
      <c r="B10" s="23" t="s">
        <v>6</v>
      </c>
      <c r="C10" s="5">
        <v>15500</v>
      </c>
    </row>
    <row r="11" spans="2:3" s="1" customFormat="1" ht="14.25" x14ac:dyDescent="0.2">
      <c r="B11" s="23" t="s">
        <v>7</v>
      </c>
      <c r="C11" s="5">
        <v>11000</v>
      </c>
    </row>
    <row r="12" spans="2:3" s="1" customFormat="1" ht="14.25" x14ac:dyDescent="0.2">
      <c r="B12" s="22"/>
    </row>
    <row r="13" spans="2:3" s="1" customFormat="1" ht="15" thickBot="1" x14ac:dyDescent="0.25">
      <c r="B13" s="25" t="s">
        <v>16</v>
      </c>
      <c r="C13" s="6"/>
    </row>
    <row r="14" spans="2:3" s="1" customFormat="1" ht="14.25" x14ac:dyDescent="0.2">
      <c r="B14" s="23" t="s">
        <v>2</v>
      </c>
      <c r="C14" s="5">
        <v>320000000</v>
      </c>
    </row>
    <row r="15" spans="2:3" x14ac:dyDescent="0.2">
      <c r="B15" s="23" t="s">
        <v>1</v>
      </c>
      <c r="C15" s="5">
        <v>350000000</v>
      </c>
    </row>
    <row r="16" spans="2:3" x14ac:dyDescent="0.2">
      <c r="B16" s="23" t="s">
        <v>3</v>
      </c>
      <c r="C16" s="5">
        <v>380000000</v>
      </c>
    </row>
    <row r="18" spans="2:13" x14ac:dyDescent="0.2">
      <c r="B18" s="23" t="s">
        <v>17</v>
      </c>
      <c r="C18" s="5">
        <v>10</v>
      </c>
    </row>
    <row r="20" spans="2:13" ht="12.75" thickBot="1" x14ac:dyDescent="0.25">
      <c r="B20" s="25" t="s">
        <v>20</v>
      </c>
      <c r="C20" s="6"/>
    </row>
    <row r="21" spans="2:13" x14ac:dyDescent="0.2">
      <c r="B21" s="23" t="s">
        <v>22</v>
      </c>
      <c r="C21" s="2">
        <v>25</v>
      </c>
    </row>
    <row r="22" spans="2:13" x14ac:dyDescent="0.2">
      <c r="B22" s="23" t="s">
        <v>21</v>
      </c>
      <c r="C22" s="2">
        <v>30</v>
      </c>
    </row>
    <row r="23" spans="2:13" x14ac:dyDescent="0.2">
      <c r="B23" s="26" t="s">
        <v>23</v>
      </c>
      <c r="C23" s="9">
        <f>C21-C22</f>
        <v>-5</v>
      </c>
    </row>
    <row r="24" spans="2:13" x14ac:dyDescent="0.2">
      <c r="B24" s="29"/>
      <c r="C24" s="19"/>
    </row>
    <row r="25" spans="2:13" ht="12.75" thickBot="1" x14ac:dyDescent="0.25">
      <c r="B25" s="25" t="s">
        <v>24</v>
      </c>
      <c r="C25" s="6"/>
    </row>
    <row r="26" spans="2:13" x14ac:dyDescent="0.2">
      <c r="B26" s="23" t="s">
        <v>47</v>
      </c>
      <c r="C26" s="5">
        <v>200000000</v>
      </c>
    </row>
    <row r="27" spans="2:13" x14ac:dyDescent="0.2">
      <c r="B27" s="23" t="s">
        <v>26</v>
      </c>
      <c r="C27" s="4">
        <v>0.05</v>
      </c>
    </row>
    <row r="28" spans="2:13" x14ac:dyDescent="0.2">
      <c r="B28" s="23" t="s">
        <v>30</v>
      </c>
      <c r="C28" s="13" t="s">
        <v>29</v>
      </c>
    </row>
    <row r="29" spans="2:13" x14ac:dyDescent="0.2">
      <c r="B29" s="23" t="s">
        <v>51</v>
      </c>
      <c r="C29" s="4"/>
    </row>
    <row r="30" spans="2:13" s="23" customFormat="1" x14ac:dyDescent="0.2">
      <c r="C30" s="24"/>
    </row>
    <row r="31" spans="2:13" s="23" customFormat="1" ht="12.75" thickBot="1" x14ac:dyDescent="0.25">
      <c r="B31" s="25" t="s">
        <v>52</v>
      </c>
      <c r="C31" s="16">
        <v>0</v>
      </c>
      <c r="D31" s="16">
        <v>1</v>
      </c>
      <c r="E31" s="16">
        <v>2</v>
      </c>
      <c r="F31" s="16">
        <v>3</v>
      </c>
      <c r="G31" s="16">
        <v>4</v>
      </c>
      <c r="H31" s="16">
        <v>5</v>
      </c>
      <c r="I31" s="16">
        <v>6</v>
      </c>
      <c r="J31" s="16">
        <v>7</v>
      </c>
      <c r="K31" s="16">
        <v>8</v>
      </c>
      <c r="L31" s="16">
        <v>9</v>
      </c>
      <c r="M31" s="16">
        <v>10</v>
      </c>
    </row>
    <row r="32" spans="2:13" x14ac:dyDescent="0.2">
      <c r="B32" s="15" t="s">
        <v>33</v>
      </c>
      <c r="C32" s="17">
        <v>0</v>
      </c>
      <c r="D32" s="17">
        <v>0</v>
      </c>
      <c r="E32" s="17">
        <v>0.05</v>
      </c>
      <c r="F32" s="17">
        <v>0.1</v>
      </c>
      <c r="G32" s="17">
        <v>0.1</v>
      </c>
      <c r="H32" s="17">
        <v>0.1</v>
      </c>
      <c r="I32" s="17">
        <v>0.1</v>
      </c>
      <c r="J32" s="17">
        <v>0.1</v>
      </c>
      <c r="K32" s="17">
        <v>0.1</v>
      </c>
      <c r="L32" s="17">
        <v>0.1</v>
      </c>
      <c r="M32" s="17">
        <v>0.1</v>
      </c>
    </row>
    <row r="33" spans="2:13" s="23" customFormat="1" x14ac:dyDescent="0.2">
      <c r="B33" s="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2:13" x14ac:dyDescent="0.2">
      <c r="B34" s="28" t="s">
        <v>27</v>
      </c>
    </row>
    <row r="35" spans="2:13" x14ac:dyDescent="0.2">
      <c r="B35" s="23" t="s">
        <v>53</v>
      </c>
    </row>
    <row r="36" spans="2:13" x14ac:dyDescent="0.2">
      <c r="B36" s="23" t="s">
        <v>34</v>
      </c>
    </row>
    <row r="38" spans="2:13" x14ac:dyDescent="0.2">
      <c r="B38" s="23" t="s">
        <v>28</v>
      </c>
      <c r="C38" s="4">
        <v>0.3</v>
      </c>
    </row>
    <row r="40" spans="2:13" x14ac:dyDescent="0.2">
      <c r="B40" s="23" t="s">
        <v>31</v>
      </c>
      <c r="C40" s="5">
        <v>100000000</v>
      </c>
    </row>
    <row r="42" spans="2:13" s="23" customFormat="1" hidden="1" outlineLevel="1" x14ac:dyDescent="0.2">
      <c r="B42" s="27" t="s">
        <v>40</v>
      </c>
      <c r="C42" s="12">
        <v>0.9</v>
      </c>
    </row>
    <row r="43" spans="2:13" s="23" customFormat="1" hidden="1" outlineLevel="1" x14ac:dyDescent="0.2"/>
    <row r="44" spans="2:13" ht="12.75" hidden="1" outlineLevel="1" thickBot="1" x14ac:dyDescent="0.25">
      <c r="B44" s="25" t="s">
        <v>35</v>
      </c>
      <c r="C44" s="18" t="s">
        <v>41</v>
      </c>
      <c r="D44" s="18" t="s">
        <v>37</v>
      </c>
    </row>
    <row r="45" spans="2:13" hidden="1" outlineLevel="1" x14ac:dyDescent="0.2">
      <c r="B45" s="23" t="s">
        <v>36</v>
      </c>
      <c r="C45" s="4">
        <v>0.8</v>
      </c>
      <c r="D45" s="2">
        <v>0.6</v>
      </c>
    </row>
    <row r="46" spans="2:13" hidden="1" outlineLevel="1" x14ac:dyDescent="0.2">
      <c r="B46" s="23" t="s">
        <v>38</v>
      </c>
      <c r="C46" s="4">
        <v>0.9</v>
      </c>
      <c r="D46" s="2">
        <v>0.65</v>
      </c>
    </row>
    <row r="47" spans="2:13" hidden="1" outlineLevel="1" x14ac:dyDescent="0.2">
      <c r="B47" s="23" t="s">
        <v>39</v>
      </c>
      <c r="C47" s="4">
        <v>0.85</v>
      </c>
      <c r="D47" s="2">
        <v>0.56999999999999995</v>
      </c>
    </row>
    <row r="48" spans="2:13" hidden="1" outlineLevel="1" x14ac:dyDescent="0.2"/>
    <row r="49" spans="2:3" hidden="1" outlineLevel="1" x14ac:dyDescent="0.2">
      <c r="B49" s="23" t="s">
        <v>42</v>
      </c>
      <c r="C49" s="4">
        <v>0.06</v>
      </c>
    </row>
    <row r="50" spans="2:3" hidden="1" outlineLevel="1" x14ac:dyDescent="0.2">
      <c r="B50" s="23" t="s">
        <v>43</v>
      </c>
      <c r="C50" s="4">
        <v>0.05</v>
      </c>
    </row>
    <row r="51" spans="2:3" hidden="1" outlineLevel="1" x14ac:dyDescent="0.2"/>
    <row r="52" spans="2:3" hidden="1" outlineLevel="1" x14ac:dyDescent="0.2">
      <c r="B52" s="23" t="s">
        <v>44</v>
      </c>
      <c r="C52" s="4">
        <v>0.03</v>
      </c>
    </row>
    <row r="53" spans="2:3" hidden="1" outlineLevel="1" x14ac:dyDescent="0.2">
      <c r="B53" s="23" t="s">
        <v>45</v>
      </c>
      <c r="C53" s="4">
        <v>0.02</v>
      </c>
    </row>
    <row r="54" spans="2:3" hidden="1" outlineLevel="1" x14ac:dyDescent="0.2"/>
    <row r="55" spans="2:3" hidden="1" outlineLevel="1" x14ac:dyDescent="0.2"/>
    <row r="56" spans="2:3" hidden="1" outlineLevel="1" x14ac:dyDescent="0.2"/>
    <row r="57" spans="2:3" hidden="1" outlineLevel="1" x14ac:dyDescent="0.2"/>
    <row r="58" spans="2:3" collapsed="1" x14ac:dyDescent="0.2"/>
  </sheetData>
  <dataValidations count="1">
    <dataValidation type="list" allowBlank="1" showInputMessage="1" showErrorMessage="1" sqref="C3">
      <formula1>"1,2,3"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E17" sqref="E17"/>
    </sheetView>
  </sheetViews>
  <sheetFormatPr defaultRowHeight="12" x14ac:dyDescent="0.2"/>
  <cols>
    <col min="1" max="1" width="2" style="2" customWidth="1"/>
    <col min="2" max="16384" width="9.140625" style="2"/>
  </cols>
  <sheetData>
    <row r="17" spans="2:2" ht="50.25" x14ac:dyDescent="0.7">
      <c r="B17" s="1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tabSelected="1" zoomScaleNormal="100" workbookViewId="0">
      <selection activeCell="C30" sqref="C30"/>
    </sheetView>
  </sheetViews>
  <sheetFormatPr defaultRowHeight="12" x14ac:dyDescent="0.2"/>
  <cols>
    <col min="1" max="1" width="2" style="2" customWidth="1"/>
    <col min="2" max="2" width="30.28515625" style="2" bestFit="1" customWidth="1"/>
    <col min="3" max="12" width="11" style="2" bestFit="1" customWidth="1"/>
    <col min="13" max="16384" width="9.140625" style="2"/>
  </cols>
  <sheetData>
    <row r="1" spans="2:12" ht="15.75" x14ac:dyDescent="0.25">
      <c r="B1" s="3" t="s">
        <v>15</v>
      </c>
    </row>
    <row r="2" spans="2:12" ht="12" customHeight="1" x14ac:dyDescent="0.2"/>
    <row r="3" spans="2:12" x14ac:dyDescent="0.2">
      <c r="B3" s="2" t="s">
        <v>4</v>
      </c>
      <c r="C3" s="5">
        <v>22000</v>
      </c>
    </row>
    <row r="4" spans="2:12" x14ac:dyDescent="0.2">
      <c r="B4" s="2" t="s">
        <v>0</v>
      </c>
      <c r="C4" s="5">
        <v>20000</v>
      </c>
    </row>
    <row r="5" spans="2:12" x14ac:dyDescent="0.2">
      <c r="B5" s="2" t="s">
        <v>5</v>
      </c>
      <c r="C5" s="5">
        <v>18000</v>
      </c>
    </row>
    <row r="6" spans="2:12" ht="12" customHeight="1" x14ac:dyDescent="0.2"/>
    <row r="7" spans="2:12" ht="12.75" thickBot="1" x14ac:dyDescent="0.25">
      <c r="B7" s="6" t="s">
        <v>11</v>
      </c>
      <c r="C7" s="6">
        <v>1</v>
      </c>
      <c r="D7" s="6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</row>
    <row r="8" spans="2:12" x14ac:dyDescent="0.2">
      <c r="B8" s="2" t="s">
        <v>2</v>
      </c>
      <c r="C8" s="5">
        <f t="shared" ref="C8:L8" si="0">$C3*C14</f>
        <v>18700</v>
      </c>
      <c r="D8" s="5">
        <f t="shared" si="0"/>
        <v>19140</v>
      </c>
      <c r="E8" s="5">
        <f t="shared" si="0"/>
        <v>19580</v>
      </c>
      <c r="F8" s="5">
        <f t="shared" si="0"/>
        <v>20240</v>
      </c>
      <c r="G8" s="5">
        <f t="shared" si="0"/>
        <v>19800</v>
      </c>
      <c r="H8" s="5">
        <f t="shared" si="0"/>
        <v>19580</v>
      </c>
      <c r="I8" s="5">
        <f t="shared" si="0"/>
        <v>19140</v>
      </c>
      <c r="J8" s="5">
        <f t="shared" si="0"/>
        <v>18700</v>
      </c>
      <c r="K8" s="5">
        <f t="shared" si="0"/>
        <v>18480</v>
      </c>
      <c r="L8" s="5">
        <f t="shared" si="0"/>
        <v>18260</v>
      </c>
    </row>
    <row r="9" spans="2:12" x14ac:dyDescent="0.2">
      <c r="B9" s="2" t="s">
        <v>1</v>
      </c>
      <c r="C9" s="5">
        <f t="shared" ref="C9:L9" si="1">$C4*C15</f>
        <v>16000</v>
      </c>
      <c r="D9" s="5">
        <f t="shared" si="1"/>
        <v>17000</v>
      </c>
      <c r="E9" s="5">
        <f t="shared" si="1"/>
        <v>17400</v>
      </c>
      <c r="F9" s="5">
        <f t="shared" si="1"/>
        <v>18000</v>
      </c>
      <c r="G9" s="5">
        <f t="shared" si="1"/>
        <v>17600</v>
      </c>
      <c r="H9" s="5">
        <f t="shared" si="1"/>
        <v>17400</v>
      </c>
      <c r="I9" s="5">
        <f t="shared" si="1"/>
        <v>17000</v>
      </c>
      <c r="J9" s="5">
        <f t="shared" si="1"/>
        <v>16600</v>
      </c>
      <c r="K9" s="5">
        <f t="shared" si="1"/>
        <v>16400</v>
      </c>
      <c r="L9" s="5">
        <f t="shared" si="1"/>
        <v>16200.000000000002</v>
      </c>
    </row>
    <row r="10" spans="2:12" x14ac:dyDescent="0.2">
      <c r="B10" s="2" t="s">
        <v>3</v>
      </c>
      <c r="C10" s="5">
        <f t="shared" ref="C10:L10" si="2">$C5*C16</f>
        <v>13500</v>
      </c>
      <c r="D10" s="5">
        <f t="shared" si="2"/>
        <v>14400</v>
      </c>
      <c r="E10" s="5">
        <f t="shared" si="2"/>
        <v>14760</v>
      </c>
      <c r="F10" s="5">
        <f t="shared" si="2"/>
        <v>15120</v>
      </c>
      <c r="G10" s="5">
        <f t="shared" si="2"/>
        <v>14940</v>
      </c>
      <c r="H10" s="5">
        <f t="shared" si="2"/>
        <v>14760</v>
      </c>
      <c r="I10" s="5">
        <f t="shared" si="2"/>
        <v>14400</v>
      </c>
      <c r="J10" s="5">
        <f t="shared" si="2"/>
        <v>14040</v>
      </c>
      <c r="K10" s="5">
        <f t="shared" si="2"/>
        <v>13860</v>
      </c>
      <c r="L10" s="5">
        <f t="shared" si="2"/>
        <v>13680</v>
      </c>
    </row>
    <row r="11" spans="2:12" x14ac:dyDescent="0.2">
      <c r="B11" s="9" t="s">
        <v>18</v>
      </c>
      <c r="C11" s="11">
        <f>CHOOSE(Drivers!$C$3,'Savings forecast'!C8,'Savings forecast'!C9,'Savings forecast'!C10)</f>
        <v>18700</v>
      </c>
      <c r="D11" s="11">
        <f>CHOOSE(Drivers!$C$3,'Savings forecast'!D8,'Savings forecast'!D9,'Savings forecast'!D10)</f>
        <v>19140</v>
      </c>
      <c r="E11" s="11">
        <f>CHOOSE(Drivers!$C$3,'Savings forecast'!E8,'Savings forecast'!E9,'Savings forecast'!E10)</f>
        <v>19580</v>
      </c>
      <c r="F11" s="11">
        <f>CHOOSE(Drivers!$C$3,'Savings forecast'!F8,'Savings forecast'!F9,'Savings forecast'!F10)</f>
        <v>20240</v>
      </c>
      <c r="G11" s="11">
        <f>CHOOSE(Drivers!$C$3,'Savings forecast'!G8,'Savings forecast'!G9,'Savings forecast'!G10)</f>
        <v>19800</v>
      </c>
      <c r="H11" s="11">
        <f>CHOOSE(Drivers!$C$3,'Savings forecast'!H8,'Savings forecast'!H9,'Savings forecast'!H10)</f>
        <v>19580</v>
      </c>
      <c r="I11" s="11">
        <f>CHOOSE(Drivers!$C$3,'Savings forecast'!I8,'Savings forecast'!I9,'Savings forecast'!I10)</f>
        <v>19140</v>
      </c>
      <c r="J11" s="11">
        <f>CHOOSE(Drivers!$C$3,'Savings forecast'!J8,'Savings forecast'!J9,'Savings forecast'!J10)</f>
        <v>18700</v>
      </c>
      <c r="K11" s="11">
        <f>CHOOSE(Drivers!$C$3,'Savings forecast'!K8,'Savings forecast'!K9,'Savings forecast'!K10)</f>
        <v>18480</v>
      </c>
      <c r="L11" s="11">
        <f>CHOOSE(Drivers!$C$3,'Savings forecast'!L8,'Savings forecast'!L9,'Savings forecast'!L10)</f>
        <v>18260</v>
      </c>
    </row>
    <row r="13" spans="2:12" ht="12.75" thickBot="1" x14ac:dyDescent="0.25">
      <c r="B13" s="6" t="s">
        <v>12</v>
      </c>
      <c r="C13" s="6">
        <v>1</v>
      </c>
      <c r="D13" s="6">
        <v>2</v>
      </c>
      <c r="E13" s="6">
        <v>3</v>
      </c>
      <c r="F13" s="6">
        <v>4</v>
      </c>
      <c r="G13" s="6">
        <v>5</v>
      </c>
      <c r="H13" s="6">
        <v>6</v>
      </c>
      <c r="I13" s="6">
        <v>7</v>
      </c>
      <c r="J13" s="6">
        <v>8</v>
      </c>
      <c r="K13" s="6">
        <v>9</v>
      </c>
      <c r="L13" s="6">
        <v>10</v>
      </c>
    </row>
    <row r="14" spans="2:12" x14ac:dyDescent="0.2">
      <c r="B14" s="2" t="s">
        <v>2</v>
      </c>
      <c r="C14" s="4">
        <v>0.85</v>
      </c>
      <c r="D14" s="4">
        <v>0.87</v>
      </c>
      <c r="E14" s="4">
        <v>0.89</v>
      </c>
      <c r="F14" s="4">
        <v>0.92</v>
      </c>
      <c r="G14" s="4">
        <v>0.9</v>
      </c>
      <c r="H14" s="4">
        <v>0.89</v>
      </c>
      <c r="I14" s="4">
        <v>0.87</v>
      </c>
      <c r="J14" s="4">
        <v>0.85</v>
      </c>
      <c r="K14" s="4">
        <v>0.84</v>
      </c>
      <c r="L14" s="4">
        <v>0.83</v>
      </c>
    </row>
    <row r="15" spans="2:12" x14ac:dyDescent="0.2">
      <c r="B15" s="2" t="s">
        <v>1</v>
      </c>
      <c r="C15" s="4">
        <v>0.8</v>
      </c>
      <c r="D15" s="4">
        <v>0.85</v>
      </c>
      <c r="E15" s="4">
        <v>0.87</v>
      </c>
      <c r="F15" s="4">
        <v>0.9</v>
      </c>
      <c r="G15" s="4">
        <v>0.88</v>
      </c>
      <c r="H15" s="4">
        <v>0.87</v>
      </c>
      <c r="I15" s="4">
        <v>0.85</v>
      </c>
      <c r="J15" s="4">
        <v>0.83</v>
      </c>
      <c r="K15" s="4">
        <v>0.82</v>
      </c>
      <c r="L15" s="4">
        <v>0.81</v>
      </c>
    </row>
    <row r="16" spans="2:12" x14ac:dyDescent="0.2">
      <c r="B16" s="2" t="s">
        <v>3</v>
      </c>
      <c r="C16" s="4">
        <v>0.75</v>
      </c>
      <c r="D16" s="4">
        <v>0.8</v>
      </c>
      <c r="E16" s="4">
        <v>0.82</v>
      </c>
      <c r="F16" s="4">
        <v>0.84</v>
      </c>
      <c r="G16" s="4">
        <v>0.83</v>
      </c>
      <c r="H16" s="4">
        <v>0.82</v>
      </c>
      <c r="I16" s="4">
        <v>0.8</v>
      </c>
      <c r="J16" s="4">
        <v>0.78</v>
      </c>
      <c r="K16" s="4">
        <v>0.77</v>
      </c>
      <c r="L16" s="4">
        <v>0.76</v>
      </c>
    </row>
    <row r="17" spans="2:12" ht="12" customHeight="1" x14ac:dyDescent="0.2"/>
    <row r="18" spans="2:12" x14ac:dyDescent="0.2">
      <c r="B18" s="2" t="s">
        <v>8</v>
      </c>
      <c r="C18" s="4">
        <f>Drivers!C6</f>
        <v>0.01</v>
      </c>
    </row>
    <row r="19" spans="2:12" x14ac:dyDescent="0.2">
      <c r="B19" s="2" t="s">
        <v>9</v>
      </c>
      <c r="C19" s="4">
        <f>Drivers!C7</f>
        <v>0.03</v>
      </c>
    </row>
    <row r="20" spans="2:12" ht="12" customHeight="1" x14ac:dyDescent="0.2"/>
    <row r="21" spans="2:12" ht="12.75" thickBot="1" x14ac:dyDescent="0.25">
      <c r="B21" s="6" t="s">
        <v>10</v>
      </c>
      <c r="C21" s="6">
        <v>1</v>
      </c>
      <c r="D21" s="6">
        <v>2</v>
      </c>
      <c r="E21" s="6">
        <v>3</v>
      </c>
      <c r="F21" s="6">
        <v>4</v>
      </c>
      <c r="G21" s="6">
        <v>5</v>
      </c>
      <c r="H21" s="6">
        <v>6</v>
      </c>
      <c r="I21" s="6">
        <v>7</v>
      </c>
      <c r="J21" s="6">
        <v>8</v>
      </c>
      <c r="K21" s="6">
        <v>9</v>
      </c>
      <c r="L21" s="6">
        <v>10</v>
      </c>
    </row>
    <row r="22" spans="2:12" x14ac:dyDescent="0.2">
      <c r="B22" s="2" t="s">
        <v>6</v>
      </c>
      <c r="C22" s="5">
        <f>Drivers!C10</f>
        <v>15500</v>
      </c>
      <c r="D22" s="5">
        <f t="shared" ref="D22:L22" si="3">C22*(1+$C18)</f>
        <v>15655</v>
      </c>
      <c r="E22" s="5">
        <f t="shared" si="3"/>
        <v>15811.55</v>
      </c>
      <c r="F22" s="5">
        <f t="shared" si="3"/>
        <v>15969.665499999999</v>
      </c>
      <c r="G22" s="5">
        <f t="shared" si="3"/>
        <v>16129.362154999999</v>
      </c>
      <c r="H22" s="5">
        <f t="shared" si="3"/>
        <v>16290.655776549998</v>
      </c>
      <c r="I22" s="5">
        <f t="shared" si="3"/>
        <v>16453.562334315498</v>
      </c>
      <c r="J22" s="5">
        <f t="shared" si="3"/>
        <v>16618.097957658654</v>
      </c>
      <c r="K22" s="5">
        <f t="shared" si="3"/>
        <v>16784.278937235242</v>
      </c>
      <c r="L22" s="5">
        <f t="shared" si="3"/>
        <v>16952.121726607595</v>
      </c>
    </row>
    <row r="23" spans="2:12" x14ac:dyDescent="0.2">
      <c r="B23" s="2" t="s">
        <v>7</v>
      </c>
      <c r="C23" s="5">
        <f>Drivers!C11</f>
        <v>11000</v>
      </c>
      <c r="D23" s="5">
        <f t="shared" ref="D23:L23" si="4">C23*(1+$C19)</f>
        <v>11330</v>
      </c>
      <c r="E23" s="5">
        <f t="shared" si="4"/>
        <v>11669.9</v>
      </c>
      <c r="F23" s="5">
        <f t="shared" si="4"/>
        <v>12019.996999999999</v>
      </c>
      <c r="G23" s="5">
        <f t="shared" si="4"/>
        <v>12380.59691</v>
      </c>
      <c r="H23" s="5">
        <f t="shared" si="4"/>
        <v>12752.0148173</v>
      </c>
      <c r="I23" s="5">
        <f t="shared" si="4"/>
        <v>13134.575261819</v>
      </c>
      <c r="J23" s="5">
        <f t="shared" si="4"/>
        <v>13528.61251967357</v>
      </c>
      <c r="K23" s="5">
        <f t="shared" si="4"/>
        <v>13934.470895263777</v>
      </c>
      <c r="L23" s="5">
        <f t="shared" si="4"/>
        <v>14352.505022121692</v>
      </c>
    </row>
    <row r="24" spans="2:12" ht="12.75" thickBot="1" x14ac:dyDescent="0.25">
      <c r="B24" s="7" t="s">
        <v>13</v>
      </c>
      <c r="C24" s="8">
        <f>C22-C23</f>
        <v>4500</v>
      </c>
      <c r="D24" s="8">
        <f t="shared" ref="D24:L24" si="5">D22-D23</f>
        <v>4325</v>
      </c>
      <c r="E24" s="8">
        <f t="shared" si="5"/>
        <v>4141.6499999999996</v>
      </c>
      <c r="F24" s="8">
        <f t="shared" si="5"/>
        <v>3949.6684999999998</v>
      </c>
      <c r="G24" s="8">
        <f t="shared" si="5"/>
        <v>3748.7652449999987</v>
      </c>
      <c r="H24" s="8">
        <f t="shared" si="5"/>
        <v>3538.6409592499986</v>
      </c>
      <c r="I24" s="8">
        <f t="shared" si="5"/>
        <v>3318.9870724964985</v>
      </c>
      <c r="J24" s="8">
        <f t="shared" si="5"/>
        <v>3089.485437985084</v>
      </c>
      <c r="K24" s="8">
        <f t="shared" si="5"/>
        <v>2849.8080419714643</v>
      </c>
      <c r="L24" s="8">
        <f t="shared" si="5"/>
        <v>2599.616704485903</v>
      </c>
    </row>
    <row r="26" spans="2:12" ht="12.75" thickBot="1" x14ac:dyDescent="0.25">
      <c r="B26" s="6" t="s">
        <v>14</v>
      </c>
      <c r="C26" s="6">
        <v>1</v>
      </c>
      <c r="D26" s="6">
        <v>2</v>
      </c>
      <c r="E26" s="6">
        <v>3</v>
      </c>
      <c r="F26" s="6">
        <v>4</v>
      </c>
      <c r="G26" s="6">
        <v>5</v>
      </c>
      <c r="H26" s="6">
        <v>6</v>
      </c>
      <c r="I26" s="6">
        <v>7</v>
      </c>
      <c r="J26" s="6">
        <v>8</v>
      </c>
      <c r="K26" s="6">
        <v>9</v>
      </c>
      <c r="L26" s="6">
        <v>10</v>
      </c>
    </row>
    <row r="27" spans="2:12" x14ac:dyDescent="0.2">
      <c r="B27" s="2" t="s">
        <v>2</v>
      </c>
      <c r="C27" s="5">
        <f>C8*C$24</f>
        <v>84150000</v>
      </c>
      <c r="D27" s="5">
        <f>D8*D$24</f>
        <v>82780500</v>
      </c>
      <c r="E27" s="5">
        <f>E8*E$24</f>
        <v>81093507</v>
      </c>
      <c r="F27" s="5">
        <f>F8*F$24</f>
        <v>79941290.439999998</v>
      </c>
      <c r="G27" s="5">
        <f>G8*G$24</f>
        <v>74225551.850999981</v>
      </c>
      <c r="H27" s="5">
        <f>H8*H$24</f>
        <v>69286589.982114971</v>
      </c>
      <c r="I27" s="5">
        <f>I8*I$24</f>
        <v>63525412.56758298</v>
      </c>
      <c r="J27" s="5">
        <f>J8*J$24</f>
        <v>57773377.690321073</v>
      </c>
      <c r="K27" s="5">
        <f>K8*K$24</f>
        <v>52664452.615632661</v>
      </c>
      <c r="L27" s="5">
        <f>L8*L$24</f>
        <v>47469001.023912586</v>
      </c>
    </row>
    <row r="28" spans="2:12" x14ac:dyDescent="0.2">
      <c r="B28" s="2" t="s">
        <v>1</v>
      </c>
      <c r="C28" s="5">
        <f>C9*C$24</f>
        <v>72000000</v>
      </c>
      <c r="D28" s="5">
        <f>D9*D$24</f>
        <v>73525000</v>
      </c>
      <c r="E28" s="5">
        <f>E9*E$24</f>
        <v>72064710</v>
      </c>
      <c r="F28" s="5">
        <f>F9*F$24</f>
        <v>71094033</v>
      </c>
      <c r="G28" s="5">
        <f>G9*G$24</f>
        <v>65978268.311999977</v>
      </c>
      <c r="H28" s="5">
        <f>H9*H$24</f>
        <v>61572352.690949976</v>
      </c>
      <c r="I28" s="5">
        <f>I9*I$24</f>
        <v>56422780.232440472</v>
      </c>
      <c r="J28" s="5">
        <f>J9*J$24</f>
        <v>51285458.270552397</v>
      </c>
      <c r="K28" s="5">
        <f>K9*K$24</f>
        <v>46736851.888332017</v>
      </c>
      <c r="L28" s="5">
        <f>L9*L$24</f>
        <v>42113790.612671636</v>
      </c>
    </row>
    <row r="29" spans="2:12" x14ac:dyDescent="0.2">
      <c r="B29" s="2" t="s">
        <v>3</v>
      </c>
      <c r="C29" s="5">
        <f>C10*C$24</f>
        <v>60750000</v>
      </c>
      <c r="D29" s="5">
        <f>D10*D$24</f>
        <v>62280000</v>
      </c>
      <c r="E29" s="5">
        <f>E10*E$24</f>
        <v>61130753.999999993</v>
      </c>
      <c r="F29" s="5">
        <f>F10*F$24</f>
        <v>59718987.719999999</v>
      </c>
      <c r="G29" s="5">
        <f>G10*G$24</f>
        <v>56006552.760299981</v>
      </c>
      <c r="H29" s="5">
        <f>H10*H$24</f>
        <v>52230340.55852998</v>
      </c>
      <c r="I29" s="5">
        <f>I10*I$24</f>
        <v>47793413.843949579</v>
      </c>
      <c r="J29" s="5">
        <f>J10*J$24</f>
        <v>43376375.54931058</v>
      </c>
      <c r="K29" s="5">
        <f>K10*K$24</f>
        <v>39498339.461724497</v>
      </c>
      <c r="L29" s="5">
        <f>L10*L$24</f>
        <v>35562756.517367154</v>
      </c>
    </row>
    <row r="30" spans="2:12" x14ac:dyDescent="0.2">
      <c r="B30" s="9" t="s">
        <v>18</v>
      </c>
      <c r="C30" s="11">
        <f>CHOOSE(Drivers!$C$3,'Savings forecast'!C27,'Savings forecast'!C28,'Savings forecast'!C29)</f>
        <v>84150000</v>
      </c>
      <c r="D30" s="11">
        <f>CHOOSE(Drivers!$C$3,'Savings forecast'!D27,'Savings forecast'!D28,'Savings forecast'!D29)</f>
        <v>82780500</v>
      </c>
      <c r="E30" s="11">
        <f>CHOOSE(Drivers!$C$3,'Savings forecast'!E27,'Savings forecast'!E28,'Savings forecast'!E29)</f>
        <v>81093507</v>
      </c>
      <c r="F30" s="11">
        <f>CHOOSE(Drivers!$C$3,'Savings forecast'!F27,'Savings forecast'!F28,'Savings forecast'!F29)</f>
        <v>79941290.439999998</v>
      </c>
      <c r="G30" s="11">
        <f>CHOOSE(Drivers!$C$3,'Savings forecast'!G27,'Savings forecast'!G28,'Savings forecast'!G29)</f>
        <v>74225551.850999981</v>
      </c>
      <c r="H30" s="11">
        <f>CHOOSE(Drivers!$C$3,'Savings forecast'!H27,'Savings forecast'!H28,'Savings forecast'!H29)</f>
        <v>69286589.982114971</v>
      </c>
      <c r="I30" s="11">
        <f>CHOOSE(Drivers!$C$3,'Savings forecast'!I27,'Savings forecast'!I28,'Savings forecast'!I29)</f>
        <v>63525412.56758298</v>
      </c>
      <c r="J30" s="11">
        <f>CHOOSE(Drivers!$C$3,'Savings forecast'!J27,'Savings forecast'!J28,'Savings forecast'!J29)</f>
        <v>57773377.690321073</v>
      </c>
      <c r="K30" s="11">
        <f>CHOOSE(Drivers!$C$3,'Savings forecast'!K27,'Savings forecast'!K28,'Savings forecast'!K29)</f>
        <v>52664452.615632661</v>
      </c>
      <c r="L30" s="11">
        <f>CHOOSE(Drivers!$C$3,'Savings forecast'!L27,'Savings forecast'!L28,'Savings forecast'!L29)</f>
        <v>47469001.023912586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--&gt;</vt:lpstr>
      <vt:lpstr>Drivers</vt:lpstr>
      <vt:lpstr>Workings --&gt;</vt:lpstr>
      <vt:lpstr>Savings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2017-10-13T13:35:42Z</dcterms:created>
  <dcterms:modified xsi:type="dcterms:W3CDTF">2017-11-07T11:35:00Z</dcterms:modified>
</cp:coreProperties>
</file>