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13BFA471-AD94-4382-ACC1-8D1A59F747A4}" xr6:coauthVersionLast="38" xr6:coauthVersionMax="38" xr10:uidLastSave="{00000000-0000-0000-0000-000000000000}"/>
  <bookViews>
    <workbookView xWindow="0" yWindow="0" windowWidth="20496" windowHeight="8112" firstSheet="13" activeTab="1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193" l="1"/>
  <c r="R10" i="193"/>
  <c r="Q10" i="193"/>
  <c r="P10" i="193"/>
  <c r="O10" i="193"/>
  <c r="N10" i="193"/>
  <c r="M10" i="193"/>
  <c r="L10" i="193"/>
  <c r="K10" i="193"/>
  <c r="J10" i="193"/>
  <c r="S9" i="193"/>
  <c r="R9" i="193"/>
  <c r="Q9" i="193"/>
  <c r="P9" i="193"/>
  <c r="O9" i="193"/>
  <c r="N9" i="193"/>
  <c r="M9" i="193"/>
  <c r="L9" i="193"/>
  <c r="K9" i="193"/>
  <c r="J9" i="193"/>
  <c r="S8" i="193"/>
  <c r="R8" i="193"/>
  <c r="Q8" i="193"/>
  <c r="P8" i="193"/>
  <c r="O8" i="193"/>
  <c r="N8" i="193"/>
  <c r="M8" i="193"/>
  <c r="L8" i="193"/>
  <c r="K8" i="193"/>
  <c r="J8" i="193"/>
  <c r="S7" i="193"/>
  <c r="R7" i="193"/>
  <c r="Q7" i="193"/>
  <c r="P7" i="193"/>
  <c r="O7" i="193"/>
  <c r="N7" i="193"/>
  <c r="M7" i="193"/>
  <c r="L7" i="193"/>
  <c r="K7" i="193"/>
  <c r="J7" i="193"/>
  <c r="S6" i="193"/>
  <c r="R6" i="193"/>
  <c r="Q6" i="193"/>
  <c r="P6" i="193"/>
  <c r="O6" i="193"/>
  <c r="N6" i="193"/>
  <c r="M6" i="193"/>
  <c r="L6" i="193"/>
  <c r="K6" i="193"/>
  <c r="J6" i="193"/>
  <c r="S5" i="193"/>
  <c r="R5" i="193"/>
  <c r="Q5" i="193"/>
  <c r="P5" i="193"/>
  <c r="O5" i="193"/>
  <c r="N5" i="193"/>
  <c r="M5" i="193"/>
  <c r="L5" i="193"/>
  <c r="K5" i="193"/>
  <c r="J5" i="193"/>
  <c r="H10" i="193"/>
  <c r="H9" i="193"/>
  <c r="H8" i="193"/>
  <c r="H7" i="193"/>
  <c r="H6" i="193"/>
  <c r="H5" i="193"/>
  <c r="I16" i="180" l="1"/>
  <c r="G41" i="154" l="1"/>
  <c r="G40" i="154"/>
  <c r="G39" i="154"/>
  <c r="F39" i="154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19" i="182" l="1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F11" i="185" l="1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R30" i="186" l="1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P5" i="180" l="1"/>
  <c r="O5" i="182"/>
  <c r="P17" i="186"/>
  <c r="P8" i="186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R25" i="186"/>
  <c r="R41" i="186"/>
  <c r="R17" i="186"/>
  <c r="R8" i="186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N17" i="186"/>
  <c r="N41" i="186"/>
  <c r="N25" i="186"/>
  <c r="H40" i="186"/>
  <c r="H24" i="186"/>
  <c r="H16" i="186"/>
  <c r="H7" i="186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J23" i="186"/>
  <c r="J39" i="186"/>
  <c r="J15" i="186"/>
  <c r="K43" i="186"/>
  <c r="K27" i="186"/>
  <c r="K19" i="186"/>
  <c r="O17" i="186"/>
  <c r="O8" i="186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H39" i="186"/>
  <c r="H23" i="186"/>
  <c r="H15" i="186"/>
  <c r="H27" i="186"/>
  <c r="H43" i="186"/>
  <c r="H19" i="186"/>
  <c r="H10" i="186" s="1"/>
  <c r="H26" i="186"/>
  <c r="H42" i="186"/>
  <c r="H18" i="186"/>
  <c r="H9" i="186" s="1"/>
  <c r="I6" i="182"/>
  <c r="H6" i="182"/>
  <c r="J25" i="186"/>
  <c r="J41" i="186"/>
  <c r="J17" i="186"/>
  <c r="J8" i="186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9" i="186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G10" i="193"/>
  <c r="I10" i="186"/>
  <c r="G7" i="193"/>
  <c r="I7" i="186"/>
  <c r="G8" i="193"/>
  <c r="I8" i="186"/>
  <c r="G9" i="193"/>
  <c r="I9" i="186"/>
  <c r="Q5" i="180"/>
  <c r="P5" i="182"/>
  <c r="P5" i="186" s="1"/>
  <c r="H6" i="186"/>
  <c r="N5" i="186"/>
  <c r="M5" i="186"/>
  <c r="J7" i="186"/>
  <c r="K5" i="186"/>
  <c r="C11" i="182"/>
  <c r="H11" i="182"/>
  <c r="H5" i="186"/>
  <c r="M17" i="180"/>
  <c r="H11" i="193" l="1"/>
  <c r="C4" i="212"/>
  <c r="C6" i="212" s="1"/>
  <c r="R5" i="180"/>
  <c r="Q5" i="182"/>
  <c r="H11" i="186"/>
  <c r="I11" i="186" s="1"/>
  <c r="G5" i="212" s="1"/>
  <c r="Q5" i="186" l="1"/>
  <c r="S5" i="180"/>
  <c r="R5" i="182"/>
  <c r="R5" i="186" l="1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S5" i="186" l="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I11" i="182"/>
  <c r="L17" i="180"/>
  <c r="L19" i="180"/>
  <c r="K17" i="180"/>
  <c r="K19" i="180"/>
  <c r="G35" i="155"/>
  <c r="G36" i="155"/>
  <c r="G4" i="212" l="1"/>
  <c r="G6" i="212" s="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Q9" i="180"/>
  <c r="P9" i="182"/>
  <c r="O10" i="186"/>
  <c r="P7" i="180"/>
  <c r="O7" i="182"/>
  <c r="Q10" i="180"/>
  <c r="P10" i="182"/>
  <c r="L8" i="186"/>
  <c r="K7" i="186"/>
  <c r="K9" i="186"/>
  <c r="K10" i="186"/>
  <c r="K11" i="180"/>
  <c r="L6" i="180"/>
  <c r="L11" i="180" s="1"/>
  <c r="L10" i="182"/>
  <c r="L9" i="182"/>
  <c r="L7" i="182"/>
  <c r="J6" i="186"/>
  <c r="J11" i="182"/>
  <c r="K6" i="186"/>
  <c r="K11" i="182"/>
  <c r="N8" i="182"/>
  <c r="M8" i="182"/>
  <c r="P9" i="186" l="1"/>
  <c r="P10" i="186"/>
  <c r="R9" i="180"/>
  <c r="Q9" i="182"/>
  <c r="L6" i="182"/>
  <c r="M6" i="180"/>
  <c r="R10" i="180"/>
  <c r="Q10" i="182"/>
  <c r="O7" i="186"/>
  <c r="Q7" i="180"/>
  <c r="P7" i="182"/>
  <c r="N8" i="186"/>
  <c r="L10" i="186"/>
  <c r="I4" i="212"/>
  <c r="H4" i="212"/>
  <c r="M8" i="186"/>
  <c r="L7" i="186"/>
  <c r="L9" i="186"/>
  <c r="K11" i="186"/>
  <c r="I5" i="212" s="1"/>
  <c r="K11" i="193"/>
  <c r="J11" i="186"/>
  <c r="H5" i="212" s="1"/>
  <c r="J11" i="193"/>
  <c r="N7" i="182"/>
  <c r="M7" i="182"/>
  <c r="N9" i="182"/>
  <c r="M9" i="182"/>
  <c r="N10" i="182"/>
  <c r="M10" i="182"/>
  <c r="M11" i="180"/>
  <c r="L6" i="186" l="1"/>
  <c r="L11" i="193" s="1"/>
  <c r="L11" i="182"/>
  <c r="H6" i="212"/>
  <c r="I6" i="212"/>
  <c r="Q10" i="186"/>
  <c r="S10" i="180"/>
  <c r="S10" i="182" s="1"/>
  <c r="R10" i="182"/>
  <c r="Q9" i="186"/>
  <c r="S9" i="180"/>
  <c r="S9" i="182" s="1"/>
  <c r="R9" i="182"/>
  <c r="P7" i="186"/>
  <c r="N6" i="180"/>
  <c r="O6" i="180" s="1"/>
  <c r="M6" i="182"/>
  <c r="R7" i="180"/>
  <c r="Q7" i="182"/>
  <c r="N10" i="186"/>
  <c r="M10" i="186"/>
  <c r="M9" i="186"/>
  <c r="N9" i="186"/>
  <c r="N7" i="186"/>
  <c r="M7" i="186"/>
  <c r="L11" i="186"/>
  <c r="J5" i="212" s="1"/>
  <c r="N6" i="182"/>
  <c r="J4" i="212" l="1"/>
  <c r="M11" i="182"/>
  <c r="J6" i="212"/>
  <c r="P6" i="180"/>
  <c r="O6" i="182"/>
  <c r="O11" i="180"/>
  <c r="R10" i="186"/>
  <c r="N11" i="180"/>
  <c r="S10" i="186"/>
  <c r="Q7" i="186"/>
  <c r="R9" i="186"/>
  <c r="S7" i="180"/>
  <c r="S7" i="182" s="1"/>
  <c r="R7" i="182"/>
  <c r="S9" i="186"/>
  <c r="M6" i="186"/>
  <c r="N6" i="186"/>
  <c r="N11" i="182"/>
  <c r="L4" i="212" l="1"/>
  <c r="K4" i="212"/>
  <c r="M11" i="193"/>
  <c r="M11" i="186"/>
  <c r="K5" i="212" s="1"/>
  <c r="S7" i="186"/>
  <c r="Q6" i="180"/>
  <c r="P6" i="182"/>
  <c r="P11" i="180"/>
  <c r="R7" i="186"/>
  <c r="O6" i="186"/>
  <c r="O11" i="182"/>
  <c r="N11" i="186"/>
  <c r="L5" i="212" s="1"/>
  <c r="L6" i="212" s="1"/>
  <c r="N11" i="193"/>
  <c r="K6" i="212" l="1"/>
  <c r="P6" i="186"/>
  <c r="P11" i="182"/>
  <c r="R6" i="180"/>
  <c r="Q6" i="182"/>
  <c r="Q11" i="180"/>
  <c r="O11" i="193"/>
  <c r="O11" i="186"/>
  <c r="M5" i="212" s="1"/>
  <c r="M4" i="212"/>
  <c r="S6" i="180" l="1"/>
  <c r="R6" i="182"/>
  <c r="R11" i="180"/>
  <c r="N4" i="212"/>
  <c r="M6" i="212"/>
  <c r="P11" i="193"/>
  <c r="P11" i="186"/>
  <c r="N5" i="212" s="1"/>
  <c r="Q6" i="186"/>
  <c r="Q11" i="182"/>
  <c r="N6" i="212" l="1"/>
  <c r="O4" i="212"/>
  <c r="R6" i="186"/>
  <c r="R11" i="182"/>
  <c r="Q11" i="193"/>
  <c r="Q11" i="186"/>
  <c r="O5" i="212" s="1"/>
  <c r="S6" i="182"/>
  <c r="S11" i="180"/>
  <c r="O6" i="212" l="1"/>
  <c r="R11" i="193"/>
  <c r="R11" i="186"/>
  <c r="P5" i="212" s="1"/>
  <c r="P4" i="212"/>
  <c r="S6" i="186"/>
  <c r="S11" i="182"/>
  <c r="P6" i="212" l="1"/>
  <c r="Q4" i="212"/>
  <c r="S11" i="193"/>
  <c r="S11" i="186"/>
  <c r="Q5" i="212" s="1"/>
  <c r="Q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sharedStrings.xml><?xml version="1.0" encoding="utf-8"?>
<sst xmlns="http://schemas.openxmlformats.org/spreadsheetml/2006/main" count="433" uniqueCount="173">
  <si>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</si>
  <si>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</si>
  <si>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</si>
  <si>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</si>
  <si>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</si>
  <si>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</si>
  <si>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</si>
  <si>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</si>
  <si>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</si>
  <si>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</si>
  <si>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</si>
  <si>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</si>
  <si>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</si>
  <si>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</si>
  <si>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</si>
  <si>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</si>
  <si>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</si>
  <si>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</si>
  <si>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</si>
  <si>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</si>
  <si>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</si>
  <si>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</si>
  <si>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</si>
  <si>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</si>
  <si>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</si>
  <si>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</si>
  <si>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</si>
  <si>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</si>
  <si>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</si>
  <si>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</si>
  <si>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</si>
  <si>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</si>
  <si>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</si>
  <si>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</si>
  <si>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</si>
  <si>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</si>
  <si>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</si>
  <si>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</si>
  <si>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</si>
  <si>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</si>
  <si>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</si>
  <si>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</si>
  <si>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</si>
  <si>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</si>
  <si>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</si>
  <si>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</si>
  <si>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</si>
  <si>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</si>
  <si>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</si>
  <si>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</si>
  <si>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</si>
  <si>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</si>
  <si>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</si>
  <si>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</si>
  <si>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</si>
  <si>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</si>
  <si>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</si>
  <si>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</si>
  <si>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</si>
  <si>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</si>
  <si>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</si>
  <si>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</si>
  <si>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</si>
  <si>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</si>
  <si>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</si>
  <si>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</si>
  <si>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</si>
  <si>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</si>
  <si>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</si>
  <si>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</si>
  <si>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</si>
  <si>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</si>
  <si>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</si>
  <si>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</si>
  <si>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</si>
  <si>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</si>
  <si>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</si>
  <si>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</si>
  <si>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</si>
  <si>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</si>
  <si>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</si>
  <si>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</si>
  <si>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</si>
  <si>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</si>
  <si>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</si>
  <si>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</si>
  <si>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</si>
  <si>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</si>
  <si>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</si>
  <si>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</si>
  <si>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</si>
  <si>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</si>
  <si>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</si>
  <si>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</si>
  <si>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</si>
  <si>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</si>
  <si>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</si>
  <si>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</si>
  <si>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</si>
  <si>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</si>
  <si>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</si>
  <si>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</si>
  <si>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</si>
  <si>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</si>
  <si>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</si>
  <si>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</si>
  <si>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</si>
  <si>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</si>
  <si>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</si>
  <si>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</si>
  <si>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</si>
  <si>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</si>
  <si>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</si>
  <si>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</si>
  <si>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</si>
  <si>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</si>
  <si>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</si>
  <si>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</si>
  <si>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</si>
  <si>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</si>
  <si>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</si>
  <si>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</si>
  <si>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</si>
  <si>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</si>
  <si>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</si>
  <si>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</si>
  <si>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</si>
  <si>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</si>
  <si>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</si>
  <si>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Tesla Revenue Automotive (in mln $)</t>
  </si>
  <si>
    <t>GP%</t>
  </si>
  <si>
    <t>Cost of sales 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</si>
  <si>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</si>
  <si>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</si>
  <si>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</si>
  <si>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</si>
  <si>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</si>
  <si>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</si>
  <si>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</si>
  <si>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</si>
  <si>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</si>
  <si>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</si>
  <si>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</si>
  <si>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</si>
  <si>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</si>
  <si>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</si>
  <si>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</si>
  <si>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</si>
  <si>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</si>
  <si>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</si>
  <si>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</si>
  <si>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</si>
  <si>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</si>
  <si>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</si>
  <si>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and Gross Profit automotive</t>
  </si>
  <si>
    <t>Revenue automotive</t>
  </si>
  <si>
    <t>Gross Profit automotive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</si>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</sst>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9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19" fillId="2" borderId="0" xfId="2" applyFont="1" applyFill="1">
      <alignment vertical="top"/>
    </xf>
    <xf numFmtId="0" fontId="20" fillId="2" borderId="0" xfId="0" applyFont="1" applyFill="1">
      <alignment vertical="top"/>
    </xf>
    <xf numFmtId="9" fontId="19" fillId="5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4559747195781E-2"/>
          <c:y val="0.11548974943052394"/>
          <c:w val="0.87732640385125993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autom'!$C$3:$Q$3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autom'!$C$4:$Q$4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autom'!$C$3:$Q$3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autom'!$C$5:$Q$5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autom'!$C$3:$Q$3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autom'!$C$6:$Q$6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114300</xdr:rowOff>
    </xdr:from>
    <xdr:to>
      <xdr:col>13</xdr:col>
      <xdr:colOff>220980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153</v>
      </c>
    </row>
    <row r="2" spans="1:6" ht="15.6" x14ac:dyDescent="0.25">
      <c r="A2" s="1"/>
      <c r="B2" s="2"/>
    </row>
    <row r="3" spans="1:6" x14ac:dyDescent="0.25">
      <c r="B3" s="75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143</v>
      </c>
    </row>
    <row r="7" spans="1:6" x14ac:dyDescent="0.25">
      <c r="B7" s="8" t="s">
        <v>132</v>
      </c>
      <c r="C7" s="13">
        <v>9600340</v>
      </c>
      <c r="D7" s="13">
        <v>9600340</v>
      </c>
    </row>
    <row r="8" spans="1:6" x14ac:dyDescent="0.25">
      <c r="B8" s="8" t="s">
        <v>133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134</v>
      </c>
      <c r="C9" s="13">
        <v>4740000</v>
      </c>
      <c r="D9" s="13">
        <v>4740000</v>
      </c>
    </row>
    <row r="10" spans="1:6" x14ac:dyDescent="0.25">
      <c r="B10" s="8" t="s">
        <v>135</v>
      </c>
      <c r="C10" s="13">
        <v>2460000</v>
      </c>
      <c r="D10" s="13">
        <v>2460000</v>
      </c>
    </row>
    <row r="11" spans="1:6" x14ac:dyDescent="0.25">
      <c r="B11" s="8" t="s">
        <v>136</v>
      </c>
      <c r="C11" s="13">
        <v>10700000</v>
      </c>
      <c r="D11" s="13">
        <v>10700000</v>
      </c>
    </row>
    <row r="12" spans="1:6" x14ac:dyDescent="0.25">
      <c r="B12" s="67" t="s">
        <v>137</v>
      </c>
      <c r="C12" s="71" t="s">
        <v>65</v>
      </c>
      <c r="D12" s="71" t="s">
        <v>65</v>
      </c>
    </row>
    <row r="13" spans="1:6" x14ac:dyDescent="0.25">
      <c r="B13" s="67" t="s">
        <v>138</v>
      </c>
      <c r="C13" s="71" t="s">
        <v>65</v>
      </c>
      <c r="D13" s="71" t="s">
        <v>65</v>
      </c>
    </row>
    <row r="14" spans="1:6" x14ac:dyDescent="0.25">
      <c r="B14" s="67" t="s">
        <v>139</v>
      </c>
      <c r="C14" s="71" t="s">
        <v>65</v>
      </c>
      <c r="D14" s="71" t="s">
        <v>65</v>
      </c>
    </row>
    <row r="15" spans="1:6" x14ac:dyDescent="0.25">
      <c r="B15" s="67" t="s">
        <v>140</v>
      </c>
      <c r="C15" s="71" t="s">
        <v>65</v>
      </c>
      <c r="D15" s="71" t="s">
        <v>65</v>
      </c>
    </row>
    <row r="16" spans="1:6" x14ac:dyDescent="0.25">
      <c r="B16" s="67" t="s">
        <v>141</v>
      </c>
      <c r="C16" s="71" t="s">
        <v>65</v>
      </c>
      <c r="D16" s="71" t="s">
        <v>65</v>
      </c>
    </row>
    <row r="17" spans="2:4" x14ac:dyDescent="0.25">
      <c r="B17" s="67" t="s">
        <v>142</v>
      </c>
      <c r="C17" s="71" t="s">
        <v>65</v>
      </c>
      <c r="D17" s="71" t="s">
        <v>65</v>
      </c>
    </row>
    <row r="18" spans="2:4" ht="12" x14ac:dyDescent="0.25">
      <c r="B18" s="9" t="s">
        <v>114</v>
      </c>
      <c r="C18" s="73" t="s">
        <v>65</v>
      </c>
      <c r="D18" s="69">
        <f>AVERAGE(D7:D17)</f>
        <v>6821468</v>
      </c>
    </row>
    <row r="19" spans="2:4" x14ac:dyDescent="0.25">
      <c r="C19" s="72"/>
      <c r="D19" s="7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8" t="s">
        <v>129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148</v>
      </c>
      <c r="P4" s="56" t="s">
        <v>149</v>
      </c>
      <c r="Q4" s="56" t="s">
        <v>150</v>
      </c>
      <c r="R4" s="56" t="s">
        <v>151</v>
      </c>
      <c r="S4" s="56" t="s">
        <v>152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68" t="s">
        <v>65</v>
      </c>
      <c r="G5" s="68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68" t="s">
        <v>65</v>
      </c>
      <c r="G6" s="68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65" t="s">
        <v>68</v>
      </c>
      <c r="C11" s="66">
        <f>SUM(C5:C10)</f>
        <v>3007.0120000000002</v>
      </c>
      <c r="D11" s="66">
        <f t="shared" ref="D11:N11" si="0">SUM(D5:D10)</f>
        <v>3740.973</v>
      </c>
      <c r="E11" s="66">
        <f t="shared" si="0"/>
        <v>6350.7659999999996</v>
      </c>
      <c r="F11" s="66">
        <f>'P&amp;L Input'!F4/1000</f>
        <v>9641.2999999999993</v>
      </c>
      <c r="G11" s="66">
        <f>'P&amp;L Input'!G4/1000</f>
        <v>6092.9979999999996</v>
      </c>
      <c r="H11" s="66">
        <f t="shared" si="0"/>
        <v>9259.25</v>
      </c>
      <c r="I11" s="66">
        <f t="shared" si="0"/>
        <v>14236.04</v>
      </c>
      <c r="J11" s="66">
        <f t="shared" si="0"/>
        <v>19998.95</v>
      </c>
      <c r="K11" s="66">
        <f t="shared" si="0"/>
        <v>38090.130952380954</v>
      </c>
      <c r="L11" s="66">
        <f t="shared" si="0"/>
        <v>51425.813083900233</v>
      </c>
      <c r="M11" s="66">
        <f t="shared" si="0"/>
        <v>67263.070334240372</v>
      </c>
      <c r="N11" s="66">
        <f t="shared" si="0"/>
        <v>72174.618855664419</v>
      </c>
      <c r="O11" s="66">
        <f t="shared" ref="O11:S11" si="1">SUM(O5:O10)</f>
        <v>77509.315378990868</v>
      </c>
      <c r="P11" s="66">
        <f t="shared" si="1"/>
        <v>80389.920968883598</v>
      </c>
      <c r="Q11" s="66">
        <f t="shared" si="1"/>
        <v>83394.659634689859</v>
      </c>
      <c r="R11" s="66">
        <f t="shared" si="1"/>
        <v>85062.552827383639</v>
      </c>
      <c r="S11" s="66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0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78" t="s">
        <v>127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148</v>
      </c>
      <c r="P4" s="56" t="s">
        <v>149</v>
      </c>
      <c r="Q4" s="56" t="s">
        <v>150</v>
      </c>
      <c r="R4" s="56" t="s">
        <v>151</v>
      </c>
      <c r="S4" s="56" t="s">
        <v>152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 t="s">
        <v>65</v>
      </c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 t="s">
        <v>65</v>
      </c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>
        <f t="shared" ref="I7:I10" si="0">G7+H7</f>
        <v>0</v>
      </c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>
        <f t="shared" si="0"/>
        <v>0</v>
      </c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>
        <f t="shared" si="0"/>
        <v>0</v>
      </c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>
        <f t="shared" si="0"/>
        <v>0</v>
      </c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65" t="s">
        <v>68</v>
      </c>
      <c r="C11" s="66">
        <f>('P&amp;L Input'!C4+'P&amp;L Input'!C8)/1000</f>
        <v>861.26300000000003</v>
      </c>
      <c r="D11" s="66">
        <f>('P&amp;L Input'!D4+'P&amp;L Input'!D8)/1000</f>
        <v>917.67100000000005</v>
      </c>
      <c r="E11" s="66">
        <f>('P&amp;L Input'!E4+'P&amp;L Input'!E8)/1000</f>
        <v>1600.6849999999999</v>
      </c>
      <c r="F11" s="66">
        <f>('P&amp;L Input'!F4+'P&amp;L Input'!F8)/1000</f>
        <v>2208.596</v>
      </c>
      <c r="G11" s="66">
        <f>('P&amp;L Input'!G4+'P&amp;L Input'!G8)/1000</f>
        <v>1230.451</v>
      </c>
      <c r="H11" s="66">
        <f t="shared" ref="H11:N11" si="1">SUM(H5:H10)</f>
        <v>1480.5692547520225</v>
      </c>
      <c r="I11" s="66">
        <f>G11+H11</f>
        <v>2711.0202547520225</v>
      </c>
      <c r="J11" s="66">
        <f t="shared" si="1"/>
        <v>3095.1669636444458</v>
      </c>
      <c r="K11" s="66">
        <f t="shared" si="1"/>
        <v>6066.2463188036818</v>
      </c>
      <c r="L11" s="66">
        <f t="shared" si="1"/>
        <v>8451.7560444566952</v>
      </c>
      <c r="M11" s="66">
        <f t="shared" si="1"/>
        <v>11289.414938441347</v>
      </c>
      <c r="N11" s="66">
        <f t="shared" si="1"/>
        <v>12141.916319818894</v>
      </c>
      <c r="O11" s="66">
        <f t="shared" ref="O11:S11" si="2">SUM(O5:O10)</f>
        <v>13070.213908266798</v>
      </c>
      <c r="P11" s="66">
        <f t="shared" si="2"/>
        <v>13580.36870364188</v>
      </c>
      <c r="Q11" s="66">
        <f t="shared" si="2"/>
        <v>14113.164120784952</v>
      </c>
      <c r="R11" s="66">
        <f t="shared" si="2"/>
        <v>14395.427403200651</v>
      </c>
      <c r="S11" s="66">
        <f t="shared" si="2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>
        <f>CHOOSE(Drivers!$C$3,'GP automotive'!G22,'GP automotive'!G30,'GP automotive'!G38)</f>
        <v>0.12377549275432535</v>
      </c>
      <c r="H14" s="52">
        <f>CHOOSE(Drivers!$C$3,'GP automotive'!H22,'GP automotive'!H30,'GP automotive'!H38)</f>
        <v>0.12377549275432535</v>
      </c>
      <c r="I14" s="52">
        <f>CHOOSE(Drivers!$C$3,'GP automotive'!I22,'GP automotive'!I30,'GP automotive'!I38)</f>
        <v>0.12377549275432535</v>
      </c>
      <c r="J14" s="52">
        <f>CHOOSE(Drivers!$C$3,'GP automotive'!J22,'GP automotive'!J30,'GP automotive'!J38)</f>
        <v>0.12377549275432535</v>
      </c>
      <c r="K14" s="52">
        <f>CHOOSE(Drivers!$C$3,'GP automotive'!K22,'GP automotive'!K30,'GP automotive'!K38)</f>
        <v>0.12377549275432535</v>
      </c>
      <c r="L14" s="52">
        <f>CHOOSE(Drivers!$C$3,'GP automotive'!L22,'GP automotive'!L30,'GP automotive'!L38)</f>
        <v>0.12377549275432535</v>
      </c>
      <c r="M14" s="52">
        <f>CHOOSE(Drivers!$C$3,'GP automotive'!M22,'GP automotive'!M30,'GP automotive'!M38)</f>
        <v>0.12377549275432535</v>
      </c>
      <c r="N14" s="52">
        <f>CHOOSE(Drivers!$C$3,'GP automotive'!N22,'GP automotive'!N30,'GP automotive'!N38)</f>
        <v>0.12377549275432535</v>
      </c>
      <c r="O14" s="52">
        <f>CHOOSE(Drivers!$C$3,'GP automotive'!O22,'GP automotive'!O30,'GP automotive'!O38)</f>
        <v>0.12377549275432535</v>
      </c>
      <c r="P14" s="52">
        <f>CHOOSE(Drivers!$C$3,'GP automotive'!P22,'GP automotive'!P30,'GP automotive'!P38)</f>
        <v>0.12377549275432535</v>
      </c>
      <c r="Q14" s="52">
        <f>CHOOSE(Drivers!$C$3,'GP automotive'!Q22,'GP automotive'!Q30,'GP automotive'!Q38)</f>
        <v>0.12377549275432535</v>
      </c>
      <c r="R14" s="52">
        <f>CHOOSE(Drivers!$C$3,'GP automotive'!R22,'GP automotive'!R30,'GP automotive'!R38)</f>
        <v>0.12377549275432535</v>
      </c>
      <c r="S14" s="52">
        <f>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>
        <f>CHOOSE(Drivers!$C$3,'GP automotive'!G23,'GP automotive'!G31,'GP automotive'!G39)</f>
        <v>0.19216312852565895</v>
      </c>
      <c r="H15" s="52">
        <f>CHOOSE(Drivers!$C$3,'GP automotive'!H23,'GP automotive'!H31,'GP automotive'!H39)</f>
        <v>0.19216312852565895</v>
      </c>
      <c r="I15" s="52">
        <f>CHOOSE(Drivers!$C$3,'GP automotive'!I23,'GP automotive'!I31,'GP automotive'!I39)</f>
        <v>0.19216312852565895</v>
      </c>
      <c r="J15" s="52">
        <f>CHOOSE(Drivers!$C$3,'GP automotive'!J23,'GP automotive'!J31,'GP automotive'!J39)</f>
        <v>0.19216312852565895</v>
      </c>
      <c r="K15" s="52">
        <f>CHOOSE(Drivers!$C$3,'GP automotive'!K23,'GP automotive'!K31,'GP automotive'!K39)</f>
        <v>0.19216312852565895</v>
      </c>
      <c r="L15" s="52">
        <f>CHOOSE(Drivers!$C$3,'GP automotive'!L23,'GP automotive'!L31,'GP automotive'!L39)</f>
        <v>0.19216312852565895</v>
      </c>
      <c r="M15" s="52">
        <f>CHOOSE(Drivers!$C$3,'GP automotive'!M23,'GP automotive'!M31,'GP automotive'!M39)</f>
        <v>0.19216312852565895</v>
      </c>
      <c r="N15" s="52">
        <f>CHOOSE(Drivers!$C$3,'GP automotive'!N23,'GP automotive'!N31,'GP automotive'!N39)</f>
        <v>0.19216312852565895</v>
      </c>
      <c r="O15" s="52">
        <f>CHOOSE(Drivers!$C$3,'GP automotive'!O23,'GP automotive'!O31,'GP automotive'!O39)</f>
        <v>0.19216312852565895</v>
      </c>
      <c r="P15" s="52">
        <f>CHOOSE(Drivers!$C$3,'GP automotive'!P23,'GP automotive'!P31,'GP automotive'!P39)</f>
        <v>0.19216312852565895</v>
      </c>
      <c r="Q15" s="52">
        <f>CHOOSE(Drivers!$C$3,'GP automotive'!Q23,'GP automotive'!Q31,'GP automotive'!Q39)</f>
        <v>0.19216312852565895</v>
      </c>
      <c r="R15" s="52">
        <f>CHOOSE(Drivers!$C$3,'GP automotive'!R23,'GP automotive'!R31,'GP automotive'!R39)</f>
        <v>0.19216312852565895</v>
      </c>
      <c r="S15" s="52">
        <f>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>
        <f>CHOOSE(Drivers!$C$3,'GP automotive'!G24,'GP automotive'!G32,'GP automotive'!G40)</f>
        <v>0.19216312852565895</v>
      </c>
      <c r="H16" s="52">
        <f>CHOOSE(Drivers!$C$3,'GP automotive'!H24,'GP automotive'!H32,'GP automotive'!H40)</f>
        <v>0.19216312852565895</v>
      </c>
      <c r="I16" s="52">
        <f>CHOOSE(Drivers!$C$3,'GP automotive'!I24,'GP automotive'!I32,'GP automotive'!I40)</f>
        <v>0.19216312852565895</v>
      </c>
      <c r="J16" s="52">
        <f>CHOOSE(Drivers!$C$3,'GP automotive'!J24,'GP automotive'!J32,'GP automotive'!J40)</f>
        <v>0.19216312852565895</v>
      </c>
      <c r="K16" s="52">
        <f>CHOOSE(Drivers!$C$3,'GP automotive'!K24,'GP automotive'!K32,'GP automotive'!K40)</f>
        <v>0.19216312852565895</v>
      </c>
      <c r="L16" s="52">
        <f>CHOOSE(Drivers!$C$3,'GP automotive'!L24,'GP automotive'!L32,'GP automotive'!L40)</f>
        <v>0.19216312852565895</v>
      </c>
      <c r="M16" s="52">
        <f>CHOOSE(Drivers!$C$3,'GP automotive'!M24,'GP automotive'!M32,'GP automotive'!M40)</f>
        <v>0.19216312852565895</v>
      </c>
      <c r="N16" s="52">
        <f>CHOOSE(Drivers!$C$3,'GP automotive'!N24,'GP automotive'!N32,'GP automotive'!N40)</f>
        <v>0.19216312852565895</v>
      </c>
      <c r="O16" s="52">
        <f>CHOOSE(Drivers!$C$3,'GP automotive'!O24,'GP automotive'!O32,'GP automotive'!O40)</f>
        <v>0.19216312852565895</v>
      </c>
      <c r="P16" s="52">
        <f>CHOOSE(Drivers!$C$3,'GP automotive'!P24,'GP automotive'!P32,'GP automotive'!P40)</f>
        <v>0.19216312852565895</v>
      </c>
      <c r="Q16" s="52">
        <f>CHOOSE(Drivers!$C$3,'GP automotive'!Q24,'GP automotive'!Q32,'GP automotive'!Q40)</f>
        <v>0.19216312852565895</v>
      </c>
      <c r="R16" s="52">
        <f>CHOOSE(Drivers!$C$3,'GP automotive'!R24,'GP automotive'!R32,'GP automotive'!R40)</f>
        <v>0.19216312852565895</v>
      </c>
      <c r="S16" s="52">
        <f>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>
        <f>CHOOSE(Drivers!$C$3,'GP automotive'!G25,'GP automotive'!G33,'GP automotive'!G41)</f>
        <v>0.39313618860356131</v>
      </c>
      <c r="H17" s="52">
        <f>CHOOSE(Drivers!$C$3,'GP automotive'!H25,'GP automotive'!H33,'GP automotive'!H41)</f>
        <v>0.39313618860356131</v>
      </c>
      <c r="I17" s="52">
        <f>CHOOSE(Drivers!$C$3,'GP automotive'!I25,'GP automotive'!I33,'GP automotive'!I41)</f>
        <v>0.39313618860356131</v>
      </c>
      <c r="J17" s="52">
        <f>CHOOSE(Drivers!$C$3,'GP automotive'!J25,'GP automotive'!J33,'GP automotive'!J41)</f>
        <v>0.39313618860356131</v>
      </c>
      <c r="K17" s="52">
        <f>CHOOSE(Drivers!$C$3,'GP automotive'!K25,'GP automotive'!K33,'GP automotive'!K41)</f>
        <v>0.39313618860356131</v>
      </c>
      <c r="L17" s="52">
        <f>CHOOSE(Drivers!$C$3,'GP automotive'!L25,'GP automotive'!L33,'GP automotive'!L41)</f>
        <v>0.39313618860356131</v>
      </c>
      <c r="M17" s="52">
        <f>CHOOSE(Drivers!$C$3,'GP automotive'!M25,'GP automotive'!M33,'GP automotive'!M41)</f>
        <v>0.39313618860356131</v>
      </c>
      <c r="N17" s="52">
        <f>CHOOSE(Drivers!$C$3,'GP automotive'!N25,'GP automotive'!N33,'GP automotive'!N41)</f>
        <v>0.39313618860356131</v>
      </c>
      <c r="O17" s="52">
        <f>CHOOSE(Drivers!$C$3,'GP automotive'!O25,'GP automotive'!O33,'GP automotive'!O41)</f>
        <v>0.39313618860356131</v>
      </c>
      <c r="P17" s="52">
        <f>CHOOSE(Drivers!$C$3,'GP automotive'!P25,'GP automotive'!P33,'GP automotive'!P41)</f>
        <v>0.39313618860356131</v>
      </c>
      <c r="Q17" s="52">
        <f>CHOOSE(Drivers!$C$3,'GP automotive'!Q25,'GP automotive'!Q33,'GP automotive'!Q41)</f>
        <v>0.39313618860356131</v>
      </c>
      <c r="R17" s="52">
        <f>CHOOSE(Drivers!$C$3,'GP automotive'!R25,'GP automotive'!R33,'GP automotive'!R41)</f>
        <v>0.39313618860356131</v>
      </c>
      <c r="S17" s="52">
        <f>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>
        <f>CHOOSE(Drivers!$C$3,'GP automotive'!G26,'GP automotive'!G34,'GP automotive'!G42)</f>
        <v>0.12377549275432535</v>
      </c>
      <c r="H18" s="52">
        <f>CHOOSE(Drivers!$C$3,'GP automotive'!H26,'GP automotive'!H34,'GP automotive'!H42)</f>
        <v>0.12377549275432535</v>
      </c>
      <c r="I18" s="52">
        <f>CHOOSE(Drivers!$C$3,'GP automotive'!I26,'GP automotive'!I34,'GP automotive'!I42)</f>
        <v>0.12377549275432535</v>
      </c>
      <c r="J18" s="52">
        <f>CHOOSE(Drivers!$C$3,'GP automotive'!J26,'GP automotive'!J34,'GP automotive'!J42)</f>
        <v>0.12377549275432535</v>
      </c>
      <c r="K18" s="52">
        <f>CHOOSE(Drivers!$C$3,'GP automotive'!K26,'GP automotive'!K34,'GP automotive'!K42)</f>
        <v>0.12377549275432535</v>
      </c>
      <c r="L18" s="52">
        <f>CHOOSE(Drivers!$C$3,'GP automotive'!L26,'GP automotive'!L34,'GP automotive'!L42)</f>
        <v>0.12377549275432535</v>
      </c>
      <c r="M18" s="52">
        <f>CHOOSE(Drivers!$C$3,'GP automotive'!M26,'GP automotive'!M34,'GP automotive'!M42)</f>
        <v>0.12377549275432535</v>
      </c>
      <c r="N18" s="52">
        <f>CHOOSE(Drivers!$C$3,'GP automotive'!N26,'GP automotive'!N34,'GP automotive'!N42)</f>
        <v>0.12377549275432535</v>
      </c>
      <c r="O18" s="52">
        <f>CHOOSE(Drivers!$C$3,'GP automotive'!O26,'GP automotive'!O34,'GP automotive'!O42)</f>
        <v>0.12377549275432535</v>
      </c>
      <c r="P18" s="52">
        <f>CHOOSE(Drivers!$C$3,'GP automotive'!P26,'GP automotive'!P34,'GP automotive'!P42)</f>
        <v>0.12377549275432535</v>
      </c>
      <c r="Q18" s="52">
        <f>CHOOSE(Drivers!$C$3,'GP automotive'!Q26,'GP automotive'!Q34,'GP automotive'!Q42)</f>
        <v>0.12377549275432535</v>
      </c>
      <c r="R18" s="52">
        <f>CHOOSE(Drivers!$C$3,'GP automotive'!R26,'GP automotive'!R34,'GP automotive'!R42)</f>
        <v>0.12377549275432535</v>
      </c>
      <c r="S18" s="52">
        <f>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>
        <f>CHOOSE(Drivers!$C$3,'GP automotive'!G27,'GP automotive'!G35,'GP automotive'!G43)</f>
        <v>0.19168817457726836</v>
      </c>
      <c r="H19" s="52">
        <f>CHOOSE(Drivers!$C$3,'GP automotive'!H27,'GP automotive'!H35,'GP automotive'!H43)</f>
        <v>0.19168817457726836</v>
      </c>
      <c r="I19" s="52">
        <f>CHOOSE(Drivers!$C$3,'GP automotive'!I27,'GP automotive'!I35,'GP automotive'!I43)</f>
        <v>0.19168817457726836</v>
      </c>
      <c r="J19" s="52">
        <f>CHOOSE(Drivers!$C$3,'GP automotive'!J27,'GP automotive'!J35,'GP automotive'!J43)</f>
        <v>0.19168817457726836</v>
      </c>
      <c r="K19" s="52">
        <f>CHOOSE(Drivers!$C$3,'GP automotive'!K27,'GP automotive'!K35,'GP automotive'!K43)</f>
        <v>0.19168817457726836</v>
      </c>
      <c r="L19" s="52">
        <f>CHOOSE(Drivers!$C$3,'GP automotive'!L27,'GP automotive'!L35,'GP automotive'!L43)</f>
        <v>0.19168817457726836</v>
      </c>
      <c r="M19" s="52">
        <f>CHOOSE(Drivers!$C$3,'GP automotive'!M27,'GP automotive'!M35,'GP automotive'!M43)</f>
        <v>0.19168817457726836</v>
      </c>
      <c r="N19" s="52">
        <f>CHOOSE(Drivers!$C$3,'GP automotive'!N27,'GP automotive'!N35,'GP automotive'!N43)</f>
        <v>0.19168817457726836</v>
      </c>
      <c r="O19" s="52">
        <f>CHOOSE(Drivers!$C$3,'GP automotive'!O27,'GP automotive'!O35,'GP automotive'!O43)</f>
        <v>0.19168817457726836</v>
      </c>
      <c r="P19" s="52">
        <f>CHOOSE(Drivers!$C$3,'GP automotive'!P27,'GP automotive'!P35,'GP automotive'!P43)</f>
        <v>0.19168817457726836</v>
      </c>
      <c r="Q19" s="52">
        <f>CHOOSE(Drivers!$C$3,'GP automotive'!Q27,'GP automotive'!Q35,'GP automotive'!Q43)</f>
        <v>0.19168817457726836</v>
      </c>
      <c r="R19" s="52">
        <f>CHOOSE(Drivers!$C$3,'GP automotive'!R27,'GP automotive'!R35,'GP automotive'!R43)</f>
        <v>0.19168817457726836</v>
      </c>
      <c r="S19" s="52">
        <f>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>
        <f>G30+1.5%</f>
        <v>0.13877549275432535</v>
      </c>
      <c r="H22" s="52">
        <f t="shared" ref="H22:S22" si="3">H30+1.5%</f>
        <v>0.13877549275432535</v>
      </c>
      <c r="I22" s="52">
        <f t="shared" si="3"/>
        <v>0.13877549275432535</v>
      </c>
      <c r="J22" s="52">
        <f t="shared" si="3"/>
        <v>0.13877549275432535</v>
      </c>
      <c r="K22" s="52">
        <f t="shared" si="3"/>
        <v>0.13877549275432535</v>
      </c>
      <c r="L22" s="52">
        <f t="shared" si="3"/>
        <v>0.13877549275432535</v>
      </c>
      <c r="M22" s="52">
        <f t="shared" si="3"/>
        <v>0.13877549275432535</v>
      </c>
      <c r="N22" s="52">
        <f t="shared" si="3"/>
        <v>0.13877549275432535</v>
      </c>
      <c r="O22" s="52">
        <f t="shared" si="3"/>
        <v>0.13877549275432535</v>
      </c>
      <c r="P22" s="52">
        <f t="shared" si="3"/>
        <v>0.13877549275432535</v>
      </c>
      <c r="Q22" s="52">
        <f t="shared" si="3"/>
        <v>0.13877549275432535</v>
      </c>
      <c r="R22" s="52">
        <f t="shared" si="3"/>
        <v>0.13877549275432535</v>
      </c>
      <c r="S22" s="52">
        <f t="shared" si="3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>
        <f t="shared" ref="G23:S23" si="4">G31+1.5%</f>
        <v>0.20716312852565893</v>
      </c>
      <c r="H23" s="52">
        <f t="shared" si="4"/>
        <v>0.20716312852565893</v>
      </c>
      <c r="I23" s="52">
        <f t="shared" si="4"/>
        <v>0.20716312852565893</v>
      </c>
      <c r="J23" s="52">
        <f t="shared" si="4"/>
        <v>0.20716312852565893</v>
      </c>
      <c r="K23" s="52">
        <f t="shared" si="4"/>
        <v>0.20716312852565893</v>
      </c>
      <c r="L23" s="52">
        <f t="shared" si="4"/>
        <v>0.20716312852565893</v>
      </c>
      <c r="M23" s="52">
        <f t="shared" si="4"/>
        <v>0.20716312852565893</v>
      </c>
      <c r="N23" s="52">
        <f t="shared" si="4"/>
        <v>0.20716312852565893</v>
      </c>
      <c r="O23" s="52">
        <f t="shared" si="4"/>
        <v>0.20716312852565893</v>
      </c>
      <c r="P23" s="52">
        <f t="shared" si="4"/>
        <v>0.20716312852565893</v>
      </c>
      <c r="Q23" s="52">
        <f t="shared" si="4"/>
        <v>0.20716312852565893</v>
      </c>
      <c r="R23" s="52">
        <f t="shared" si="4"/>
        <v>0.20716312852565893</v>
      </c>
      <c r="S23" s="52">
        <f t="shared" si="4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>
        <f t="shared" ref="G24:S24" si="5">G32+1.5%</f>
        <v>0.20716312852565893</v>
      </c>
      <c r="H24" s="52">
        <f t="shared" si="5"/>
        <v>0.20716312852565893</v>
      </c>
      <c r="I24" s="52">
        <f t="shared" si="5"/>
        <v>0.20716312852565893</v>
      </c>
      <c r="J24" s="52">
        <f t="shared" si="5"/>
        <v>0.20716312852565893</v>
      </c>
      <c r="K24" s="52">
        <f t="shared" si="5"/>
        <v>0.20716312852565893</v>
      </c>
      <c r="L24" s="52">
        <f t="shared" si="5"/>
        <v>0.20716312852565893</v>
      </c>
      <c r="M24" s="52">
        <f t="shared" si="5"/>
        <v>0.20716312852565893</v>
      </c>
      <c r="N24" s="52">
        <f t="shared" si="5"/>
        <v>0.20716312852565893</v>
      </c>
      <c r="O24" s="52">
        <f t="shared" si="5"/>
        <v>0.20716312852565893</v>
      </c>
      <c r="P24" s="52">
        <f t="shared" si="5"/>
        <v>0.20716312852565893</v>
      </c>
      <c r="Q24" s="52">
        <f t="shared" si="5"/>
        <v>0.20716312852565893</v>
      </c>
      <c r="R24" s="52">
        <f t="shared" si="5"/>
        <v>0.20716312852565893</v>
      </c>
      <c r="S24" s="52">
        <f t="shared" si="5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>
        <f t="shared" ref="G25:S25" si="6">G33+1.5%</f>
        <v>0.40813618860356132</v>
      </c>
      <c r="H25" s="52">
        <f t="shared" si="6"/>
        <v>0.40813618860356132</v>
      </c>
      <c r="I25" s="52">
        <f t="shared" si="6"/>
        <v>0.40813618860356132</v>
      </c>
      <c r="J25" s="52">
        <f t="shared" si="6"/>
        <v>0.40813618860356132</v>
      </c>
      <c r="K25" s="52">
        <f t="shared" si="6"/>
        <v>0.40813618860356132</v>
      </c>
      <c r="L25" s="52">
        <f t="shared" si="6"/>
        <v>0.40813618860356132</v>
      </c>
      <c r="M25" s="52">
        <f t="shared" si="6"/>
        <v>0.40813618860356132</v>
      </c>
      <c r="N25" s="52">
        <f t="shared" si="6"/>
        <v>0.40813618860356132</v>
      </c>
      <c r="O25" s="52">
        <f t="shared" si="6"/>
        <v>0.40813618860356132</v>
      </c>
      <c r="P25" s="52">
        <f t="shared" si="6"/>
        <v>0.40813618860356132</v>
      </c>
      <c r="Q25" s="52">
        <f t="shared" si="6"/>
        <v>0.40813618860356132</v>
      </c>
      <c r="R25" s="52">
        <f t="shared" si="6"/>
        <v>0.40813618860356132</v>
      </c>
      <c r="S25" s="52">
        <f t="shared" si="6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>
        <f t="shared" ref="G26:S26" si="7">G34+1.5%</f>
        <v>0.13877549275432535</v>
      </c>
      <c r="H26" s="52">
        <f t="shared" si="7"/>
        <v>0.13877549275432535</v>
      </c>
      <c r="I26" s="52">
        <f t="shared" si="7"/>
        <v>0.13877549275432535</v>
      </c>
      <c r="J26" s="52">
        <f t="shared" si="7"/>
        <v>0.13877549275432535</v>
      </c>
      <c r="K26" s="52">
        <f t="shared" si="7"/>
        <v>0.13877549275432535</v>
      </c>
      <c r="L26" s="52">
        <f t="shared" si="7"/>
        <v>0.13877549275432535</v>
      </c>
      <c r="M26" s="52">
        <f t="shared" si="7"/>
        <v>0.13877549275432535</v>
      </c>
      <c r="N26" s="52">
        <f t="shared" si="7"/>
        <v>0.13877549275432535</v>
      </c>
      <c r="O26" s="52">
        <f t="shared" si="7"/>
        <v>0.13877549275432535</v>
      </c>
      <c r="P26" s="52">
        <f t="shared" si="7"/>
        <v>0.13877549275432535</v>
      </c>
      <c r="Q26" s="52">
        <f t="shared" si="7"/>
        <v>0.13877549275432535</v>
      </c>
      <c r="R26" s="52">
        <f t="shared" si="7"/>
        <v>0.13877549275432535</v>
      </c>
      <c r="S26" s="52">
        <f t="shared" si="7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>
        <f t="shared" ref="G27:S27" si="8">G35+1.5%</f>
        <v>0.20668817457726835</v>
      </c>
      <c r="H27" s="52">
        <f t="shared" si="8"/>
        <v>0.20668817457726835</v>
      </c>
      <c r="I27" s="52">
        <f t="shared" si="8"/>
        <v>0.20668817457726835</v>
      </c>
      <c r="J27" s="52">
        <f t="shared" si="8"/>
        <v>0.20668817457726835</v>
      </c>
      <c r="K27" s="52">
        <f t="shared" si="8"/>
        <v>0.20668817457726835</v>
      </c>
      <c r="L27" s="52">
        <f t="shared" si="8"/>
        <v>0.20668817457726835</v>
      </c>
      <c r="M27" s="52">
        <f t="shared" si="8"/>
        <v>0.20668817457726835</v>
      </c>
      <c r="N27" s="52">
        <f t="shared" si="8"/>
        <v>0.20668817457726835</v>
      </c>
      <c r="O27" s="52">
        <f t="shared" si="8"/>
        <v>0.20668817457726835</v>
      </c>
      <c r="P27" s="52">
        <f t="shared" si="8"/>
        <v>0.20668817457726835</v>
      </c>
      <c r="Q27" s="52">
        <f t="shared" si="8"/>
        <v>0.20668817457726835</v>
      </c>
      <c r="R27" s="52">
        <f t="shared" si="8"/>
        <v>0.20668817457726835</v>
      </c>
      <c r="S27" s="52">
        <f t="shared" si="8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>
        <f>'GP% automotive'!$H6</f>
        <v>0.12377549275432535</v>
      </c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>
        <f>'GP% automotive'!$H7</f>
        <v>0.19216312852565895</v>
      </c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>
        <f>'GP% automotive'!$H8</f>
        <v>0.19216312852565895</v>
      </c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>
        <f>'GP% automotive'!$H9</f>
        <v>0.39313618860356131</v>
      </c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>
        <f>'GP% automotive'!$H10</f>
        <v>0.12377549275432535</v>
      </c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>
        <f>'GP% automotive'!$H11</f>
        <v>0.19168817457726836</v>
      </c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>
        <f>G30-1.5%</f>
        <v>0.10877549275432535</v>
      </c>
      <c r="H38" s="52">
        <f t="shared" ref="H38:S38" si="9">H30-1.5%</f>
        <v>0.10877549275432535</v>
      </c>
      <c r="I38" s="52">
        <f t="shared" si="9"/>
        <v>0.10877549275432535</v>
      </c>
      <c r="J38" s="52">
        <f t="shared" si="9"/>
        <v>0.10877549275432535</v>
      </c>
      <c r="K38" s="52">
        <f t="shared" si="9"/>
        <v>0.10877549275432535</v>
      </c>
      <c r="L38" s="52">
        <f t="shared" si="9"/>
        <v>0.10877549275432535</v>
      </c>
      <c r="M38" s="52">
        <f t="shared" si="9"/>
        <v>0.10877549275432535</v>
      </c>
      <c r="N38" s="52">
        <f t="shared" si="9"/>
        <v>0.10877549275432535</v>
      </c>
      <c r="O38" s="52">
        <f t="shared" si="9"/>
        <v>0.10877549275432535</v>
      </c>
      <c r="P38" s="52">
        <f t="shared" si="9"/>
        <v>0.10877549275432535</v>
      </c>
      <c r="Q38" s="52">
        <f t="shared" si="9"/>
        <v>0.10877549275432535</v>
      </c>
      <c r="R38" s="52">
        <f t="shared" si="9"/>
        <v>0.10877549275432535</v>
      </c>
      <c r="S38" s="52">
        <f t="shared" si="9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>
        <f t="shared" ref="G39:S39" si="10">G31-1.5%</f>
        <v>0.17716312852565896</v>
      </c>
      <c r="H39" s="52">
        <f t="shared" si="10"/>
        <v>0.17716312852565896</v>
      </c>
      <c r="I39" s="52">
        <f t="shared" si="10"/>
        <v>0.17716312852565896</v>
      </c>
      <c r="J39" s="52">
        <f t="shared" si="10"/>
        <v>0.17716312852565896</v>
      </c>
      <c r="K39" s="52">
        <f t="shared" si="10"/>
        <v>0.17716312852565896</v>
      </c>
      <c r="L39" s="52">
        <f t="shared" si="10"/>
        <v>0.17716312852565896</v>
      </c>
      <c r="M39" s="52">
        <f t="shared" si="10"/>
        <v>0.17716312852565896</v>
      </c>
      <c r="N39" s="52">
        <f t="shared" si="10"/>
        <v>0.17716312852565896</v>
      </c>
      <c r="O39" s="52">
        <f t="shared" si="10"/>
        <v>0.17716312852565896</v>
      </c>
      <c r="P39" s="52">
        <f t="shared" si="10"/>
        <v>0.17716312852565896</v>
      </c>
      <c r="Q39" s="52">
        <f t="shared" si="10"/>
        <v>0.17716312852565896</v>
      </c>
      <c r="R39" s="52">
        <f t="shared" si="10"/>
        <v>0.17716312852565896</v>
      </c>
      <c r="S39" s="52">
        <f t="shared" si="10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>
        <f t="shared" ref="G40:S40" si="11">G32-1.5%</f>
        <v>0.17716312852565896</v>
      </c>
      <c r="H40" s="52">
        <f t="shared" si="11"/>
        <v>0.17716312852565896</v>
      </c>
      <c r="I40" s="52">
        <f t="shared" si="11"/>
        <v>0.17716312852565896</v>
      </c>
      <c r="J40" s="52">
        <f t="shared" si="11"/>
        <v>0.17716312852565896</v>
      </c>
      <c r="K40" s="52">
        <f t="shared" si="11"/>
        <v>0.17716312852565896</v>
      </c>
      <c r="L40" s="52">
        <f t="shared" si="11"/>
        <v>0.17716312852565896</v>
      </c>
      <c r="M40" s="52">
        <f t="shared" si="11"/>
        <v>0.17716312852565896</v>
      </c>
      <c r="N40" s="52">
        <f t="shared" si="11"/>
        <v>0.17716312852565896</v>
      </c>
      <c r="O40" s="52">
        <f t="shared" si="11"/>
        <v>0.17716312852565896</v>
      </c>
      <c r="P40" s="52">
        <f t="shared" si="11"/>
        <v>0.17716312852565896</v>
      </c>
      <c r="Q40" s="52">
        <f t="shared" si="11"/>
        <v>0.17716312852565896</v>
      </c>
      <c r="R40" s="52">
        <f t="shared" si="11"/>
        <v>0.17716312852565896</v>
      </c>
      <c r="S40" s="52">
        <f t="shared" si="11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>
        <f t="shared" ref="G41:S41" si="12">G33-1.5%</f>
        <v>0.3781361886035613</v>
      </c>
      <c r="H41" s="52">
        <f t="shared" si="12"/>
        <v>0.3781361886035613</v>
      </c>
      <c r="I41" s="52">
        <f t="shared" si="12"/>
        <v>0.3781361886035613</v>
      </c>
      <c r="J41" s="52">
        <f t="shared" si="12"/>
        <v>0.3781361886035613</v>
      </c>
      <c r="K41" s="52">
        <f t="shared" si="12"/>
        <v>0.3781361886035613</v>
      </c>
      <c r="L41" s="52">
        <f t="shared" si="12"/>
        <v>0.3781361886035613</v>
      </c>
      <c r="M41" s="52">
        <f t="shared" si="12"/>
        <v>0.3781361886035613</v>
      </c>
      <c r="N41" s="52">
        <f t="shared" si="12"/>
        <v>0.3781361886035613</v>
      </c>
      <c r="O41" s="52">
        <f t="shared" si="12"/>
        <v>0.3781361886035613</v>
      </c>
      <c r="P41" s="52">
        <f t="shared" si="12"/>
        <v>0.3781361886035613</v>
      </c>
      <c r="Q41" s="52">
        <f t="shared" si="12"/>
        <v>0.3781361886035613</v>
      </c>
      <c r="R41" s="52">
        <f t="shared" si="12"/>
        <v>0.3781361886035613</v>
      </c>
      <c r="S41" s="52">
        <f t="shared" si="12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>
        <f t="shared" ref="G42:S42" si="13">G34-1.5%</f>
        <v>0.10877549275432535</v>
      </c>
      <c r="H42" s="52">
        <f t="shared" si="13"/>
        <v>0.10877549275432535</v>
      </c>
      <c r="I42" s="52">
        <f t="shared" si="13"/>
        <v>0.10877549275432535</v>
      </c>
      <c r="J42" s="52">
        <f t="shared" si="13"/>
        <v>0.10877549275432535</v>
      </c>
      <c r="K42" s="52">
        <f t="shared" si="13"/>
        <v>0.10877549275432535</v>
      </c>
      <c r="L42" s="52">
        <f t="shared" si="13"/>
        <v>0.10877549275432535</v>
      </c>
      <c r="M42" s="52">
        <f t="shared" si="13"/>
        <v>0.10877549275432535</v>
      </c>
      <c r="N42" s="52">
        <f t="shared" si="13"/>
        <v>0.10877549275432535</v>
      </c>
      <c r="O42" s="52">
        <f t="shared" si="13"/>
        <v>0.10877549275432535</v>
      </c>
      <c r="P42" s="52">
        <f t="shared" si="13"/>
        <v>0.10877549275432535</v>
      </c>
      <c r="Q42" s="52">
        <f t="shared" si="13"/>
        <v>0.10877549275432535</v>
      </c>
      <c r="R42" s="52">
        <f t="shared" si="13"/>
        <v>0.10877549275432535</v>
      </c>
      <c r="S42" s="52">
        <f t="shared" si="13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>
        <f t="shared" ref="G43:S43" si="14">G35-1.5%</f>
        <v>0.17668817457726838</v>
      </c>
      <c r="H43" s="52">
        <f t="shared" si="14"/>
        <v>0.17668817457726838</v>
      </c>
      <c r="I43" s="52">
        <f t="shared" si="14"/>
        <v>0.17668817457726838</v>
      </c>
      <c r="J43" s="52">
        <f t="shared" si="14"/>
        <v>0.17668817457726838</v>
      </c>
      <c r="K43" s="52">
        <f t="shared" si="14"/>
        <v>0.17668817457726838</v>
      </c>
      <c r="L43" s="52">
        <f t="shared" si="14"/>
        <v>0.17668817457726838</v>
      </c>
      <c r="M43" s="52">
        <f t="shared" si="14"/>
        <v>0.17668817457726838</v>
      </c>
      <c r="N43" s="52">
        <f t="shared" si="14"/>
        <v>0.17668817457726838</v>
      </c>
      <c r="O43" s="52">
        <f t="shared" si="14"/>
        <v>0.17668817457726838</v>
      </c>
      <c r="P43" s="52">
        <f t="shared" si="14"/>
        <v>0.17668817457726838</v>
      </c>
      <c r="Q43" s="52">
        <f t="shared" si="14"/>
        <v>0.17668817457726838</v>
      </c>
      <c r="R43" s="52">
        <f t="shared" si="14"/>
        <v>0.17668817457726838</v>
      </c>
      <c r="S43" s="52">
        <f t="shared" si="14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tabSelected="1" workbookViewId="0">
      <selection activeCell="A5" sqref="A5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131</v>
      </c>
    </row>
    <row r="2" spans="1:19" ht="15.6" x14ac:dyDescent="0.25">
      <c r="A2" s="1"/>
      <c r="B2" s="2"/>
    </row>
    <row r="3" spans="1:19" ht="12" x14ac:dyDescent="0.25">
      <c r="C3" s="78" t="s">
        <v>172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148</v>
      </c>
      <c r="P4" s="56" t="s">
        <v>149</v>
      </c>
      <c r="Q4" s="56" t="s">
        <v>150</v>
      </c>
      <c r="R4" s="56" t="s">
        <v>151</v>
      </c>
      <c r="S4" s="56" t="s">
        <v>152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-('Revenue automotive'!H5-'GP automotive'!H5)</f>
        <v>-3827.3486476491071</v>
      </c>
      <c r="I5" s="32"/>
      <c r="J5" s="48">
        <f>-('Revenue automotive'!J5-'GP automotive'!J5)</f>
        <v>-9568.3716191227668</v>
      </c>
      <c r="K5" s="48">
        <f>-('Revenue automotive'!K5-'GP automotive'!K5)</f>
        <v>-15309.394590596428</v>
      </c>
      <c r="L5" s="48">
        <f>-('Revenue automotive'!L5-'GP automotive'!L5)</f>
        <v>-16840.334049656074</v>
      </c>
      <c r="M5" s="48">
        <f>-('Revenue automotive'!M5-'GP automotive'!M5)</f>
        <v>-18524.367454621679</v>
      </c>
      <c r="N5" s="48">
        <f>-('Revenue automotive'!N5-'GP automotive'!N5)</f>
        <v>-19450.585827352763</v>
      </c>
      <c r="O5" s="48">
        <f>-('Revenue automotive'!O5-'GP automotive'!O5)</f>
        <v>-20423.115118720405</v>
      </c>
      <c r="P5" s="48">
        <f>-('Revenue automotive'!P5-'GP automotive'!P5)</f>
        <v>-20831.577421094811</v>
      </c>
      <c r="Q5" s="48">
        <f>-('Revenue automotive'!Q5-'GP automotive'!Q5)</f>
        <v>-21248.208969516709</v>
      </c>
      <c r="R5" s="48">
        <f>-('Revenue automotive'!R5-'GP automotive'!R5)</f>
        <v>-21673.173148907044</v>
      </c>
      <c r="S5" s="48">
        <f>-('Revenue automotive'!S5-'GP automotive'!S5)</f>
        <v>-22106.636611885184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-('Revenue automotive'!H6-'GP automotive'!H6)</f>
        <v>-3951.3320975988709</v>
      </c>
      <c r="I6" s="32"/>
      <c r="J6" s="48">
        <f>-('Revenue automotive'!J6-'GP automotive'!J6)</f>
        <v>-7209.9440779084944</v>
      </c>
      <c r="K6" s="48">
        <f>-('Revenue automotive'!K6-'GP automotive'!K6)</f>
        <v>-7354.1429594666643</v>
      </c>
      <c r="L6" s="48">
        <f>-('Revenue automotive'!L6-'GP automotive'!L6)</f>
        <v>-7501.2258186559966</v>
      </c>
      <c r="M6" s="48">
        <f>-('Revenue automotive'!M6-'GP automotive'!M6)</f>
        <v>-7651.2503350291172</v>
      </c>
      <c r="N6" s="48">
        <f>-('Revenue automotive'!N6-'GP automotive'!N6)</f>
        <v>-7804.2753417296999</v>
      </c>
      <c r="O6" s="48">
        <f>-('Revenue automotive'!O6-'GP automotive'!O6)</f>
        <v>-7960.3608485642953</v>
      </c>
      <c r="P6" s="48">
        <f>-('Revenue automotive'!P6-'GP automotive'!P6)</f>
        <v>-8119.5680655355791</v>
      </c>
      <c r="Q6" s="48">
        <f>-('Revenue automotive'!Q6-'GP automotive'!Q6)</f>
        <v>-8281.9594268462915</v>
      </c>
      <c r="R6" s="48">
        <f>-('Revenue automotive'!R6-'GP automotive'!R6)</f>
        <v>-8447.5986153832182</v>
      </c>
      <c r="S6" s="48">
        <f>-('Revenue automotive'!S6-'GP automotive'!S6)</f>
        <v>-8616.5505876908828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-('Revenue automotive'!G7-'GP automotive'!G7)</f>
        <v>0</v>
      </c>
      <c r="H7" s="48">
        <f>-('Revenue automotive'!H7-'GP automotive'!H7)</f>
        <v>0</v>
      </c>
      <c r="I7" s="48"/>
      <c r="J7" s="48">
        <f>-('Revenue automotive'!J7-'GP automotive'!J7)</f>
        <v>-71.251212064036878</v>
      </c>
      <c r="K7" s="48">
        <f>-('Revenue automotive'!K7-'GP automotive'!K7)</f>
        <v>-5275.9826075989213</v>
      </c>
      <c r="L7" s="48">
        <f>-('Revenue automotive'!L7-'GP automotive'!L7)</f>
        <v>-10501.879329166433</v>
      </c>
      <c r="M7" s="48">
        <f>-('Revenue automotive'!M7-'GP automotive'!M7)</f>
        <v>-16803.006926666294</v>
      </c>
      <c r="N7" s="48">
        <f>-('Revenue automotive'!N7-'GP automotive'!N7)</f>
        <v>-18483.307619332925</v>
      </c>
      <c r="O7" s="48">
        <f>-('Revenue automotive'!O7-'GP automotive'!O7)</f>
        <v>-20331.638381266221</v>
      </c>
      <c r="P7" s="48">
        <f>-('Revenue automotive'!P7-'GP automotive'!P7)</f>
        <v>-21348.220300329533</v>
      </c>
      <c r="Q7" s="48">
        <f>-('Revenue automotive'!Q7-'GP automotive'!Q7)</f>
        <v>-22415.631315346011</v>
      </c>
      <c r="R7" s="48">
        <f>-('Revenue automotive'!R7-'GP automotive'!R7)</f>
        <v>-22863.943941652928</v>
      </c>
      <c r="S7" s="48">
        <f>-('Revenue automotive'!S7-'GP automotive'!S7)</f>
        <v>-23321.222820485986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-('Revenue automotive'!G8-'GP automotive'!G8)</f>
        <v>0</v>
      </c>
      <c r="H8" s="48">
        <f>-('Revenue automotive'!H8-'GP automotive'!H8)</f>
        <v>0</v>
      </c>
      <c r="I8" s="48"/>
      <c r="J8" s="48">
        <f>-('Revenue automotive'!J8-'GP automotive'!J8)</f>
        <v>0</v>
      </c>
      <c r="K8" s="48">
        <f>-('Revenue automotive'!K8-'GP automotive'!K8)</f>
        <v>-69.789338310590452</v>
      </c>
      <c r="L8" s="48">
        <f>-('Revenue automotive'!L8-'GP automotive'!L8)</f>
        <v>-139.5786766211809</v>
      </c>
      <c r="M8" s="48">
        <f>-('Revenue automotive'!M8-'GP automotive'!M8)</f>
        <v>-209.36801493177134</v>
      </c>
      <c r="N8" s="48">
        <f>-('Revenue automotive'!N8-'GP automotive'!N8)</f>
        <v>-230.30481642494851</v>
      </c>
      <c r="O8" s="48">
        <f>-('Revenue automotive'!O8-'GP automotive'!O8)</f>
        <v>-253.3352980674434</v>
      </c>
      <c r="P8" s="48">
        <f>-('Revenue automotive'!P8-'GP automotive'!P8)</f>
        <v>-266.00206297081559</v>
      </c>
      <c r="Q8" s="48">
        <f>-('Revenue automotive'!Q8-'GP automotive'!Q8)</f>
        <v>-279.30216611935634</v>
      </c>
      <c r="R8" s="48">
        <f>-('Revenue automotive'!R8-'GP automotive'!R8)</f>
        <v>-284.88820944174347</v>
      </c>
      <c r="S8" s="48">
        <f>-('Revenue automotive'!S8-'GP automotive'!S8)</f>
        <v>-290.58597363057839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-('Revenue automotive'!G9-'GP automotive'!G9)</f>
        <v>0</v>
      </c>
      <c r="H9" s="48">
        <f>-('Revenue automotive'!H9-'GP automotive'!H9)</f>
        <v>0</v>
      </c>
      <c r="I9" s="48"/>
      <c r="J9" s="48">
        <f>-('Revenue automotive'!J9-'GP automotive'!J9)</f>
        <v>-13.800535989119375</v>
      </c>
      <c r="K9" s="48">
        <f>-('Revenue automotive'!K9-'GP automotive'!K9)</f>
        <v>-1021.896831575268</v>
      </c>
      <c r="L9" s="48">
        <f>-('Revenue automotive'!L9-'GP automotive'!L9)</f>
        <v>-2034.0926061060304</v>
      </c>
      <c r="M9" s="48">
        <f>-('Revenue automotive'!M9-'GP automotive'!M9)</f>
        <v>-3254.5481697696496</v>
      </c>
      <c r="N9" s="48">
        <f>-('Revenue automotive'!N9-'GP automotive'!N9)</f>
        <v>-3580.0029867466146</v>
      </c>
      <c r="O9" s="48">
        <f>-('Revenue automotive'!O9-'GP automotive'!O9)</f>
        <v>-3938.0032854212768</v>
      </c>
      <c r="P9" s="48">
        <f>-('Revenue automotive'!P9-'GP automotive'!P9)</f>
        <v>-4134.9034496923405</v>
      </c>
      <c r="Q9" s="48">
        <f>-('Revenue automotive'!Q9-'GP automotive'!Q9)</f>
        <v>-4341.6486221769574</v>
      </c>
      <c r="R9" s="48">
        <f>-('Revenue automotive'!R9-'GP automotive'!R9)</f>
        <v>-4428.4815946204972</v>
      </c>
      <c r="S9" s="48">
        <f>-('Revenue automotive'!S9-'GP automotive'!S9)</f>
        <v>-4517.0512265129064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-('Revenue automotive'!G10-'GP automotive'!G10)</f>
        <v>0</v>
      </c>
      <c r="H10" s="48">
        <f>-('Revenue automotive'!H10-'GP automotive'!H10)</f>
        <v>0</v>
      </c>
      <c r="I10" s="48"/>
      <c r="J10" s="48">
        <f>-('Revenue automotive'!J10-'GP automotive'!J10)</f>
        <v>-40.415591271136584</v>
      </c>
      <c r="K10" s="48">
        <f>-('Revenue automotive'!K10-'GP automotive'!K10)</f>
        <v>-2992.6783060293997</v>
      </c>
      <c r="L10" s="48">
        <f>-('Revenue automotive'!L10-'GP automotive'!L10)</f>
        <v>-5956.9465592378192</v>
      </c>
      <c r="M10" s="48">
        <f>-('Revenue automotive'!M10-'GP automotive'!M10)</f>
        <v>-9531.1144947805114</v>
      </c>
      <c r="N10" s="48">
        <f>-('Revenue automotive'!N10-'GP automotive'!N10)</f>
        <v>-10484.225944258562</v>
      </c>
      <c r="O10" s="48">
        <f>-('Revenue automotive'!O10-'GP automotive'!O10)</f>
        <v>-11532.64853868442</v>
      </c>
      <c r="P10" s="48">
        <f>-('Revenue automotive'!P10-'GP automotive'!P10)</f>
        <v>-12109.280965618642</v>
      </c>
      <c r="Q10" s="48">
        <f>-('Revenue automotive'!Q10-'GP automotive'!Q10)</f>
        <v>-12714.745013899575</v>
      </c>
      <c r="R10" s="48">
        <f>-('Revenue automotive'!R10-'GP automotive'!R10)</f>
        <v>-12969.039914177567</v>
      </c>
      <c r="S10" s="48">
        <f>-('Revenue automotive'!S10-'GP automotive'!S10)</f>
        <v>-13228.420712461118</v>
      </c>
    </row>
    <row r="11" spans="1:19" ht="12.6" thickBot="1" x14ac:dyDescent="0.3">
      <c r="B11" s="65" t="s">
        <v>68</v>
      </c>
      <c r="C11" s="66">
        <f>'P&amp;L Input'!C8/1000</f>
        <v>-2145.7489999999998</v>
      </c>
      <c r="D11" s="66">
        <f>'P&amp;L Input'!D8/1000</f>
        <v>-2823.3020000000001</v>
      </c>
      <c r="E11" s="66">
        <f>'P&amp;L Input'!E8/1000</f>
        <v>-4750.0810000000001</v>
      </c>
      <c r="F11" s="66">
        <f>'P&amp;L Input'!F8/1000</f>
        <v>-7432.7039999999997</v>
      </c>
      <c r="G11" s="66">
        <f>-('Revenue automotive'!G11-'GP automotive'!G11)</f>
        <v>-4862.5469999999996</v>
      </c>
      <c r="H11" s="66">
        <f t="shared" ref="H11:N11" si="0">SUM(H5:H10)</f>
        <v>-7778.6807452479779</v>
      </c>
      <c r="I11" s="66"/>
      <c r="J11" s="66">
        <f t="shared" si="0"/>
        <v>-16903.783036355555</v>
      </c>
      <c r="K11" s="66">
        <f t="shared" si="0"/>
        <v>-32023.884633577272</v>
      </c>
      <c r="L11" s="66">
        <f t="shared" si="0"/>
        <v>-42974.057039443534</v>
      </c>
      <c r="M11" s="66">
        <f t="shared" si="0"/>
        <v>-55973.655395799025</v>
      </c>
      <c r="N11" s="66">
        <f t="shared" si="0"/>
        <v>-60032.702535845514</v>
      </c>
      <c r="O11" s="66">
        <f t="shared" ref="O11:S11" si="1">SUM(O5:O10)</f>
        <v>-64439.101470724068</v>
      </c>
      <c r="P11" s="66">
        <f t="shared" si="1"/>
        <v>-66809.552265241728</v>
      </c>
      <c r="Q11" s="66">
        <f t="shared" si="1"/>
        <v>-69281.495513904898</v>
      </c>
      <c r="R11" s="66">
        <f t="shared" si="1"/>
        <v>-70667.125424183003</v>
      </c>
      <c r="S11" s="6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Q9"/>
  <sheetViews>
    <sheetView topLeftCell="A6"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bestFit="1" customWidth="1"/>
    <col min="9" max="12" width="10.44140625" style="8" bestFit="1" customWidth="1"/>
    <col min="13" max="16384" width="9.109375" style="8"/>
  </cols>
  <sheetData>
    <row r="1" spans="1:17" ht="15.6" x14ac:dyDescent="0.25">
      <c r="A1" s="1"/>
      <c r="B1" s="2" t="s">
        <v>154</v>
      </c>
    </row>
    <row r="2" spans="1:17" ht="15.6" x14ac:dyDescent="0.25">
      <c r="A2" s="1"/>
      <c r="B2" s="2"/>
    </row>
    <row r="3" spans="1:17" ht="24" x14ac:dyDescent="0.25">
      <c r="A3" s="1"/>
      <c r="B3" s="19" t="s">
        <v>87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98</v>
      </c>
      <c r="H3" s="56" t="s">
        <v>100</v>
      </c>
      <c r="I3" s="56" t="s">
        <v>101</v>
      </c>
      <c r="J3" s="56" t="s">
        <v>102</v>
      </c>
      <c r="K3" s="56" t="s">
        <v>103</v>
      </c>
      <c r="L3" s="56" t="s">
        <v>104</v>
      </c>
      <c r="M3" s="56" t="s">
        <v>148</v>
      </c>
      <c r="N3" s="56" t="s">
        <v>149</v>
      </c>
      <c r="O3" s="56" t="s">
        <v>150</v>
      </c>
      <c r="P3" s="56" t="s">
        <v>151</v>
      </c>
      <c r="Q3" s="56" t="s">
        <v>152</v>
      </c>
    </row>
    <row r="4" spans="1:17" x14ac:dyDescent="0.25">
      <c r="B4" s="8" t="s">
        <v>155</v>
      </c>
      <c r="C4" s="47">
        <f>'Revenue automotive'!C11</f>
        <v>3007.0120000000002</v>
      </c>
      <c r="D4" s="47">
        <f>'Revenue automotive'!D11</f>
        <v>3740.973</v>
      </c>
      <c r="E4" s="47">
        <f>'Revenue automotive'!E11</f>
        <v>6350.7659999999996</v>
      </c>
      <c r="F4" s="68">
        <f>'Revenue automotive'!F11</f>
        <v>9641.2999999999993</v>
      </c>
      <c r="G4" s="48">
        <f>'Revenue automotive'!I11</f>
        <v>14236.04</v>
      </c>
      <c r="H4" s="48">
        <f>'Revenue automotive'!J11</f>
        <v>19998.95</v>
      </c>
      <c r="I4" s="48">
        <f>'Revenue automotive'!K11</f>
        <v>38090.130952380954</v>
      </c>
      <c r="J4" s="48">
        <f>'Revenue automotive'!L11</f>
        <v>51425.813083900233</v>
      </c>
      <c r="K4" s="48">
        <f>'Revenue automotive'!M11</f>
        <v>67263.070334240372</v>
      </c>
      <c r="L4" s="48">
        <f>'Revenue automotive'!N11</f>
        <v>72174.618855664419</v>
      </c>
      <c r="M4" s="48">
        <f>'Revenue automotive'!O11</f>
        <v>77509.315378990868</v>
      </c>
      <c r="N4" s="48">
        <f>'Revenue automotive'!P11</f>
        <v>80389.920968883598</v>
      </c>
      <c r="O4" s="48">
        <f>'Revenue automotive'!Q11</f>
        <v>83394.659634689859</v>
      </c>
      <c r="P4" s="48">
        <f>'Revenue automotive'!R11</f>
        <v>85062.552827383639</v>
      </c>
      <c r="Q4" s="48">
        <f>'Revenue automotive'!S11</f>
        <v>86763.803883931323</v>
      </c>
    </row>
    <row r="5" spans="1:17" x14ac:dyDescent="0.25">
      <c r="B5" s="8" t="s">
        <v>156</v>
      </c>
      <c r="C5" s="47">
        <f>'GP automotive'!C11</f>
        <v>861.26300000000003</v>
      </c>
      <c r="D5" s="47">
        <f>'GP automotive'!D11</f>
        <v>917.67100000000005</v>
      </c>
      <c r="E5" s="47">
        <f>'GP automotive'!E11</f>
        <v>1600.6849999999999</v>
      </c>
      <c r="F5" s="68">
        <f>'GP automotive'!F11</f>
        <v>2208.596</v>
      </c>
      <c r="G5" s="48">
        <f>'GP automotive'!I11</f>
        <v>2711.0202547520225</v>
      </c>
      <c r="H5" s="48">
        <f>'GP automotive'!J11</f>
        <v>3095.1669636444458</v>
      </c>
      <c r="I5" s="48">
        <f>'GP automotive'!K11</f>
        <v>6066.2463188036818</v>
      </c>
      <c r="J5" s="48">
        <f>'GP automotive'!L11</f>
        <v>8451.7560444566952</v>
      </c>
      <c r="K5" s="48">
        <f>'GP automotive'!M11</f>
        <v>11289.414938441347</v>
      </c>
      <c r="L5" s="48">
        <f>'GP automotive'!N11</f>
        <v>12141.916319818894</v>
      </c>
      <c r="M5" s="48">
        <f>'GP automotive'!O11</f>
        <v>13070.213908266798</v>
      </c>
      <c r="N5" s="48">
        <f>'GP automotive'!P11</f>
        <v>13580.36870364188</v>
      </c>
      <c r="O5" s="48">
        <f>'GP automotive'!Q11</f>
        <v>14113.164120784952</v>
      </c>
      <c r="P5" s="48">
        <f>'GP automotive'!R11</f>
        <v>14395.427403200651</v>
      </c>
      <c r="Q5" s="48">
        <f>'GP automotive'!S11</f>
        <v>14683.335951264664</v>
      </c>
    </row>
    <row r="6" spans="1:17" x14ac:dyDescent="0.25">
      <c r="B6" s="8" t="s">
        <v>130</v>
      </c>
      <c r="C6" s="74">
        <f>C5/C4</f>
        <v>0.28641821183287597</v>
      </c>
      <c r="D6" s="74">
        <f>D5/D4</f>
        <v>0.24530275946926108</v>
      </c>
      <c r="E6" s="74">
        <f>E5/E4</f>
        <v>0.25204597366679865</v>
      </c>
      <c r="F6" s="74">
        <f>F5/F4</f>
        <v>0.2290765768101812</v>
      </c>
      <c r="G6" s="76">
        <f>G5/G4</f>
        <v>0.19043359352404338</v>
      </c>
      <c r="H6" s="76">
        <f t="shared" ref="H6:Q6" si="0">H5/H4</f>
        <v>0.15476647342207694</v>
      </c>
      <c r="I6" s="76">
        <f t="shared" si="0"/>
        <v>0.15926031670480487</v>
      </c>
      <c r="J6" s="76">
        <f t="shared" si="0"/>
        <v>0.16434851561156294</v>
      </c>
      <c r="K6" s="76">
        <f t="shared" si="0"/>
        <v>0.16783972070175412</v>
      </c>
      <c r="L6" s="76">
        <f t="shared" si="0"/>
        <v>0.16822972552304613</v>
      </c>
      <c r="M6" s="76">
        <f t="shared" si="0"/>
        <v>0.16862765261644305</v>
      </c>
      <c r="N6" s="76">
        <f t="shared" si="0"/>
        <v>0.1689312359057849</v>
      </c>
      <c r="O6" s="76">
        <f t="shared" si="0"/>
        <v>0.16923342792701163</v>
      </c>
      <c r="P6" s="76">
        <f t="shared" si="0"/>
        <v>0.16923342792701165</v>
      </c>
      <c r="Q6" s="76">
        <f t="shared" si="0"/>
        <v>0.16923342792701163</v>
      </c>
    </row>
    <row r="7" spans="1:17" x14ac:dyDescent="0.25">
      <c r="K7" s="17"/>
      <c r="L7" s="17"/>
      <c r="M7" s="17"/>
      <c r="N7" s="17"/>
      <c r="O7" s="17"/>
      <c r="P7" s="17"/>
      <c r="Q7" s="17"/>
    </row>
    <row r="8" spans="1:17" x14ac:dyDescent="0.25">
      <c r="K8" s="17"/>
      <c r="L8" s="17"/>
      <c r="M8" s="17"/>
      <c r="N8" s="17"/>
      <c r="O8" s="17"/>
      <c r="P8" s="17"/>
      <c r="Q8" s="17"/>
    </row>
    <row r="9" spans="1:17" x14ac:dyDescent="0.25">
      <c r="K9" s="17"/>
      <c r="L9" s="17"/>
      <c r="M9" s="17"/>
      <c r="N9" s="17"/>
      <c r="O9" s="17"/>
      <c r="P9" s="17"/>
      <c r="Q9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167</v>
      </c>
      <c r="C4" s="64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168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169</v>
      </c>
      <c r="C9" s="8">
        <v>0.78</v>
      </c>
    </row>
    <row r="10" spans="1:6" x14ac:dyDescent="0.25">
      <c r="B10" s="8" t="s">
        <v>170</v>
      </c>
      <c r="C10" s="8">
        <v>307.8</v>
      </c>
    </row>
    <row r="11" spans="1:6" x14ac:dyDescent="0.2">
      <c r="B11" s="15" t="s">
        <v>171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157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158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159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160</v>
      </c>
      <c r="C36" s="25"/>
      <c r="D36" s="25"/>
      <c r="E36" s="25"/>
      <c r="F36" s="25"/>
      <c r="G36" s="25"/>
    </row>
    <row r="37" spans="2:7" x14ac:dyDescent="0.2">
      <c r="B37" s="24" t="s">
        <v>162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163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164</v>
      </c>
      <c r="C43" s="25"/>
      <c r="D43" s="25"/>
      <c r="E43" s="25"/>
      <c r="F43" s="25"/>
      <c r="G43" s="25"/>
    </row>
    <row r="44" spans="2:7" x14ac:dyDescent="0.2">
      <c r="B44" s="24" t="s">
        <v>161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165</v>
      </c>
      <c r="C45" s="77" t="s">
        <v>166</v>
      </c>
      <c r="D45" s="77" t="s">
        <v>166</v>
      </c>
      <c r="E45" s="77" t="s">
        <v>166</v>
      </c>
      <c r="F45" s="77" t="s">
        <v>166</v>
      </c>
      <c r="G45" s="77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144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78" t="s">
        <v>97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148</v>
      </c>
      <c r="P4" s="56" t="s">
        <v>149</v>
      </c>
      <c r="Q4" s="56" t="s">
        <v>150</v>
      </c>
      <c r="R4" s="56" t="s">
        <v>151</v>
      </c>
      <c r="S4" s="56" t="s">
        <v>152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65" t="s">
        <v>68</v>
      </c>
      <c r="C11" s="66">
        <f>SUM(C5:C10)</f>
        <v>33600</v>
      </c>
      <c r="D11" s="66">
        <f t="shared" ref="D11:S11" si="7">SUM(D5:D10)</f>
        <v>50580</v>
      </c>
      <c r="E11" s="66">
        <f t="shared" si="7"/>
        <v>76230</v>
      </c>
      <c r="F11" s="66">
        <f t="shared" si="7"/>
        <v>103076</v>
      </c>
      <c r="G11" s="66">
        <f t="shared" si="7"/>
        <v>70720</v>
      </c>
      <c r="H11" s="66">
        <f t="shared" si="7"/>
        <v>159900</v>
      </c>
      <c r="I11" s="66">
        <f t="shared" si="7"/>
        <v>230620</v>
      </c>
      <c r="J11" s="66">
        <f t="shared" si="7"/>
        <v>364264</v>
      </c>
      <c r="K11" s="66">
        <f t="shared" si="7"/>
        <v>688183.80952380947</v>
      </c>
      <c r="L11" s="66">
        <f t="shared" si="7"/>
        <v>898416.94512471673</v>
      </c>
      <c r="M11" s="66">
        <f t="shared" si="7"/>
        <v>1147017.0481995465</v>
      </c>
      <c r="N11" s="66">
        <f t="shared" si="7"/>
        <v>1227891.2957395012</v>
      </c>
      <c r="O11" s="66">
        <f t="shared" si="7"/>
        <v>1315421.3788878517</v>
      </c>
      <c r="P11" s="66">
        <f t="shared" si="7"/>
        <v>1361165.3285744521</v>
      </c>
      <c r="Q11" s="66">
        <f t="shared" si="7"/>
        <v>1408795.9333602269</v>
      </c>
      <c r="R11" s="66">
        <f t="shared" si="7"/>
        <v>1436971.8520274314</v>
      </c>
      <c r="S11" s="66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145</v>
      </c>
    </row>
    <row r="25" spans="2:19" x14ac:dyDescent="0.25">
      <c r="B25" s="8" t="s">
        <v>146</v>
      </c>
      <c r="C25" s="17">
        <v>0.1</v>
      </c>
    </row>
    <row r="26" spans="2:19" x14ac:dyDescent="0.25">
      <c r="B26" s="8" t="s">
        <v>146</v>
      </c>
      <c r="C26" s="17">
        <v>0.05</v>
      </c>
    </row>
    <row r="27" spans="2:19" x14ac:dyDescent="0.25">
      <c r="B27" s="8" t="s">
        <v>147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2018-11-09T13:23:07Z</dcterms:modified>
</cp:coreProperties>
</file>