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学警\Desktop\"/>
    </mc:Choice>
  </mc:AlternateContent>
  <bookViews>
    <workbookView xWindow="2840" yWindow="0" windowWidth="18250" windowHeight="7490" activeTab="3" xr2:uid="{00000000-000D-0000-FFFF-FFFF00000000}"/>
  </bookViews>
  <sheets>
    <sheet name="ClassA" sheetId="1" r:id="rId1"/>
    <sheet name="ClassB" sheetId="2" r:id="rId2"/>
    <sheet name="ClassC" sheetId="3" r:id="rId3"/>
    <sheet name="Summary" sheetId="5" r:id="rId4"/>
  </sheets>
  <calcPr calcId="171027"/>
</workbook>
</file>

<file path=xl/calcChain.xml><?xml version="1.0" encoding="utf-8"?>
<calcChain xmlns="http://schemas.openxmlformats.org/spreadsheetml/2006/main">
  <c r="N3" i="5" l="1" a="1"/>
  <c r="N3" i="5" s="1"/>
  <c r="M3" i="5" a="1"/>
  <c r="M5" i="5" s="1"/>
  <c r="L3" i="5" a="1"/>
  <c r="L3" i="5" s="1"/>
  <c r="K3" i="5" a="1"/>
  <c r="K3" i="5" s="1"/>
  <c r="E102" i="5"/>
  <c r="F102" i="5"/>
  <c r="G102" i="5"/>
  <c r="E103" i="5"/>
  <c r="F103" i="5"/>
  <c r="G103" i="5"/>
  <c r="E104" i="5"/>
  <c r="F104" i="5"/>
  <c r="G104" i="5"/>
  <c r="D104" i="5"/>
  <c r="D103" i="5"/>
  <c r="D102" i="5"/>
  <c r="G100" i="5"/>
  <c r="H100" i="5" s="1"/>
  <c r="G99" i="5"/>
  <c r="H99" i="5" s="1"/>
  <c r="G98" i="5"/>
  <c r="H98" i="5" s="1"/>
  <c r="G97" i="5"/>
  <c r="H97" i="5" s="1"/>
  <c r="G96" i="5"/>
  <c r="H96" i="5" s="1"/>
  <c r="G95" i="5"/>
  <c r="H95" i="5" s="1"/>
  <c r="G94" i="5"/>
  <c r="H94" i="5" s="1"/>
  <c r="G93" i="5"/>
  <c r="H93" i="5" s="1"/>
  <c r="G92" i="5"/>
  <c r="H92" i="5" s="1"/>
  <c r="G91" i="5"/>
  <c r="H91" i="5" s="1"/>
  <c r="G90" i="5"/>
  <c r="H90" i="5" s="1"/>
  <c r="G89" i="5"/>
  <c r="H89" i="5" s="1"/>
  <c r="G88" i="5"/>
  <c r="H88" i="5" s="1"/>
  <c r="G87" i="5"/>
  <c r="H87" i="5" s="1"/>
  <c r="G86" i="5"/>
  <c r="H86" i="5" s="1"/>
  <c r="G85" i="5"/>
  <c r="H85" i="5" s="1"/>
  <c r="G84" i="5"/>
  <c r="H84" i="5" s="1"/>
  <c r="G83" i="5"/>
  <c r="H83" i="5" s="1"/>
  <c r="G82" i="5"/>
  <c r="H82" i="5" s="1"/>
  <c r="G81" i="5"/>
  <c r="H81" i="5" s="1"/>
  <c r="G80" i="5"/>
  <c r="H80" i="5" s="1"/>
  <c r="G79" i="5"/>
  <c r="H79" i="5" s="1"/>
  <c r="G78" i="5"/>
  <c r="H78" i="5" s="1"/>
  <c r="G77" i="5"/>
  <c r="H77" i="5" s="1"/>
  <c r="G76" i="5"/>
  <c r="H76" i="5" s="1"/>
  <c r="G75" i="5"/>
  <c r="H75" i="5" s="1"/>
  <c r="G74" i="5"/>
  <c r="H74" i="5" s="1"/>
  <c r="G73" i="5"/>
  <c r="H73" i="5" s="1"/>
  <c r="G72" i="5"/>
  <c r="H72" i="5" s="1"/>
  <c r="G71" i="5"/>
  <c r="H71" i="5" s="1"/>
  <c r="G70" i="5"/>
  <c r="H70" i="5" s="1"/>
  <c r="G69" i="5"/>
  <c r="H69" i="5" s="1"/>
  <c r="H68" i="5"/>
  <c r="G68" i="5"/>
  <c r="G67" i="5"/>
  <c r="H67" i="5" s="1"/>
  <c r="G66" i="5"/>
  <c r="H66" i="5" s="1"/>
  <c r="G65" i="5"/>
  <c r="H65" i="5" s="1"/>
  <c r="H64" i="5"/>
  <c r="G64" i="5"/>
  <c r="G63" i="5"/>
  <c r="H63" i="5" s="1"/>
  <c r="G62" i="5"/>
  <c r="H62" i="5" s="1"/>
  <c r="G61" i="5"/>
  <c r="H61" i="5" s="1"/>
  <c r="H60" i="5"/>
  <c r="G60" i="5"/>
  <c r="G59" i="5"/>
  <c r="H59" i="5" s="1"/>
  <c r="G58" i="5"/>
  <c r="H58" i="5" s="1"/>
  <c r="G57" i="5"/>
  <c r="H57" i="5" s="1"/>
  <c r="H56" i="5"/>
  <c r="G56" i="5"/>
  <c r="G55" i="5"/>
  <c r="H55" i="5" s="1"/>
  <c r="G54" i="5"/>
  <c r="H54" i="5" s="1"/>
  <c r="G53" i="5"/>
  <c r="H53" i="5" s="1"/>
  <c r="H52" i="5"/>
  <c r="G52" i="5"/>
  <c r="G51" i="5"/>
  <c r="H51" i="5" s="1"/>
  <c r="G50" i="5"/>
  <c r="H50" i="5" s="1"/>
  <c r="G49" i="5"/>
  <c r="H49" i="5" s="1"/>
  <c r="H48" i="5"/>
  <c r="G48" i="5"/>
  <c r="G47" i="5"/>
  <c r="H47" i="5" s="1"/>
  <c r="G46" i="5"/>
  <c r="H46" i="5" s="1"/>
  <c r="G45" i="5"/>
  <c r="H45" i="5" s="1"/>
  <c r="H44" i="5"/>
  <c r="G44" i="5"/>
  <c r="G43" i="5"/>
  <c r="H43" i="5" s="1"/>
  <c r="G42" i="5"/>
  <c r="H42" i="5" s="1"/>
  <c r="G41" i="5"/>
  <c r="H41" i="5" s="1"/>
  <c r="M3" i="3" a="1"/>
  <c r="M3" i="3" s="1"/>
  <c r="L3" i="3" a="1"/>
  <c r="L3" i="3" s="1"/>
  <c r="F36" i="3"/>
  <c r="F37" i="3"/>
  <c r="F33" i="2"/>
  <c r="F32" i="2"/>
  <c r="F43" i="1"/>
  <c r="F42" i="1"/>
  <c r="K3" i="3" a="1"/>
  <c r="K3" i="3" s="1"/>
  <c r="J3" i="3" a="1"/>
  <c r="J3" i="3" s="1"/>
  <c r="M3" i="2" a="1"/>
  <c r="M3" i="2" s="1"/>
  <c r="L3" i="2" a="1"/>
  <c r="L3" i="2" s="1"/>
  <c r="K3" i="2" a="1"/>
  <c r="K3" i="2" s="1"/>
  <c r="J3" i="2" a="1"/>
  <c r="J3" i="2" s="1"/>
  <c r="J3" i="1" a="1"/>
  <c r="J6" i="1" s="1"/>
  <c r="K3" i="1" a="1"/>
  <c r="K3" i="1" s="1"/>
  <c r="L3" i="1" a="1"/>
  <c r="L4" i="1" s="1"/>
  <c r="M3" i="1" a="1"/>
  <c r="M7" i="1" s="1"/>
  <c r="N7" i="5" l="1"/>
  <c r="N6" i="5"/>
  <c r="N5" i="5"/>
  <c r="N4" i="5"/>
  <c r="M4" i="5"/>
  <c r="M3" i="5"/>
  <c r="M7" i="5"/>
  <c r="M6" i="5"/>
  <c r="L7" i="5"/>
  <c r="L5" i="5"/>
  <c r="L4" i="5"/>
  <c r="L6" i="5"/>
  <c r="K7" i="5"/>
  <c r="K6" i="5"/>
  <c r="K5" i="5"/>
  <c r="K4" i="5"/>
  <c r="M7" i="3"/>
  <c r="M6" i="3"/>
  <c r="M5" i="3"/>
  <c r="M4" i="3"/>
  <c r="L7" i="3"/>
  <c r="L6" i="3"/>
  <c r="L5" i="3"/>
  <c r="L4" i="3"/>
  <c r="K6" i="3"/>
  <c r="K4" i="3"/>
  <c r="K7" i="3"/>
  <c r="K5" i="3"/>
  <c r="J7" i="3"/>
  <c r="J6" i="3"/>
  <c r="J5" i="3"/>
  <c r="J4" i="3"/>
  <c r="M7" i="2"/>
  <c r="M5" i="2"/>
  <c r="M4" i="2"/>
  <c r="M6" i="2"/>
  <c r="L4" i="2"/>
  <c r="L7" i="2"/>
  <c r="L6" i="2"/>
  <c r="L5" i="2"/>
  <c r="K7" i="2"/>
  <c r="K6" i="2"/>
  <c r="K5" i="2"/>
  <c r="K4" i="2"/>
  <c r="J7" i="2"/>
  <c r="J6" i="2"/>
  <c r="J5" i="2"/>
  <c r="J4" i="2"/>
  <c r="J3" i="1"/>
  <c r="J4" i="1"/>
  <c r="J5" i="1"/>
  <c r="J7" i="1"/>
  <c r="K6" i="1"/>
  <c r="K7" i="1"/>
  <c r="K5" i="1"/>
  <c r="K4" i="1"/>
  <c r="L3" i="1"/>
  <c r="L7" i="1"/>
  <c r="L6" i="1"/>
  <c r="L5" i="1"/>
  <c r="M6" i="1"/>
  <c r="M5" i="1"/>
  <c r="M3" i="1"/>
  <c r="M4" i="1"/>
  <c r="D44" i="1"/>
  <c r="E44" i="1"/>
  <c r="F44" i="1"/>
  <c r="C44" i="1"/>
  <c r="G7" i="3"/>
  <c r="G8" i="3"/>
  <c r="G10" i="3"/>
  <c r="G15" i="3"/>
  <c r="G16" i="3"/>
  <c r="G18" i="3"/>
  <c r="G23" i="3"/>
  <c r="G24" i="3"/>
  <c r="G26" i="3"/>
  <c r="G31" i="3"/>
  <c r="G32" i="3"/>
  <c r="G34" i="3"/>
  <c r="G30" i="2"/>
  <c r="G28" i="2"/>
  <c r="G27" i="2"/>
  <c r="G25" i="2"/>
  <c r="G22" i="2"/>
  <c r="G20" i="2"/>
  <c r="G19" i="2"/>
  <c r="G17" i="2"/>
  <c r="G14" i="2"/>
  <c r="G12" i="2"/>
  <c r="G11" i="2"/>
  <c r="G9" i="2"/>
  <c r="G6" i="2"/>
  <c r="G4" i="2"/>
  <c r="D34" i="2"/>
  <c r="E34" i="2"/>
  <c r="C34" i="2"/>
  <c r="D38" i="3"/>
  <c r="E38" i="3"/>
  <c r="C38" i="3"/>
  <c r="F4" i="3"/>
  <c r="G4" i="3" s="1"/>
  <c r="F5" i="3"/>
  <c r="G5" i="3" s="1"/>
  <c r="F6" i="3"/>
  <c r="G6" i="3" s="1"/>
  <c r="F7" i="3"/>
  <c r="F8" i="3"/>
  <c r="F9" i="3"/>
  <c r="G9" i="3" s="1"/>
  <c r="F10" i="3"/>
  <c r="F11" i="3"/>
  <c r="G11" i="3" s="1"/>
  <c r="F12" i="3"/>
  <c r="G12" i="3" s="1"/>
  <c r="F13" i="3"/>
  <c r="G13" i="3" s="1"/>
  <c r="F14" i="3"/>
  <c r="G14" i="3" s="1"/>
  <c r="F15" i="3"/>
  <c r="F16" i="3"/>
  <c r="F17" i="3"/>
  <c r="G17" i="3" s="1"/>
  <c r="F18" i="3"/>
  <c r="F19" i="3"/>
  <c r="G19" i="3" s="1"/>
  <c r="F20" i="3"/>
  <c r="G20" i="3" s="1"/>
  <c r="F21" i="3"/>
  <c r="G21" i="3" s="1"/>
  <c r="F22" i="3"/>
  <c r="G22" i="3" s="1"/>
  <c r="F23" i="3"/>
  <c r="F24" i="3"/>
  <c r="F25" i="3"/>
  <c r="G25" i="3" s="1"/>
  <c r="F26" i="3"/>
  <c r="F27" i="3"/>
  <c r="G27" i="3" s="1"/>
  <c r="F28" i="3"/>
  <c r="G28" i="3" s="1"/>
  <c r="F29" i="3"/>
  <c r="G29" i="3" s="1"/>
  <c r="F30" i="3"/>
  <c r="G30" i="3" s="1"/>
  <c r="F31" i="3"/>
  <c r="F32" i="3"/>
  <c r="F33" i="3"/>
  <c r="G33" i="3" s="1"/>
  <c r="F34" i="3"/>
  <c r="F3" i="3"/>
  <c r="G3" i="3" s="1"/>
  <c r="D36" i="3"/>
  <c r="E36" i="3"/>
  <c r="D37" i="3"/>
  <c r="E37" i="3"/>
  <c r="C37" i="3"/>
  <c r="C36" i="3"/>
  <c r="C32" i="2"/>
  <c r="C33" i="2"/>
  <c r="D32" i="2"/>
  <c r="E32" i="2"/>
  <c r="D33" i="2"/>
  <c r="E33" i="2"/>
  <c r="F4" i="2"/>
  <c r="F5" i="2"/>
  <c r="G5" i="2" s="1"/>
  <c r="F6" i="2"/>
  <c r="F7" i="2"/>
  <c r="G7" i="2" s="1"/>
  <c r="F8" i="2"/>
  <c r="G8" i="2" s="1"/>
  <c r="F9" i="2"/>
  <c r="F10" i="2"/>
  <c r="G10" i="2" s="1"/>
  <c r="F11" i="2"/>
  <c r="F12" i="2"/>
  <c r="F13" i="2"/>
  <c r="G13" i="2" s="1"/>
  <c r="F14" i="2"/>
  <c r="F15" i="2"/>
  <c r="G15" i="2" s="1"/>
  <c r="F16" i="2"/>
  <c r="G16" i="2" s="1"/>
  <c r="F17" i="2"/>
  <c r="F18" i="2"/>
  <c r="G18" i="2" s="1"/>
  <c r="F19" i="2"/>
  <c r="F20" i="2"/>
  <c r="F21" i="2"/>
  <c r="G21" i="2" s="1"/>
  <c r="F22" i="2"/>
  <c r="F23" i="2"/>
  <c r="G23" i="2" s="1"/>
  <c r="F24" i="2"/>
  <c r="G24" i="2" s="1"/>
  <c r="F25" i="2"/>
  <c r="F26" i="2"/>
  <c r="G26" i="2" s="1"/>
  <c r="F27" i="2"/>
  <c r="F28" i="2"/>
  <c r="F29" i="2"/>
  <c r="G29" i="2" s="1"/>
  <c r="F30" i="2"/>
  <c r="F3" i="2"/>
  <c r="F34" i="2" s="1"/>
  <c r="D43" i="1"/>
  <c r="E43" i="1"/>
  <c r="C43" i="1"/>
  <c r="F38" i="3" l="1"/>
  <c r="G3" i="2"/>
</calcChain>
</file>

<file path=xl/sharedStrings.xml><?xml version="1.0" encoding="utf-8"?>
<sst xmlns="http://schemas.openxmlformats.org/spreadsheetml/2006/main" count="358" uniqueCount="139">
  <si>
    <t>Score Records for Course S of Class A</t>
  </si>
  <si>
    <t>ID</t>
  </si>
  <si>
    <t xml:space="preserve"> Name</t>
  </si>
  <si>
    <t xml:space="preserve"> Project</t>
  </si>
  <si>
    <t xml:space="preserve"> Mid-Term</t>
  </si>
  <si>
    <t xml:space="preserve"> Exam</t>
  </si>
  <si>
    <t>SUM</t>
  </si>
  <si>
    <t xml:space="preserve"> Adam</t>
  </si>
  <si>
    <t>良好</t>
  </si>
  <si>
    <t xml:space="preserve"> Eva</t>
  </si>
  <si>
    <t xml:space="preserve"> Smith</t>
  </si>
  <si>
    <t>优秀</t>
  </si>
  <si>
    <t xml:space="preserve"> Bob</t>
  </si>
  <si>
    <t>中等</t>
  </si>
  <si>
    <t xml:space="preserve"> Tom</t>
  </si>
  <si>
    <t xml:space="preserve"> York</t>
  </si>
  <si>
    <t>及格</t>
  </si>
  <si>
    <t xml:space="preserve"> Lisa</t>
  </si>
  <si>
    <t xml:space="preserve"> Hilton</t>
  </si>
  <si>
    <t xml:space="preserve"> Lincoln</t>
  </si>
  <si>
    <t xml:space="preserve"> Yourdon</t>
  </si>
  <si>
    <t xml:space="preserve"> White</t>
  </si>
  <si>
    <t xml:space="preserve"> Jack</t>
  </si>
  <si>
    <t xml:space="preserve"> Patrick</t>
  </si>
  <si>
    <t xml:space="preserve"> William</t>
  </si>
  <si>
    <t>不及格</t>
  </si>
  <si>
    <t xml:space="preserve"> Kais</t>
  </si>
  <si>
    <t xml:space="preserve"> Hart</t>
  </si>
  <si>
    <t xml:space="preserve"> Marthon</t>
  </si>
  <si>
    <t xml:space="preserve"> Jackson</t>
  </si>
  <si>
    <t xml:space="preserve"> Nilson</t>
  </si>
  <si>
    <t xml:space="preserve"> Winston</t>
  </si>
  <si>
    <t xml:space="preserve"> Simon</t>
  </si>
  <si>
    <t xml:space="preserve"> Duke</t>
  </si>
  <si>
    <t xml:space="preserve"> Yale</t>
  </si>
  <si>
    <t xml:space="preserve"> Cambridge</t>
  </si>
  <si>
    <t xml:space="preserve"> Kucker</t>
  </si>
  <si>
    <t xml:space="preserve"> May</t>
  </si>
  <si>
    <t xml:space="preserve"> Amy</t>
  </si>
  <si>
    <t xml:space="preserve"> Pop</t>
  </si>
  <si>
    <t xml:space="preserve"> Lily</t>
  </si>
  <si>
    <t xml:space="preserve"> Marks</t>
  </si>
  <si>
    <t xml:space="preserve"> Digger</t>
  </si>
  <si>
    <t xml:space="preserve"> Black</t>
  </si>
  <si>
    <t xml:space="preserve"> Peppy</t>
  </si>
  <si>
    <t xml:space="preserve"> Houston</t>
  </si>
  <si>
    <t xml:space="preserve"> Frank</t>
  </si>
  <si>
    <t xml:space="preserve"> Susan</t>
  </si>
  <si>
    <t xml:space="preserve"> Bright</t>
  </si>
  <si>
    <t xml:space="preserve"> Wise</t>
  </si>
  <si>
    <t>最高分</t>
  </si>
  <si>
    <t>最高分</t>
    <phoneticPr fontId="18" type="noConversion"/>
  </si>
  <si>
    <t>最低分</t>
  </si>
  <si>
    <t>最低分</t>
    <phoneticPr fontId="18" type="noConversion"/>
  </si>
  <si>
    <t>平均分</t>
  </si>
  <si>
    <t>平均分</t>
    <phoneticPr fontId="18" type="noConversion"/>
  </si>
  <si>
    <t>陈蔓蓉</t>
  </si>
  <si>
    <t>陈晓清</t>
  </si>
  <si>
    <t>安洪磊</t>
  </si>
  <si>
    <t>周梓勃</t>
  </si>
  <si>
    <t>伍义</t>
  </si>
  <si>
    <t>陈晓勃</t>
  </si>
  <si>
    <t>王轩</t>
  </si>
  <si>
    <t>孙云龙</t>
  </si>
  <si>
    <t>杨千问</t>
  </si>
  <si>
    <t>李子洲</t>
  </si>
  <si>
    <t>列家毅</t>
  </si>
  <si>
    <t>罗诺言</t>
  </si>
  <si>
    <t>谢尚恫</t>
  </si>
  <si>
    <t>赵宏豪</t>
    <phoneticPr fontId="18" type="noConversion"/>
  </si>
  <si>
    <t>杨雨露</t>
    <phoneticPr fontId="18" type="noConversion"/>
  </si>
  <si>
    <t>杨灿</t>
    <phoneticPr fontId="18" type="noConversion"/>
  </si>
  <si>
    <t>刘明怡</t>
    <phoneticPr fontId="18" type="noConversion"/>
  </si>
  <si>
    <t>杨晓莹</t>
    <phoneticPr fontId="18" type="noConversion"/>
  </si>
  <si>
    <t>黄晶晶</t>
    <phoneticPr fontId="18" type="noConversion"/>
  </si>
  <si>
    <t>欧忠宇</t>
    <phoneticPr fontId="18" type="noConversion"/>
  </si>
  <si>
    <t>余伟</t>
    <phoneticPr fontId="18" type="noConversion"/>
  </si>
  <si>
    <t>陈坚锐</t>
    <phoneticPr fontId="18" type="noConversion"/>
  </si>
  <si>
    <t>匡俊卓</t>
    <phoneticPr fontId="18" type="noConversion"/>
  </si>
  <si>
    <t>吴檀微</t>
    <phoneticPr fontId="18" type="noConversion"/>
  </si>
  <si>
    <t>黄伟</t>
    <phoneticPr fontId="18" type="noConversion"/>
  </si>
  <si>
    <t>叶建民</t>
    <phoneticPr fontId="18" type="noConversion"/>
  </si>
  <si>
    <t>方铭建</t>
    <phoneticPr fontId="18" type="noConversion"/>
  </si>
  <si>
    <t>范子航</t>
    <phoneticPr fontId="18" type="noConversion"/>
  </si>
  <si>
    <t>汤皓箐</t>
    <phoneticPr fontId="18" type="noConversion"/>
  </si>
  <si>
    <t>江燕</t>
    <phoneticPr fontId="18" type="noConversion"/>
  </si>
  <si>
    <t>廖小宁</t>
    <phoneticPr fontId="18" type="noConversion"/>
  </si>
  <si>
    <t>钟敏</t>
    <phoneticPr fontId="18" type="noConversion"/>
  </si>
  <si>
    <t>魏琪琪</t>
    <phoneticPr fontId="18" type="noConversion"/>
  </si>
  <si>
    <t>李金威</t>
    <phoneticPr fontId="18" type="noConversion"/>
  </si>
  <si>
    <t>谭智杰</t>
    <phoneticPr fontId="18" type="noConversion"/>
  </si>
  <si>
    <t>陈潜</t>
    <phoneticPr fontId="18" type="noConversion"/>
  </si>
  <si>
    <t>任佳维</t>
    <phoneticPr fontId="18" type="noConversion"/>
  </si>
  <si>
    <t>杨沃昌</t>
    <phoneticPr fontId="18" type="noConversion"/>
  </si>
  <si>
    <t>陈祈至</t>
    <phoneticPr fontId="18" type="noConversion"/>
  </si>
  <si>
    <t>高君怡</t>
    <phoneticPr fontId="18" type="noConversion"/>
  </si>
  <si>
    <t>孙豪</t>
    <phoneticPr fontId="18" type="noConversion"/>
  </si>
  <si>
    <t>李欣岷</t>
    <phoneticPr fontId="18" type="noConversion"/>
  </si>
  <si>
    <t>刘航宇</t>
    <phoneticPr fontId="18" type="noConversion"/>
  </si>
  <si>
    <t>何富荣</t>
    <phoneticPr fontId="18" type="noConversion"/>
  </si>
  <si>
    <t>刘肖逸</t>
    <phoneticPr fontId="18" type="noConversion"/>
  </si>
  <si>
    <t>袁浩辰</t>
    <phoneticPr fontId="18" type="noConversion"/>
  </si>
  <si>
    <t>杨贵鑫</t>
    <phoneticPr fontId="18" type="noConversion"/>
  </si>
  <si>
    <t>贾清扬</t>
    <phoneticPr fontId="18" type="noConversion"/>
  </si>
  <si>
    <t>郑笑凡</t>
    <phoneticPr fontId="18" type="noConversion"/>
  </si>
  <si>
    <t>刘雨欣</t>
    <phoneticPr fontId="18" type="noConversion"/>
  </si>
  <si>
    <t>宋中毅</t>
    <phoneticPr fontId="18" type="noConversion"/>
  </si>
  <si>
    <t>李梦丹</t>
    <phoneticPr fontId="18" type="noConversion"/>
  </si>
  <si>
    <t>张观伟</t>
    <phoneticPr fontId="18" type="noConversion"/>
  </si>
  <si>
    <t>孙越</t>
    <phoneticPr fontId="18" type="noConversion"/>
  </si>
  <si>
    <t>梁志超</t>
    <phoneticPr fontId="18" type="noConversion"/>
  </si>
  <si>
    <t>陈景进</t>
    <phoneticPr fontId="18" type="noConversion"/>
  </si>
  <si>
    <t>欧志明</t>
    <phoneticPr fontId="18" type="noConversion"/>
  </si>
  <si>
    <t>王泽钒</t>
    <phoneticPr fontId="18" type="noConversion"/>
  </si>
  <si>
    <t>熊晖</t>
    <phoneticPr fontId="18" type="noConversion"/>
  </si>
  <si>
    <t>李明峰</t>
    <phoneticPr fontId="18" type="noConversion"/>
  </si>
  <si>
    <t>良好</t>
    <phoneticPr fontId="18" type="noConversion"/>
  </si>
  <si>
    <t>Score Records for Course S of Class B</t>
    <phoneticPr fontId="18" type="noConversion"/>
  </si>
  <si>
    <t>Score Records for Course S of Class C</t>
    <phoneticPr fontId="18" type="noConversion"/>
  </si>
  <si>
    <t>[0~59]</t>
  </si>
  <si>
    <t>[0~59]</t>
    <phoneticPr fontId="18" type="noConversion"/>
  </si>
  <si>
    <t>[60~69]</t>
  </si>
  <si>
    <t>[60~69]</t>
    <phoneticPr fontId="18" type="noConversion"/>
  </si>
  <si>
    <t>[70~79]</t>
  </si>
  <si>
    <t>[70~79]</t>
    <phoneticPr fontId="18" type="noConversion"/>
  </si>
  <si>
    <t>[80~89]</t>
  </si>
  <si>
    <t>[80~89]</t>
    <phoneticPr fontId="18" type="noConversion"/>
  </si>
  <si>
    <t>[90~100]</t>
  </si>
  <si>
    <t>[90~100]</t>
    <phoneticPr fontId="18" type="noConversion"/>
  </si>
  <si>
    <t>求和</t>
    <phoneticPr fontId="18" type="noConversion"/>
  </si>
  <si>
    <t>平均值</t>
    <phoneticPr fontId="18" type="noConversion"/>
  </si>
  <si>
    <t>汇总</t>
    <phoneticPr fontId="18" type="noConversion"/>
  </si>
  <si>
    <t>计数</t>
    <phoneticPr fontId="18" type="noConversion"/>
  </si>
  <si>
    <t>D</t>
    <phoneticPr fontId="18" type="noConversion"/>
  </si>
  <si>
    <t>Class</t>
    <phoneticPr fontId="18" type="noConversion"/>
  </si>
  <si>
    <t>A</t>
    <phoneticPr fontId="18" type="noConversion"/>
  </si>
  <si>
    <t>B</t>
    <phoneticPr fontId="18" type="noConversion"/>
  </si>
  <si>
    <t>Score Records for Course S of All</t>
    <phoneticPr fontId="18" type="noConversion"/>
  </si>
  <si>
    <t>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</si>
</sst>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ClassA!$I$3</c:f>
              <c:strCache>
                <c:ptCount val="1"/>
                <c:pt idx="0">
                  <c:v>[0~59]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ClassA!$J$2:$M$2</c:f>
              <c:strCache>
                <c:ptCount val="4"/>
                <c:pt idx="0">
                  <c:v> Project</c:v>
                </c:pt>
                <c:pt idx="1">
                  <c:v> Mid-Term</c:v>
                </c:pt>
                <c:pt idx="2">
                  <c:v> Exam</c:v>
                </c:pt>
                <c:pt idx="3">
                  <c:v>SUM</c:v>
                </c:pt>
              </c:strCache>
            </c:strRef>
          </c:cat>
          <c:val>
            <c:numRef>
              <c:f>ClassA!$J$3:$M$3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2-471C-9EBA-4078A9169DD0}"/>
            </c:ext>
          </c:extLst>
        </c:ser>
        <c:ser>
          <c:idx val="1"/>
          <c:order val="1"/>
          <c:tx>
            <c:strRef>
              <c:f>ClassA!$I$4</c:f>
              <c:strCache>
                <c:ptCount val="1"/>
                <c:pt idx="0">
                  <c:v>[60~69]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ClassA!$J$2:$M$2</c:f>
              <c:strCache>
                <c:ptCount val="4"/>
                <c:pt idx="0">
                  <c:v> Project</c:v>
                </c:pt>
                <c:pt idx="1">
                  <c:v> Mid-Term</c:v>
                </c:pt>
                <c:pt idx="2">
                  <c:v> Exam</c:v>
                </c:pt>
                <c:pt idx="3">
                  <c:v>SUM</c:v>
                </c:pt>
              </c:strCache>
            </c:strRef>
          </c:cat>
          <c:val>
            <c:numRef>
              <c:f>ClassA!$J$4:$M$4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32-471C-9EBA-4078A9169DD0}"/>
            </c:ext>
          </c:extLst>
        </c:ser>
        <c:ser>
          <c:idx val="2"/>
          <c:order val="2"/>
          <c:tx>
            <c:strRef>
              <c:f>ClassA!$I$5</c:f>
              <c:strCache>
                <c:ptCount val="1"/>
                <c:pt idx="0">
                  <c:v>[70~79]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ClassA!$J$2:$M$2</c:f>
              <c:strCache>
                <c:ptCount val="4"/>
                <c:pt idx="0">
                  <c:v> Project</c:v>
                </c:pt>
                <c:pt idx="1">
                  <c:v> Mid-Term</c:v>
                </c:pt>
                <c:pt idx="2">
                  <c:v> Exam</c:v>
                </c:pt>
                <c:pt idx="3">
                  <c:v>SUM</c:v>
                </c:pt>
              </c:strCache>
            </c:strRef>
          </c:cat>
          <c:val>
            <c:numRef>
              <c:f>ClassA!$J$5:$M$5</c:f>
              <c:numCache>
                <c:formatCode>General</c:formatCode>
                <c:ptCount val="4"/>
                <c:pt idx="0">
                  <c:v>12</c:v>
                </c:pt>
                <c:pt idx="1">
                  <c:v>15</c:v>
                </c:pt>
                <c:pt idx="2">
                  <c:v>4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32-471C-9EBA-4078A9169DD0}"/>
            </c:ext>
          </c:extLst>
        </c:ser>
        <c:ser>
          <c:idx val="3"/>
          <c:order val="3"/>
          <c:tx>
            <c:strRef>
              <c:f>ClassA!$I$6</c:f>
              <c:strCache>
                <c:ptCount val="1"/>
                <c:pt idx="0">
                  <c:v>[80~89]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ClassA!$J$2:$M$2</c:f>
              <c:strCache>
                <c:ptCount val="4"/>
                <c:pt idx="0">
                  <c:v> Project</c:v>
                </c:pt>
                <c:pt idx="1">
                  <c:v> Mid-Term</c:v>
                </c:pt>
                <c:pt idx="2">
                  <c:v> Exam</c:v>
                </c:pt>
                <c:pt idx="3">
                  <c:v>SUM</c:v>
                </c:pt>
              </c:strCache>
            </c:strRef>
          </c:cat>
          <c:val>
            <c:numRef>
              <c:f>ClassA!$J$6:$M$6</c:f>
              <c:numCache>
                <c:formatCode>General</c:formatCode>
                <c:ptCount val="4"/>
                <c:pt idx="0">
                  <c:v>16</c:v>
                </c:pt>
                <c:pt idx="1">
                  <c:v>17</c:v>
                </c:pt>
                <c:pt idx="2">
                  <c:v>22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32-471C-9EBA-4078A9169DD0}"/>
            </c:ext>
          </c:extLst>
        </c:ser>
        <c:ser>
          <c:idx val="4"/>
          <c:order val="4"/>
          <c:tx>
            <c:strRef>
              <c:f>ClassA!$I$7</c:f>
              <c:strCache>
                <c:ptCount val="1"/>
                <c:pt idx="0">
                  <c:v>[90~100]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ClassA!$J$2:$M$2</c:f>
              <c:strCache>
                <c:ptCount val="4"/>
                <c:pt idx="0">
                  <c:v> Project</c:v>
                </c:pt>
                <c:pt idx="1">
                  <c:v> Mid-Term</c:v>
                </c:pt>
                <c:pt idx="2">
                  <c:v> Exam</c:v>
                </c:pt>
                <c:pt idx="3">
                  <c:v>SUM</c:v>
                </c:pt>
              </c:strCache>
            </c:strRef>
          </c:cat>
          <c:val>
            <c:numRef>
              <c:f>ClassA!$J$7:$M$7</c:f>
              <c:numCache>
                <c:formatCode>General</c:formatCode>
                <c:ptCount val="4"/>
                <c:pt idx="0">
                  <c:v>8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32-471C-9EBA-4078A9169D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17727984"/>
        <c:axId val="1217727328"/>
      </c:barChart>
      <c:catAx>
        <c:axId val="121772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7727328"/>
        <c:crosses val="autoZero"/>
        <c:auto val="1"/>
        <c:lblAlgn val="ctr"/>
        <c:lblOffset val="100"/>
        <c:noMultiLvlLbl val="0"/>
      </c:catAx>
      <c:valAx>
        <c:axId val="121772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772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ClassA!$J$2</c:f>
              <c:strCache>
                <c:ptCount val="1"/>
                <c:pt idx="0">
                  <c:v> Project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ClassA!$I$3:$I$7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ClassA!$J$3:$J$7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12</c:v>
                </c:pt>
                <c:pt idx="3">
                  <c:v>16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8-48D2-8D6D-97D35944D8C6}"/>
            </c:ext>
          </c:extLst>
        </c:ser>
        <c:ser>
          <c:idx val="1"/>
          <c:order val="1"/>
          <c:tx>
            <c:strRef>
              <c:f>ClassA!$K$2</c:f>
              <c:strCache>
                <c:ptCount val="1"/>
                <c:pt idx="0">
                  <c:v> Mid-Term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ClassA!$I$3:$I$7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ClassA!$K$3:$K$7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17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C8-48D2-8D6D-97D35944D8C6}"/>
            </c:ext>
          </c:extLst>
        </c:ser>
        <c:ser>
          <c:idx val="2"/>
          <c:order val="2"/>
          <c:tx>
            <c:strRef>
              <c:f>ClassA!$L$2</c:f>
              <c:strCache>
                <c:ptCount val="1"/>
                <c:pt idx="0">
                  <c:v> Exam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ClassA!$I$3:$I$7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ClassA!$L$3:$L$7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22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C8-48D2-8D6D-97D35944D8C6}"/>
            </c:ext>
          </c:extLst>
        </c:ser>
        <c:ser>
          <c:idx val="3"/>
          <c:order val="3"/>
          <c:tx>
            <c:strRef>
              <c:f>ClassA!$M$2</c:f>
              <c:strCache>
                <c:ptCount val="1"/>
                <c:pt idx="0">
                  <c:v>SUM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ClassA!$I$3:$I$7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ClassA!$M$3:$M$7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23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C8-48D2-8D6D-97D35944D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ClassA!$J$2</c:f>
              <c:strCache>
                <c:ptCount val="1"/>
                <c:pt idx="0">
                  <c:v> Project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ClassA!$I$3:$I$7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ClassA!$J$3:$J$7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12</c:v>
                </c:pt>
                <c:pt idx="3">
                  <c:v>16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27-4E69-9A46-DB09491808CD}"/>
            </c:ext>
          </c:extLst>
        </c:ser>
        <c:ser>
          <c:idx val="1"/>
          <c:order val="1"/>
          <c:tx>
            <c:strRef>
              <c:f>ClassA!$K$2</c:f>
              <c:strCache>
                <c:ptCount val="1"/>
                <c:pt idx="0">
                  <c:v> Mid-Term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ClassA!$I$3:$I$7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ClassA!$K$3:$K$7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17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27-4E69-9A46-DB09491808CD}"/>
            </c:ext>
          </c:extLst>
        </c:ser>
        <c:ser>
          <c:idx val="2"/>
          <c:order val="2"/>
          <c:tx>
            <c:strRef>
              <c:f>ClassA!$L$2</c:f>
              <c:strCache>
                <c:ptCount val="1"/>
                <c:pt idx="0">
                  <c:v> Exam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ClassA!$I$3:$I$7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ClassA!$L$3:$L$7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22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27-4E69-9A46-DB09491808CD}"/>
            </c:ext>
          </c:extLst>
        </c:ser>
        <c:ser>
          <c:idx val="3"/>
          <c:order val="3"/>
          <c:tx>
            <c:strRef>
              <c:f>ClassA!$M$2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ClassA!$I$3:$I$7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ClassA!$M$3:$M$7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23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27-4E69-9A46-DB0949180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3415016"/>
        <c:axId val="1073415344"/>
      </c:lineChart>
      <c:catAx>
        <c:axId val="1073415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3415344"/>
        <c:crosses val="autoZero"/>
        <c:auto val="1"/>
        <c:lblAlgn val="ctr"/>
        <c:lblOffset val="100"/>
        <c:noMultiLvlLbl val="0"/>
      </c:catAx>
      <c:valAx>
        <c:axId val="107341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3415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ClassB!$J$2</c:f>
              <c:strCache>
                <c:ptCount val="1"/>
                <c:pt idx="0">
                  <c:v> 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ClassB!$I$3:$I$7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ClassB!$J$3:$J$7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8-4EEC-B44E-0FA72A7F310E}"/>
            </c:ext>
          </c:extLst>
        </c:ser>
        <c:ser>
          <c:idx val="1"/>
          <c:order val="1"/>
          <c:tx>
            <c:strRef>
              <c:f>ClassB!$K$2</c:f>
              <c:strCache>
                <c:ptCount val="1"/>
                <c:pt idx="0">
                  <c:v> Mid-Term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ClassB!$I$3:$I$7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ClassB!$K$3:$K$7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F8-4EEC-B44E-0FA72A7F310E}"/>
            </c:ext>
          </c:extLst>
        </c:ser>
        <c:ser>
          <c:idx val="2"/>
          <c:order val="2"/>
          <c:tx>
            <c:strRef>
              <c:f>ClassB!$L$2</c:f>
              <c:strCache>
                <c:ptCount val="1"/>
                <c:pt idx="0">
                  <c:v> Exam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ClassB!$I$3:$I$7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ClassB!$L$3:$L$7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3</c:v>
                </c:pt>
                <c:pt idx="3">
                  <c:v>5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F8-4EEC-B44E-0FA72A7F310E}"/>
            </c:ext>
          </c:extLst>
        </c:ser>
        <c:ser>
          <c:idx val="3"/>
          <c:order val="3"/>
          <c:tx>
            <c:strRef>
              <c:f>ClassB!$M$2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ClassB!$I$3:$I$7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ClassB!$M$3:$M$7</c:f>
              <c:numCache>
                <c:formatCode>General</c:formatCode>
                <c:ptCount val="5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F8-4EEC-B44E-0FA72A7F3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7478360"/>
        <c:axId val="1217478032"/>
      </c:barChart>
      <c:catAx>
        <c:axId val="1217478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7478032"/>
        <c:crosses val="autoZero"/>
        <c:auto val="1"/>
        <c:lblAlgn val="ctr"/>
        <c:lblOffset val="100"/>
        <c:noMultiLvlLbl val="0"/>
      </c:catAx>
      <c:valAx>
        <c:axId val="12174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7478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ClassB!$J$2</c:f>
              <c:strCache>
                <c:ptCount val="1"/>
                <c:pt idx="0">
                  <c:v> Project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ClassB!$I$3:$I$7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ClassB!$J$3:$J$7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8-4BD4-A5CF-3FC7763D7BEF}"/>
            </c:ext>
          </c:extLst>
        </c:ser>
        <c:ser>
          <c:idx val="1"/>
          <c:order val="1"/>
          <c:tx>
            <c:strRef>
              <c:f>ClassB!$K$2</c:f>
              <c:strCache>
                <c:ptCount val="1"/>
                <c:pt idx="0">
                  <c:v> Mid-Term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ClassB!$I$3:$I$7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ClassB!$K$3:$K$7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A8-4BD4-A5CF-3FC7763D7BEF}"/>
            </c:ext>
          </c:extLst>
        </c:ser>
        <c:ser>
          <c:idx val="2"/>
          <c:order val="2"/>
          <c:tx>
            <c:strRef>
              <c:f>ClassB!$L$2</c:f>
              <c:strCache>
                <c:ptCount val="1"/>
                <c:pt idx="0">
                  <c:v> Exam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ClassB!$I$3:$I$7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ClassB!$L$3:$L$7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3</c:v>
                </c:pt>
                <c:pt idx="3">
                  <c:v>5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A8-4BD4-A5CF-3FC7763D7BEF}"/>
            </c:ext>
          </c:extLst>
        </c:ser>
        <c:ser>
          <c:idx val="3"/>
          <c:order val="3"/>
          <c:tx>
            <c:strRef>
              <c:f>ClassB!$M$2</c:f>
              <c:strCache>
                <c:ptCount val="1"/>
                <c:pt idx="0">
                  <c:v>SUM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ClassB!$I$3:$I$7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ClassB!$M$3:$M$7</c:f>
              <c:numCache>
                <c:formatCode>General</c:formatCode>
                <c:ptCount val="5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A8-4BD4-A5CF-3FC7763D7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ClassB!$J$2</c:f>
              <c:strCache>
                <c:ptCount val="1"/>
                <c:pt idx="0">
                  <c:v> Project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ClassB!$I$3:$I$7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ClassB!$J$3:$J$7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D-46C7-B73D-70B4924A8F6B}"/>
            </c:ext>
          </c:extLst>
        </c:ser>
        <c:ser>
          <c:idx val="1"/>
          <c:order val="1"/>
          <c:tx>
            <c:strRef>
              <c:f>ClassB!$K$2</c:f>
              <c:strCache>
                <c:ptCount val="1"/>
                <c:pt idx="0">
                  <c:v> Mid-Term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ClassB!$I$3:$I$7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ClassB!$K$3:$K$7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DD-46C7-B73D-70B4924A8F6B}"/>
            </c:ext>
          </c:extLst>
        </c:ser>
        <c:ser>
          <c:idx val="2"/>
          <c:order val="2"/>
          <c:tx>
            <c:strRef>
              <c:f>ClassB!$L$2</c:f>
              <c:strCache>
                <c:ptCount val="1"/>
                <c:pt idx="0">
                  <c:v> Exam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ClassB!$I$3:$I$7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ClassB!$L$3:$L$7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3</c:v>
                </c:pt>
                <c:pt idx="3">
                  <c:v>5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DD-46C7-B73D-70B4924A8F6B}"/>
            </c:ext>
          </c:extLst>
        </c:ser>
        <c:ser>
          <c:idx val="3"/>
          <c:order val="3"/>
          <c:tx>
            <c:strRef>
              <c:f>ClassB!$M$2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ClassB!$I$3:$I$7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ClassB!$M$3:$M$7</c:f>
              <c:numCache>
                <c:formatCode>General</c:formatCode>
                <c:ptCount val="5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DD-46C7-B73D-70B4924A8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9965184"/>
        <c:axId val="1229966824"/>
      </c:lineChart>
      <c:catAx>
        <c:axId val="122996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9966824"/>
        <c:crosses val="autoZero"/>
        <c:auto val="1"/>
        <c:lblAlgn val="ctr"/>
        <c:lblOffset val="100"/>
        <c:noMultiLvlLbl val="0"/>
      </c:catAx>
      <c:valAx>
        <c:axId val="122996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996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ClassC!$J$2</c:f>
              <c:strCache>
                <c:ptCount val="1"/>
                <c:pt idx="0">
                  <c:v> 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ClassC!$I$3:$I$7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ClassC!$J$3:$J$7</c:f>
              <c:numCache>
                <c:formatCode>General</c:formatCode>
                <c:ptCount val="5"/>
                <c:pt idx="0">
                  <c:v>9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7-42A2-8A16-838D438A0E6D}"/>
            </c:ext>
          </c:extLst>
        </c:ser>
        <c:ser>
          <c:idx val="1"/>
          <c:order val="1"/>
          <c:tx>
            <c:strRef>
              <c:f>ClassC!$K$2</c:f>
              <c:strCache>
                <c:ptCount val="1"/>
                <c:pt idx="0">
                  <c:v> Mid-Term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ClassC!$I$3:$I$7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ClassC!$K$3:$K$7</c:f>
              <c:numCache>
                <c:formatCode>General</c:formatCode>
                <c:ptCount val="5"/>
                <c:pt idx="0">
                  <c:v>11</c:v>
                </c:pt>
                <c:pt idx="1">
                  <c:v>7</c:v>
                </c:pt>
                <c:pt idx="2">
                  <c:v>8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37-42A2-8A16-838D438A0E6D}"/>
            </c:ext>
          </c:extLst>
        </c:ser>
        <c:ser>
          <c:idx val="2"/>
          <c:order val="2"/>
          <c:tx>
            <c:strRef>
              <c:f>ClassC!$L$2</c:f>
              <c:strCache>
                <c:ptCount val="1"/>
                <c:pt idx="0">
                  <c:v> Exam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ClassC!$I$3:$I$7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ClassC!$L$3:$L$7</c:f>
              <c:numCache>
                <c:formatCode>General</c:formatCode>
                <c:ptCount val="5"/>
                <c:pt idx="0">
                  <c:v>10</c:v>
                </c:pt>
                <c:pt idx="1">
                  <c:v>3</c:v>
                </c:pt>
                <c:pt idx="2">
                  <c:v>3</c:v>
                </c:pt>
                <c:pt idx="3">
                  <c:v>11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37-42A2-8A16-838D438A0E6D}"/>
            </c:ext>
          </c:extLst>
        </c:ser>
        <c:ser>
          <c:idx val="3"/>
          <c:order val="3"/>
          <c:tx>
            <c:strRef>
              <c:f>ClassC!$M$2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ClassC!$I$3:$I$7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ClassC!$M$3:$M$7</c:f>
              <c:numCache>
                <c:formatCode>General</c:formatCode>
                <c:ptCount val="5"/>
                <c:pt idx="0">
                  <c:v>4</c:v>
                </c:pt>
                <c:pt idx="1">
                  <c:v>11</c:v>
                </c:pt>
                <c:pt idx="2">
                  <c:v>9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37-42A2-8A16-838D438A0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092016"/>
        <c:axId val="1077090376"/>
      </c:barChart>
      <c:catAx>
        <c:axId val="107709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7090376"/>
        <c:crosses val="autoZero"/>
        <c:auto val="1"/>
        <c:lblAlgn val="ctr"/>
        <c:lblOffset val="100"/>
        <c:noMultiLvlLbl val="0"/>
      </c:catAx>
      <c:valAx>
        <c:axId val="107709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709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ClassC!$J$2</c:f>
              <c:strCache>
                <c:ptCount val="1"/>
                <c:pt idx="0">
                  <c:v> Project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ClassC!$I$3:$I$7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ClassC!$J$3:$J$7</c:f>
              <c:numCache>
                <c:formatCode>General</c:formatCode>
                <c:ptCount val="5"/>
                <c:pt idx="0">
                  <c:v>9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56-47FD-9639-989B623B218B}"/>
            </c:ext>
          </c:extLst>
        </c:ser>
        <c:ser>
          <c:idx val="1"/>
          <c:order val="1"/>
          <c:tx>
            <c:strRef>
              <c:f>ClassC!$K$2</c:f>
              <c:strCache>
                <c:ptCount val="1"/>
                <c:pt idx="0">
                  <c:v> Mid-Term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ClassC!$I$3:$I$7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ClassC!$K$3:$K$7</c:f>
              <c:numCache>
                <c:formatCode>General</c:formatCode>
                <c:ptCount val="5"/>
                <c:pt idx="0">
                  <c:v>11</c:v>
                </c:pt>
                <c:pt idx="1">
                  <c:v>7</c:v>
                </c:pt>
                <c:pt idx="2">
                  <c:v>8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56-47FD-9639-989B623B218B}"/>
            </c:ext>
          </c:extLst>
        </c:ser>
        <c:ser>
          <c:idx val="2"/>
          <c:order val="2"/>
          <c:tx>
            <c:strRef>
              <c:f>ClassC!$L$2</c:f>
              <c:strCache>
                <c:ptCount val="1"/>
                <c:pt idx="0">
                  <c:v> Exam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ClassC!$I$3:$I$7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ClassC!$L$3:$L$7</c:f>
              <c:numCache>
                <c:formatCode>General</c:formatCode>
                <c:ptCount val="5"/>
                <c:pt idx="0">
                  <c:v>10</c:v>
                </c:pt>
                <c:pt idx="1">
                  <c:v>3</c:v>
                </c:pt>
                <c:pt idx="2">
                  <c:v>3</c:v>
                </c:pt>
                <c:pt idx="3">
                  <c:v>11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56-47FD-9639-989B623B218B}"/>
            </c:ext>
          </c:extLst>
        </c:ser>
        <c:ser>
          <c:idx val="3"/>
          <c:order val="3"/>
          <c:tx>
            <c:strRef>
              <c:f>ClassC!$M$2</c:f>
              <c:strCache>
                <c:ptCount val="1"/>
                <c:pt idx="0">
                  <c:v>SUM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ClassC!$I$3:$I$7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ClassC!$M$3:$M$7</c:f>
              <c:numCache>
                <c:formatCode>General</c:formatCode>
                <c:ptCount val="5"/>
                <c:pt idx="0">
                  <c:v>4</c:v>
                </c:pt>
                <c:pt idx="1">
                  <c:v>11</c:v>
                </c:pt>
                <c:pt idx="2">
                  <c:v>9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56-47FD-9639-989B623B2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ClassC!$J$2</c:f>
              <c:strCache>
                <c:ptCount val="1"/>
                <c:pt idx="0">
                  <c:v> Project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ClassC!$I$3:$I$7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ClassC!$J$3:$J$7</c:f>
              <c:numCache>
                <c:formatCode>General</c:formatCode>
                <c:ptCount val="5"/>
                <c:pt idx="0">
                  <c:v>9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56-4789-86DB-11C650E73227}"/>
            </c:ext>
          </c:extLst>
        </c:ser>
        <c:ser>
          <c:idx val="1"/>
          <c:order val="1"/>
          <c:tx>
            <c:strRef>
              <c:f>ClassC!$K$2</c:f>
              <c:strCache>
                <c:ptCount val="1"/>
                <c:pt idx="0">
                  <c:v> Mid-Term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ClassC!$I$3:$I$7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ClassC!$K$3:$K$7</c:f>
              <c:numCache>
                <c:formatCode>General</c:formatCode>
                <c:ptCount val="5"/>
                <c:pt idx="0">
                  <c:v>11</c:v>
                </c:pt>
                <c:pt idx="1">
                  <c:v>7</c:v>
                </c:pt>
                <c:pt idx="2">
                  <c:v>8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56-4789-86DB-11C650E73227}"/>
            </c:ext>
          </c:extLst>
        </c:ser>
        <c:ser>
          <c:idx val="2"/>
          <c:order val="2"/>
          <c:tx>
            <c:strRef>
              <c:f>ClassC!$L$2</c:f>
              <c:strCache>
                <c:ptCount val="1"/>
                <c:pt idx="0">
                  <c:v> Exam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ClassC!$I$3:$I$7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ClassC!$L$3:$L$7</c:f>
              <c:numCache>
                <c:formatCode>General</c:formatCode>
                <c:ptCount val="5"/>
                <c:pt idx="0">
                  <c:v>10</c:v>
                </c:pt>
                <c:pt idx="1">
                  <c:v>3</c:v>
                </c:pt>
                <c:pt idx="2">
                  <c:v>3</c:v>
                </c:pt>
                <c:pt idx="3">
                  <c:v>11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56-4789-86DB-11C650E73227}"/>
            </c:ext>
          </c:extLst>
        </c:ser>
        <c:ser>
          <c:idx val="3"/>
          <c:order val="3"/>
          <c:tx>
            <c:strRef>
              <c:f>ClassC!$M$2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ClassC!$I$3:$I$7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ClassC!$M$3:$M$7</c:f>
              <c:numCache>
                <c:formatCode>General</c:formatCode>
                <c:ptCount val="5"/>
                <c:pt idx="0">
                  <c:v>4</c:v>
                </c:pt>
                <c:pt idx="1">
                  <c:v>11</c:v>
                </c:pt>
                <c:pt idx="2">
                  <c:v>9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56-4789-86DB-11C650E73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8660648"/>
        <c:axId val="1228663600"/>
      </c:lineChart>
      <c:catAx>
        <c:axId val="1228660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8663600"/>
        <c:crosses val="autoZero"/>
        <c:auto val="1"/>
        <c:lblAlgn val="ctr"/>
        <c:lblOffset val="100"/>
        <c:noMultiLvlLbl val="0"/>
      </c:catAx>
      <c:valAx>
        <c:axId val="122866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8660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Summary!$K$2</c:f>
              <c:strCache>
                <c:ptCount val="1"/>
                <c:pt idx="0">
                  <c:v> 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Summary!$J$3:$J$7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Summary!$K$3:$K$7</c:f>
              <c:numCache>
                <c:formatCode>General</c:formatCode>
                <c:ptCount val="5"/>
                <c:pt idx="0">
                  <c:v>23</c:v>
                </c:pt>
                <c:pt idx="1">
                  <c:v>7</c:v>
                </c:pt>
                <c:pt idx="2">
                  <c:v>21</c:v>
                </c:pt>
                <c:pt idx="3">
                  <c:v>24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9-4C40-9BD2-BDA13A08E61B}"/>
            </c:ext>
          </c:extLst>
        </c:ser>
        <c:ser>
          <c:idx val="1"/>
          <c:order val="1"/>
          <c:tx>
            <c:strRef>
              <c:f>Summary!$L$2</c:f>
              <c:strCache>
                <c:ptCount val="1"/>
                <c:pt idx="0">
                  <c:v> Mid-Term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Summary!$J$3:$J$7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Summary!$L$3:$L$7</c:f>
              <c:numCache>
                <c:formatCode>General</c:formatCode>
                <c:ptCount val="5"/>
                <c:pt idx="0">
                  <c:v>19</c:v>
                </c:pt>
                <c:pt idx="1">
                  <c:v>18</c:v>
                </c:pt>
                <c:pt idx="2">
                  <c:v>28</c:v>
                </c:pt>
                <c:pt idx="3">
                  <c:v>28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49-4C40-9BD2-BDA13A08E61B}"/>
            </c:ext>
          </c:extLst>
        </c:ser>
        <c:ser>
          <c:idx val="2"/>
          <c:order val="2"/>
          <c:tx>
            <c:strRef>
              <c:f>Summary!$M$2</c:f>
              <c:strCache>
                <c:ptCount val="1"/>
                <c:pt idx="0">
                  <c:v> Exam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Summary!$J$3:$J$7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Summary!$M$3:$M$7</c:f>
              <c:numCache>
                <c:formatCode>General</c:formatCode>
                <c:ptCount val="5"/>
                <c:pt idx="0">
                  <c:v>22</c:v>
                </c:pt>
                <c:pt idx="1">
                  <c:v>16</c:v>
                </c:pt>
                <c:pt idx="2">
                  <c:v>10</c:v>
                </c:pt>
                <c:pt idx="3">
                  <c:v>38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49-4C40-9BD2-BDA13A08E61B}"/>
            </c:ext>
          </c:extLst>
        </c:ser>
        <c:ser>
          <c:idx val="3"/>
          <c:order val="3"/>
          <c:tx>
            <c:strRef>
              <c:f>Summary!$N$2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Summary!$J$3:$J$7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Summary!$N$3:$N$7</c:f>
              <c:numCache>
                <c:formatCode>General</c:formatCode>
                <c:ptCount val="5"/>
                <c:pt idx="0">
                  <c:v>12</c:v>
                </c:pt>
                <c:pt idx="1">
                  <c:v>24</c:v>
                </c:pt>
                <c:pt idx="2">
                  <c:v>24</c:v>
                </c:pt>
                <c:pt idx="3">
                  <c:v>34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49-4C40-9BD2-BDA13A08E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4708736"/>
        <c:axId val="1224703816"/>
      </c:barChart>
      <c:catAx>
        <c:axId val="12247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4703816"/>
        <c:crosses val="autoZero"/>
        <c:auto val="1"/>
        <c:lblAlgn val="ctr"/>
        <c:lblOffset val="100"/>
        <c:noMultiLvlLbl val="0"/>
      </c:catAx>
      <c:valAx>
        <c:axId val="122470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470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Summary!$K$2</c:f>
              <c:strCache>
                <c:ptCount val="1"/>
                <c:pt idx="0">
                  <c:v> Project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Summary!$J$3:$J$7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Summary!$K$3:$K$7</c:f>
              <c:numCache>
                <c:formatCode>General</c:formatCode>
                <c:ptCount val="5"/>
                <c:pt idx="0">
                  <c:v>23</c:v>
                </c:pt>
                <c:pt idx="1">
                  <c:v>7</c:v>
                </c:pt>
                <c:pt idx="2">
                  <c:v>21</c:v>
                </c:pt>
                <c:pt idx="3">
                  <c:v>24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A-417C-BEDA-6E8B61271D9B}"/>
            </c:ext>
          </c:extLst>
        </c:ser>
        <c:ser>
          <c:idx val="1"/>
          <c:order val="1"/>
          <c:tx>
            <c:strRef>
              <c:f>Summary!$L$2</c:f>
              <c:strCache>
                <c:ptCount val="1"/>
                <c:pt idx="0">
                  <c:v> Mid-Term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Summary!$J$3:$J$7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Summary!$L$3:$L$7</c:f>
              <c:numCache>
                <c:formatCode>General</c:formatCode>
                <c:ptCount val="5"/>
                <c:pt idx="0">
                  <c:v>19</c:v>
                </c:pt>
                <c:pt idx="1">
                  <c:v>18</c:v>
                </c:pt>
                <c:pt idx="2">
                  <c:v>28</c:v>
                </c:pt>
                <c:pt idx="3">
                  <c:v>28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8A-417C-BEDA-6E8B61271D9B}"/>
            </c:ext>
          </c:extLst>
        </c:ser>
        <c:ser>
          <c:idx val="2"/>
          <c:order val="2"/>
          <c:tx>
            <c:strRef>
              <c:f>Summary!$M$2</c:f>
              <c:strCache>
                <c:ptCount val="1"/>
                <c:pt idx="0">
                  <c:v> Exam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Summary!$J$3:$J$7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Summary!$M$3:$M$7</c:f>
              <c:numCache>
                <c:formatCode>General</c:formatCode>
                <c:ptCount val="5"/>
                <c:pt idx="0">
                  <c:v>22</c:v>
                </c:pt>
                <c:pt idx="1">
                  <c:v>16</c:v>
                </c:pt>
                <c:pt idx="2">
                  <c:v>10</c:v>
                </c:pt>
                <c:pt idx="3">
                  <c:v>38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8A-417C-BEDA-6E8B61271D9B}"/>
            </c:ext>
          </c:extLst>
        </c:ser>
        <c:ser>
          <c:idx val="3"/>
          <c:order val="3"/>
          <c:tx>
            <c:strRef>
              <c:f>Summary!$N$2</c:f>
              <c:strCache>
                <c:ptCount val="1"/>
                <c:pt idx="0">
                  <c:v>SUM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Summary!$J$3:$J$7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Summary!$N$3:$N$7</c:f>
              <c:numCache>
                <c:formatCode>General</c:formatCode>
                <c:ptCount val="5"/>
                <c:pt idx="0">
                  <c:v>12</c:v>
                </c:pt>
                <c:pt idx="1">
                  <c:v>24</c:v>
                </c:pt>
                <c:pt idx="2">
                  <c:v>24</c:v>
                </c:pt>
                <c:pt idx="3">
                  <c:v>34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8A-417C-BEDA-6E8B61271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Summary!$K$2</c:f>
              <c:strCache>
                <c:ptCount val="1"/>
                <c:pt idx="0">
                  <c:v> Project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Summary!$J$3:$J$7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Summary!$K$3:$K$7</c:f>
              <c:numCache>
                <c:formatCode>General</c:formatCode>
                <c:ptCount val="5"/>
                <c:pt idx="0">
                  <c:v>23</c:v>
                </c:pt>
                <c:pt idx="1">
                  <c:v>7</c:v>
                </c:pt>
                <c:pt idx="2">
                  <c:v>21</c:v>
                </c:pt>
                <c:pt idx="3">
                  <c:v>24</c:v>
                </c:pt>
                <c:pt idx="4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EC-4D1F-8D0A-86C36D2586D1}"/>
            </c:ext>
          </c:extLst>
        </c:ser>
        <c:ser>
          <c:idx val="1"/>
          <c:order val="1"/>
          <c:tx>
            <c:strRef>
              <c:f>Summary!$L$2</c:f>
              <c:strCache>
                <c:ptCount val="1"/>
                <c:pt idx="0">
                  <c:v> Mid-Term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Summary!$J$3:$J$7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Summary!$L$3:$L$7</c:f>
              <c:numCache>
                <c:formatCode>General</c:formatCode>
                <c:ptCount val="5"/>
                <c:pt idx="0">
                  <c:v>19</c:v>
                </c:pt>
                <c:pt idx="1">
                  <c:v>18</c:v>
                </c:pt>
                <c:pt idx="2">
                  <c:v>28</c:v>
                </c:pt>
                <c:pt idx="3">
                  <c:v>28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EC-4D1F-8D0A-86C36D2586D1}"/>
            </c:ext>
          </c:extLst>
        </c:ser>
        <c:ser>
          <c:idx val="2"/>
          <c:order val="2"/>
          <c:tx>
            <c:strRef>
              <c:f>Summary!$M$2</c:f>
              <c:strCache>
                <c:ptCount val="1"/>
                <c:pt idx="0">
                  <c:v> Exam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Summary!$J$3:$J$7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Summary!$M$3:$M$7</c:f>
              <c:numCache>
                <c:formatCode>General</c:formatCode>
                <c:ptCount val="5"/>
                <c:pt idx="0">
                  <c:v>22</c:v>
                </c:pt>
                <c:pt idx="1">
                  <c:v>16</c:v>
                </c:pt>
                <c:pt idx="2">
                  <c:v>10</c:v>
                </c:pt>
                <c:pt idx="3">
                  <c:v>38</c:v>
                </c:pt>
                <c:pt idx="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EC-4D1F-8D0A-86C36D2586D1}"/>
            </c:ext>
          </c:extLst>
        </c:ser>
        <c:ser>
          <c:idx val="3"/>
          <c:order val="3"/>
          <c:tx>
            <c:strRef>
              <c:f>Summary!$N$2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Summary!$J$3:$J$7</c:f>
              <c:strCache>
                <c:ptCount val="5"/>
                <c:pt idx="0">
                  <c:v>[0~59]</c:v>
                </c:pt>
                <c:pt idx="1">
                  <c:v>[60~69]</c:v>
                </c:pt>
                <c:pt idx="2">
                  <c:v>[70~79]</c:v>
                </c:pt>
                <c:pt idx="3">
                  <c:v>[80~89]</c:v>
                </c:pt>
                <c:pt idx="4">
                  <c:v>[90~100]</c:v>
                </c:pt>
              </c:strCache>
            </c:strRef>
          </c:cat>
          <c:val>
            <c:numRef>
              <c:f>Summary!$N$3:$N$7</c:f>
              <c:numCache>
                <c:formatCode>General</c:formatCode>
                <c:ptCount val="5"/>
                <c:pt idx="0">
                  <c:v>12</c:v>
                </c:pt>
                <c:pt idx="1">
                  <c:v>24</c:v>
                </c:pt>
                <c:pt idx="2">
                  <c:v>24</c:v>
                </c:pt>
                <c:pt idx="3">
                  <c:v>34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EC-4D1F-8D0A-86C36D258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4063704"/>
        <c:axId val="1284062392"/>
      </c:lineChart>
      <c:catAx>
        <c:axId val="1284063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4062392"/>
        <c:crosses val="autoZero"/>
        <c:auto val="1"/>
        <c:lblAlgn val="ctr"/>
        <c:lblOffset val="100"/>
        <c:noMultiLvlLbl val="0"/>
      </c:catAx>
      <c:valAx>
        <c:axId val="128406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4063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7</xdr:row>
      <xdr:rowOff>12700</xdr:rowOff>
    </xdr:from>
    <xdr:to>
      <xdr:col>13</xdr:col>
      <xdr:colOff>19050</xdr:colOff>
      <xdr:row>19</xdr:row>
      <xdr:rowOff>31750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62E1EB0C-DEDB-4B0E-B2C6-26E37D912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</xdr:colOff>
      <xdr:row>19</xdr:row>
      <xdr:rowOff>29027</xdr:rowOff>
    </xdr:from>
    <xdr:to>
      <xdr:col>13</xdr:col>
      <xdr:colOff>19050</xdr:colOff>
      <xdr:row>31</xdr:row>
      <xdr:rowOff>133350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8195DDE3-9129-41B8-A671-B7CF5FDE4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</xdr:colOff>
      <xdr:row>31</xdr:row>
      <xdr:rowOff>133350</xdr:rowOff>
    </xdr:from>
    <xdr:to>
      <xdr:col>13</xdr:col>
      <xdr:colOff>12700</xdr:colOff>
      <xdr:row>43</xdr:row>
      <xdr:rowOff>12700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6CAA8DF3-031E-4ABC-8DA8-42583863A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6350</xdr:rowOff>
    </xdr:from>
    <xdr:to>
      <xdr:col>13</xdr:col>
      <xdr:colOff>6350</xdr:colOff>
      <xdr:row>17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9BA2BE1-EC72-451E-B0F8-03DA02CAF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17</xdr:row>
      <xdr:rowOff>82550</xdr:rowOff>
    </xdr:from>
    <xdr:to>
      <xdr:col>13</xdr:col>
      <xdr:colOff>6350</xdr:colOff>
      <xdr:row>27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CFD2640-8845-47E6-903A-C9D593370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27</xdr:row>
      <xdr:rowOff>12700</xdr:rowOff>
    </xdr:from>
    <xdr:to>
      <xdr:col>13</xdr:col>
      <xdr:colOff>6350</xdr:colOff>
      <xdr:row>36</xdr:row>
      <xdr:rowOff>120650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54EE8AF-3499-4323-9AB8-54FB25468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6350</xdr:rowOff>
    </xdr:from>
    <xdr:to>
      <xdr:col>13</xdr:col>
      <xdr:colOff>12700</xdr:colOff>
      <xdr:row>18</xdr:row>
      <xdr:rowOff>31750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7D00F4B-B140-42BD-9DC9-1E4A40772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18</xdr:row>
      <xdr:rowOff>32070</xdr:rowOff>
    </xdr:from>
    <xdr:to>
      <xdr:col>13</xdr:col>
      <xdr:colOff>14432</xdr:colOff>
      <xdr:row>29</xdr:row>
      <xdr:rowOff>31750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E6FF84A-2D46-416D-BC7B-78677E0B1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660743</xdr:colOff>
      <xdr:row>29</xdr:row>
      <xdr:rowOff>18981</xdr:rowOff>
    </xdr:from>
    <xdr:to>
      <xdr:col>13</xdr:col>
      <xdr:colOff>12079</xdr:colOff>
      <xdr:row>39</xdr:row>
      <xdr:rowOff>146050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6B9C8B1-FE9E-41AC-8B7A-0810C986E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660843</xdr:colOff>
      <xdr:row>7</xdr:row>
      <xdr:rowOff>6350</xdr:rowOff>
    </xdr:from>
    <xdr:to>
      <xdr:col>18</xdr:col>
      <xdr:colOff>9230</xdr:colOff>
      <xdr:row>32</xdr:row>
      <xdr:rowOff>25843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5D29888-8901-4FFE-980F-A296AA874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655637</xdr:colOff>
      <xdr:row>32</xdr:row>
      <xdr:rowOff>23812</xdr:rowOff>
    </xdr:from>
    <xdr:to>
      <xdr:col>18</xdr:col>
      <xdr:colOff>7938</xdr:colOff>
      <xdr:row>61</xdr:row>
      <xdr:rowOff>166686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E52346D-029E-4E0C-A984-775C2FE4C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657223</xdr:colOff>
      <xdr:row>61</xdr:row>
      <xdr:rowOff>157163</xdr:rowOff>
    </xdr:from>
    <xdr:to>
      <xdr:col>18</xdr:col>
      <xdr:colOff>7938</xdr:colOff>
      <xdr:row>95</xdr:row>
      <xdr:rowOff>166688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59A1824-73AD-44D8-9295-00D70AC346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zoomScaleNormal="100" workbookViewId="0">
      <selection sqref="A1:D1"/>
    </sheetView>
  </sheetViews>
  <sheetFormatPr defaultRowHeight="14" x14ac:dyDescent="0.3"/>
  <cols>
    <col min="1" max="1" width="8.6640625" customWidth="1"/>
    <col min="4" max="4" width="9.33203125" customWidth="1"/>
  </cols>
  <sheetData>
    <row r="1" spans="1:13" x14ac:dyDescent="0.3">
      <c r="A1" s="5" t="s">
        <v>0</v>
      </c>
      <c r="B1" s="5"/>
      <c r="C1" s="5"/>
      <c r="D1" s="5"/>
      <c r="E1" s="2"/>
    </row>
    <row r="2" spans="1:1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I2" s="4"/>
      <c r="J2" s="4" t="s">
        <v>3</v>
      </c>
      <c r="K2" s="4" t="s">
        <v>4</v>
      </c>
      <c r="L2" s="4" t="s">
        <v>5</v>
      </c>
      <c r="M2" s="4" t="s">
        <v>6</v>
      </c>
    </row>
    <row r="3" spans="1:13" x14ac:dyDescent="0.3">
      <c r="A3" s="1">
        <v>150012</v>
      </c>
      <c r="B3" s="1" t="s">
        <v>7</v>
      </c>
      <c r="C3" s="1">
        <v>86</v>
      </c>
      <c r="D3" s="1">
        <v>75</v>
      </c>
      <c r="E3" s="1">
        <v>83</v>
      </c>
      <c r="F3" s="1">
        <v>82</v>
      </c>
      <c r="G3" s="1" t="s">
        <v>116</v>
      </c>
      <c r="H3" s="4">
        <v>59</v>
      </c>
      <c r="I3" s="4" t="s">
        <v>120</v>
      </c>
      <c r="J3" s="4">
        <f t="array" ref="J3:J7">FREQUENCY(C3:C40,H3:H7)</f>
        <v>0</v>
      </c>
      <c r="K3" s="4">
        <f t="array" ref="K3:K7">FREQUENCY(D3:D40,H3:H7)</f>
        <v>1</v>
      </c>
      <c r="L3" s="4">
        <f t="array" ref="L3:L7">FREQUENCY(E3:E40,H3:H7)</f>
        <v>3</v>
      </c>
      <c r="M3" s="4">
        <f t="array" ref="M3:M7">FREQUENCY(F3:F40,H2:H7)</f>
        <v>2</v>
      </c>
    </row>
    <row r="4" spans="1:13" x14ac:dyDescent="0.3">
      <c r="A4" s="1">
        <v>150015</v>
      </c>
      <c r="B4" s="1" t="s">
        <v>9</v>
      </c>
      <c r="C4" s="1">
        <v>78</v>
      </c>
      <c r="D4" s="1">
        <v>88</v>
      </c>
      <c r="E4" s="1">
        <v>85</v>
      </c>
      <c r="F4" s="1">
        <v>84</v>
      </c>
      <c r="G4" s="1" t="s">
        <v>8</v>
      </c>
      <c r="H4" s="4">
        <v>69</v>
      </c>
      <c r="I4" s="4" t="s">
        <v>122</v>
      </c>
      <c r="J4" s="4">
        <v>2</v>
      </c>
      <c r="K4" s="4">
        <v>5</v>
      </c>
      <c r="L4" s="4">
        <v>4</v>
      </c>
      <c r="M4" s="4">
        <v>4</v>
      </c>
    </row>
    <row r="5" spans="1:13" x14ac:dyDescent="0.3">
      <c r="A5" s="1">
        <v>150017</v>
      </c>
      <c r="B5" s="1" t="s">
        <v>10</v>
      </c>
      <c r="C5" s="1">
        <v>90</v>
      </c>
      <c r="D5" s="1">
        <v>86</v>
      </c>
      <c r="E5" s="1">
        <v>95</v>
      </c>
      <c r="F5" s="1">
        <v>92</v>
      </c>
      <c r="G5" s="1" t="s">
        <v>11</v>
      </c>
      <c r="H5" s="4">
        <v>79</v>
      </c>
      <c r="I5" s="4" t="s">
        <v>124</v>
      </c>
      <c r="J5" s="4">
        <v>12</v>
      </c>
      <c r="K5" s="4">
        <v>15</v>
      </c>
      <c r="L5" s="4">
        <v>4</v>
      </c>
      <c r="M5" s="4">
        <v>6</v>
      </c>
    </row>
    <row r="6" spans="1:13" x14ac:dyDescent="0.3">
      <c r="A6" s="1">
        <v>151012</v>
      </c>
      <c r="B6" s="1" t="s">
        <v>12</v>
      </c>
      <c r="C6" s="1">
        <v>75</v>
      </c>
      <c r="D6" s="1">
        <v>68</v>
      </c>
      <c r="E6" s="1">
        <v>77</v>
      </c>
      <c r="F6" s="1">
        <v>75</v>
      </c>
      <c r="G6" s="1" t="s">
        <v>13</v>
      </c>
      <c r="H6" s="4">
        <v>89</v>
      </c>
      <c r="I6" s="4" t="s">
        <v>126</v>
      </c>
      <c r="J6" s="4">
        <v>16</v>
      </c>
      <c r="K6" s="4">
        <v>17</v>
      </c>
      <c r="L6" s="4">
        <v>22</v>
      </c>
      <c r="M6" s="4">
        <v>23</v>
      </c>
    </row>
    <row r="7" spans="1:13" x14ac:dyDescent="0.3">
      <c r="A7" s="1">
        <v>151306</v>
      </c>
      <c r="B7" s="1" t="s">
        <v>14</v>
      </c>
      <c r="C7" s="1">
        <v>85</v>
      </c>
      <c r="D7" s="1">
        <v>88</v>
      </c>
      <c r="E7" s="1">
        <v>90</v>
      </c>
      <c r="F7" s="1">
        <v>88</v>
      </c>
      <c r="G7" s="1" t="s">
        <v>8</v>
      </c>
      <c r="H7" s="4">
        <v>100</v>
      </c>
      <c r="I7" s="4" t="s">
        <v>128</v>
      </c>
      <c r="J7" s="4">
        <v>8</v>
      </c>
      <c r="K7" s="4">
        <v>0</v>
      </c>
      <c r="L7" s="4">
        <v>5</v>
      </c>
      <c r="M7" s="4">
        <v>3</v>
      </c>
    </row>
    <row r="8" spans="1:13" x14ac:dyDescent="0.3">
      <c r="A8" s="1">
        <v>151312</v>
      </c>
      <c r="B8" s="1" t="s">
        <v>15</v>
      </c>
      <c r="C8" s="1">
        <v>70</v>
      </c>
      <c r="D8" s="1">
        <v>75</v>
      </c>
      <c r="E8" s="1">
        <v>66</v>
      </c>
      <c r="F8" s="1">
        <v>69</v>
      </c>
      <c r="G8" s="1" t="s">
        <v>16</v>
      </c>
    </row>
    <row r="9" spans="1:13" x14ac:dyDescent="0.3">
      <c r="A9" s="1">
        <v>151315</v>
      </c>
      <c r="B9" s="1" t="s">
        <v>17</v>
      </c>
      <c r="C9" s="1">
        <v>75</v>
      </c>
      <c r="D9" s="1">
        <v>80</v>
      </c>
      <c r="E9" s="1">
        <v>86</v>
      </c>
      <c r="F9" s="1">
        <v>82</v>
      </c>
      <c r="G9" s="1" t="s">
        <v>8</v>
      </c>
    </row>
    <row r="10" spans="1:13" x14ac:dyDescent="0.3">
      <c r="A10" s="1">
        <v>151412</v>
      </c>
      <c r="B10" s="1" t="s">
        <v>18</v>
      </c>
      <c r="C10" s="1">
        <v>95</v>
      </c>
      <c r="D10" s="1">
        <v>86</v>
      </c>
      <c r="E10" s="1">
        <v>92</v>
      </c>
      <c r="F10" s="1">
        <v>92</v>
      </c>
      <c r="G10" s="1" t="s">
        <v>11</v>
      </c>
    </row>
    <row r="11" spans="1:13" x14ac:dyDescent="0.3">
      <c r="A11" s="1">
        <v>151417</v>
      </c>
      <c r="B11" s="1" t="s">
        <v>19</v>
      </c>
      <c r="C11" s="1">
        <v>70</v>
      </c>
      <c r="D11" s="1">
        <v>60</v>
      </c>
      <c r="E11" s="1">
        <v>55</v>
      </c>
      <c r="F11" s="1">
        <v>61</v>
      </c>
      <c r="G11" s="1" t="s">
        <v>16</v>
      </c>
    </row>
    <row r="12" spans="1:13" x14ac:dyDescent="0.3">
      <c r="A12" s="1">
        <v>151428</v>
      </c>
      <c r="B12" s="1" t="s">
        <v>20</v>
      </c>
      <c r="C12" s="1">
        <v>85</v>
      </c>
      <c r="D12" s="1">
        <v>75</v>
      </c>
      <c r="E12" s="1">
        <v>80</v>
      </c>
      <c r="F12" s="1">
        <v>81</v>
      </c>
      <c r="G12" s="1" t="s">
        <v>8</v>
      </c>
    </row>
    <row r="13" spans="1:13" x14ac:dyDescent="0.3">
      <c r="A13" s="1">
        <v>151501</v>
      </c>
      <c r="B13" s="1" t="s">
        <v>21</v>
      </c>
      <c r="C13" s="1">
        <v>75</v>
      </c>
      <c r="D13" s="1">
        <v>80</v>
      </c>
      <c r="E13" s="1">
        <v>83</v>
      </c>
      <c r="F13" s="1">
        <v>80</v>
      </c>
      <c r="G13" s="1" t="s">
        <v>8</v>
      </c>
    </row>
    <row r="14" spans="1:13" x14ac:dyDescent="0.3">
      <c r="A14" s="1">
        <v>151508</v>
      </c>
      <c r="B14" s="1" t="s">
        <v>22</v>
      </c>
      <c r="C14" s="1">
        <v>88</v>
      </c>
      <c r="D14" s="1">
        <v>75</v>
      </c>
      <c r="E14" s="1">
        <v>76</v>
      </c>
      <c r="F14" s="1">
        <v>79</v>
      </c>
      <c r="G14" s="1" t="s">
        <v>13</v>
      </c>
    </row>
    <row r="15" spans="1:13" x14ac:dyDescent="0.3">
      <c r="A15" s="1">
        <v>151603</v>
      </c>
      <c r="B15" s="1" t="s">
        <v>23</v>
      </c>
      <c r="C15" s="1">
        <v>70</v>
      </c>
      <c r="D15" s="1">
        <v>83</v>
      </c>
      <c r="E15" s="1">
        <v>83</v>
      </c>
      <c r="F15" s="1">
        <v>79</v>
      </c>
      <c r="G15" s="1" t="s">
        <v>13</v>
      </c>
    </row>
    <row r="16" spans="1:13" x14ac:dyDescent="0.3">
      <c r="A16" s="1">
        <v>151612</v>
      </c>
      <c r="B16" s="1" t="s">
        <v>24</v>
      </c>
      <c r="C16" s="1">
        <v>70</v>
      </c>
      <c r="D16" s="1">
        <v>50</v>
      </c>
      <c r="E16" s="1">
        <v>45</v>
      </c>
      <c r="F16" s="1">
        <v>54</v>
      </c>
      <c r="G16" s="1" t="s">
        <v>25</v>
      </c>
    </row>
    <row r="17" spans="1:7" x14ac:dyDescent="0.3">
      <c r="A17" s="1">
        <v>151711</v>
      </c>
      <c r="B17" s="1" t="s">
        <v>26</v>
      </c>
      <c r="C17" s="1">
        <v>93</v>
      </c>
      <c r="D17" s="1">
        <v>85</v>
      </c>
      <c r="E17" s="1">
        <v>88</v>
      </c>
      <c r="F17" s="1">
        <v>89</v>
      </c>
      <c r="G17" s="1" t="s">
        <v>8</v>
      </c>
    </row>
    <row r="18" spans="1:7" x14ac:dyDescent="0.3">
      <c r="A18" s="1">
        <v>151715</v>
      </c>
      <c r="B18" s="1" t="s">
        <v>27</v>
      </c>
      <c r="C18" s="1">
        <v>75</v>
      </c>
      <c r="D18" s="1">
        <v>75</v>
      </c>
      <c r="E18" s="1">
        <v>68</v>
      </c>
      <c r="F18" s="1">
        <v>72</v>
      </c>
      <c r="G18" s="1" t="s">
        <v>13</v>
      </c>
    </row>
    <row r="19" spans="1:7" x14ac:dyDescent="0.3">
      <c r="A19" s="1">
        <v>151809</v>
      </c>
      <c r="B19" s="1" t="s">
        <v>28</v>
      </c>
      <c r="C19" s="1">
        <v>65</v>
      </c>
      <c r="D19" s="1">
        <v>60</v>
      </c>
      <c r="E19" s="1">
        <v>63</v>
      </c>
      <c r="F19" s="1">
        <v>63</v>
      </c>
      <c r="G19" s="1" t="s">
        <v>16</v>
      </c>
    </row>
    <row r="20" spans="1:7" x14ac:dyDescent="0.3">
      <c r="A20" s="1">
        <v>151816</v>
      </c>
      <c r="B20" s="1" t="s">
        <v>29</v>
      </c>
      <c r="C20" s="1">
        <v>90</v>
      </c>
      <c r="D20" s="1">
        <v>88</v>
      </c>
      <c r="E20" s="1">
        <v>93</v>
      </c>
      <c r="F20" s="1">
        <v>91</v>
      </c>
      <c r="G20" s="1" t="s">
        <v>11</v>
      </c>
    </row>
    <row r="21" spans="1:7" x14ac:dyDescent="0.3">
      <c r="A21" s="1">
        <v>151823</v>
      </c>
      <c r="B21" s="1" t="s">
        <v>30</v>
      </c>
      <c r="C21" s="1">
        <v>86</v>
      </c>
      <c r="D21" s="1">
        <v>75</v>
      </c>
      <c r="E21" s="1">
        <v>83</v>
      </c>
      <c r="F21" s="1">
        <v>82</v>
      </c>
      <c r="G21" s="1" t="s">
        <v>8</v>
      </c>
    </row>
    <row r="22" spans="1:7" x14ac:dyDescent="0.3">
      <c r="A22" s="1">
        <v>152101</v>
      </c>
      <c r="B22" s="1" t="s">
        <v>31</v>
      </c>
      <c r="C22" s="1">
        <v>80</v>
      </c>
      <c r="D22" s="1">
        <v>75</v>
      </c>
      <c r="E22" s="1">
        <v>88</v>
      </c>
      <c r="F22" s="1">
        <v>83</v>
      </c>
      <c r="G22" s="1" t="s">
        <v>8</v>
      </c>
    </row>
    <row r="23" spans="1:7" x14ac:dyDescent="0.3">
      <c r="A23" s="1">
        <v>152111</v>
      </c>
      <c r="B23" s="1" t="s">
        <v>32</v>
      </c>
      <c r="C23" s="1">
        <v>70</v>
      </c>
      <c r="D23" s="1">
        <v>65</v>
      </c>
      <c r="E23" s="1">
        <v>45</v>
      </c>
      <c r="F23" s="1">
        <v>57</v>
      </c>
      <c r="G23" s="1" t="s">
        <v>25</v>
      </c>
    </row>
    <row r="24" spans="1:7" x14ac:dyDescent="0.3">
      <c r="A24" s="1">
        <v>152116</v>
      </c>
      <c r="B24" s="1" t="s">
        <v>33</v>
      </c>
      <c r="C24" s="1">
        <v>86</v>
      </c>
      <c r="D24" s="1">
        <v>75</v>
      </c>
      <c r="E24" s="1">
        <v>83</v>
      </c>
      <c r="F24" s="1">
        <v>82</v>
      </c>
      <c r="G24" s="1" t="s">
        <v>8</v>
      </c>
    </row>
    <row r="25" spans="1:7" x14ac:dyDescent="0.3">
      <c r="A25" s="1">
        <v>152122</v>
      </c>
      <c r="B25" s="1" t="s">
        <v>34</v>
      </c>
      <c r="C25" s="1">
        <v>93</v>
      </c>
      <c r="D25" s="1">
        <v>85</v>
      </c>
      <c r="E25" s="1">
        <v>88</v>
      </c>
      <c r="F25" s="1">
        <v>89</v>
      </c>
      <c r="G25" s="1" t="s">
        <v>8</v>
      </c>
    </row>
    <row r="26" spans="1:7" x14ac:dyDescent="0.3">
      <c r="A26" s="1">
        <v>152309</v>
      </c>
      <c r="B26" s="1" t="s">
        <v>35</v>
      </c>
      <c r="C26" s="1">
        <v>86</v>
      </c>
      <c r="D26" s="1">
        <v>75</v>
      </c>
      <c r="E26" s="1">
        <v>83</v>
      </c>
      <c r="F26" s="1">
        <v>82</v>
      </c>
      <c r="G26" s="1" t="s">
        <v>8</v>
      </c>
    </row>
    <row r="27" spans="1:7" x14ac:dyDescent="0.3">
      <c r="A27" s="1">
        <v>152311</v>
      </c>
      <c r="B27" s="1" t="s">
        <v>36</v>
      </c>
      <c r="C27" s="1">
        <v>80</v>
      </c>
      <c r="D27" s="1">
        <v>85</v>
      </c>
      <c r="E27" s="1">
        <v>83</v>
      </c>
      <c r="F27" s="1">
        <v>83</v>
      </c>
      <c r="G27" s="1" t="s">
        <v>8</v>
      </c>
    </row>
    <row r="28" spans="1:7" x14ac:dyDescent="0.3">
      <c r="A28" s="1">
        <v>152318</v>
      </c>
      <c r="B28" s="1" t="s">
        <v>37</v>
      </c>
      <c r="C28" s="1">
        <v>86</v>
      </c>
      <c r="D28" s="1">
        <v>75</v>
      </c>
      <c r="E28" s="1">
        <v>83</v>
      </c>
      <c r="F28" s="1">
        <v>82</v>
      </c>
      <c r="G28" s="1" t="s">
        <v>8</v>
      </c>
    </row>
    <row r="29" spans="1:7" x14ac:dyDescent="0.3">
      <c r="A29" s="1">
        <v>152319</v>
      </c>
      <c r="B29" s="1" t="s">
        <v>38</v>
      </c>
      <c r="C29" s="1">
        <v>93</v>
      </c>
      <c r="D29" s="1">
        <v>85</v>
      </c>
      <c r="E29" s="1">
        <v>88</v>
      </c>
      <c r="F29" s="1">
        <v>89</v>
      </c>
      <c r="G29" s="1" t="s">
        <v>8</v>
      </c>
    </row>
    <row r="30" spans="1:7" x14ac:dyDescent="0.3">
      <c r="A30" s="1">
        <v>152511</v>
      </c>
      <c r="B30" s="1" t="s">
        <v>39</v>
      </c>
      <c r="C30" s="1">
        <v>70</v>
      </c>
      <c r="D30" s="1">
        <v>66</v>
      </c>
      <c r="E30" s="1">
        <v>78</v>
      </c>
      <c r="F30" s="1">
        <v>73</v>
      </c>
      <c r="G30" s="1" t="s">
        <v>13</v>
      </c>
    </row>
    <row r="31" spans="1:7" x14ac:dyDescent="0.3">
      <c r="A31" s="1">
        <v>152512</v>
      </c>
      <c r="B31" s="1" t="s">
        <v>40</v>
      </c>
      <c r="C31" s="1">
        <v>86</v>
      </c>
      <c r="D31" s="1">
        <v>85</v>
      </c>
      <c r="E31" s="1">
        <v>93</v>
      </c>
      <c r="F31" s="1">
        <v>89</v>
      </c>
      <c r="G31" s="1" t="s">
        <v>8</v>
      </c>
    </row>
    <row r="32" spans="1:7" x14ac:dyDescent="0.3">
      <c r="A32" s="1">
        <v>152612</v>
      </c>
      <c r="B32" s="1" t="s">
        <v>41</v>
      </c>
      <c r="C32" s="1">
        <v>86</v>
      </c>
      <c r="D32" s="1">
        <v>75</v>
      </c>
      <c r="E32" s="1">
        <v>83</v>
      </c>
      <c r="F32" s="1">
        <v>82</v>
      </c>
      <c r="G32" s="1" t="s">
        <v>8</v>
      </c>
    </row>
    <row r="33" spans="1:18" x14ac:dyDescent="0.3">
      <c r="A33" s="1">
        <v>152702</v>
      </c>
      <c r="B33" s="1" t="s">
        <v>42</v>
      </c>
      <c r="C33" s="1">
        <v>93</v>
      </c>
      <c r="D33" s="1">
        <v>85</v>
      </c>
      <c r="E33" s="1">
        <v>88</v>
      </c>
      <c r="F33" s="1">
        <v>89</v>
      </c>
      <c r="G33" s="1" t="s">
        <v>8</v>
      </c>
    </row>
    <row r="34" spans="1:18" x14ac:dyDescent="0.3">
      <c r="A34" s="1">
        <v>152703</v>
      </c>
      <c r="B34" s="1" t="s">
        <v>43</v>
      </c>
      <c r="C34" s="1">
        <v>66</v>
      </c>
      <c r="D34" s="1">
        <v>75</v>
      </c>
      <c r="E34" s="1">
        <v>73</v>
      </c>
      <c r="F34" s="1">
        <v>71</v>
      </c>
      <c r="G34" s="1" t="s">
        <v>13</v>
      </c>
    </row>
    <row r="35" spans="1:18" x14ac:dyDescent="0.3">
      <c r="A35" s="1">
        <v>152713</v>
      </c>
      <c r="B35" s="1" t="s">
        <v>44</v>
      </c>
      <c r="C35" s="1">
        <v>86</v>
      </c>
      <c r="D35" s="1">
        <v>75</v>
      </c>
      <c r="E35" s="1">
        <v>83</v>
      </c>
      <c r="F35" s="1">
        <v>82</v>
      </c>
      <c r="G35" s="1" t="s">
        <v>8</v>
      </c>
    </row>
    <row r="36" spans="1:18" x14ac:dyDescent="0.3">
      <c r="A36" s="1">
        <v>152911</v>
      </c>
      <c r="B36" s="1" t="s">
        <v>45</v>
      </c>
      <c r="C36" s="1">
        <v>93</v>
      </c>
      <c r="D36" s="1">
        <v>85</v>
      </c>
      <c r="E36" s="1">
        <v>88</v>
      </c>
      <c r="F36" s="1">
        <v>89</v>
      </c>
      <c r="G36" s="1" t="s">
        <v>8</v>
      </c>
    </row>
    <row r="37" spans="1:18" x14ac:dyDescent="0.3">
      <c r="A37" s="1">
        <v>152918</v>
      </c>
      <c r="B37" s="1" t="s">
        <v>46</v>
      </c>
      <c r="C37" s="1">
        <v>86</v>
      </c>
      <c r="D37" s="1">
        <v>85</v>
      </c>
      <c r="E37" s="1">
        <v>83</v>
      </c>
      <c r="F37" s="1">
        <v>84</v>
      </c>
      <c r="G37" s="1" t="s">
        <v>8</v>
      </c>
    </row>
    <row r="38" spans="1:18" x14ac:dyDescent="0.3">
      <c r="A38" s="1">
        <v>152922</v>
      </c>
      <c r="B38" s="1" t="s">
        <v>47</v>
      </c>
      <c r="C38" s="1">
        <v>86</v>
      </c>
      <c r="D38" s="1">
        <v>75</v>
      </c>
      <c r="E38" s="1">
        <v>83</v>
      </c>
      <c r="F38" s="1">
        <v>82</v>
      </c>
      <c r="G38" s="1" t="s">
        <v>8</v>
      </c>
    </row>
    <row r="39" spans="1:18" x14ac:dyDescent="0.3">
      <c r="A39" s="1">
        <v>153003</v>
      </c>
      <c r="B39" s="1" t="s">
        <v>48</v>
      </c>
      <c r="C39" s="1">
        <v>83</v>
      </c>
      <c r="D39" s="1">
        <v>85</v>
      </c>
      <c r="E39" s="1">
        <v>88</v>
      </c>
      <c r="F39" s="1">
        <v>86</v>
      </c>
      <c r="G39" s="1" t="s">
        <v>8</v>
      </c>
    </row>
    <row r="40" spans="1:18" x14ac:dyDescent="0.3">
      <c r="A40" s="1">
        <v>153106</v>
      </c>
      <c r="B40" s="1" t="s">
        <v>49</v>
      </c>
      <c r="C40" s="1">
        <v>76</v>
      </c>
      <c r="D40" s="1">
        <v>75</v>
      </c>
      <c r="E40" s="1">
        <v>63</v>
      </c>
      <c r="F40" s="1">
        <v>69</v>
      </c>
      <c r="G40" s="1" t="s">
        <v>16</v>
      </c>
    </row>
    <row r="41" spans="1:18" x14ac:dyDescent="0.3">
      <c r="A41" s="1"/>
      <c r="B41" s="1"/>
      <c r="C41" s="1"/>
      <c r="D41" s="1"/>
      <c r="E41" s="1"/>
      <c r="F41" s="1"/>
      <c r="G41" s="1"/>
    </row>
    <row r="42" spans="1:18" x14ac:dyDescent="0.3">
      <c r="A42" s="1"/>
      <c r="B42" s="1" t="s">
        <v>51</v>
      </c>
      <c r="C42" s="1">
        <v>95</v>
      </c>
      <c r="D42" s="1">
        <v>88</v>
      </c>
      <c r="E42" s="1">
        <v>95</v>
      </c>
      <c r="F42" s="1">
        <f>MAX(F3:F40)</f>
        <v>92</v>
      </c>
      <c r="G42" s="1"/>
    </row>
    <row r="43" spans="1:18" x14ac:dyDescent="0.3">
      <c r="A43" s="1"/>
      <c r="B43" s="1" t="s">
        <v>53</v>
      </c>
      <c r="C43" s="1">
        <f>MIN(C3:C40)</f>
        <v>65</v>
      </c>
      <c r="D43" s="1">
        <f>MIN(D3:D40)</f>
        <v>50</v>
      </c>
      <c r="E43" s="1">
        <f>MIN(E3:E40)</f>
        <v>45</v>
      </c>
      <c r="F43" s="1">
        <f>MIN(F3:F40)</f>
        <v>54</v>
      </c>
      <c r="G43" s="1"/>
      <c r="R43" t="s">
        <v>133</v>
      </c>
    </row>
    <row r="44" spans="1:18" x14ac:dyDescent="0.3">
      <c r="A44" s="1"/>
      <c r="B44" s="1" t="s">
        <v>55</v>
      </c>
      <c r="C44" s="1">
        <f>ROUND(AVERAGE(C3:C40),0)</f>
        <v>82</v>
      </c>
      <c r="D44" s="1">
        <f>ROUND(AVERAGE(D3:D40),0)</f>
        <v>77</v>
      </c>
      <c r="E44" s="1">
        <f>ROUND(AVERAGE(E3:E40),0)</f>
        <v>80</v>
      </c>
      <c r="F44" s="1">
        <f>ROUND(AVERAGE(F3:F40),0)</f>
        <v>80</v>
      </c>
      <c r="G44" s="1"/>
    </row>
  </sheetData>
  <mergeCells count="1">
    <mergeCell ref="A1:D1"/>
  </mergeCells>
  <phoneticPr fontId="18" type="noConversion"/>
  <conditionalFormatting sqref="C3:F40 H4:H6">
    <cfRule type="cellIs" dxfId="27" priority="4" operator="between">
      <formula>90</formula>
      <formula>100</formula>
    </cfRule>
    <cfRule type="cellIs" dxfId="26" priority="5" operator="between">
      <formula>0</formula>
      <formula>59</formula>
    </cfRule>
  </conditionalFormatting>
  <conditionalFormatting sqref="G3:G40 G42">
    <cfRule type="cellIs" dxfId="25" priority="2" operator="equal">
      <formula>"优秀"</formula>
    </cfRule>
    <cfRule type="cellIs" dxfId="24" priority="3" operator="equal">
      <formula>"不及格"</formula>
    </cfRule>
  </conditionalFormatting>
  <conditionalFormatting sqref="C43:F43">
    <cfRule type="top10" priority="1" bottom="1" rank="1"/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H3" sqref="H3:M7"/>
    </sheetView>
  </sheetViews>
  <sheetFormatPr defaultRowHeight="14" x14ac:dyDescent="0.3"/>
  <cols>
    <col min="4" max="4" width="9.4140625" customWidth="1"/>
  </cols>
  <sheetData>
    <row r="1" spans="1:13" x14ac:dyDescent="0.3">
      <c r="A1" s="5" t="s">
        <v>117</v>
      </c>
      <c r="B1" s="5"/>
      <c r="C1" s="5"/>
      <c r="D1" s="5"/>
      <c r="E1" s="1"/>
      <c r="F1" s="1"/>
      <c r="G1" s="1"/>
    </row>
    <row r="2" spans="1:1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J2" t="s">
        <v>3</v>
      </c>
      <c r="K2" t="s">
        <v>4</v>
      </c>
      <c r="L2" t="s">
        <v>5</v>
      </c>
      <c r="M2" t="s">
        <v>6</v>
      </c>
    </row>
    <row r="3" spans="1:13" x14ac:dyDescent="0.3">
      <c r="A3" s="1">
        <v>163411</v>
      </c>
      <c r="B3" s="1" t="s">
        <v>56</v>
      </c>
      <c r="C3" s="1">
        <v>74</v>
      </c>
      <c r="D3" s="1">
        <v>56</v>
      </c>
      <c r="E3" s="1">
        <v>85</v>
      </c>
      <c r="F3" s="1">
        <f>ROUND(0.3*C3+0.2*D3+0.5*E3,0)</f>
        <v>76</v>
      </c>
      <c r="G3" s="1" t="str">
        <f>IF(F3&lt;60,"不及格",IF(F3&lt;70,"及格",IF(F3&lt;80,"中等",IF(F3&lt;90,"良好","优秀"))))</f>
        <v>中等</v>
      </c>
      <c r="H3" s="4">
        <v>59</v>
      </c>
      <c r="I3" s="4" t="s">
        <v>119</v>
      </c>
      <c r="J3" s="4">
        <f t="array" ref="J3:J7">FREQUENCY(C3:C30,H3:H7)</f>
        <v>11</v>
      </c>
      <c r="K3" s="4">
        <f t="array" ref="K3:K7">FREQUENCY(D3:D30,H3:H7)</f>
        <v>7</v>
      </c>
      <c r="L3" s="4">
        <f t="array" ref="L3:L7">FREQUENCY(E3:E30,H3:H7)</f>
        <v>9</v>
      </c>
      <c r="M3" s="4">
        <f t="array" ref="M3:M7">FREQUENCY(F3:F30,H2:H7)</f>
        <v>6</v>
      </c>
    </row>
    <row r="4" spans="1:13" x14ac:dyDescent="0.3">
      <c r="A4" s="1">
        <v>163407</v>
      </c>
      <c r="B4" s="1" t="s">
        <v>57</v>
      </c>
      <c r="C4" s="1">
        <v>73</v>
      </c>
      <c r="D4" s="1">
        <v>78</v>
      </c>
      <c r="E4" s="1">
        <v>73</v>
      </c>
      <c r="F4" s="1">
        <f t="shared" ref="F4:F30" si="0">ROUND(0.3*C4+0.2*D4+0.5*E4,0)</f>
        <v>74</v>
      </c>
      <c r="G4" s="1" t="str">
        <f t="shared" ref="G4:G30" si="1">IF(F4&lt;60,"不及格",IF(F4&lt;70,"及格",IF(F4&lt;80,"中等",IF(F4&lt;90,"良好","优秀"))))</f>
        <v>中等</v>
      </c>
      <c r="H4" s="4">
        <v>69</v>
      </c>
      <c r="I4" s="4" t="s">
        <v>121</v>
      </c>
      <c r="J4" s="4">
        <v>4</v>
      </c>
      <c r="K4" s="4">
        <v>6</v>
      </c>
      <c r="L4" s="4">
        <v>9</v>
      </c>
      <c r="M4" s="4">
        <v>9</v>
      </c>
    </row>
    <row r="5" spans="1:13" x14ac:dyDescent="0.3">
      <c r="A5" s="1">
        <v>163413</v>
      </c>
      <c r="B5" s="1" t="s">
        <v>58</v>
      </c>
      <c r="C5" s="1">
        <v>60</v>
      </c>
      <c r="D5" s="1">
        <v>63</v>
      </c>
      <c r="E5" s="1">
        <v>62</v>
      </c>
      <c r="F5" s="1">
        <f t="shared" si="0"/>
        <v>62</v>
      </c>
      <c r="G5" s="1" t="str">
        <f t="shared" si="1"/>
        <v>及格</v>
      </c>
      <c r="H5" s="4">
        <v>79</v>
      </c>
      <c r="I5" s="4" t="s">
        <v>123</v>
      </c>
      <c r="J5" s="4">
        <v>4</v>
      </c>
      <c r="K5" s="4">
        <v>5</v>
      </c>
      <c r="L5" s="4">
        <v>3</v>
      </c>
      <c r="M5" s="4">
        <v>9</v>
      </c>
    </row>
    <row r="6" spans="1:13" x14ac:dyDescent="0.3">
      <c r="A6" s="1">
        <v>163405</v>
      </c>
      <c r="B6" s="1" t="s">
        <v>59</v>
      </c>
      <c r="C6" s="1">
        <v>67</v>
      </c>
      <c r="D6" s="1">
        <v>77</v>
      </c>
      <c r="E6" s="1">
        <v>63</v>
      </c>
      <c r="F6" s="1">
        <f t="shared" si="0"/>
        <v>67</v>
      </c>
      <c r="G6" s="1" t="str">
        <f t="shared" si="1"/>
        <v>及格</v>
      </c>
      <c r="H6" s="4">
        <v>89</v>
      </c>
      <c r="I6" s="4" t="s">
        <v>125</v>
      </c>
      <c r="J6" s="4">
        <v>4</v>
      </c>
      <c r="K6" s="4">
        <v>5</v>
      </c>
      <c r="L6" s="4">
        <v>5</v>
      </c>
      <c r="M6" s="4">
        <v>4</v>
      </c>
    </row>
    <row r="7" spans="1:13" x14ac:dyDescent="0.3">
      <c r="A7" s="1">
        <v>163415</v>
      </c>
      <c r="B7" s="1" t="s">
        <v>60</v>
      </c>
      <c r="C7" s="1">
        <v>55</v>
      </c>
      <c r="D7" s="1">
        <v>49</v>
      </c>
      <c r="E7" s="1">
        <v>66</v>
      </c>
      <c r="F7" s="1">
        <f t="shared" si="0"/>
        <v>59</v>
      </c>
      <c r="G7" s="1" t="str">
        <f t="shared" si="1"/>
        <v>不及格</v>
      </c>
      <c r="H7" s="4">
        <v>100</v>
      </c>
      <c r="I7" s="4" t="s">
        <v>127</v>
      </c>
      <c r="J7" s="4">
        <v>5</v>
      </c>
      <c r="K7" s="4">
        <v>5</v>
      </c>
      <c r="L7" s="4">
        <v>2</v>
      </c>
      <c r="M7" s="4">
        <v>0</v>
      </c>
    </row>
    <row r="8" spans="1:13" x14ac:dyDescent="0.3">
      <c r="A8" s="1">
        <v>163403</v>
      </c>
      <c r="B8" s="1" t="s">
        <v>61</v>
      </c>
      <c r="C8" s="1">
        <v>81</v>
      </c>
      <c r="D8" s="1">
        <v>42</v>
      </c>
      <c r="E8" s="1">
        <v>91</v>
      </c>
      <c r="F8" s="1">
        <f t="shared" si="0"/>
        <v>78</v>
      </c>
      <c r="G8" s="1" t="str">
        <f t="shared" si="1"/>
        <v>中等</v>
      </c>
    </row>
    <row r="9" spans="1:13" x14ac:dyDescent="0.3">
      <c r="A9" s="1">
        <v>163417</v>
      </c>
      <c r="B9" s="1" t="s">
        <v>62</v>
      </c>
      <c r="C9" s="1">
        <v>31</v>
      </c>
      <c r="D9" s="1">
        <v>82</v>
      </c>
      <c r="E9" s="1">
        <v>54</v>
      </c>
      <c r="F9" s="1">
        <f t="shared" si="0"/>
        <v>53</v>
      </c>
      <c r="G9" s="1" t="str">
        <f t="shared" si="1"/>
        <v>不及格</v>
      </c>
    </row>
    <row r="10" spans="1:13" x14ac:dyDescent="0.3">
      <c r="A10" s="1">
        <v>163401</v>
      </c>
      <c r="B10" s="1" t="s">
        <v>63</v>
      </c>
      <c r="C10" s="1">
        <v>91</v>
      </c>
      <c r="D10" s="1">
        <v>47</v>
      </c>
      <c r="E10" s="1">
        <v>65</v>
      </c>
      <c r="F10" s="1">
        <f t="shared" si="0"/>
        <v>69</v>
      </c>
      <c r="G10" s="1" t="str">
        <f t="shared" si="1"/>
        <v>及格</v>
      </c>
    </row>
    <row r="11" spans="1:13" x14ac:dyDescent="0.3">
      <c r="A11" s="1">
        <v>163419</v>
      </c>
      <c r="B11" s="1" t="s">
        <v>64</v>
      </c>
      <c r="C11" s="1">
        <v>65</v>
      </c>
      <c r="D11" s="1">
        <v>92</v>
      </c>
      <c r="E11" s="1">
        <v>54</v>
      </c>
      <c r="F11" s="1">
        <f t="shared" si="0"/>
        <v>65</v>
      </c>
      <c r="G11" s="1" t="str">
        <f t="shared" si="1"/>
        <v>及格</v>
      </c>
    </row>
    <row r="12" spans="1:13" x14ac:dyDescent="0.3">
      <c r="A12" s="1">
        <v>163399</v>
      </c>
      <c r="B12" s="1" t="s">
        <v>65</v>
      </c>
      <c r="C12" s="1">
        <v>80</v>
      </c>
      <c r="D12" s="1">
        <v>66</v>
      </c>
      <c r="E12" s="1">
        <v>47</v>
      </c>
      <c r="F12" s="1">
        <f t="shared" si="0"/>
        <v>61</v>
      </c>
      <c r="G12" s="1" t="str">
        <f t="shared" si="1"/>
        <v>及格</v>
      </c>
    </row>
    <row r="13" spans="1:13" x14ac:dyDescent="0.3">
      <c r="A13" s="1">
        <v>163421</v>
      </c>
      <c r="B13" s="1" t="s">
        <v>66</v>
      </c>
      <c r="C13" s="1">
        <v>38</v>
      </c>
      <c r="D13" s="1">
        <v>76</v>
      </c>
      <c r="E13" s="1">
        <v>86</v>
      </c>
      <c r="F13" s="1">
        <f t="shared" si="0"/>
        <v>70</v>
      </c>
      <c r="G13" s="1" t="str">
        <f t="shared" si="1"/>
        <v>中等</v>
      </c>
    </row>
    <row r="14" spans="1:13" x14ac:dyDescent="0.3">
      <c r="A14" s="1">
        <v>163397</v>
      </c>
      <c r="B14" s="1" t="s">
        <v>67</v>
      </c>
      <c r="C14" s="1">
        <v>93</v>
      </c>
      <c r="D14" s="1">
        <v>76</v>
      </c>
      <c r="E14" s="1">
        <v>80</v>
      </c>
      <c r="F14" s="1">
        <f t="shared" si="0"/>
        <v>83</v>
      </c>
      <c r="G14" s="1" t="str">
        <f t="shared" si="1"/>
        <v>良好</v>
      </c>
    </row>
    <row r="15" spans="1:13" x14ac:dyDescent="0.3">
      <c r="A15" s="1">
        <v>163423</v>
      </c>
      <c r="B15" s="1" t="s">
        <v>68</v>
      </c>
      <c r="C15" s="1">
        <v>92</v>
      </c>
      <c r="D15" s="1">
        <v>82</v>
      </c>
      <c r="E15" s="1">
        <v>52</v>
      </c>
      <c r="F15" s="1">
        <f t="shared" si="0"/>
        <v>70</v>
      </c>
      <c r="G15" s="1" t="str">
        <f t="shared" si="1"/>
        <v>中等</v>
      </c>
    </row>
    <row r="16" spans="1:13" x14ac:dyDescent="0.3">
      <c r="A16" s="1">
        <v>163395</v>
      </c>
      <c r="B16" s="1" t="s">
        <v>69</v>
      </c>
      <c r="C16" s="1">
        <v>58</v>
      </c>
      <c r="D16" s="1">
        <v>90</v>
      </c>
      <c r="E16" s="1">
        <v>92</v>
      </c>
      <c r="F16" s="1">
        <f t="shared" si="0"/>
        <v>81</v>
      </c>
      <c r="G16" s="1" t="str">
        <f t="shared" si="1"/>
        <v>良好</v>
      </c>
    </row>
    <row r="17" spans="1:7" x14ac:dyDescent="0.3">
      <c r="A17" s="1">
        <v>163425</v>
      </c>
      <c r="B17" s="1" t="s">
        <v>70</v>
      </c>
      <c r="C17" s="1">
        <v>46</v>
      </c>
      <c r="D17" s="1">
        <v>96</v>
      </c>
      <c r="E17" s="1">
        <v>84</v>
      </c>
      <c r="F17" s="1">
        <f t="shared" si="0"/>
        <v>75</v>
      </c>
      <c r="G17" s="1" t="str">
        <f t="shared" si="1"/>
        <v>中等</v>
      </c>
    </row>
    <row r="18" spans="1:7" x14ac:dyDescent="0.3">
      <c r="A18" s="1">
        <v>163393</v>
      </c>
      <c r="B18" s="1" t="s">
        <v>71</v>
      </c>
      <c r="C18" s="1">
        <v>82</v>
      </c>
      <c r="D18" s="1">
        <v>64</v>
      </c>
      <c r="E18" s="1">
        <v>62</v>
      </c>
      <c r="F18" s="1">
        <f t="shared" si="0"/>
        <v>68</v>
      </c>
      <c r="G18" s="1" t="str">
        <f t="shared" si="1"/>
        <v>及格</v>
      </c>
    </row>
    <row r="19" spans="1:7" x14ac:dyDescent="0.3">
      <c r="A19" s="1">
        <v>163427</v>
      </c>
      <c r="B19" s="1" t="s">
        <v>72</v>
      </c>
      <c r="C19" s="1">
        <v>65</v>
      </c>
      <c r="D19" s="1">
        <v>84</v>
      </c>
      <c r="E19" s="1">
        <v>67</v>
      </c>
      <c r="F19" s="1">
        <f t="shared" si="0"/>
        <v>70</v>
      </c>
      <c r="G19" s="1" t="str">
        <f t="shared" si="1"/>
        <v>中等</v>
      </c>
    </row>
    <row r="20" spans="1:7" x14ac:dyDescent="0.3">
      <c r="A20" s="1">
        <v>163391</v>
      </c>
      <c r="B20" s="1" t="s">
        <v>73</v>
      </c>
      <c r="C20" s="1">
        <v>98</v>
      </c>
      <c r="D20" s="1">
        <v>64</v>
      </c>
      <c r="E20" s="1">
        <v>79</v>
      </c>
      <c r="F20" s="1">
        <f t="shared" si="0"/>
        <v>82</v>
      </c>
      <c r="G20" s="1" t="str">
        <f t="shared" si="1"/>
        <v>良好</v>
      </c>
    </row>
    <row r="21" spans="1:7" x14ac:dyDescent="0.3">
      <c r="A21" s="1">
        <v>163429</v>
      </c>
      <c r="B21" s="1" t="s">
        <v>74</v>
      </c>
      <c r="C21" s="1">
        <v>89</v>
      </c>
      <c r="D21" s="1">
        <v>69</v>
      </c>
      <c r="E21" s="1">
        <v>78</v>
      </c>
      <c r="F21" s="1">
        <f t="shared" si="0"/>
        <v>80</v>
      </c>
      <c r="G21" s="1" t="str">
        <f t="shared" si="1"/>
        <v>良好</v>
      </c>
    </row>
    <row r="22" spans="1:7" x14ac:dyDescent="0.3">
      <c r="A22" s="1">
        <v>163389</v>
      </c>
      <c r="B22" s="1" t="s">
        <v>75</v>
      </c>
      <c r="C22" s="1">
        <v>78</v>
      </c>
      <c r="D22" s="1">
        <v>60</v>
      </c>
      <c r="E22" s="1">
        <v>80</v>
      </c>
      <c r="F22" s="1">
        <f t="shared" si="0"/>
        <v>75</v>
      </c>
      <c r="G22" s="1" t="str">
        <f t="shared" si="1"/>
        <v>中等</v>
      </c>
    </row>
    <row r="23" spans="1:7" x14ac:dyDescent="0.3">
      <c r="A23" s="1">
        <v>163431</v>
      </c>
      <c r="B23" s="1" t="s">
        <v>76</v>
      </c>
      <c r="C23" s="1">
        <v>35</v>
      </c>
      <c r="D23" s="1">
        <v>43</v>
      </c>
      <c r="E23" s="1">
        <v>49</v>
      </c>
      <c r="F23" s="1">
        <f t="shared" si="0"/>
        <v>44</v>
      </c>
      <c r="G23" s="1" t="str">
        <f t="shared" si="1"/>
        <v>不及格</v>
      </c>
    </row>
    <row r="24" spans="1:7" x14ac:dyDescent="0.3">
      <c r="A24" s="1">
        <v>163387</v>
      </c>
      <c r="B24" s="1" t="s">
        <v>77</v>
      </c>
      <c r="C24" s="1">
        <v>55</v>
      </c>
      <c r="D24" s="1">
        <v>44</v>
      </c>
      <c r="E24" s="1">
        <v>51</v>
      </c>
      <c r="F24" s="1">
        <f t="shared" si="0"/>
        <v>51</v>
      </c>
      <c r="G24" s="1" t="str">
        <f t="shared" si="1"/>
        <v>不及格</v>
      </c>
    </row>
    <row r="25" spans="1:7" x14ac:dyDescent="0.3">
      <c r="A25" s="1">
        <v>163433</v>
      </c>
      <c r="B25" s="1" t="s">
        <v>78</v>
      </c>
      <c r="C25" s="1">
        <v>37</v>
      </c>
      <c r="D25" s="1">
        <v>88</v>
      </c>
      <c r="E25" s="1">
        <v>46</v>
      </c>
      <c r="F25" s="1">
        <f t="shared" si="0"/>
        <v>52</v>
      </c>
      <c r="G25" s="1" t="str">
        <f t="shared" si="1"/>
        <v>不及格</v>
      </c>
    </row>
    <row r="26" spans="1:7" x14ac:dyDescent="0.3">
      <c r="A26" s="1">
        <v>163385</v>
      </c>
      <c r="B26" s="1" t="s">
        <v>79</v>
      </c>
      <c r="C26" s="1">
        <v>77</v>
      </c>
      <c r="D26" s="1">
        <v>92</v>
      </c>
      <c r="E26" s="1">
        <v>56</v>
      </c>
      <c r="F26" s="1">
        <f t="shared" si="0"/>
        <v>70</v>
      </c>
      <c r="G26" s="1" t="str">
        <f t="shared" si="1"/>
        <v>中等</v>
      </c>
    </row>
    <row r="27" spans="1:7" x14ac:dyDescent="0.3">
      <c r="A27" s="1">
        <v>163435</v>
      </c>
      <c r="B27" s="1" t="s">
        <v>80</v>
      </c>
      <c r="C27" s="1">
        <v>43</v>
      </c>
      <c r="D27" s="1">
        <v>95</v>
      </c>
      <c r="E27" s="1">
        <v>62</v>
      </c>
      <c r="F27" s="1">
        <f t="shared" si="0"/>
        <v>63</v>
      </c>
      <c r="G27" s="1" t="str">
        <f t="shared" si="1"/>
        <v>及格</v>
      </c>
    </row>
    <row r="28" spans="1:7" x14ac:dyDescent="0.3">
      <c r="A28" s="1">
        <v>163383</v>
      </c>
      <c r="B28" s="1" t="s">
        <v>81</v>
      </c>
      <c r="C28" s="1">
        <v>44</v>
      </c>
      <c r="D28" s="1">
        <v>70</v>
      </c>
      <c r="E28" s="1">
        <v>66</v>
      </c>
      <c r="F28" s="1">
        <f t="shared" si="0"/>
        <v>60</v>
      </c>
      <c r="G28" s="1" t="str">
        <f t="shared" si="1"/>
        <v>及格</v>
      </c>
    </row>
    <row r="29" spans="1:7" x14ac:dyDescent="0.3">
      <c r="A29" s="1">
        <v>163437</v>
      </c>
      <c r="B29" s="1" t="s">
        <v>82</v>
      </c>
      <c r="C29" s="1">
        <v>93</v>
      </c>
      <c r="D29" s="1">
        <v>86</v>
      </c>
      <c r="E29" s="1">
        <v>46</v>
      </c>
      <c r="F29" s="1">
        <f t="shared" si="0"/>
        <v>68</v>
      </c>
      <c r="G29" s="1" t="str">
        <f t="shared" si="1"/>
        <v>及格</v>
      </c>
    </row>
    <row r="30" spans="1:7" x14ac:dyDescent="0.3">
      <c r="A30" s="1">
        <v>163381</v>
      </c>
      <c r="B30" s="1" t="s">
        <v>83</v>
      </c>
      <c r="C30" s="1">
        <v>45</v>
      </c>
      <c r="D30" s="1">
        <v>45</v>
      </c>
      <c r="E30" s="1">
        <v>62</v>
      </c>
      <c r="F30" s="1">
        <f t="shared" si="0"/>
        <v>54</v>
      </c>
      <c r="G30" s="1" t="str">
        <f t="shared" si="1"/>
        <v>不及格</v>
      </c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 t="s">
        <v>51</v>
      </c>
      <c r="C32" s="1">
        <f>MAX(C3:C30)</f>
        <v>98</v>
      </c>
      <c r="D32" s="1">
        <f t="shared" ref="D32:E32" si="2">MAX(D3:D30)</f>
        <v>96</v>
      </c>
      <c r="E32" s="1">
        <f t="shared" si="2"/>
        <v>92</v>
      </c>
      <c r="F32" s="1">
        <f>MAX(F3:F30)</f>
        <v>83</v>
      </c>
      <c r="G32" s="1"/>
    </row>
    <row r="33" spans="1:7" x14ac:dyDescent="0.3">
      <c r="A33" s="1"/>
      <c r="B33" s="1" t="s">
        <v>53</v>
      </c>
      <c r="C33" s="1">
        <f>MIN(C3:C30)</f>
        <v>31</v>
      </c>
      <c r="D33" s="1">
        <f t="shared" ref="D33:E33" si="3">MIN(D3:D30)</f>
        <v>42</v>
      </c>
      <c r="E33" s="1">
        <f t="shared" si="3"/>
        <v>46</v>
      </c>
      <c r="F33" s="1">
        <f>MIN(F3:F30)</f>
        <v>44</v>
      </c>
      <c r="G33" s="1"/>
    </row>
    <row r="34" spans="1:7" x14ac:dyDescent="0.3">
      <c r="A34" s="1"/>
      <c r="B34" s="1" t="s">
        <v>55</v>
      </c>
      <c r="C34" s="1">
        <f>ROUND(AVERAGE(C3:C30),0)</f>
        <v>66</v>
      </c>
      <c r="D34" s="1">
        <f t="shared" ref="D34:F34" si="4">ROUND(AVERAGE(D3:D30),0)</f>
        <v>71</v>
      </c>
      <c r="E34" s="1">
        <f t="shared" si="4"/>
        <v>66</v>
      </c>
      <c r="F34" s="1">
        <f t="shared" si="4"/>
        <v>67</v>
      </c>
      <c r="G34" s="1"/>
    </row>
  </sheetData>
  <mergeCells count="1">
    <mergeCell ref="A1:D1"/>
  </mergeCells>
  <phoneticPr fontId="18" type="noConversion"/>
  <conditionalFormatting sqref="C3:F30">
    <cfRule type="cellIs" dxfId="23" priority="3" operator="between">
      <formula>90</formula>
      <formula>100</formula>
    </cfRule>
    <cfRule type="cellIs" dxfId="22" priority="4" operator="between">
      <formula>0</formula>
      <formula>59</formula>
    </cfRule>
  </conditionalFormatting>
  <conditionalFormatting sqref="G3:G30">
    <cfRule type="cellIs" dxfId="21" priority="1" operator="equal">
      <formula>"优秀"</formula>
    </cfRule>
    <cfRule type="cellIs" dxfId="20" priority="2" operator="equal">
      <formula>"不及格"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8"/>
  <sheetViews>
    <sheetView zoomScale="96" zoomScaleNormal="96" workbookViewId="0">
      <selection activeCell="J4" sqref="J4"/>
    </sheetView>
  </sheetViews>
  <sheetFormatPr defaultRowHeight="14" x14ac:dyDescent="0.3"/>
  <cols>
    <col min="1" max="2" width="8.6640625" style="1"/>
    <col min="4" max="4" width="9.25" customWidth="1"/>
  </cols>
  <sheetData>
    <row r="1" spans="1:13" x14ac:dyDescent="0.3">
      <c r="A1" s="5" t="s">
        <v>118</v>
      </c>
      <c r="B1" s="5"/>
      <c r="C1" s="5"/>
      <c r="D1" s="5"/>
      <c r="E1" s="1"/>
      <c r="F1" s="1"/>
      <c r="G1" s="1"/>
    </row>
    <row r="2" spans="1:1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4"/>
      <c r="I2" s="4"/>
      <c r="J2" s="4" t="s">
        <v>3</v>
      </c>
      <c r="K2" s="4" t="s">
        <v>4</v>
      </c>
      <c r="L2" s="4" t="s">
        <v>5</v>
      </c>
      <c r="M2" s="4" t="s">
        <v>6</v>
      </c>
    </row>
    <row r="3" spans="1:13" x14ac:dyDescent="0.3">
      <c r="A3" s="1">
        <v>173341</v>
      </c>
      <c r="B3" s="1" t="s">
        <v>92</v>
      </c>
      <c r="C3" s="1">
        <v>59</v>
      </c>
      <c r="D3" s="1">
        <v>63</v>
      </c>
      <c r="E3" s="1">
        <v>74</v>
      </c>
      <c r="F3" s="1">
        <f>ROUND(0.3*C3+0.2*D3+0.5*E3,0)</f>
        <v>67</v>
      </c>
      <c r="G3" s="1" t="str">
        <f>IF(F3&lt;60,"不及格",IF(F3&lt;70,"及格",IF(F3&lt;80,"中等",IF(F3&lt;90,"良好","优秀"))))</f>
        <v>及格</v>
      </c>
      <c r="H3" s="4">
        <v>59</v>
      </c>
      <c r="I3" s="4" t="s">
        <v>119</v>
      </c>
      <c r="J3" s="4">
        <f t="array" ref="J3:J7">FREQUENCY(C3:C30,H3:H7)</f>
        <v>9</v>
      </c>
      <c r="K3" s="4">
        <f t="array" ref="K3:K7">FREQUENCY(D3:D34,H3:H7)</f>
        <v>11</v>
      </c>
      <c r="L3" s="4">
        <f t="array" ref="L3:L7">FREQUENCY(E3:E34,H3:H7)</f>
        <v>10</v>
      </c>
      <c r="M3" s="4">
        <f t="array" ref="M3:M7">FREQUENCY(F3:F34,H3:H7)</f>
        <v>4</v>
      </c>
    </row>
    <row r="4" spans="1:13" x14ac:dyDescent="0.3">
      <c r="A4" s="1">
        <v>173558</v>
      </c>
      <c r="B4" s="1" t="s">
        <v>85</v>
      </c>
      <c r="C4" s="1">
        <v>97</v>
      </c>
      <c r="D4" s="1">
        <v>67</v>
      </c>
      <c r="E4" s="1">
        <v>51</v>
      </c>
      <c r="F4" s="1">
        <f t="shared" ref="F4:F34" si="0">ROUND(0.3*C4+0.2*D4+0.5*E4,0)</f>
        <v>68</v>
      </c>
      <c r="G4" s="1" t="str">
        <f t="shared" ref="G4:G34" si="1">IF(F4&lt;60,"不及格",IF(F4&lt;70,"及格",IF(F4&lt;80,"中等",IF(F4&lt;90,"良好","优秀"))))</f>
        <v>及格</v>
      </c>
      <c r="H4" s="4">
        <v>69</v>
      </c>
      <c r="I4" s="4" t="s">
        <v>121</v>
      </c>
      <c r="J4" s="4">
        <v>1</v>
      </c>
      <c r="K4" s="4">
        <v>7</v>
      </c>
      <c r="L4" s="4">
        <v>3</v>
      </c>
      <c r="M4" s="4">
        <v>11</v>
      </c>
    </row>
    <row r="5" spans="1:13" x14ac:dyDescent="0.3">
      <c r="A5" s="1">
        <v>173554</v>
      </c>
      <c r="B5" s="1" t="s">
        <v>86</v>
      </c>
      <c r="C5" s="1">
        <v>71</v>
      </c>
      <c r="D5" s="1">
        <v>59</v>
      </c>
      <c r="E5" s="1">
        <v>91</v>
      </c>
      <c r="F5" s="1">
        <f t="shared" si="0"/>
        <v>79</v>
      </c>
      <c r="G5" s="1" t="str">
        <f t="shared" si="1"/>
        <v>中等</v>
      </c>
      <c r="H5" s="4">
        <v>79</v>
      </c>
      <c r="I5" s="4" t="s">
        <v>123</v>
      </c>
      <c r="J5" s="4">
        <v>5</v>
      </c>
      <c r="K5" s="4">
        <v>8</v>
      </c>
      <c r="L5" s="4">
        <v>3</v>
      </c>
      <c r="M5" s="4">
        <v>9</v>
      </c>
    </row>
    <row r="6" spans="1:13" x14ac:dyDescent="0.3">
      <c r="A6" s="1">
        <v>173560</v>
      </c>
      <c r="B6" s="1" t="s">
        <v>87</v>
      </c>
      <c r="C6" s="1">
        <v>99</v>
      </c>
      <c r="D6" s="1">
        <v>52</v>
      </c>
      <c r="E6" s="1">
        <v>86</v>
      </c>
      <c r="F6" s="1">
        <f t="shared" si="0"/>
        <v>83</v>
      </c>
      <c r="G6" s="1" t="str">
        <f t="shared" si="1"/>
        <v>良好</v>
      </c>
      <c r="H6" s="4">
        <v>89</v>
      </c>
      <c r="I6" s="4" t="s">
        <v>125</v>
      </c>
      <c r="J6" s="4">
        <v>4</v>
      </c>
      <c r="K6" s="4">
        <v>6</v>
      </c>
      <c r="L6" s="4">
        <v>11</v>
      </c>
      <c r="M6" s="4">
        <v>7</v>
      </c>
    </row>
    <row r="7" spans="1:13" x14ac:dyDescent="0.3">
      <c r="A7" s="1">
        <v>173552</v>
      </c>
      <c r="B7" s="1" t="s">
        <v>88</v>
      </c>
      <c r="C7" s="1">
        <v>94</v>
      </c>
      <c r="D7" s="1">
        <v>55</v>
      </c>
      <c r="E7" s="1">
        <v>59</v>
      </c>
      <c r="F7" s="1">
        <f t="shared" si="0"/>
        <v>69</v>
      </c>
      <c r="G7" s="1" t="str">
        <f t="shared" si="1"/>
        <v>及格</v>
      </c>
      <c r="H7" s="4">
        <v>100</v>
      </c>
      <c r="I7" s="4" t="s">
        <v>127</v>
      </c>
      <c r="J7" s="4">
        <v>9</v>
      </c>
      <c r="K7" s="4">
        <v>0</v>
      </c>
      <c r="L7" s="4">
        <v>5</v>
      </c>
      <c r="M7" s="4">
        <v>1</v>
      </c>
    </row>
    <row r="8" spans="1:13" x14ac:dyDescent="0.3">
      <c r="A8" s="1">
        <v>173562</v>
      </c>
      <c r="B8" s="1" t="s">
        <v>89</v>
      </c>
      <c r="C8" s="1">
        <v>96</v>
      </c>
      <c r="D8" s="1">
        <v>53</v>
      </c>
      <c r="E8" s="1">
        <v>94</v>
      </c>
      <c r="F8" s="1">
        <f t="shared" si="0"/>
        <v>86</v>
      </c>
      <c r="G8" s="1" t="str">
        <f t="shared" si="1"/>
        <v>良好</v>
      </c>
    </row>
    <row r="9" spans="1:13" x14ac:dyDescent="0.3">
      <c r="A9" s="1">
        <v>173550</v>
      </c>
      <c r="B9" s="1" t="s">
        <v>90</v>
      </c>
      <c r="C9" s="1">
        <v>74</v>
      </c>
      <c r="D9" s="1">
        <v>79</v>
      </c>
      <c r="E9" s="1">
        <v>84</v>
      </c>
      <c r="F9" s="1">
        <f t="shared" si="0"/>
        <v>80</v>
      </c>
      <c r="G9" s="1" t="str">
        <f t="shared" si="1"/>
        <v>良好</v>
      </c>
    </row>
    <row r="10" spans="1:13" x14ac:dyDescent="0.3">
      <c r="A10" s="1">
        <v>173564</v>
      </c>
      <c r="B10" s="1" t="s">
        <v>91</v>
      </c>
      <c r="C10" s="1">
        <v>44</v>
      </c>
      <c r="D10" s="1">
        <v>64</v>
      </c>
      <c r="E10" s="1">
        <v>89</v>
      </c>
      <c r="F10" s="1">
        <f t="shared" si="0"/>
        <v>71</v>
      </c>
      <c r="G10" s="1" t="str">
        <f t="shared" si="1"/>
        <v>中等</v>
      </c>
    </row>
    <row r="11" spans="1:13" x14ac:dyDescent="0.3">
      <c r="A11" s="1">
        <v>173548</v>
      </c>
      <c r="B11" s="1" t="s">
        <v>84</v>
      </c>
      <c r="C11" s="1">
        <v>77</v>
      </c>
      <c r="D11" s="1">
        <v>64</v>
      </c>
      <c r="E11" s="1">
        <v>83</v>
      </c>
      <c r="F11" s="1">
        <f t="shared" si="0"/>
        <v>77</v>
      </c>
      <c r="G11" s="1" t="str">
        <f t="shared" si="1"/>
        <v>中等</v>
      </c>
    </row>
    <row r="12" spans="1:13" x14ac:dyDescent="0.3">
      <c r="A12" s="1">
        <v>173566</v>
      </c>
      <c r="B12" s="1" t="s">
        <v>93</v>
      </c>
      <c r="C12" s="1">
        <v>81</v>
      </c>
      <c r="D12" s="1">
        <v>84</v>
      </c>
      <c r="E12" s="1">
        <v>89</v>
      </c>
      <c r="F12" s="1">
        <f t="shared" si="0"/>
        <v>86</v>
      </c>
      <c r="G12" s="1" t="str">
        <f t="shared" si="1"/>
        <v>良好</v>
      </c>
    </row>
    <row r="13" spans="1:13" x14ac:dyDescent="0.3">
      <c r="A13" s="1">
        <v>173546</v>
      </c>
      <c r="B13" s="1" t="s">
        <v>94</v>
      </c>
      <c r="C13" s="1">
        <v>99</v>
      </c>
      <c r="D13" s="1">
        <v>75</v>
      </c>
      <c r="E13" s="1">
        <v>90</v>
      </c>
      <c r="F13" s="1">
        <f t="shared" si="0"/>
        <v>90</v>
      </c>
      <c r="G13" s="1" t="str">
        <f t="shared" si="1"/>
        <v>优秀</v>
      </c>
    </row>
    <row r="14" spans="1:13" x14ac:dyDescent="0.3">
      <c r="A14" s="1">
        <v>173568</v>
      </c>
      <c r="B14" s="1" t="s">
        <v>95</v>
      </c>
      <c r="C14" s="1">
        <v>57</v>
      </c>
      <c r="D14" s="1">
        <v>57</v>
      </c>
      <c r="E14" s="1">
        <v>76</v>
      </c>
      <c r="F14" s="1">
        <f t="shared" si="0"/>
        <v>67</v>
      </c>
      <c r="G14" s="1" t="str">
        <f t="shared" si="1"/>
        <v>及格</v>
      </c>
    </row>
    <row r="15" spans="1:13" x14ac:dyDescent="0.3">
      <c r="A15" s="1">
        <v>173544</v>
      </c>
      <c r="B15" s="1" t="s">
        <v>96</v>
      </c>
      <c r="C15" s="1">
        <v>97</v>
      </c>
      <c r="D15" s="1">
        <v>71</v>
      </c>
      <c r="E15" s="1">
        <v>65</v>
      </c>
      <c r="F15" s="1">
        <f t="shared" si="0"/>
        <v>76</v>
      </c>
      <c r="G15" s="1" t="str">
        <f t="shared" si="1"/>
        <v>中等</v>
      </c>
    </row>
    <row r="16" spans="1:13" x14ac:dyDescent="0.3">
      <c r="A16" s="1">
        <v>173570</v>
      </c>
      <c r="B16" s="1" t="s">
        <v>97</v>
      </c>
      <c r="C16" s="1">
        <v>51</v>
      </c>
      <c r="D16" s="1">
        <v>85</v>
      </c>
      <c r="E16" s="1">
        <v>90</v>
      </c>
      <c r="F16" s="1">
        <f t="shared" si="0"/>
        <v>77</v>
      </c>
      <c r="G16" s="1" t="str">
        <f t="shared" si="1"/>
        <v>中等</v>
      </c>
    </row>
    <row r="17" spans="1:7" x14ac:dyDescent="0.3">
      <c r="A17" s="1">
        <v>173542</v>
      </c>
      <c r="B17" s="1" t="s">
        <v>98</v>
      </c>
      <c r="C17" s="1">
        <v>36</v>
      </c>
      <c r="D17" s="1">
        <v>54</v>
      </c>
      <c r="E17" s="1">
        <v>56</v>
      </c>
      <c r="F17" s="1">
        <f t="shared" si="0"/>
        <v>50</v>
      </c>
      <c r="G17" s="1" t="str">
        <f t="shared" si="1"/>
        <v>不及格</v>
      </c>
    </row>
    <row r="18" spans="1:7" x14ac:dyDescent="0.3">
      <c r="A18" s="1">
        <v>173572</v>
      </c>
      <c r="B18" s="1" t="s">
        <v>99</v>
      </c>
      <c r="C18" s="1">
        <v>85</v>
      </c>
      <c r="D18" s="1">
        <v>70</v>
      </c>
      <c r="E18" s="1">
        <v>59</v>
      </c>
      <c r="F18" s="1">
        <f t="shared" si="0"/>
        <v>69</v>
      </c>
      <c r="G18" s="1" t="str">
        <f t="shared" si="1"/>
        <v>及格</v>
      </c>
    </row>
    <row r="19" spans="1:7" x14ac:dyDescent="0.3">
      <c r="A19" s="1">
        <v>173540</v>
      </c>
      <c r="B19" s="1" t="s">
        <v>100</v>
      </c>
      <c r="C19" s="1">
        <v>82</v>
      </c>
      <c r="D19" s="1">
        <v>88</v>
      </c>
      <c r="E19" s="1">
        <v>60</v>
      </c>
      <c r="F19" s="1">
        <f t="shared" si="0"/>
        <v>72</v>
      </c>
      <c r="G19" s="1" t="str">
        <f t="shared" si="1"/>
        <v>中等</v>
      </c>
    </row>
    <row r="20" spans="1:7" x14ac:dyDescent="0.3">
      <c r="A20" s="1">
        <v>173574</v>
      </c>
      <c r="B20" s="1" t="s">
        <v>101</v>
      </c>
      <c r="C20" s="1">
        <v>37</v>
      </c>
      <c r="D20" s="1">
        <v>76</v>
      </c>
      <c r="E20" s="1">
        <v>85</v>
      </c>
      <c r="F20" s="1">
        <f t="shared" si="0"/>
        <v>69</v>
      </c>
      <c r="G20" s="1" t="str">
        <f t="shared" si="1"/>
        <v>及格</v>
      </c>
    </row>
    <row r="21" spans="1:7" x14ac:dyDescent="0.3">
      <c r="A21" s="1">
        <v>173538</v>
      </c>
      <c r="B21" s="1" t="s">
        <v>102</v>
      </c>
      <c r="C21" s="1">
        <v>55</v>
      </c>
      <c r="D21" s="1">
        <v>58</v>
      </c>
      <c r="E21" s="1">
        <v>52</v>
      </c>
      <c r="F21" s="1">
        <f t="shared" si="0"/>
        <v>54</v>
      </c>
      <c r="G21" s="1" t="str">
        <f t="shared" si="1"/>
        <v>不及格</v>
      </c>
    </row>
    <row r="22" spans="1:7" x14ac:dyDescent="0.3">
      <c r="A22" s="1">
        <v>173576</v>
      </c>
      <c r="B22" s="1" t="s">
        <v>103</v>
      </c>
      <c r="C22" s="1">
        <v>96</v>
      </c>
      <c r="D22" s="1">
        <v>73</v>
      </c>
      <c r="E22" s="1">
        <v>51</v>
      </c>
      <c r="F22" s="1">
        <f t="shared" si="0"/>
        <v>69</v>
      </c>
      <c r="G22" s="1" t="str">
        <f t="shared" si="1"/>
        <v>及格</v>
      </c>
    </row>
    <row r="23" spans="1:7" x14ac:dyDescent="0.3">
      <c r="A23" s="1">
        <v>173536</v>
      </c>
      <c r="B23" s="1" t="s">
        <v>104</v>
      </c>
      <c r="C23" s="1">
        <v>83</v>
      </c>
      <c r="D23" s="1">
        <v>86</v>
      </c>
      <c r="E23" s="1">
        <v>93</v>
      </c>
      <c r="F23" s="1">
        <f t="shared" si="0"/>
        <v>89</v>
      </c>
      <c r="G23" s="1" t="str">
        <f t="shared" si="1"/>
        <v>良好</v>
      </c>
    </row>
    <row r="24" spans="1:7" x14ac:dyDescent="0.3">
      <c r="A24" s="1">
        <v>173578</v>
      </c>
      <c r="B24" s="1" t="s">
        <v>105</v>
      </c>
      <c r="C24" s="1">
        <v>95</v>
      </c>
      <c r="D24" s="1">
        <v>57</v>
      </c>
      <c r="E24" s="1">
        <v>56</v>
      </c>
      <c r="F24" s="1">
        <f t="shared" si="0"/>
        <v>68</v>
      </c>
      <c r="G24" s="1" t="str">
        <f t="shared" si="1"/>
        <v>及格</v>
      </c>
    </row>
    <row r="25" spans="1:7" x14ac:dyDescent="0.3">
      <c r="A25" s="1">
        <v>173534</v>
      </c>
      <c r="B25" s="1" t="s">
        <v>106</v>
      </c>
      <c r="C25" s="1">
        <v>45</v>
      </c>
      <c r="D25" s="1">
        <v>60</v>
      </c>
      <c r="E25" s="1">
        <v>80</v>
      </c>
      <c r="F25" s="1">
        <f t="shared" si="0"/>
        <v>66</v>
      </c>
      <c r="G25" s="1" t="str">
        <f t="shared" si="1"/>
        <v>及格</v>
      </c>
    </row>
    <row r="26" spans="1:7" x14ac:dyDescent="0.3">
      <c r="A26" s="1">
        <v>173580</v>
      </c>
      <c r="B26" s="1" t="s">
        <v>107</v>
      </c>
      <c r="C26" s="1">
        <v>65</v>
      </c>
      <c r="D26" s="1">
        <v>71</v>
      </c>
      <c r="E26" s="1">
        <v>85</v>
      </c>
      <c r="F26" s="1">
        <f t="shared" si="0"/>
        <v>76</v>
      </c>
      <c r="G26" s="1" t="str">
        <f t="shared" si="1"/>
        <v>中等</v>
      </c>
    </row>
    <row r="27" spans="1:7" x14ac:dyDescent="0.3">
      <c r="A27" s="1">
        <v>173532</v>
      </c>
      <c r="B27" s="1" t="s">
        <v>108</v>
      </c>
      <c r="C27" s="1">
        <v>74</v>
      </c>
      <c r="D27" s="1">
        <v>60</v>
      </c>
      <c r="E27" s="1">
        <v>88</v>
      </c>
      <c r="F27" s="1">
        <f t="shared" si="0"/>
        <v>78</v>
      </c>
      <c r="G27" s="1" t="str">
        <f t="shared" si="1"/>
        <v>中等</v>
      </c>
    </row>
    <row r="28" spans="1:7" x14ac:dyDescent="0.3">
      <c r="A28" s="1">
        <v>173582</v>
      </c>
      <c r="B28" s="1" t="s">
        <v>109</v>
      </c>
      <c r="C28" s="1">
        <v>90</v>
      </c>
      <c r="D28" s="1">
        <v>89</v>
      </c>
      <c r="E28" s="1">
        <v>79</v>
      </c>
      <c r="F28" s="1">
        <f t="shared" si="0"/>
        <v>84</v>
      </c>
      <c r="G28" s="1" t="str">
        <f t="shared" si="1"/>
        <v>良好</v>
      </c>
    </row>
    <row r="29" spans="1:7" x14ac:dyDescent="0.3">
      <c r="A29" s="1">
        <v>173530</v>
      </c>
      <c r="B29" s="1" t="s">
        <v>110</v>
      </c>
      <c r="C29" s="1">
        <v>79</v>
      </c>
      <c r="D29" s="1">
        <v>53</v>
      </c>
      <c r="E29" s="1">
        <v>56</v>
      </c>
      <c r="F29" s="1">
        <f t="shared" si="0"/>
        <v>62</v>
      </c>
      <c r="G29" s="1" t="str">
        <f t="shared" si="1"/>
        <v>及格</v>
      </c>
    </row>
    <row r="30" spans="1:7" x14ac:dyDescent="0.3">
      <c r="A30" s="1">
        <v>173584</v>
      </c>
      <c r="B30" s="1" t="s">
        <v>111</v>
      </c>
      <c r="C30" s="1">
        <v>47</v>
      </c>
      <c r="D30" s="1">
        <v>84</v>
      </c>
      <c r="E30" s="1">
        <v>53</v>
      </c>
      <c r="F30" s="1">
        <f t="shared" si="0"/>
        <v>57</v>
      </c>
      <c r="G30" s="1" t="str">
        <f t="shared" si="1"/>
        <v>不及格</v>
      </c>
    </row>
    <row r="31" spans="1:7" x14ac:dyDescent="0.3">
      <c r="A31" s="1">
        <v>173528</v>
      </c>
      <c r="B31" s="1" t="s">
        <v>112</v>
      </c>
      <c r="C31" s="1">
        <v>47</v>
      </c>
      <c r="D31" s="1">
        <v>54</v>
      </c>
      <c r="E31" s="1">
        <v>58</v>
      </c>
      <c r="F31" s="1">
        <f t="shared" si="0"/>
        <v>54</v>
      </c>
      <c r="G31" s="1" t="str">
        <f t="shared" si="1"/>
        <v>不及格</v>
      </c>
    </row>
    <row r="32" spans="1:7" x14ac:dyDescent="0.3">
      <c r="A32" s="1">
        <v>173590</v>
      </c>
      <c r="B32" s="1" t="s">
        <v>113</v>
      </c>
      <c r="C32" s="1">
        <v>90</v>
      </c>
      <c r="D32" s="1">
        <v>58</v>
      </c>
      <c r="E32" s="1">
        <v>84</v>
      </c>
      <c r="F32" s="1">
        <f t="shared" si="0"/>
        <v>81</v>
      </c>
      <c r="G32" s="1" t="str">
        <f t="shared" si="1"/>
        <v>良好</v>
      </c>
    </row>
    <row r="33" spans="1:7" x14ac:dyDescent="0.3">
      <c r="A33" s="1">
        <v>173588</v>
      </c>
      <c r="B33" s="1" t="s">
        <v>114</v>
      </c>
      <c r="C33" s="1">
        <v>56</v>
      </c>
      <c r="D33" s="1">
        <v>65</v>
      </c>
      <c r="E33" s="1">
        <v>80</v>
      </c>
      <c r="F33" s="1">
        <f t="shared" si="0"/>
        <v>70</v>
      </c>
      <c r="G33" s="1" t="str">
        <f t="shared" si="1"/>
        <v>中等</v>
      </c>
    </row>
    <row r="34" spans="1:7" x14ac:dyDescent="0.3">
      <c r="A34" s="1">
        <v>173565</v>
      </c>
      <c r="B34" s="1" t="s">
        <v>115</v>
      </c>
      <c r="C34" s="1">
        <v>49</v>
      </c>
      <c r="D34" s="1">
        <v>77</v>
      </c>
      <c r="E34" s="1">
        <v>62</v>
      </c>
      <c r="F34" s="1">
        <f t="shared" si="0"/>
        <v>61</v>
      </c>
      <c r="G34" s="1" t="str">
        <f t="shared" si="1"/>
        <v>及格</v>
      </c>
    </row>
    <row r="35" spans="1:7" x14ac:dyDescent="0.3">
      <c r="C35" s="1"/>
      <c r="D35" s="1"/>
      <c r="E35" s="1"/>
      <c r="F35" s="1"/>
      <c r="G35" s="1"/>
    </row>
    <row r="36" spans="1:7" x14ac:dyDescent="0.3">
      <c r="B36" s="1" t="s">
        <v>50</v>
      </c>
      <c r="C36" s="1">
        <f>MAX(C3:C35)</f>
        <v>99</v>
      </c>
      <c r="D36" s="1">
        <f t="shared" ref="D36:E36" si="2">MAX(D3:D35)</f>
        <v>89</v>
      </c>
      <c r="E36" s="1">
        <f t="shared" si="2"/>
        <v>94</v>
      </c>
      <c r="F36" s="1">
        <f>MAX(F3:F34)</f>
        <v>90</v>
      </c>
      <c r="G36" s="1"/>
    </row>
    <row r="37" spans="1:7" x14ac:dyDescent="0.3">
      <c r="B37" s="1" t="s">
        <v>52</v>
      </c>
      <c r="C37" s="3">
        <f>MIN(C3:C34)</f>
        <v>36</v>
      </c>
      <c r="D37" s="3">
        <f t="shared" ref="D37:E37" si="3">MIN(D3:D34)</f>
        <v>52</v>
      </c>
      <c r="E37" s="3">
        <f t="shared" si="3"/>
        <v>51</v>
      </c>
      <c r="F37" s="1">
        <f>MIN(F3:F34)</f>
        <v>50</v>
      </c>
      <c r="G37" s="1"/>
    </row>
    <row r="38" spans="1:7" x14ac:dyDescent="0.3">
      <c r="B38" s="1" t="s">
        <v>54</v>
      </c>
      <c r="C38" s="1">
        <f>ROUND(AVERAGE(C3:C34),0)</f>
        <v>72</v>
      </c>
      <c r="D38" s="1">
        <f t="shared" ref="D38:F38" si="4">ROUND(AVERAGE(D3:D34),0)</f>
        <v>68</v>
      </c>
      <c r="E38" s="1">
        <f t="shared" si="4"/>
        <v>74</v>
      </c>
      <c r="F38" s="1">
        <f t="shared" si="4"/>
        <v>72</v>
      </c>
      <c r="G38" s="1"/>
    </row>
  </sheetData>
  <mergeCells count="1">
    <mergeCell ref="A1:D1"/>
  </mergeCells>
  <phoneticPr fontId="18" type="noConversion"/>
  <conditionalFormatting sqref="C3:E34">
    <cfRule type="cellIs" dxfId="19" priority="5" operator="between">
      <formula>90</formula>
      <formula>100</formula>
    </cfRule>
    <cfRule type="cellIs" dxfId="18" priority="6" operator="between">
      <formula>0</formula>
      <formula>59</formula>
    </cfRule>
  </conditionalFormatting>
  <conditionalFormatting sqref="F3:F34">
    <cfRule type="cellIs" dxfId="17" priority="3" operator="between">
      <formula>90</formula>
      <formula>100</formula>
    </cfRule>
    <cfRule type="cellIs" dxfId="16" priority="4" operator="between">
      <formula>0</formula>
      <formula>59</formula>
    </cfRule>
  </conditionalFormatting>
  <conditionalFormatting sqref="G3:G34">
    <cfRule type="cellIs" dxfId="15" priority="1" operator="equal">
      <formula>"优秀"</formula>
    </cfRule>
    <cfRule type="cellIs" dxfId="14" priority="2" operator="equal">
      <formula>"不及格"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C05B-F64E-4D0C-8F3A-091B35209708}">
  <dimension ref="A1:N104"/>
  <sheetViews>
    <sheetView tabSelected="1" topLeftCell="A35" zoomScale="60" zoomScaleNormal="60" workbookViewId="0">
      <selection activeCell="S35" sqref="S35"/>
    </sheetView>
  </sheetViews>
  <sheetFormatPr defaultRowHeight="14" x14ac:dyDescent="0.3"/>
  <sheetData>
    <row r="1" spans="1:14" x14ac:dyDescent="0.3">
      <c r="A1" s="5" t="s">
        <v>137</v>
      </c>
      <c r="B1" s="5"/>
      <c r="C1" s="5"/>
      <c r="D1" s="5"/>
    </row>
    <row r="2" spans="1:14" x14ac:dyDescent="0.3">
      <c r="A2" t="s">
        <v>134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4"/>
      <c r="K2" s="4" t="s">
        <v>3</v>
      </c>
      <c r="L2" s="4" t="s">
        <v>4</v>
      </c>
      <c r="M2" s="4" t="s">
        <v>5</v>
      </c>
      <c r="N2" s="4" t="s">
        <v>6</v>
      </c>
    </row>
    <row r="3" spans="1:14" x14ac:dyDescent="0.3">
      <c r="A3" s="6" t="s">
        <v>135</v>
      </c>
      <c r="B3" s="4">
        <v>150012</v>
      </c>
      <c r="C3" s="4" t="s">
        <v>7</v>
      </c>
      <c r="D3" s="4">
        <v>86</v>
      </c>
      <c r="E3" s="4">
        <v>75</v>
      </c>
      <c r="F3" s="4">
        <v>83</v>
      </c>
      <c r="G3" s="4">
        <v>82</v>
      </c>
      <c r="H3" s="4" t="s">
        <v>116</v>
      </c>
      <c r="I3" s="4">
        <v>59</v>
      </c>
      <c r="J3" s="4" t="s">
        <v>119</v>
      </c>
      <c r="K3" s="4">
        <f t="array" ref="K3:K7">FREQUENCY(D3:D100,I3:I7)</f>
        <v>23</v>
      </c>
      <c r="L3" s="4">
        <f t="array" ref="L3:L7">FREQUENCY(E3:E100,I3:I7)</f>
        <v>19</v>
      </c>
      <c r="M3" s="4">
        <f t="array" ref="M3:M7">FREQUENCY(F3:F100,I3:I7)</f>
        <v>22</v>
      </c>
      <c r="N3" s="4">
        <f t="array" ref="N3:N7">FREQUENCY(G3:G100,I3:I7)</f>
        <v>12</v>
      </c>
    </row>
    <row r="4" spans="1:14" x14ac:dyDescent="0.3">
      <c r="A4" s="6"/>
      <c r="B4" s="4">
        <v>150015</v>
      </c>
      <c r="C4" s="4" t="s">
        <v>9</v>
      </c>
      <c r="D4" s="4">
        <v>78</v>
      </c>
      <c r="E4" s="4">
        <v>88</v>
      </c>
      <c r="F4" s="4">
        <v>85</v>
      </c>
      <c r="G4" s="4">
        <v>84</v>
      </c>
      <c r="H4" s="4" t="s">
        <v>8</v>
      </c>
      <c r="I4" s="4">
        <v>69</v>
      </c>
      <c r="J4" s="4" t="s">
        <v>121</v>
      </c>
      <c r="K4" s="4">
        <v>7</v>
      </c>
      <c r="L4" s="4">
        <v>18</v>
      </c>
      <c r="M4" s="4">
        <v>16</v>
      </c>
      <c r="N4" s="4">
        <v>24</v>
      </c>
    </row>
    <row r="5" spans="1:14" x14ac:dyDescent="0.3">
      <c r="A5" s="6"/>
      <c r="B5" s="4">
        <v>150017</v>
      </c>
      <c r="C5" s="4" t="s">
        <v>10</v>
      </c>
      <c r="D5" s="4">
        <v>90</v>
      </c>
      <c r="E5" s="4">
        <v>86</v>
      </c>
      <c r="F5" s="4">
        <v>95</v>
      </c>
      <c r="G5" s="4">
        <v>92</v>
      </c>
      <c r="H5" s="4" t="s">
        <v>11</v>
      </c>
      <c r="I5" s="4">
        <v>79</v>
      </c>
      <c r="J5" s="4" t="s">
        <v>123</v>
      </c>
      <c r="K5" s="4">
        <v>21</v>
      </c>
      <c r="L5" s="4">
        <v>28</v>
      </c>
      <c r="M5" s="4">
        <v>10</v>
      </c>
      <c r="N5" s="4">
        <v>24</v>
      </c>
    </row>
    <row r="6" spans="1:14" x14ac:dyDescent="0.3">
      <c r="A6" s="6"/>
      <c r="B6" s="4">
        <v>151012</v>
      </c>
      <c r="C6" s="4" t="s">
        <v>12</v>
      </c>
      <c r="D6" s="4">
        <v>75</v>
      </c>
      <c r="E6" s="4">
        <v>68</v>
      </c>
      <c r="F6" s="4">
        <v>77</v>
      </c>
      <c r="G6" s="4">
        <v>75</v>
      </c>
      <c r="H6" s="4" t="s">
        <v>13</v>
      </c>
      <c r="I6" s="4">
        <v>89</v>
      </c>
      <c r="J6" s="4" t="s">
        <v>125</v>
      </c>
      <c r="K6" s="4">
        <v>24</v>
      </c>
      <c r="L6" s="4">
        <v>28</v>
      </c>
      <c r="M6" s="4">
        <v>38</v>
      </c>
      <c r="N6" s="4">
        <v>34</v>
      </c>
    </row>
    <row r="7" spans="1:14" x14ac:dyDescent="0.3">
      <c r="A7" s="6"/>
      <c r="B7" s="4">
        <v>151306</v>
      </c>
      <c r="C7" s="4" t="s">
        <v>14</v>
      </c>
      <c r="D7" s="4">
        <v>85</v>
      </c>
      <c r="E7" s="4">
        <v>88</v>
      </c>
      <c r="F7" s="4">
        <v>90</v>
      </c>
      <c r="G7" s="4">
        <v>88</v>
      </c>
      <c r="H7" s="4" t="s">
        <v>8</v>
      </c>
      <c r="I7" s="4">
        <v>100</v>
      </c>
      <c r="J7" s="4" t="s">
        <v>127</v>
      </c>
      <c r="K7" s="4">
        <v>23</v>
      </c>
      <c r="L7" s="4">
        <v>5</v>
      </c>
      <c r="M7" s="4">
        <v>12</v>
      </c>
      <c r="N7" s="4">
        <v>4</v>
      </c>
    </row>
    <row r="8" spans="1:14" x14ac:dyDescent="0.3">
      <c r="A8" s="6"/>
      <c r="B8" s="4">
        <v>151312</v>
      </c>
      <c r="C8" s="4" t="s">
        <v>15</v>
      </c>
      <c r="D8" s="4">
        <v>70</v>
      </c>
      <c r="E8" s="4">
        <v>75</v>
      </c>
      <c r="F8" s="4">
        <v>66</v>
      </c>
      <c r="G8" s="4">
        <v>69</v>
      </c>
      <c r="H8" s="4" t="s">
        <v>16</v>
      </c>
    </row>
    <row r="9" spans="1:14" x14ac:dyDescent="0.3">
      <c r="A9" s="6"/>
      <c r="B9" s="4">
        <v>151315</v>
      </c>
      <c r="C9" s="4" t="s">
        <v>17</v>
      </c>
      <c r="D9" s="4">
        <v>75</v>
      </c>
      <c r="E9" s="4">
        <v>80</v>
      </c>
      <c r="F9" s="4">
        <v>86</v>
      </c>
      <c r="G9" s="4">
        <v>82</v>
      </c>
      <c r="H9" s="4" t="s">
        <v>8</v>
      </c>
    </row>
    <row r="10" spans="1:14" x14ac:dyDescent="0.3">
      <c r="A10" s="6"/>
      <c r="B10" s="4">
        <v>151412</v>
      </c>
      <c r="C10" s="4" t="s">
        <v>18</v>
      </c>
      <c r="D10" s="4">
        <v>95</v>
      </c>
      <c r="E10" s="4">
        <v>86</v>
      </c>
      <c r="F10" s="4">
        <v>92</v>
      </c>
      <c r="G10" s="4">
        <v>92</v>
      </c>
      <c r="H10" s="4" t="s">
        <v>11</v>
      </c>
    </row>
    <row r="11" spans="1:14" x14ac:dyDescent="0.3">
      <c r="A11" s="6"/>
      <c r="B11" s="4">
        <v>151417</v>
      </c>
      <c r="C11" s="4" t="s">
        <v>19</v>
      </c>
      <c r="D11" s="4">
        <v>70</v>
      </c>
      <c r="E11" s="4">
        <v>60</v>
      </c>
      <c r="F11" s="4">
        <v>55</v>
      </c>
      <c r="G11" s="4">
        <v>61</v>
      </c>
      <c r="H11" s="4" t="s">
        <v>16</v>
      </c>
    </row>
    <row r="12" spans="1:14" x14ac:dyDescent="0.3">
      <c r="A12" s="6"/>
      <c r="B12" s="4">
        <v>151428</v>
      </c>
      <c r="C12" s="4" t="s">
        <v>20</v>
      </c>
      <c r="D12" s="4">
        <v>85</v>
      </c>
      <c r="E12" s="4">
        <v>75</v>
      </c>
      <c r="F12" s="4">
        <v>80</v>
      </c>
      <c r="G12" s="4">
        <v>81</v>
      </c>
      <c r="H12" s="4" t="s">
        <v>8</v>
      </c>
    </row>
    <row r="13" spans="1:14" x14ac:dyDescent="0.3">
      <c r="A13" s="6"/>
      <c r="B13" s="4">
        <v>151501</v>
      </c>
      <c r="C13" s="4" t="s">
        <v>21</v>
      </c>
      <c r="D13" s="4">
        <v>75</v>
      </c>
      <c r="E13" s="4">
        <v>80</v>
      </c>
      <c r="F13" s="4">
        <v>83</v>
      </c>
      <c r="G13" s="4">
        <v>80</v>
      </c>
      <c r="H13" s="4" t="s">
        <v>8</v>
      </c>
    </row>
    <row r="14" spans="1:14" x14ac:dyDescent="0.3">
      <c r="A14" s="6"/>
      <c r="B14" s="4">
        <v>151508</v>
      </c>
      <c r="C14" s="4" t="s">
        <v>22</v>
      </c>
      <c r="D14" s="4">
        <v>88</v>
      </c>
      <c r="E14" s="4">
        <v>75</v>
      </c>
      <c r="F14" s="4">
        <v>76</v>
      </c>
      <c r="G14" s="4">
        <v>79</v>
      </c>
      <c r="H14" s="4" t="s">
        <v>13</v>
      </c>
    </row>
    <row r="15" spans="1:14" x14ac:dyDescent="0.3">
      <c r="A15" s="6"/>
      <c r="B15" s="4">
        <v>151603</v>
      </c>
      <c r="C15" s="4" t="s">
        <v>23</v>
      </c>
      <c r="D15" s="4">
        <v>70</v>
      </c>
      <c r="E15" s="4">
        <v>83</v>
      </c>
      <c r="F15" s="4">
        <v>83</v>
      </c>
      <c r="G15" s="4">
        <v>79</v>
      </c>
      <c r="H15" s="4" t="s">
        <v>13</v>
      </c>
    </row>
    <row r="16" spans="1:14" x14ac:dyDescent="0.3">
      <c r="A16" s="6"/>
      <c r="B16" s="4">
        <v>151612</v>
      </c>
      <c r="C16" s="4" t="s">
        <v>24</v>
      </c>
      <c r="D16" s="4">
        <v>70</v>
      </c>
      <c r="E16" s="4">
        <v>50</v>
      </c>
      <c r="F16" s="4">
        <v>45</v>
      </c>
      <c r="G16" s="4">
        <v>54</v>
      </c>
      <c r="H16" s="4" t="s">
        <v>25</v>
      </c>
    </row>
    <row r="17" spans="1:8" x14ac:dyDescent="0.3">
      <c r="A17" s="6"/>
      <c r="B17" s="4">
        <v>151711</v>
      </c>
      <c r="C17" s="4" t="s">
        <v>26</v>
      </c>
      <c r="D17" s="4">
        <v>93</v>
      </c>
      <c r="E17" s="4">
        <v>85</v>
      </c>
      <c r="F17" s="4">
        <v>88</v>
      </c>
      <c r="G17" s="4">
        <v>89</v>
      </c>
      <c r="H17" s="4" t="s">
        <v>8</v>
      </c>
    </row>
    <row r="18" spans="1:8" x14ac:dyDescent="0.3">
      <c r="A18" s="6"/>
      <c r="B18" s="4">
        <v>151715</v>
      </c>
      <c r="C18" s="4" t="s">
        <v>27</v>
      </c>
      <c r="D18" s="4">
        <v>75</v>
      </c>
      <c r="E18" s="4">
        <v>75</v>
      </c>
      <c r="F18" s="4">
        <v>68</v>
      </c>
      <c r="G18" s="4">
        <v>72</v>
      </c>
      <c r="H18" s="4" t="s">
        <v>13</v>
      </c>
    </row>
    <row r="19" spans="1:8" x14ac:dyDescent="0.3">
      <c r="A19" s="6"/>
      <c r="B19" s="4">
        <v>151809</v>
      </c>
      <c r="C19" s="4" t="s">
        <v>28</v>
      </c>
      <c r="D19" s="4">
        <v>65</v>
      </c>
      <c r="E19" s="4">
        <v>60</v>
      </c>
      <c r="F19" s="4">
        <v>63</v>
      </c>
      <c r="G19" s="4">
        <v>63</v>
      </c>
      <c r="H19" s="4" t="s">
        <v>16</v>
      </c>
    </row>
    <row r="20" spans="1:8" x14ac:dyDescent="0.3">
      <c r="A20" s="6"/>
      <c r="B20" s="4">
        <v>151816</v>
      </c>
      <c r="C20" s="4" t="s">
        <v>29</v>
      </c>
      <c r="D20" s="4">
        <v>90</v>
      </c>
      <c r="E20" s="4">
        <v>88</v>
      </c>
      <c r="F20" s="4">
        <v>93</v>
      </c>
      <c r="G20" s="4">
        <v>91</v>
      </c>
      <c r="H20" s="4" t="s">
        <v>11</v>
      </c>
    </row>
    <row r="21" spans="1:8" x14ac:dyDescent="0.3">
      <c r="A21" s="6"/>
      <c r="B21" s="4">
        <v>151823</v>
      </c>
      <c r="C21" s="4" t="s">
        <v>30</v>
      </c>
      <c r="D21" s="4">
        <v>86</v>
      </c>
      <c r="E21" s="4">
        <v>75</v>
      </c>
      <c r="F21" s="4">
        <v>83</v>
      </c>
      <c r="G21" s="4">
        <v>82</v>
      </c>
      <c r="H21" s="4" t="s">
        <v>8</v>
      </c>
    </row>
    <row r="22" spans="1:8" x14ac:dyDescent="0.3">
      <c r="A22" s="6"/>
      <c r="B22" s="4">
        <v>152101</v>
      </c>
      <c r="C22" s="4" t="s">
        <v>31</v>
      </c>
      <c r="D22" s="4">
        <v>80</v>
      </c>
      <c r="E22" s="4">
        <v>75</v>
      </c>
      <c r="F22" s="4">
        <v>88</v>
      </c>
      <c r="G22" s="4">
        <v>83</v>
      </c>
      <c r="H22" s="4" t="s">
        <v>8</v>
      </c>
    </row>
    <row r="23" spans="1:8" x14ac:dyDescent="0.3">
      <c r="A23" s="6"/>
      <c r="B23" s="4">
        <v>152111</v>
      </c>
      <c r="C23" s="4" t="s">
        <v>32</v>
      </c>
      <c r="D23" s="4">
        <v>70</v>
      </c>
      <c r="E23" s="4">
        <v>65</v>
      </c>
      <c r="F23" s="4">
        <v>45</v>
      </c>
      <c r="G23" s="4">
        <v>57</v>
      </c>
      <c r="H23" s="4" t="s">
        <v>25</v>
      </c>
    </row>
    <row r="24" spans="1:8" x14ac:dyDescent="0.3">
      <c r="A24" s="6"/>
      <c r="B24" s="4">
        <v>152116</v>
      </c>
      <c r="C24" s="4" t="s">
        <v>33</v>
      </c>
      <c r="D24" s="4">
        <v>86</v>
      </c>
      <c r="E24" s="4">
        <v>75</v>
      </c>
      <c r="F24" s="4">
        <v>83</v>
      </c>
      <c r="G24" s="4">
        <v>82</v>
      </c>
      <c r="H24" s="4" t="s">
        <v>8</v>
      </c>
    </row>
    <row r="25" spans="1:8" x14ac:dyDescent="0.3">
      <c r="A25" s="6"/>
      <c r="B25" s="4">
        <v>152122</v>
      </c>
      <c r="C25" s="4" t="s">
        <v>34</v>
      </c>
      <c r="D25" s="4">
        <v>93</v>
      </c>
      <c r="E25" s="4">
        <v>85</v>
      </c>
      <c r="F25" s="4">
        <v>88</v>
      </c>
      <c r="G25" s="4">
        <v>89</v>
      </c>
      <c r="H25" s="4" t="s">
        <v>8</v>
      </c>
    </row>
    <row r="26" spans="1:8" x14ac:dyDescent="0.3">
      <c r="A26" s="6"/>
      <c r="B26" s="4">
        <v>152309</v>
      </c>
      <c r="C26" s="4" t="s">
        <v>35</v>
      </c>
      <c r="D26" s="4">
        <v>86</v>
      </c>
      <c r="E26" s="4">
        <v>75</v>
      </c>
      <c r="F26" s="4">
        <v>83</v>
      </c>
      <c r="G26" s="4">
        <v>82</v>
      </c>
      <c r="H26" s="4" t="s">
        <v>8</v>
      </c>
    </row>
    <row r="27" spans="1:8" x14ac:dyDescent="0.3">
      <c r="A27" s="6"/>
      <c r="B27" s="4">
        <v>152311</v>
      </c>
      <c r="C27" s="4" t="s">
        <v>36</v>
      </c>
      <c r="D27" s="4">
        <v>80</v>
      </c>
      <c r="E27" s="4">
        <v>85</v>
      </c>
      <c r="F27" s="4">
        <v>83</v>
      </c>
      <c r="G27" s="4">
        <v>83</v>
      </c>
      <c r="H27" s="4" t="s">
        <v>8</v>
      </c>
    </row>
    <row r="28" spans="1:8" x14ac:dyDescent="0.3">
      <c r="A28" s="6"/>
      <c r="B28" s="4">
        <v>152318</v>
      </c>
      <c r="C28" s="4" t="s">
        <v>37</v>
      </c>
      <c r="D28" s="4">
        <v>86</v>
      </c>
      <c r="E28" s="4">
        <v>75</v>
      </c>
      <c r="F28" s="4">
        <v>83</v>
      </c>
      <c r="G28" s="4">
        <v>82</v>
      </c>
      <c r="H28" s="4" t="s">
        <v>8</v>
      </c>
    </row>
    <row r="29" spans="1:8" x14ac:dyDescent="0.3">
      <c r="A29" s="6"/>
      <c r="B29" s="4">
        <v>152319</v>
      </c>
      <c r="C29" s="4" t="s">
        <v>38</v>
      </c>
      <c r="D29" s="4">
        <v>93</v>
      </c>
      <c r="E29" s="4">
        <v>85</v>
      </c>
      <c r="F29" s="4">
        <v>88</v>
      </c>
      <c r="G29" s="4">
        <v>89</v>
      </c>
      <c r="H29" s="4" t="s">
        <v>8</v>
      </c>
    </row>
    <row r="30" spans="1:8" x14ac:dyDescent="0.3">
      <c r="A30" s="6"/>
      <c r="B30" s="4">
        <v>152511</v>
      </c>
      <c r="C30" s="4" t="s">
        <v>39</v>
      </c>
      <c r="D30" s="4">
        <v>70</v>
      </c>
      <c r="E30" s="4">
        <v>66</v>
      </c>
      <c r="F30" s="4">
        <v>78</v>
      </c>
      <c r="G30" s="4">
        <v>73</v>
      </c>
      <c r="H30" s="4" t="s">
        <v>13</v>
      </c>
    </row>
    <row r="31" spans="1:8" x14ac:dyDescent="0.3">
      <c r="A31" s="6"/>
      <c r="B31" s="4">
        <v>152512</v>
      </c>
      <c r="C31" s="4" t="s">
        <v>40</v>
      </c>
      <c r="D31" s="4">
        <v>86</v>
      </c>
      <c r="E31" s="4">
        <v>85</v>
      </c>
      <c r="F31" s="4">
        <v>93</v>
      </c>
      <c r="G31" s="4">
        <v>89</v>
      </c>
      <c r="H31" s="4" t="s">
        <v>8</v>
      </c>
    </row>
    <row r="32" spans="1:8" x14ac:dyDescent="0.3">
      <c r="A32" s="6"/>
      <c r="B32" s="4">
        <v>152612</v>
      </c>
      <c r="C32" s="4" t="s">
        <v>41</v>
      </c>
      <c r="D32" s="4">
        <v>86</v>
      </c>
      <c r="E32" s="4">
        <v>75</v>
      </c>
      <c r="F32" s="4">
        <v>83</v>
      </c>
      <c r="G32" s="4">
        <v>82</v>
      </c>
      <c r="H32" s="4" t="s">
        <v>8</v>
      </c>
    </row>
    <row r="33" spans="1:8" x14ac:dyDescent="0.3">
      <c r="A33" s="6"/>
      <c r="B33" s="4">
        <v>152702</v>
      </c>
      <c r="C33" s="4" t="s">
        <v>42</v>
      </c>
      <c r="D33" s="4">
        <v>93</v>
      </c>
      <c r="E33" s="4">
        <v>85</v>
      </c>
      <c r="F33" s="4">
        <v>88</v>
      </c>
      <c r="G33" s="4">
        <v>89</v>
      </c>
      <c r="H33" s="4" t="s">
        <v>8</v>
      </c>
    </row>
    <row r="34" spans="1:8" x14ac:dyDescent="0.3">
      <c r="A34" s="6"/>
      <c r="B34" s="4">
        <v>152703</v>
      </c>
      <c r="C34" s="4" t="s">
        <v>43</v>
      </c>
      <c r="D34" s="4">
        <v>66</v>
      </c>
      <c r="E34" s="4">
        <v>75</v>
      </c>
      <c r="F34" s="4">
        <v>73</v>
      </c>
      <c r="G34" s="4">
        <v>71</v>
      </c>
      <c r="H34" s="4" t="s">
        <v>13</v>
      </c>
    </row>
    <row r="35" spans="1:8" x14ac:dyDescent="0.3">
      <c r="A35" s="6"/>
      <c r="B35" s="4">
        <v>152713</v>
      </c>
      <c r="C35" s="4" t="s">
        <v>44</v>
      </c>
      <c r="D35" s="4">
        <v>86</v>
      </c>
      <c r="E35" s="4">
        <v>75</v>
      </c>
      <c r="F35" s="4">
        <v>83</v>
      </c>
      <c r="G35" s="4">
        <v>82</v>
      </c>
      <c r="H35" s="4" t="s">
        <v>8</v>
      </c>
    </row>
    <row r="36" spans="1:8" x14ac:dyDescent="0.3">
      <c r="A36" s="6"/>
      <c r="B36" s="4">
        <v>152911</v>
      </c>
      <c r="C36" s="4" t="s">
        <v>45</v>
      </c>
      <c r="D36" s="4">
        <v>93</v>
      </c>
      <c r="E36" s="4">
        <v>85</v>
      </c>
      <c r="F36" s="4">
        <v>88</v>
      </c>
      <c r="G36" s="4">
        <v>89</v>
      </c>
      <c r="H36" s="4" t="s">
        <v>8</v>
      </c>
    </row>
    <row r="37" spans="1:8" x14ac:dyDescent="0.3">
      <c r="A37" s="6"/>
      <c r="B37" s="4">
        <v>152918</v>
      </c>
      <c r="C37" s="4" t="s">
        <v>46</v>
      </c>
      <c r="D37" s="4">
        <v>86</v>
      </c>
      <c r="E37" s="4">
        <v>85</v>
      </c>
      <c r="F37" s="4">
        <v>83</v>
      </c>
      <c r="G37" s="4">
        <v>84</v>
      </c>
      <c r="H37" s="4" t="s">
        <v>8</v>
      </c>
    </row>
    <row r="38" spans="1:8" x14ac:dyDescent="0.3">
      <c r="A38" s="6"/>
      <c r="B38" s="4">
        <v>152922</v>
      </c>
      <c r="C38" s="4" t="s">
        <v>47</v>
      </c>
      <c r="D38" s="4">
        <v>86</v>
      </c>
      <c r="E38" s="4">
        <v>75</v>
      </c>
      <c r="F38" s="4">
        <v>83</v>
      </c>
      <c r="G38" s="4">
        <v>82</v>
      </c>
      <c r="H38" s="4" t="s">
        <v>8</v>
      </c>
    </row>
    <row r="39" spans="1:8" x14ac:dyDescent="0.3">
      <c r="A39" s="6"/>
      <c r="B39" s="4">
        <v>153003</v>
      </c>
      <c r="C39" s="4" t="s">
        <v>48</v>
      </c>
      <c r="D39" s="4">
        <v>83</v>
      </c>
      <c r="E39" s="4">
        <v>85</v>
      </c>
      <c r="F39" s="4">
        <v>88</v>
      </c>
      <c r="G39" s="4">
        <v>86</v>
      </c>
      <c r="H39" s="4" t="s">
        <v>8</v>
      </c>
    </row>
    <row r="40" spans="1:8" x14ac:dyDescent="0.3">
      <c r="A40" s="6"/>
      <c r="B40" s="4">
        <v>153106</v>
      </c>
      <c r="C40" s="4" t="s">
        <v>49</v>
      </c>
      <c r="D40" s="4">
        <v>76</v>
      </c>
      <c r="E40" s="4">
        <v>75</v>
      </c>
      <c r="F40" s="4">
        <v>63</v>
      </c>
      <c r="G40" s="4">
        <v>69</v>
      </c>
      <c r="H40" s="4" t="s">
        <v>16</v>
      </c>
    </row>
    <row r="41" spans="1:8" x14ac:dyDescent="0.3">
      <c r="A41" s="6" t="s">
        <v>136</v>
      </c>
      <c r="B41" s="4">
        <v>163411</v>
      </c>
      <c r="C41" s="4" t="s">
        <v>56</v>
      </c>
      <c r="D41" s="4">
        <v>74</v>
      </c>
      <c r="E41" s="4">
        <v>56</v>
      </c>
      <c r="F41" s="4">
        <v>85</v>
      </c>
      <c r="G41" s="4">
        <f>ROUND(0.3*D41+0.2*E41+0.5*F41,0)</f>
        <v>76</v>
      </c>
      <c r="H41" s="4" t="str">
        <f>IF(G41&lt;60,"不及格",IF(G41&lt;70,"及格",IF(G41&lt;80,"中等",IF(G41&lt;90,"良好","优秀"))))</f>
        <v>中等</v>
      </c>
    </row>
    <row r="42" spans="1:8" x14ac:dyDescent="0.3">
      <c r="A42" s="6"/>
      <c r="B42" s="4">
        <v>163407</v>
      </c>
      <c r="C42" s="4" t="s">
        <v>57</v>
      </c>
      <c r="D42" s="4">
        <v>73</v>
      </c>
      <c r="E42" s="4">
        <v>78</v>
      </c>
      <c r="F42" s="4">
        <v>73</v>
      </c>
      <c r="G42" s="4">
        <f t="shared" ref="G42:G68" si="0">ROUND(0.3*D42+0.2*E42+0.5*F42,0)</f>
        <v>74</v>
      </c>
      <c r="H42" s="4" t="str">
        <f t="shared" ref="H42:H68" si="1">IF(G42&lt;60,"不及格",IF(G42&lt;70,"及格",IF(G42&lt;80,"中等",IF(G42&lt;90,"良好","优秀"))))</f>
        <v>中等</v>
      </c>
    </row>
    <row r="43" spans="1:8" x14ac:dyDescent="0.3">
      <c r="A43" s="6"/>
      <c r="B43" s="4">
        <v>163413</v>
      </c>
      <c r="C43" s="4" t="s">
        <v>58</v>
      </c>
      <c r="D43" s="4">
        <v>60</v>
      </c>
      <c r="E43" s="4">
        <v>63</v>
      </c>
      <c r="F43" s="4">
        <v>62</v>
      </c>
      <c r="G43" s="4">
        <f t="shared" si="0"/>
        <v>62</v>
      </c>
      <c r="H43" s="4" t="str">
        <f t="shared" si="1"/>
        <v>及格</v>
      </c>
    </row>
    <row r="44" spans="1:8" x14ac:dyDescent="0.3">
      <c r="A44" s="6"/>
      <c r="B44" s="4">
        <v>163405</v>
      </c>
      <c r="C44" s="4" t="s">
        <v>59</v>
      </c>
      <c r="D44" s="4">
        <v>67</v>
      </c>
      <c r="E44" s="4">
        <v>77</v>
      </c>
      <c r="F44" s="4">
        <v>63</v>
      </c>
      <c r="G44" s="4">
        <f t="shared" si="0"/>
        <v>67</v>
      </c>
      <c r="H44" s="4" t="str">
        <f t="shared" si="1"/>
        <v>及格</v>
      </c>
    </row>
    <row r="45" spans="1:8" x14ac:dyDescent="0.3">
      <c r="A45" s="6"/>
      <c r="B45" s="4">
        <v>163415</v>
      </c>
      <c r="C45" s="4" t="s">
        <v>60</v>
      </c>
      <c r="D45" s="4">
        <v>55</v>
      </c>
      <c r="E45" s="4">
        <v>49</v>
      </c>
      <c r="F45" s="4">
        <v>66</v>
      </c>
      <c r="G45" s="4">
        <f t="shared" si="0"/>
        <v>59</v>
      </c>
      <c r="H45" s="4" t="str">
        <f t="shared" si="1"/>
        <v>不及格</v>
      </c>
    </row>
    <row r="46" spans="1:8" x14ac:dyDescent="0.3">
      <c r="A46" s="6"/>
      <c r="B46" s="4">
        <v>163403</v>
      </c>
      <c r="C46" s="4" t="s">
        <v>61</v>
      </c>
      <c r="D46" s="4">
        <v>81</v>
      </c>
      <c r="E46" s="4">
        <v>42</v>
      </c>
      <c r="F46" s="4">
        <v>91</v>
      </c>
      <c r="G46" s="4">
        <f t="shared" si="0"/>
        <v>78</v>
      </c>
      <c r="H46" s="4" t="str">
        <f t="shared" si="1"/>
        <v>中等</v>
      </c>
    </row>
    <row r="47" spans="1:8" x14ac:dyDescent="0.3">
      <c r="A47" s="6"/>
      <c r="B47" s="4">
        <v>163417</v>
      </c>
      <c r="C47" s="4" t="s">
        <v>62</v>
      </c>
      <c r="D47" s="4">
        <v>31</v>
      </c>
      <c r="E47" s="4">
        <v>82</v>
      </c>
      <c r="F47" s="4">
        <v>54</v>
      </c>
      <c r="G47" s="4">
        <f t="shared" si="0"/>
        <v>53</v>
      </c>
      <c r="H47" s="4" t="str">
        <f t="shared" si="1"/>
        <v>不及格</v>
      </c>
    </row>
    <row r="48" spans="1:8" x14ac:dyDescent="0.3">
      <c r="A48" s="6"/>
      <c r="B48" s="4">
        <v>163401</v>
      </c>
      <c r="C48" s="4" t="s">
        <v>63</v>
      </c>
      <c r="D48" s="4">
        <v>91</v>
      </c>
      <c r="E48" s="4">
        <v>47</v>
      </c>
      <c r="F48" s="4">
        <v>65</v>
      </c>
      <c r="G48" s="4">
        <f t="shared" si="0"/>
        <v>69</v>
      </c>
      <c r="H48" s="4" t="str">
        <f t="shared" si="1"/>
        <v>及格</v>
      </c>
    </row>
    <row r="49" spans="1:8" x14ac:dyDescent="0.3">
      <c r="A49" s="6"/>
      <c r="B49" s="4">
        <v>163419</v>
      </c>
      <c r="C49" s="4" t="s">
        <v>64</v>
      </c>
      <c r="D49" s="4">
        <v>65</v>
      </c>
      <c r="E49" s="4">
        <v>92</v>
      </c>
      <c r="F49" s="4">
        <v>54</v>
      </c>
      <c r="G49" s="4">
        <f t="shared" si="0"/>
        <v>65</v>
      </c>
      <c r="H49" s="4" t="str">
        <f t="shared" si="1"/>
        <v>及格</v>
      </c>
    </row>
    <row r="50" spans="1:8" x14ac:dyDescent="0.3">
      <c r="A50" s="6"/>
      <c r="B50" s="4">
        <v>163399</v>
      </c>
      <c r="C50" s="4" t="s">
        <v>65</v>
      </c>
      <c r="D50" s="4">
        <v>80</v>
      </c>
      <c r="E50" s="4">
        <v>66</v>
      </c>
      <c r="F50" s="4">
        <v>47</v>
      </c>
      <c r="G50" s="4">
        <f t="shared" si="0"/>
        <v>61</v>
      </c>
      <c r="H50" s="4" t="str">
        <f t="shared" si="1"/>
        <v>及格</v>
      </c>
    </row>
    <row r="51" spans="1:8" x14ac:dyDescent="0.3">
      <c r="A51" s="6"/>
      <c r="B51" s="4">
        <v>163421</v>
      </c>
      <c r="C51" s="4" t="s">
        <v>66</v>
      </c>
      <c r="D51" s="4">
        <v>38</v>
      </c>
      <c r="E51" s="4">
        <v>76</v>
      </c>
      <c r="F51" s="4">
        <v>86</v>
      </c>
      <c r="G51" s="4">
        <f t="shared" si="0"/>
        <v>70</v>
      </c>
      <c r="H51" s="4" t="str">
        <f t="shared" si="1"/>
        <v>中等</v>
      </c>
    </row>
    <row r="52" spans="1:8" x14ac:dyDescent="0.3">
      <c r="A52" s="6"/>
      <c r="B52" s="4">
        <v>163397</v>
      </c>
      <c r="C52" s="4" t="s">
        <v>67</v>
      </c>
      <c r="D52" s="4">
        <v>93</v>
      </c>
      <c r="E52" s="4">
        <v>76</v>
      </c>
      <c r="F52" s="4">
        <v>80</v>
      </c>
      <c r="G52" s="4">
        <f t="shared" si="0"/>
        <v>83</v>
      </c>
      <c r="H52" s="4" t="str">
        <f t="shared" si="1"/>
        <v>良好</v>
      </c>
    </row>
    <row r="53" spans="1:8" x14ac:dyDescent="0.3">
      <c r="A53" s="6"/>
      <c r="B53" s="4">
        <v>163423</v>
      </c>
      <c r="C53" s="4" t="s">
        <v>68</v>
      </c>
      <c r="D53" s="4">
        <v>92</v>
      </c>
      <c r="E53" s="4">
        <v>82</v>
      </c>
      <c r="F53" s="4">
        <v>52</v>
      </c>
      <c r="G53" s="4">
        <f t="shared" si="0"/>
        <v>70</v>
      </c>
      <c r="H53" s="4" t="str">
        <f t="shared" si="1"/>
        <v>中等</v>
      </c>
    </row>
    <row r="54" spans="1:8" x14ac:dyDescent="0.3">
      <c r="A54" s="6"/>
      <c r="B54" s="4">
        <v>163395</v>
      </c>
      <c r="C54" s="4" t="s">
        <v>69</v>
      </c>
      <c r="D54" s="4">
        <v>58</v>
      </c>
      <c r="E54" s="4">
        <v>90</v>
      </c>
      <c r="F54" s="4">
        <v>92</v>
      </c>
      <c r="G54" s="4">
        <f t="shared" si="0"/>
        <v>81</v>
      </c>
      <c r="H54" s="4" t="str">
        <f t="shared" si="1"/>
        <v>良好</v>
      </c>
    </row>
    <row r="55" spans="1:8" x14ac:dyDescent="0.3">
      <c r="A55" s="6"/>
      <c r="B55" s="4">
        <v>163425</v>
      </c>
      <c r="C55" s="4" t="s">
        <v>70</v>
      </c>
      <c r="D55" s="4">
        <v>46</v>
      </c>
      <c r="E55" s="4">
        <v>96</v>
      </c>
      <c r="F55" s="4">
        <v>84</v>
      </c>
      <c r="G55" s="4">
        <f t="shared" si="0"/>
        <v>75</v>
      </c>
      <c r="H55" s="4" t="str">
        <f t="shared" si="1"/>
        <v>中等</v>
      </c>
    </row>
    <row r="56" spans="1:8" x14ac:dyDescent="0.3">
      <c r="A56" s="6"/>
      <c r="B56" s="4">
        <v>163393</v>
      </c>
      <c r="C56" s="4" t="s">
        <v>71</v>
      </c>
      <c r="D56" s="4">
        <v>82</v>
      </c>
      <c r="E56" s="4">
        <v>64</v>
      </c>
      <c r="F56" s="4">
        <v>62</v>
      </c>
      <c r="G56" s="4">
        <f t="shared" si="0"/>
        <v>68</v>
      </c>
      <c r="H56" s="4" t="str">
        <f t="shared" si="1"/>
        <v>及格</v>
      </c>
    </row>
    <row r="57" spans="1:8" x14ac:dyDescent="0.3">
      <c r="A57" s="6"/>
      <c r="B57" s="4">
        <v>163427</v>
      </c>
      <c r="C57" s="4" t="s">
        <v>72</v>
      </c>
      <c r="D57" s="4">
        <v>65</v>
      </c>
      <c r="E57" s="4">
        <v>84</v>
      </c>
      <c r="F57" s="4">
        <v>67</v>
      </c>
      <c r="G57" s="4">
        <f t="shared" si="0"/>
        <v>70</v>
      </c>
      <c r="H57" s="4" t="str">
        <f t="shared" si="1"/>
        <v>中等</v>
      </c>
    </row>
    <row r="58" spans="1:8" x14ac:dyDescent="0.3">
      <c r="A58" s="6"/>
      <c r="B58" s="4">
        <v>163391</v>
      </c>
      <c r="C58" s="4" t="s">
        <v>73</v>
      </c>
      <c r="D58" s="4">
        <v>98</v>
      </c>
      <c r="E58" s="4">
        <v>64</v>
      </c>
      <c r="F58" s="4">
        <v>79</v>
      </c>
      <c r="G58" s="4">
        <f t="shared" si="0"/>
        <v>82</v>
      </c>
      <c r="H58" s="4" t="str">
        <f t="shared" si="1"/>
        <v>良好</v>
      </c>
    </row>
    <row r="59" spans="1:8" x14ac:dyDescent="0.3">
      <c r="A59" s="6"/>
      <c r="B59" s="4">
        <v>163429</v>
      </c>
      <c r="C59" s="4" t="s">
        <v>74</v>
      </c>
      <c r="D59" s="4">
        <v>89</v>
      </c>
      <c r="E59" s="4">
        <v>69</v>
      </c>
      <c r="F59" s="4">
        <v>78</v>
      </c>
      <c r="G59" s="4">
        <f t="shared" si="0"/>
        <v>80</v>
      </c>
      <c r="H59" s="4" t="str">
        <f t="shared" si="1"/>
        <v>良好</v>
      </c>
    </row>
    <row r="60" spans="1:8" x14ac:dyDescent="0.3">
      <c r="A60" s="6"/>
      <c r="B60" s="4">
        <v>163389</v>
      </c>
      <c r="C60" s="4" t="s">
        <v>75</v>
      </c>
      <c r="D60" s="4">
        <v>78</v>
      </c>
      <c r="E60" s="4">
        <v>60</v>
      </c>
      <c r="F60" s="4">
        <v>80</v>
      </c>
      <c r="G60" s="4">
        <f t="shared" si="0"/>
        <v>75</v>
      </c>
      <c r="H60" s="4" t="str">
        <f t="shared" si="1"/>
        <v>中等</v>
      </c>
    </row>
    <row r="61" spans="1:8" x14ac:dyDescent="0.3">
      <c r="A61" s="6"/>
      <c r="B61" s="4">
        <v>163431</v>
      </c>
      <c r="C61" s="4" t="s">
        <v>76</v>
      </c>
      <c r="D61" s="4">
        <v>35</v>
      </c>
      <c r="E61" s="4">
        <v>43</v>
      </c>
      <c r="F61" s="4">
        <v>49</v>
      </c>
      <c r="G61" s="4">
        <f t="shared" si="0"/>
        <v>44</v>
      </c>
      <c r="H61" s="4" t="str">
        <f t="shared" si="1"/>
        <v>不及格</v>
      </c>
    </row>
    <row r="62" spans="1:8" x14ac:dyDescent="0.3">
      <c r="A62" s="6"/>
      <c r="B62" s="4">
        <v>163387</v>
      </c>
      <c r="C62" s="4" t="s">
        <v>77</v>
      </c>
      <c r="D62" s="4">
        <v>55</v>
      </c>
      <c r="E62" s="4">
        <v>44</v>
      </c>
      <c r="F62" s="4">
        <v>51</v>
      </c>
      <c r="G62" s="4">
        <f t="shared" si="0"/>
        <v>51</v>
      </c>
      <c r="H62" s="4" t="str">
        <f t="shared" si="1"/>
        <v>不及格</v>
      </c>
    </row>
    <row r="63" spans="1:8" x14ac:dyDescent="0.3">
      <c r="A63" s="6"/>
      <c r="B63" s="4">
        <v>163433</v>
      </c>
      <c r="C63" s="4" t="s">
        <v>78</v>
      </c>
      <c r="D63" s="4">
        <v>37</v>
      </c>
      <c r="E63" s="4">
        <v>88</v>
      </c>
      <c r="F63" s="4">
        <v>46</v>
      </c>
      <c r="G63" s="4">
        <f t="shared" si="0"/>
        <v>52</v>
      </c>
      <c r="H63" s="4" t="str">
        <f t="shared" si="1"/>
        <v>不及格</v>
      </c>
    </row>
    <row r="64" spans="1:8" x14ac:dyDescent="0.3">
      <c r="A64" s="6"/>
      <c r="B64" s="4">
        <v>163385</v>
      </c>
      <c r="C64" s="4" t="s">
        <v>79</v>
      </c>
      <c r="D64" s="4">
        <v>77</v>
      </c>
      <c r="E64" s="4">
        <v>92</v>
      </c>
      <c r="F64" s="4">
        <v>56</v>
      </c>
      <c r="G64" s="4">
        <f t="shared" si="0"/>
        <v>70</v>
      </c>
      <c r="H64" s="4" t="str">
        <f t="shared" si="1"/>
        <v>中等</v>
      </c>
    </row>
    <row r="65" spans="1:8" x14ac:dyDescent="0.3">
      <c r="A65" s="6"/>
      <c r="B65" s="4">
        <v>163435</v>
      </c>
      <c r="C65" s="4" t="s">
        <v>80</v>
      </c>
      <c r="D65" s="4">
        <v>43</v>
      </c>
      <c r="E65" s="4">
        <v>95</v>
      </c>
      <c r="F65" s="4">
        <v>62</v>
      </c>
      <c r="G65" s="4">
        <f t="shared" si="0"/>
        <v>63</v>
      </c>
      <c r="H65" s="4" t="str">
        <f t="shared" si="1"/>
        <v>及格</v>
      </c>
    </row>
    <row r="66" spans="1:8" x14ac:dyDescent="0.3">
      <c r="A66" s="6"/>
      <c r="B66" s="4">
        <v>163383</v>
      </c>
      <c r="C66" s="4" t="s">
        <v>81</v>
      </c>
      <c r="D66" s="4">
        <v>44</v>
      </c>
      <c r="E66" s="4">
        <v>70</v>
      </c>
      <c r="F66" s="4">
        <v>66</v>
      </c>
      <c r="G66" s="4">
        <f t="shared" si="0"/>
        <v>60</v>
      </c>
      <c r="H66" s="4" t="str">
        <f t="shared" si="1"/>
        <v>及格</v>
      </c>
    </row>
    <row r="67" spans="1:8" x14ac:dyDescent="0.3">
      <c r="A67" s="6"/>
      <c r="B67" s="4">
        <v>163437</v>
      </c>
      <c r="C67" s="4" t="s">
        <v>82</v>
      </c>
      <c r="D67" s="4">
        <v>93</v>
      </c>
      <c r="E67" s="4">
        <v>86</v>
      </c>
      <c r="F67" s="4">
        <v>46</v>
      </c>
      <c r="G67" s="4">
        <f t="shared" si="0"/>
        <v>68</v>
      </c>
      <c r="H67" s="4" t="str">
        <f t="shared" si="1"/>
        <v>及格</v>
      </c>
    </row>
    <row r="68" spans="1:8" x14ac:dyDescent="0.3">
      <c r="A68" s="6"/>
      <c r="B68" s="4">
        <v>163381</v>
      </c>
      <c r="C68" s="4" t="s">
        <v>83</v>
      </c>
      <c r="D68" s="4">
        <v>45</v>
      </c>
      <c r="E68" s="4">
        <v>45</v>
      </c>
      <c r="F68" s="4">
        <v>62</v>
      </c>
      <c r="G68" s="4">
        <f t="shared" si="0"/>
        <v>54</v>
      </c>
      <c r="H68" s="4" t="str">
        <f t="shared" si="1"/>
        <v>不及格</v>
      </c>
    </row>
    <row r="69" spans="1:8" x14ac:dyDescent="0.3">
      <c r="A69" s="6" t="s">
        <v>138</v>
      </c>
      <c r="B69" s="4">
        <v>173341</v>
      </c>
      <c r="C69" s="4" t="s">
        <v>92</v>
      </c>
      <c r="D69" s="4">
        <v>59</v>
      </c>
      <c r="E69" s="4">
        <v>63</v>
      </c>
      <c r="F69" s="4">
        <v>74</v>
      </c>
      <c r="G69" s="4">
        <f>ROUND(0.3*D69+0.2*E69+0.5*F69,0)</f>
        <v>67</v>
      </c>
      <c r="H69" s="4" t="str">
        <f>IF(G69&lt;60,"不及格",IF(G69&lt;70,"及格",IF(G69&lt;80,"中等",IF(G69&lt;90,"良好","优秀"))))</f>
        <v>及格</v>
      </c>
    </row>
    <row r="70" spans="1:8" x14ac:dyDescent="0.3">
      <c r="A70" s="6"/>
      <c r="B70" s="4">
        <v>173558</v>
      </c>
      <c r="C70" s="4" t="s">
        <v>85</v>
      </c>
      <c r="D70" s="4">
        <v>97</v>
      </c>
      <c r="E70" s="4">
        <v>67</v>
      </c>
      <c r="F70" s="4">
        <v>51</v>
      </c>
      <c r="G70" s="4">
        <f t="shared" ref="G70:G100" si="2">ROUND(0.3*D70+0.2*E70+0.5*F70,0)</f>
        <v>68</v>
      </c>
      <c r="H70" s="4" t="str">
        <f t="shared" ref="H70:H100" si="3">IF(G70&lt;60,"不及格",IF(G70&lt;70,"及格",IF(G70&lt;80,"中等",IF(G70&lt;90,"良好","优秀"))))</f>
        <v>及格</v>
      </c>
    </row>
    <row r="71" spans="1:8" x14ac:dyDescent="0.3">
      <c r="A71" s="6"/>
      <c r="B71" s="4">
        <v>173554</v>
      </c>
      <c r="C71" s="4" t="s">
        <v>86</v>
      </c>
      <c r="D71" s="4">
        <v>71</v>
      </c>
      <c r="E71" s="4">
        <v>59</v>
      </c>
      <c r="F71" s="4">
        <v>91</v>
      </c>
      <c r="G71" s="4">
        <f t="shared" si="2"/>
        <v>79</v>
      </c>
      <c r="H71" s="4" t="str">
        <f t="shared" si="3"/>
        <v>中等</v>
      </c>
    </row>
    <row r="72" spans="1:8" x14ac:dyDescent="0.3">
      <c r="A72" s="6"/>
      <c r="B72" s="4">
        <v>173560</v>
      </c>
      <c r="C72" s="4" t="s">
        <v>87</v>
      </c>
      <c r="D72" s="4">
        <v>99</v>
      </c>
      <c r="E72" s="4">
        <v>52</v>
      </c>
      <c r="F72" s="4">
        <v>86</v>
      </c>
      <c r="G72" s="4">
        <f t="shared" si="2"/>
        <v>83</v>
      </c>
      <c r="H72" s="4" t="str">
        <f t="shared" si="3"/>
        <v>良好</v>
      </c>
    </row>
    <row r="73" spans="1:8" x14ac:dyDescent="0.3">
      <c r="A73" s="6"/>
      <c r="B73" s="4">
        <v>173552</v>
      </c>
      <c r="C73" s="4" t="s">
        <v>88</v>
      </c>
      <c r="D73" s="4">
        <v>94</v>
      </c>
      <c r="E73" s="4">
        <v>55</v>
      </c>
      <c r="F73" s="4">
        <v>59</v>
      </c>
      <c r="G73" s="4">
        <f t="shared" si="2"/>
        <v>69</v>
      </c>
      <c r="H73" s="4" t="str">
        <f t="shared" si="3"/>
        <v>及格</v>
      </c>
    </row>
    <row r="74" spans="1:8" x14ac:dyDescent="0.3">
      <c r="A74" s="6"/>
      <c r="B74" s="4">
        <v>173562</v>
      </c>
      <c r="C74" s="4" t="s">
        <v>89</v>
      </c>
      <c r="D74" s="4">
        <v>96</v>
      </c>
      <c r="E74" s="4">
        <v>53</v>
      </c>
      <c r="F74" s="4">
        <v>94</v>
      </c>
      <c r="G74" s="4">
        <f t="shared" si="2"/>
        <v>86</v>
      </c>
      <c r="H74" s="4" t="str">
        <f t="shared" si="3"/>
        <v>良好</v>
      </c>
    </row>
    <row r="75" spans="1:8" x14ac:dyDescent="0.3">
      <c r="A75" s="6"/>
      <c r="B75" s="4">
        <v>173550</v>
      </c>
      <c r="C75" s="4" t="s">
        <v>90</v>
      </c>
      <c r="D75" s="4">
        <v>74</v>
      </c>
      <c r="E75" s="4">
        <v>79</v>
      </c>
      <c r="F75" s="4">
        <v>84</v>
      </c>
      <c r="G75" s="4">
        <f t="shared" si="2"/>
        <v>80</v>
      </c>
      <c r="H75" s="4" t="str">
        <f t="shared" si="3"/>
        <v>良好</v>
      </c>
    </row>
    <row r="76" spans="1:8" x14ac:dyDescent="0.3">
      <c r="A76" s="6"/>
      <c r="B76" s="4">
        <v>173564</v>
      </c>
      <c r="C76" s="4" t="s">
        <v>91</v>
      </c>
      <c r="D76" s="4">
        <v>44</v>
      </c>
      <c r="E76" s="4">
        <v>64</v>
      </c>
      <c r="F76" s="4">
        <v>89</v>
      </c>
      <c r="G76" s="4">
        <f t="shared" si="2"/>
        <v>71</v>
      </c>
      <c r="H76" s="4" t="str">
        <f t="shared" si="3"/>
        <v>中等</v>
      </c>
    </row>
    <row r="77" spans="1:8" x14ac:dyDescent="0.3">
      <c r="A77" s="6"/>
      <c r="B77" s="4">
        <v>173548</v>
      </c>
      <c r="C77" s="4" t="s">
        <v>84</v>
      </c>
      <c r="D77" s="4">
        <v>77</v>
      </c>
      <c r="E77" s="4">
        <v>64</v>
      </c>
      <c r="F77" s="4">
        <v>83</v>
      </c>
      <c r="G77" s="4">
        <f t="shared" si="2"/>
        <v>77</v>
      </c>
      <c r="H77" s="4" t="str">
        <f t="shared" si="3"/>
        <v>中等</v>
      </c>
    </row>
    <row r="78" spans="1:8" x14ac:dyDescent="0.3">
      <c r="A78" s="6"/>
      <c r="B78" s="4">
        <v>173566</v>
      </c>
      <c r="C78" s="4" t="s">
        <v>93</v>
      </c>
      <c r="D78" s="4">
        <v>81</v>
      </c>
      <c r="E78" s="4">
        <v>84</v>
      </c>
      <c r="F78" s="4">
        <v>89</v>
      </c>
      <c r="G78" s="4">
        <f t="shared" si="2"/>
        <v>86</v>
      </c>
      <c r="H78" s="4" t="str">
        <f t="shared" si="3"/>
        <v>良好</v>
      </c>
    </row>
    <row r="79" spans="1:8" x14ac:dyDescent="0.3">
      <c r="A79" s="6"/>
      <c r="B79" s="4">
        <v>173546</v>
      </c>
      <c r="C79" s="4" t="s">
        <v>94</v>
      </c>
      <c r="D79" s="4">
        <v>99</v>
      </c>
      <c r="E79" s="4">
        <v>75</v>
      </c>
      <c r="F79" s="4">
        <v>90</v>
      </c>
      <c r="G79" s="4">
        <f t="shared" si="2"/>
        <v>90</v>
      </c>
      <c r="H79" s="4" t="str">
        <f t="shared" si="3"/>
        <v>优秀</v>
      </c>
    </row>
    <row r="80" spans="1:8" x14ac:dyDescent="0.3">
      <c r="A80" s="6"/>
      <c r="B80" s="4">
        <v>173568</v>
      </c>
      <c r="C80" s="4" t="s">
        <v>95</v>
      </c>
      <c r="D80" s="4">
        <v>57</v>
      </c>
      <c r="E80" s="4">
        <v>57</v>
      </c>
      <c r="F80" s="4">
        <v>76</v>
      </c>
      <c r="G80" s="4">
        <f t="shared" si="2"/>
        <v>67</v>
      </c>
      <c r="H80" s="4" t="str">
        <f t="shared" si="3"/>
        <v>及格</v>
      </c>
    </row>
    <row r="81" spans="1:8" x14ac:dyDescent="0.3">
      <c r="A81" s="6"/>
      <c r="B81" s="4">
        <v>173544</v>
      </c>
      <c r="C81" s="4" t="s">
        <v>96</v>
      </c>
      <c r="D81" s="4">
        <v>97</v>
      </c>
      <c r="E81" s="4">
        <v>71</v>
      </c>
      <c r="F81" s="4">
        <v>65</v>
      </c>
      <c r="G81" s="4">
        <f t="shared" si="2"/>
        <v>76</v>
      </c>
      <c r="H81" s="4" t="str">
        <f t="shared" si="3"/>
        <v>中等</v>
      </c>
    </row>
    <row r="82" spans="1:8" x14ac:dyDescent="0.3">
      <c r="A82" s="6"/>
      <c r="B82" s="4">
        <v>173570</v>
      </c>
      <c r="C82" s="4" t="s">
        <v>97</v>
      </c>
      <c r="D82" s="4">
        <v>51</v>
      </c>
      <c r="E82" s="4">
        <v>85</v>
      </c>
      <c r="F82" s="4">
        <v>90</v>
      </c>
      <c r="G82" s="4">
        <f t="shared" si="2"/>
        <v>77</v>
      </c>
      <c r="H82" s="4" t="str">
        <f t="shared" si="3"/>
        <v>中等</v>
      </c>
    </row>
    <row r="83" spans="1:8" x14ac:dyDescent="0.3">
      <c r="A83" s="6"/>
      <c r="B83" s="4">
        <v>173542</v>
      </c>
      <c r="C83" s="4" t="s">
        <v>98</v>
      </c>
      <c r="D83" s="4">
        <v>36</v>
      </c>
      <c r="E83" s="4">
        <v>54</v>
      </c>
      <c r="F83" s="4">
        <v>56</v>
      </c>
      <c r="G83" s="4">
        <f t="shared" si="2"/>
        <v>50</v>
      </c>
      <c r="H83" s="4" t="str">
        <f t="shared" si="3"/>
        <v>不及格</v>
      </c>
    </row>
    <row r="84" spans="1:8" x14ac:dyDescent="0.3">
      <c r="A84" s="6"/>
      <c r="B84" s="4">
        <v>173572</v>
      </c>
      <c r="C84" s="4" t="s">
        <v>99</v>
      </c>
      <c r="D84" s="4">
        <v>85</v>
      </c>
      <c r="E84" s="4">
        <v>70</v>
      </c>
      <c r="F84" s="4">
        <v>59</v>
      </c>
      <c r="G84" s="4">
        <f t="shared" si="2"/>
        <v>69</v>
      </c>
      <c r="H84" s="4" t="str">
        <f t="shared" si="3"/>
        <v>及格</v>
      </c>
    </row>
    <row r="85" spans="1:8" x14ac:dyDescent="0.3">
      <c r="A85" s="6"/>
      <c r="B85" s="4">
        <v>173540</v>
      </c>
      <c r="C85" s="4" t="s">
        <v>100</v>
      </c>
      <c r="D85" s="4">
        <v>82</v>
      </c>
      <c r="E85" s="4">
        <v>88</v>
      </c>
      <c r="F85" s="4">
        <v>60</v>
      </c>
      <c r="G85" s="4">
        <f t="shared" si="2"/>
        <v>72</v>
      </c>
      <c r="H85" s="4" t="str">
        <f t="shared" si="3"/>
        <v>中等</v>
      </c>
    </row>
    <row r="86" spans="1:8" x14ac:dyDescent="0.3">
      <c r="A86" s="6"/>
      <c r="B86" s="4">
        <v>173574</v>
      </c>
      <c r="C86" s="4" t="s">
        <v>101</v>
      </c>
      <c r="D86" s="4">
        <v>37</v>
      </c>
      <c r="E86" s="4">
        <v>76</v>
      </c>
      <c r="F86" s="4">
        <v>85</v>
      </c>
      <c r="G86" s="4">
        <f t="shared" si="2"/>
        <v>69</v>
      </c>
      <c r="H86" s="4" t="str">
        <f t="shared" si="3"/>
        <v>及格</v>
      </c>
    </row>
    <row r="87" spans="1:8" x14ac:dyDescent="0.3">
      <c r="A87" s="6"/>
      <c r="B87" s="4">
        <v>173538</v>
      </c>
      <c r="C87" s="4" t="s">
        <v>102</v>
      </c>
      <c r="D87" s="4">
        <v>55</v>
      </c>
      <c r="E87" s="4">
        <v>58</v>
      </c>
      <c r="F87" s="4">
        <v>52</v>
      </c>
      <c r="G87" s="4">
        <f t="shared" si="2"/>
        <v>54</v>
      </c>
      <c r="H87" s="4" t="str">
        <f t="shared" si="3"/>
        <v>不及格</v>
      </c>
    </row>
    <row r="88" spans="1:8" x14ac:dyDescent="0.3">
      <c r="A88" s="6"/>
      <c r="B88" s="4">
        <v>173576</v>
      </c>
      <c r="C88" s="4" t="s">
        <v>103</v>
      </c>
      <c r="D88" s="4">
        <v>96</v>
      </c>
      <c r="E88" s="4">
        <v>73</v>
      </c>
      <c r="F88" s="4">
        <v>51</v>
      </c>
      <c r="G88" s="4">
        <f t="shared" si="2"/>
        <v>69</v>
      </c>
      <c r="H88" s="4" t="str">
        <f t="shared" si="3"/>
        <v>及格</v>
      </c>
    </row>
    <row r="89" spans="1:8" x14ac:dyDescent="0.3">
      <c r="A89" s="6"/>
      <c r="B89" s="4">
        <v>173536</v>
      </c>
      <c r="C89" s="4" t="s">
        <v>104</v>
      </c>
      <c r="D89" s="4">
        <v>83</v>
      </c>
      <c r="E89" s="4">
        <v>86</v>
      </c>
      <c r="F89" s="4">
        <v>93</v>
      </c>
      <c r="G89" s="4">
        <f t="shared" si="2"/>
        <v>89</v>
      </c>
      <c r="H89" s="4" t="str">
        <f t="shared" si="3"/>
        <v>良好</v>
      </c>
    </row>
    <row r="90" spans="1:8" x14ac:dyDescent="0.3">
      <c r="A90" s="6"/>
      <c r="B90" s="4">
        <v>173578</v>
      </c>
      <c r="C90" s="4" t="s">
        <v>105</v>
      </c>
      <c r="D90" s="4">
        <v>95</v>
      </c>
      <c r="E90" s="4">
        <v>57</v>
      </c>
      <c r="F90" s="4">
        <v>56</v>
      </c>
      <c r="G90" s="4">
        <f t="shared" si="2"/>
        <v>68</v>
      </c>
      <c r="H90" s="4" t="str">
        <f t="shared" si="3"/>
        <v>及格</v>
      </c>
    </row>
    <row r="91" spans="1:8" x14ac:dyDescent="0.3">
      <c r="A91" s="6"/>
      <c r="B91" s="4">
        <v>173534</v>
      </c>
      <c r="C91" s="4" t="s">
        <v>106</v>
      </c>
      <c r="D91" s="4">
        <v>45</v>
      </c>
      <c r="E91" s="4">
        <v>60</v>
      </c>
      <c r="F91" s="4">
        <v>80</v>
      </c>
      <c r="G91" s="4">
        <f t="shared" si="2"/>
        <v>66</v>
      </c>
      <c r="H91" s="4" t="str">
        <f t="shared" si="3"/>
        <v>及格</v>
      </c>
    </row>
    <row r="92" spans="1:8" x14ac:dyDescent="0.3">
      <c r="A92" s="6"/>
      <c r="B92" s="4">
        <v>173580</v>
      </c>
      <c r="C92" s="4" t="s">
        <v>107</v>
      </c>
      <c r="D92" s="4">
        <v>65</v>
      </c>
      <c r="E92" s="4">
        <v>71</v>
      </c>
      <c r="F92" s="4">
        <v>85</v>
      </c>
      <c r="G92" s="4">
        <f t="shared" si="2"/>
        <v>76</v>
      </c>
      <c r="H92" s="4" t="str">
        <f t="shared" si="3"/>
        <v>中等</v>
      </c>
    </row>
    <row r="93" spans="1:8" x14ac:dyDescent="0.3">
      <c r="A93" s="6"/>
      <c r="B93" s="4">
        <v>173532</v>
      </c>
      <c r="C93" s="4" t="s">
        <v>108</v>
      </c>
      <c r="D93" s="4">
        <v>74</v>
      </c>
      <c r="E93" s="4">
        <v>60</v>
      </c>
      <c r="F93" s="4">
        <v>88</v>
      </c>
      <c r="G93" s="4">
        <f t="shared" si="2"/>
        <v>78</v>
      </c>
      <c r="H93" s="4" t="str">
        <f t="shared" si="3"/>
        <v>中等</v>
      </c>
    </row>
    <row r="94" spans="1:8" x14ac:dyDescent="0.3">
      <c r="A94" s="6"/>
      <c r="B94" s="4">
        <v>173582</v>
      </c>
      <c r="C94" s="4" t="s">
        <v>109</v>
      </c>
      <c r="D94" s="4">
        <v>90</v>
      </c>
      <c r="E94" s="4">
        <v>89</v>
      </c>
      <c r="F94" s="4">
        <v>79</v>
      </c>
      <c r="G94" s="4">
        <f t="shared" si="2"/>
        <v>84</v>
      </c>
      <c r="H94" s="4" t="str">
        <f t="shared" si="3"/>
        <v>良好</v>
      </c>
    </row>
    <row r="95" spans="1:8" x14ac:dyDescent="0.3">
      <c r="A95" s="6"/>
      <c r="B95" s="4">
        <v>173530</v>
      </c>
      <c r="C95" s="4" t="s">
        <v>110</v>
      </c>
      <c r="D95" s="4">
        <v>79</v>
      </c>
      <c r="E95" s="4">
        <v>53</v>
      </c>
      <c r="F95" s="4">
        <v>56</v>
      </c>
      <c r="G95" s="4">
        <f t="shared" si="2"/>
        <v>62</v>
      </c>
      <c r="H95" s="4" t="str">
        <f t="shared" si="3"/>
        <v>及格</v>
      </c>
    </row>
    <row r="96" spans="1:8" x14ac:dyDescent="0.3">
      <c r="A96" s="6"/>
      <c r="B96" s="4">
        <v>173584</v>
      </c>
      <c r="C96" s="4" t="s">
        <v>111</v>
      </c>
      <c r="D96" s="4">
        <v>47</v>
      </c>
      <c r="E96" s="4">
        <v>84</v>
      </c>
      <c r="F96" s="4">
        <v>53</v>
      </c>
      <c r="G96" s="4">
        <f t="shared" si="2"/>
        <v>57</v>
      </c>
      <c r="H96" s="4" t="str">
        <f t="shared" si="3"/>
        <v>不及格</v>
      </c>
    </row>
    <row r="97" spans="1:8" x14ac:dyDescent="0.3">
      <c r="A97" s="6"/>
      <c r="B97" s="4">
        <v>173528</v>
      </c>
      <c r="C97" s="4" t="s">
        <v>112</v>
      </c>
      <c r="D97" s="4">
        <v>47</v>
      </c>
      <c r="E97" s="4">
        <v>54</v>
      </c>
      <c r="F97" s="4">
        <v>58</v>
      </c>
      <c r="G97" s="4">
        <f t="shared" si="2"/>
        <v>54</v>
      </c>
      <c r="H97" s="4" t="str">
        <f t="shared" si="3"/>
        <v>不及格</v>
      </c>
    </row>
    <row r="98" spans="1:8" x14ac:dyDescent="0.3">
      <c r="A98" s="6"/>
      <c r="B98" s="4">
        <v>173590</v>
      </c>
      <c r="C98" s="4" t="s">
        <v>113</v>
      </c>
      <c r="D98" s="4">
        <v>90</v>
      </c>
      <c r="E98" s="4">
        <v>58</v>
      </c>
      <c r="F98" s="4">
        <v>84</v>
      </c>
      <c r="G98" s="4">
        <f t="shared" si="2"/>
        <v>81</v>
      </c>
      <c r="H98" s="4" t="str">
        <f t="shared" si="3"/>
        <v>良好</v>
      </c>
    </row>
    <row r="99" spans="1:8" x14ac:dyDescent="0.3">
      <c r="A99" s="6"/>
      <c r="B99" s="4">
        <v>173588</v>
      </c>
      <c r="C99" s="4" t="s">
        <v>114</v>
      </c>
      <c r="D99" s="4">
        <v>56</v>
      </c>
      <c r="E99" s="4">
        <v>65</v>
      </c>
      <c r="F99" s="4">
        <v>80</v>
      </c>
      <c r="G99" s="4">
        <f t="shared" si="2"/>
        <v>70</v>
      </c>
      <c r="H99" s="4" t="str">
        <f t="shared" si="3"/>
        <v>中等</v>
      </c>
    </row>
    <row r="100" spans="1:8" x14ac:dyDescent="0.3">
      <c r="A100" s="6"/>
      <c r="B100" s="4">
        <v>173565</v>
      </c>
      <c r="C100" s="4" t="s">
        <v>115</v>
      </c>
      <c r="D100" s="4">
        <v>49</v>
      </c>
      <c r="E100" s="4">
        <v>77</v>
      </c>
      <c r="F100" s="4">
        <v>62</v>
      </c>
      <c r="G100" s="4">
        <f t="shared" si="2"/>
        <v>61</v>
      </c>
      <c r="H100" s="4" t="str">
        <f t="shared" si="3"/>
        <v>及格</v>
      </c>
    </row>
    <row r="102" spans="1:8" x14ac:dyDescent="0.3">
      <c r="C102" t="s">
        <v>50</v>
      </c>
      <c r="D102">
        <f>MAX(D3:D100)</f>
        <v>99</v>
      </c>
      <c r="E102">
        <f t="shared" ref="E102:G102" si="4">MAX(E3:E100)</f>
        <v>96</v>
      </c>
      <c r="F102">
        <f t="shared" si="4"/>
        <v>95</v>
      </c>
      <c r="G102">
        <f t="shared" si="4"/>
        <v>92</v>
      </c>
    </row>
    <row r="103" spans="1:8" x14ac:dyDescent="0.3">
      <c r="C103" t="s">
        <v>52</v>
      </c>
      <c r="D103">
        <f>MIN(D3:D100)</f>
        <v>31</v>
      </c>
      <c r="E103">
        <f t="shared" ref="E103:G103" si="5">MIN(E3:E100)</f>
        <v>42</v>
      </c>
      <c r="F103">
        <f t="shared" si="5"/>
        <v>45</v>
      </c>
      <c r="G103">
        <f t="shared" si="5"/>
        <v>44</v>
      </c>
    </row>
    <row r="104" spans="1:8" x14ac:dyDescent="0.3">
      <c r="C104" t="s">
        <v>54</v>
      </c>
      <c r="D104">
        <f>ROUND(AVERAGE(D3:D100),0)</f>
        <v>74</v>
      </c>
      <c r="E104">
        <f t="shared" ref="E104:G104" si="6">ROUND(AVERAGE(E3:E100),0)</f>
        <v>72</v>
      </c>
      <c r="F104">
        <f t="shared" si="6"/>
        <v>74</v>
      </c>
      <c r="G104">
        <f t="shared" si="6"/>
        <v>74</v>
      </c>
    </row>
  </sheetData>
  <mergeCells count="4">
    <mergeCell ref="A3:A40"/>
    <mergeCell ref="A41:A68"/>
    <mergeCell ref="A1:D1"/>
    <mergeCell ref="A69:A100"/>
  </mergeCells>
  <phoneticPr fontId="18" type="noConversion"/>
  <conditionalFormatting sqref="H69:H100">
    <cfRule type="cellIs" dxfId="13" priority="1" operator="equal">
      <formula>"优秀"</formula>
    </cfRule>
    <cfRule type="cellIs" dxfId="12" priority="2" operator="equal">
      <formula>"不及格"</formula>
    </cfRule>
  </conditionalFormatting>
  <conditionalFormatting sqref="D3:G40">
    <cfRule type="cellIs" dxfId="11" priority="13" operator="between">
      <formula>90</formula>
      <formula>100</formula>
    </cfRule>
    <cfRule type="cellIs" dxfId="10" priority="14" operator="between">
      <formula>0</formula>
      <formula>59</formula>
    </cfRule>
  </conditionalFormatting>
  <conditionalFormatting sqref="H3:H40">
    <cfRule type="cellIs" dxfId="9" priority="11" operator="equal">
      <formula>"优秀"</formula>
    </cfRule>
    <cfRule type="cellIs" dxfId="8" priority="12" operator="equal">
      <formula>"不及格"</formula>
    </cfRule>
  </conditionalFormatting>
  <conditionalFormatting sqref="D41:G68">
    <cfRule type="cellIs" dxfId="7" priority="9" operator="between">
      <formula>90</formula>
      <formula>100</formula>
    </cfRule>
    <cfRule type="cellIs" dxfId="6" priority="10" operator="between">
      <formula>0</formula>
      <formula>59</formula>
    </cfRule>
  </conditionalFormatting>
  <conditionalFormatting sqref="H41:H68">
    <cfRule type="cellIs" dxfId="5" priority="7" operator="equal">
      <formula>"优秀"</formula>
    </cfRule>
    <cfRule type="cellIs" dxfId="4" priority="8" operator="equal">
      <formula>"不及格"</formula>
    </cfRule>
  </conditionalFormatting>
  <conditionalFormatting sqref="D69:F100">
    <cfRule type="cellIs" dxfId="3" priority="5" operator="between">
      <formula>90</formula>
      <formula>100</formula>
    </cfRule>
    <cfRule type="cellIs" dxfId="2" priority="6" operator="between">
      <formula>0</formula>
      <formula>59</formula>
    </cfRule>
  </conditionalFormatting>
  <conditionalFormatting sqref="G69:G100">
    <cfRule type="cellIs" dxfId="1" priority="3" operator="between">
      <formula>90</formula>
      <formula>100</formula>
    </cfRule>
    <cfRule type="cellIs" dxfId="0" priority="4" operator="between">
      <formula>0</formula>
      <formula>59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E44C16-627B-421B-8A1E-D192304F4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ClassA</vt:lpstr>
      <vt:lpstr>ClassB</vt:lpstr>
      <vt:lpstr>ClassC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刘学警</dc:creator>
  <cp:lastModifiedBy>刘学警</cp:lastModifiedBy>
  <dcterms:created xsi:type="dcterms:W3CDTF">2017-12-02T06:27:26Z</dcterms:created>
  <dcterms:modified xsi:type="dcterms:W3CDTF">2017-12-03T12:48:39Z</dcterms:modified>
</cp:coreProperties>
</file>