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5"/>
  <workbookPr/>
  <mc:AlternateContent xmlns:mc="http://schemas.openxmlformats.org/markup-compatibility/2006">
    <mc:Choice Requires="x15">
      <x15ac:absPath xmlns:x15ac="http://schemas.microsoft.com/office/spreadsheetml/2010/11/ac" url="/Users/shadow/Desktop/"/>
    </mc:Choice>
  </mc:AlternateContent>
  <xr:revisionPtr revIDLastSave="0" documentId="8_{DBEABAB6-EB9F-5949-B668-BBB0F8539048}" xr6:coauthVersionLast="47" xr6:coauthVersionMax="47" xr10:uidLastSave="{00000000-0000-0000-0000-000000000000}"/>
  <bookViews>
    <workbookView xWindow="4280" yWindow="1640" windowWidth="24920" windowHeight="18000" activeTab="5" xr2:uid="{4B429FA9-D3E7-40B6-BB99-2E5E090F00D5}"/>
  </bookViews>
  <sheets>
    <sheet name="1. Introduction" sheetId="10" r:id="rId1"/>
    <sheet name="2. Preliminary Analysis" sheetId="9" r:id="rId2"/>
    <sheet name="3. Assumptions" sheetId="11" r:id="rId3"/>
    <sheet name="4. Market Valuation" sheetId="7" r:id="rId4"/>
    <sheet name="5. Investment Valuation" sheetId="12" r:id="rId5"/>
    <sheet name="APPENDIX – Real Depreciation" sheetId="13" r:id="rId6"/>
    <sheet name="APPENDIX – Benchmarking" sheetId="16" r:id="rId7"/>
  </sheets>
  <definedNames>
    <definedName name="_xlnm._FilterDatabase" localSheetId="1" hidden="1">'2. Preliminary Analysis'!$C$49:$O$76</definedName>
    <definedName name="_xlnm._FilterDatabase" localSheetId="5" hidden="1">'APPENDIX – Real Depreciation'!$A$27:$AU$27</definedName>
    <definedName name="solver_adj" localSheetId="3" hidden="1">'4. Market Valuation'!$D$68</definedName>
    <definedName name="solver_cvg" localSheetId="3" hidden="1">0.0001</definedName>
    <definedName name="solver_drv" localSheetId="3" hidden="1">1</definedName>
    <definedName name="solver_eng" localSheetId="1" hidden="1">1</definedName>
    <definedName name="solver_eng" localSheetId="3" hidden="1">1</definedName>
    <definedName name="solver_itr" localSheetId="3" hidden="1">2147483647</definedName>
    <definedName name="solver_lin" localSheetId="1" hidden="1">2</definedName>
    <definedName name="solver_lin" localSheetId="3" hidden="1">2</definedName>
    <definedName name="solver_mip" localSheetId="3" hidden="1">2147483647</definedName>
    <definedName name="solver_mni" localSheetId="3" hidden="1">30</definedName>
    <definedName name="solver_mrt" localSheetId="3" hidden="1">0.075</definedName>
    <definedName name="solver_msl" localSheetId="3" hidden="1">2</definedName>
    <definedName name="solver_neg" localSheetId="1" hidden="1">1</definedName>
    <definedName name="solver_neg" localSheetId="3" hidden="1">1</definedName>
    <definedName name="solver_nod" localSheetId="3" hidden="1">2147483647</definedName>
    <definedName name="solver_num" localSheetId="1" hidden="1">0</definedName>
    <definedName name="solver_num" localSheetId="3" hidden="1">0</definedName>
    <definedName name="solver_opt" localSheetId="1" hidden="1">'2. Preliminary Analysis'!$M$191</definedName>
    <definedName name="solver_opt" localSheetId="3" hidden="1">'4. Market Valuation'!$D$86</definedName>
    <definedName name="solver_pre" localSheetId="3" hidden="1">0.000001</definedName>
    <definedName name="solver_rbv" localSheetId="3" hidden="1">1</definedName>
    <definedName name="solver_rlx" localSheetId="3" hidden="1">2</definedName>
    <definedName name="solver_rsd" localSheetId="3" hidden="1">0</definedName>
    <definedName name="solver_scl" localSheetId="3" hidden="1">1</definedName>
    <definedName name="solver_sho" localSheetId="3" hidden="1">2</definedName>
    <definedName name="solver_ssz" localSheetId="3" hidden="1">100</definedName>
    <definedName name="solver_tim" localSheetId="3" hidden="1">2147483647</definedName>
    <definedName name="solver_tol" localSheetId="3" hidden="1">0.01</definedName>
    <definedName name="solver_typ" localSheetId="1" hidden="1">1</definedName>
    <definedName name="solver_typ" localSheetId="3" hidden="1">3</definedName>
    <definedName name="solver_val" localSheetId="1" hidden="1">0</definedName>
    <definedName name="solver_val" localSheetId="3" hidden="1">0.1143</definedName>
    <definedName name="solver_ver" localSheetId="1" hidden="1">2</definedName>
    <definedName name="solver_ver" localSheetId="3" hidden="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6" i="7" l="1"/>
  <c r="D84" i="7"/>
  <c r="D85" i="7"/>
  <c r="D88" i="7"/>
  <c r="E261" i="9"/>
  <c r="J256" i="9" s="1"/>
  <c r="J257" i="9"/>
  <c r="D44" i="9"/>
  <c r="K36" i="12"/>
  <c r="F73" i="11"/>
  <c r="F65" i="11"/>
  <c r="F9" i="11" l="1"/>
  <c r="D194" i="9" l="1"/>
  <c r="D185" i="9"/>
  <c r="D146" i="9"/>
  <c r="D112" i="9" l="1"/>
  <c r="D111" i="9"/>
  <c r="M124" i="9"/>
  <c r="F236" i="9"/>
  <c r="F240" i="9"/>
  <c r="D67" i="12"/>
  <c r="D16" i="7"/>
  <c r="AS6" i="13"/>
  <c r="I204" i="9"/>
  <c r="G59" i="11"/>
  <c r="F16" i="7"/>
  <c r="G16" i="7" s="1"/>
  <c r="D121" i="9" l="1"/>
  <c r="D92" i="11"/>
  <c r="D145" i="9" l="1"/>
  <c r="H163" i="9" l="1"/>
  <c r="H162" i="9"/>
  <c r="H161" i="9"/>
  <c r="H160" i="9"/>
  <c r="H159" i="9"/>
  <c r="H158" i="9"/>
  <c r="H157" i="9"/>
  <c r="H156" i="9"/>
  <c r="D192" i="9" l="1"/>
  <c r="D191" i="9"/>
  <c r="J156" i="9"/>
  <c r="AS10" i="13"/>
  <c r="J160" i="9" s="1"/>
  <c r="AS11" i="13"/>
  <c r="J161" i="9"/>
  <c r="AS12" i="13"/>
  <c r="J162" i="9"/>
  <c r="AS13" i="13"/>
  <c r="J163" i="9" s="1"/>
  <c r="AS7" i="13"/>
  <c r="J157" i="9"/>
  <c r="AS8" i="13"/>
  <c r="J158" i="9"/>
  <c r="AS9" i="13"/>
  <c r="J159" i="9"/>
  <c r="F238" i="9"/>
  <c r="F247" i="9" s="1"/>
  <c r="H13" i="13"/>
  <c r="H12" i="13"/>
  <c r="H11" i="13"/>
  <c r="H10" i="13"/>
  <c r="H9" i="13"/>
  <c r="H8" i="13"/>
  <c r="H7" i="13"/>
  <c r="H6" i="13"/>
  <c r="F246" i="9"/>
  <c r="D63" i="7"/>
  <c r="D93" i="11"/>
  <c r="D74" i="7" s="1"/>
  <c r="D39" i="7"/>
  <c r="F67" i="11"/>
  <c r="D57" i="7" s="1"/>
  <c r="F66" i="11"/>
  <c r="H91" i="9"/>
  <c r="F24" i="11"/>
  <c r="F36" i="11"/>
  <c r="D41" i="7" s="1"/>
  <c r="F33" i="11"/>
  <c r="D38" i="7" s="1"/>
  <c r="F25" i="11"/>
  <c r="D30" i="7" s="1"/>
  <c r="D29" i="7"/>
  <c r="N91" i="9"/>
  <c r="D11" i="7"/>
  <c r="D47" i="7"/>
  <c r="F35" i="11"/>
  <c r="D40" i="7" s="1"/>
  <c r="F32" i="11"/>
  <c r="D37" i="7" s="1"/>
  <c r="F31" i="11"/>
  <c r="D36" i="7" s="1"/>
  <c r="F16" i="11"/>
  <c r="D23" i="7" s="1"/>
  <c r="F23" i="11"/>
  <c r="D28" i="7" s="1"/>
  <c r="I16" i="7"/>
  <c r="J16" i="7" s="1"/>
  <c r="K16" i="7" s="1"/>
  <c r="L16" i="7" s="1"/>
  <c r="M16" i="7" s="1"/>
  <c r="N16" i="7" s="1"/>
  <c r="F17" i="11"/>
  <c r="D24" i="7" s="1"/>
  <c r="D15" i="11"/>
  <c r="F15" i="11" s="1"/>
  <c r="D22" i="7" s="1"/>
  <c r="D122" i="9"/>
  <c r="D123" i="9"/>
  <c r="D124" i="9"/>
  <c r="D125" i="9"/>
  <c r="D126" i="9"/>
  <c r="D127" i="9"/>
  <c r="D128" i="9"/>
  <c r="D129" i="9"/>
  <c r="D130" i="9"/>
  <c r="D131" i="9"/>
  <c r="D132" i="9"/>
  <c r="D133" i="9"/>
  <c r="D134" i="9"/>
  <c r="D135" i="9"/>
  <c r="D136" i="9"/>
  <c r="D137" i="9"/>
  <c r="D138" i="9"/>
  <c r="D139" i="9"/>
  <c r="D140" i="9"/>
  <c r="D141" i="9"/>
  <c r="D142" i="9"/>
  <c r="D143" i="9"/>
  <c r="D144" i="9"/>
  <c r="E76" i="9"/>
  <c r="F76" i="9"/>
  <c r="G76" i="9"/>
  <c r="H76" i="9"/>
  <c r="I76" i="9"/>
  <c r="J76" i="9"/>
  <c r="K76" i="9"/>
  <c r="L76" i="9"/>
  <c r="M76" i="9"/>
  <c r="N76" i="9"/>
  <c r="O76" i="9"/>
  <c r="D76" i="9"/>
  <c r="C122" i="9"/>
  <c r="C123" i="9" s="1"/>
  <c r="C124" i="9" s="1"/>
  <c r="C125" i="9" s="1"/>
  <c r="C126" i="9" s="1"/>
  <c r="C127" i="9" s="1"/>
  <c r="C128" i="9" s="1"/>
  <c r="C129" i="9" s="1"/>
  <c r="C130" i="9" s="1"/>
  <c r="C131" i="9" s="1"/>
  <c r="C132" i="9" s="1"/>
  <c r="C133" i="9" s="1"/>
  <c r="C134" i="9" s="1"/>
  <c r="C135" i="9" s="1"/>
  <c r="C136" i="9" s="1"/>
  <c r="C137" i="9" s="1"/>
  <c r="C138" i="9" s="1"/>
  <c r="C139" i="9" s="1"/>
  <c r="C140" i="9" s="1"/>
  <c r="C141" i="9" s="1"/>
  <c r="C142" i="9" s="1"/>
  <c r="C143" i="9" s="1"/>
  <c r="C144" i="9" s="1"/>
  <c r="C145" i="9" s="1"/>
  <c r="I91" i="9"/>
  <c r="J91" i="9"/>
  <c r="G89" i="9"/>
  <c r="H18" i="10"/>
  <c r="D100" i="12"/>
  <c r="F64" i="11"/>
  <c r="D12" i="7"/>
  <c r="G55" i="7" s="1"/>
  <c r="D54" i="7"/>
  <c r="D55" i="7"/>
  <c r="D56" i="7"/>
  <c r="D48" i="7"/>
  <c r="H20" i="10"/>
  <c r="H19" i="10"/>
  <c r="H17" i="10"/>
  <c r="H16" i="10"/>
  <c r="H15" i="10"/>
  <c r="K83" i="9"/>
  <c r="M83" i="9" s="1"/>
  <c r="O83" i="9" s="1"/>
  <c r="Q83" i="9" s="1"/>
  <c r="S83" i="9" s="1"/>
  <c r="U83" i="9" s="1"/>
  <c r="W83" i="9" s="1"/>
  <c r="Y83" i="9" s="1"/>
  <c r="AA83" i="9" s="1"/>
  <c r="AC83" i="9" s="1"/>
  <c r="AE83" i="9" s="1"/>
  <c r="J83" i="9"/>
  <c r="L83" i="9" s="1"/>
  <c r="N83" i="9" s="1"/>
  <c r="P83" i="9" s="1"/>
  <c r="R83" i="9" s="1"/>
  <c r="T83" i="9" s="1"/>
  <c r="V83" i="9" s="1"/>
  <c r="X83" i="9" s="1"/>
  <c r="Z83" i="9" s="1"/>
  <c r="AB83" i="9" s="1"/>
  <c r="AD83" i="9" s="1"/>
  <c r="Z91" i="9"/>
  <c r="D107" i="9" s="1"/>
  <c r="Q91" i="9"/>
  <c r="X91" i="9"/>
  <c r="AD91" i="9"/>
  <c r="R91" i="9"/>
  <c r="AE91" i="9"/>
  <c r="AC91" i="9"/>
  <c r="M91" i="9"/>
  <c r="Y91" i="9"/>
  <c r="S91" i="9"/>
  <c r="P91" i="9"/>
  <c r="O91" i="9"/>
  <c r="D101" i="9" s="1"/>
  <c r="D110" i="9" s="1"/>
  <c r="AB91" i="9"/>
  <c r="AA91" i="9"/>
  <c r="T91" i="9"/>
  <c r="W91" i="9"/>
  <c r="K91" i="9"/>
  <c r="V91" i="9"/>
  <c r="L91" i="9"/>
  <c r="U91" i="9"/>
  <c r="F23" i="7" l="1"/>
  <c r="F54" i="7"/>
  <c r="F63" i="7"/>
  <c r="D99" i="9"/>
  <c r="F41" i="7"/>
  <c r="D102" i="9"/>
  <c r="D98" i="9"/>
  <c r="F22" i="7"/>
  <c r="F30" i="7"/>
  <c r="F56" i="7"/>
  <c r="F40" i="7"/>
  <c r="D100" i="9"/>
  <c r="D104" i="9"/>
  <c r="D108" i="9"/>
  <c r="D106" i="9"/>
  <c r="F36" i="7"/>
  <c r="F28" i="7"/>
  <c r="F37" i="7"/>
  <c r="F24" i="7"/>
  <c r="D105" i="9"/>
  <c r="D103" i="9"/>
  <c r="D109" i="9"/>
  <c r="F38" i="7"/>
  <c r="G37" i="7"/>
  <c r="G36" i="7"/>
  <c r="G63" i="7"/>
  <c r="G24" i="7"/>
  <c r="G23" i="7"/>
  <c r="G57" i="7"/>
  <c r="G38" i="7"/>
  <c r="D9" i="7"/>
  <c r="F17" i="7" s="1"/>
  <c r="F245" i="9"/>
  <c r="F249" i="9" s="1"/>
  <c r="D10" i="7" s="1"/>
  <c r="G17" i="7" s="1"/>
  <c r="E192" i="9"/>
  <c r="F29" i="7"/>
  <c r="G22" i="7"/>
  <c r="G56" i="7"/>
  <c r="F39" i="7"/>
  <c r="G39" i="7"/>
  <c r="G41" i="7"/>
  <c r="G40" i="7"/>
  <c r="G54" i="7"/>
  <c r="F55" i="7"/>
  <c r="G28" i="7"/>
  <c r="G30" i="7"/>
  <c r="G29" i="7"/>
  <c r="F57" i="7"/>
  <c r="E191" i="9"/>
  <c r="D8" i="7" l="1"/>
  <c r="D17" i="7" s="1"/>
  <c r="I17" i="7" s="1"/>
  <c r="J17" i="7" s="1"/>
  <c r="K17" i="7" s="1"/>
  <c r="F21" i="7"/>
  <c r="J258" i="9"/>
  <c r="D68" i="7" s="1"/>
  <c r="G21" i="7"/>
  <c r="O16" i="7"/>
  <c r="P16" i="7" s="1"/>
  <c r="Q16" i="7" s="1"/>
  <c r="R16" i="7" s="1"/>
  <c r="S16" i="7" s="1"/>
  <c r="D18" i="7" l="1"/>
  <c r="I18" i="7"/>
  <c r="I21" i="7" s="1"/>
  <c r="I23" i="7" l="1"/>
  <c r="I22" i="7"/>
  <c r="I28" i="7"/>
  <c r="J28" i="7" s="1"/>
  <c r="K28" i="7" s="1"/>
  <c r="I24" i="7"/>
  <c r="J24" i="7" s="1"/>
  <c r="K24" i="7" s="1"/>
  <c r="L24" i="7" s="1"/>
  <c r="M24" i="7" s="1"/>
  <c r="N24" i="7" s="1"/>
  <c r="O24" i="7" s="1"/>
  <c r="P24" i="7" s="1"/>
  <c r="Q24" i="7" s="1"/>
  <c r="R24" i="7" s="1"/>
  <c r="S24" i="7" s="1"/>
  <c r="J18" i="7"/>
  <c r="J21" i="7" s="1"/>
  <c r="L17" i="7" l="1"/>
  <c r="M17" i="7" s="1"/>
  <c r="K18" i="7"/>
  <c r="K21" i="7" s="1"/>
  <c r="J22" i="7"/>
  <c r="I29" i="7"/>
  <c r="I25" i="7"/>
  <c r="J23" i="7"/>
  <c r="K23" i="7" s="1"/>
  <c r="L23" i="7" s="1"/>
  <c r="M23" i="7" s="1"/>
  <c r="N23" i="7" s="1"/>
  <c r="O23" i="7" s="1"/>
  <c r="P23" i="7" s="1"/>
  <c r="Q23" i="7" s="1"/>
  <c r="R23" i="7" s="1"/>
  <c r="S23" i="7" s="1"/>
  <c r="I30" i="7"/>
  <c r="J30" i="7" s="1"/>
  <c r="K30" i="7" s="1"/>
  <c r="L30" i="7" s="1"/>
  <c r="M30" i="7" s="1"/>
  <c r="N30" i="7" s="1"/>
  <c r="O30" i="7" s="1"/>
  <c r="P30" i="7" s="1"/>
  <c r="Q30" i="7" s="1"/>
  <c r="R30" i="7" s="1"/>
  <c r="S30" i="7" s="1"/>
  <c r="L28" i="7"/>
  <c r="K22" i="7" l="1"/>
  <c r="J29" i="7"/>
  <c r="I31" i="7"/>
  <c r="I33" i="7" s="1"/>
  <c r="I41" i="7"/>
  <c r="J41" i="7" s="1"/>
  <c r="K41" i="7" s="1"/>
  <c r="L41" i="7" s="1"/>
  <c r="M41" i="7" s="1"/>
  <c r="N41" i="7" s="1"/>
  <c r="O41" i="7" s="1"/>
  <c r="P41" i="7" s="1"/>
  <c r="Q41" i="7" s="1"/>
  <c r="R41" i="7" s="1"/>
  <c r="S41" i="7" s="1"/>
  <c r="I38" i="7"/>
  <c r="J38" i="7" s="1"/>
  <c r="K38" i="7" s="1"/>
  <c r="L38" i="7" s="1"/>
  <c r="M38" i="7" s="1"/>
  <c r="N38" i="7" s="1"/>
  <c r="O38" i="7" s="1"/>
  <c r="P38" i="7" s="1"/>
  <c r="Q38" i="7" s="1"/>
  <c r="R38" i="7" s="1"/>
  <c r="S38" i="7" s="1"/>
  <c r="I56" i="7"/>
  <c r="J56" i="7" s="1"/>
  <c r="K56" i="7" s="1"/>
  <c r="L56" i="7" s="1"/>
  <c r="M56" i="7" s="1"/>
  <c r="N56" i="7" s="1"/>
  <c r="O56" i="7" s="1"/>
  <c r="P56" i="7" s="1"/>
  <c r="Q56" i="7" s="1"/>
  <c r="R56" i="7" s="1"/>
  <c r="S56" i="7" s="1"/>
  <c r="I37" i="7"/>
  <c r="J37" i="7" s="1"/>
  <c r="K37" i="7" s="1"/>
  <c r="L37" i="7" s="1"/>
  <c r="M37" i="7" s="1"/>
  <c r="N37" i="7" s="1"/>
  <c r="O37" i="7" s="1"/>
  <c r="P37" i="7" s="1"/>
  <c r="Q37" i="7" s="1"/>
  <c r="R37" i="7" s="1"/>
  <c r="S37" i="7" s="1"/>
  <c r="I63" i="7"/>
  <c r="J63" i="7" s="1"/>
  <c r="K63" i="7" s="1"/>
  <c r="L63" i="7" s="1"/>
  <c r="M63" i="7" s="1"/>
  <c r="N63" i="7" s="1"/>
  <c r="O63" i="7" s="1"/>
  <c r="P63" i="7" s="1"/>
  <c r="Q63" i="7" s="1"/>
  <c r="R63" i="7" s="1"/>
  <c r="S63" i="7" s="1"/>
  <c r="I39" i="7"/>
  <c r="J39" i="7" s="1"/>
  <c r="K39" i="7" s="1"/>
  <c r="L39" i="7" s="1"/>
  <c r="M39" i="7" s="1"/>
  <c r="N39" i="7" s="1"/>
  <c r="O39" i="7" s="1"/>
  <c r="P39" i="7" s="1"/>
  <c r="Q39" i="7" s="1"/>
  <c r="R39" i="7" s="1"/>
  <c r="S39" i="7" s="1"/>
  <c r="I47" i="7"/>
  <c r="I40" i="7"/>
  <c r="J40" i="7" s="1"/>
  <c r="K40" i="7" s="1"/>
  <c r="L40" i="7" s="1"/>
  <c r="M40" i="7" s="1"/>
  <c r="N40" i="7" s="1"/>
  <c r="O40" i="7" s="1"/>
  <c r="P40" i="7" s="1"/>
  <c r="Q40" i="7" s="1"/>
  <c r="R40" i="7" s="1"/>
  <c r="S40" i="7" s="1"/>
  <c r="I36" i="7"/>
  <c r="I57" i="7"/>
  <c r="J57" i="7" s="1"/>
  <c r="K57" i="7" s="1"/>
  <c r="L57" i="7" s="1"/>
  <c r="M57" i="7" s="1"/>
  <c r="N57" i="7" s="1"/>
  <c r="O57" i="7" s="1"/>
  <c r="P57" i="7" s="1"/>
  <c r="Q57" i="7" s="1"/>
  <c r="R57" i="7" s="1"/>
  <c r="S57" i="7" s="1"/>
  <c r="I55" i="7"/>
  <c r="J55" i="7" s="1"/>
  <c r="K55" i="7" s="1"/>
  <c r="L55" i="7" s="1"/>
  <c r="M55" i="7" s="1"/>
  <c r="N55" i="7" s="1"/>
  <c r="O55" i="7" s="1"/>
  <c r="P55" i="7" s="1"/>
  <c r="Q55" i="7" s="1"/>
  <c r="R55" i="7" s="1"/>
  <c r="S55" i="7" s="1"/>
  <c r="I54" i="7"/>
  <c r="J25" i="7"/>
  <c r="J47" i="7" s="1"/>
  <c r="L18" i="7"/>
  <c r="L21" i="7" s="1"/>
  <c r="M28" i="7"/>
  <c r="L22" i="7" l="1"/>
  <c r="K25" i="7"/>
  <c r="K47" i="7" s="1"/>
  <c r="J36" i="7"/>
  <c r="I42" i="7"/>
  <c r="I44" i="7" s="1"/>
  <c r="I48" i="7" s="1"/>
  <c r="I49" i="7" s="1"/>
  <c r="I51" i="7" s="1"/>
  <c r="J54" i="7"/>
  <c r="I58" i="7"/>
  <c r="N17" i="7"/>
  <c r="M18" i="7"/>
  <c r="M21" i="7" s="1"/>
  <c r="K29" i="7"/>
  <c r="J31" i="7"/>
  <c r="J33" i="7" s="1"/>
  <c r="N28" i="7"/>
  <c r="M22" i="7" l="1"/>
  <c r="L25" i="7"/>
  <c r="L47" i="7" s="1"/>
  <c r="I60" i="7"/>
  <c r="I65" i="7" s="1"/>
  <c r="D69" i="7" s="1"/>
  <c r="K99" i="12"/>
  <c r="K104" i="12" s="1"/>
  <c r="L29" i="7"/>
  <c r="K31" i="7"/>
  <c r="K33" i="7" s="1"/>
  <c r="K54" i="7"/>
  <c r="J58" i="7"/>
  <c r="N18" i="7"/>
  <c r="N21" i="7" s="1"/>
  <c r="O17" i="7"/>
  <c r="K36" i="7"/>
  <c r="J42" i="7"/>
  <c r="J44" i="7" s="1"/>
  <c r="J48" i="7" s="1"/>
  <c r="J49" i="7" s="1"/>
  <c r="J51" i="7" s="1"/>
  <c r="O28" i="7"/>
  <c r="I81" i="7" l="1"/>
  <c r="N22" i="7"/>
  <c r="M25" i="7"/>
  <c r="M47" i="7" s="1"/>
  <c r="J60" i="7"/>
  <c r="J65" i="7" s="1"/>
  <c r="D70" i="7"/>
  <c r="K66" i="12"/>
  <c r="K29" i="12"/>
  <c r="K41" i="12" s="1"/>
  <c r="O18" i="7"/>
  <c r="O21" i="7" s="1"/>
  <c r="P17" i="7"/>
  <c r="M29" i="7"/>
  <c r="L31" i="7"/>
  <c r="L33" i="7" s="1"/>
  <c r="K111" i="12"/>
  <c r="K106" i="12"/>
  <c r="L36" i="7"/>
  <c r="K42" i="7"/>
  <c r="K44" i="7" s="1"/>
  <c r="K48" i="7" s="1"/>
  <c r="K49" i="7" s="1"/>
  <c r="K51" i="7" s="1"/>
  <c r="L54" i="7"/>
  <c r="K58" i="7"/>
  <c r="P28" i="7"/>
  <c r="K34" i="12" l="1"/>
  <c r="O22" i="7"/>
  <c r="P22" i="7" s="1"/>
  <c r="Q22" i="7" s="1"/>
  <c r="R22" i="7" s="1"/>
  <c r="S22" i="7" s="1"/>
  <c r="N25" i="7"/>
  <c r="N47" i="7" s="1"/>
  <c r="D73" i="7"/>
  <c r="L29" i="12"/>
  <c r="J81" i="7"/>
  <c r="L99" i="12"/>
  <c r="L66" i="12"/>
  <c r="K78" i="12"/>
  <c r="K71" i="12"/>
  <c r="K73" i="12" s="1"/>
  <c r="K60" i="7"/>
  <c r="K65" i="7" s="1"/>
  <c r="K81" i="7" s="1"/>
  <c r="M36" i="7"/>
  <c r="L42" i="7"/>
  <c r="L44" i="7" s="1"/>
  <c r="L48" i="7" s="1"/>
  <c r="L49" i="7" s="1"/>
  <c r="L51" i="7" s="1"/>
  <c r="N29" i="7"/>
  <c r="M31" i="7"/>
  <c r="M33" i="7" s="1"/>
  <c r="Q17" i="7"/>
  <c r="P18" i="7"/>
  <c r="P21" i="7" s="1"/>
  <c r="P25" i="7" s="1"/>
  <c r="P47" i="7" s="1"/>
  <c r="M54" i="7"/>
  <c r="L58" i="7"/>
  <c r="Q28" i="7"/>
  <c r="O25" i="7" l="1"/>
  <c r="O47" i="7" s="1"/>
  <c r="L111" i="12"/>
  <c r="L104" i="12"/>
  <c r="L106" i="12" s="1"/>
  <c r="L41" i="12"/>
  <c r="L34" i="12"/>
  <c r="L36" i="12" s="1"/>
  <c r="L71" i="12"/>
  <c r="L73" i="12" s="1"/>
  <c r="L78" i="12"/>
  <c r="M99" i="12"/>
  <c r="M111" i="12" s="1"/>
  <c r="M29" i="12"/>
  <c r="M41" i="12" s="1"/>
  <c r="M66" i="12"/>
  <c r="M71" i="12" s="1"/>
  <c r="M73" i="12" s="1"/>
  <c r="L60" i="7"/>
  <c r="L65" i="7" s="1"/>
  <c r="N66" i="12" s="1"/>
  <c r="N54" i="7"/>
  <c r="M58" i="7"/>
  <c r="O29" i="7"/>
  <c r="N31" i="7"/>
  <c r="N33" i="7" s="1"/>
  <c r="R17" i="7"/>
  <c r="Q18" i="7"/>
  <c r="Q21" i="7" s="1"/>
  <c r="Q25" i="7" s="1"/>
  <c r="Q47" i="7" s="1"/>
  <c r="M42" i="7"/>
  <c r="M44" i="7" s="1"/>
  <c r="M48" i="7" s="1"/>
  <c r="M49" i="7" s="1"/>
  <c r="M51" i="7" s="1"/>
  <c r="N36" i="7"/>
  <c r="R28" i="7"/>
  <c r="M104" i="12" l="1"/>
  <c r="M106" i="12" s="1"/>
  <c r="M60" i="7"/>
  <c r="M65" i="7" s="1"/>
  <c r="O66" i="12" s="1"/>
  <c r="M34" i="12"/>
  <c r="M36" i="12" s="1"/>
  <c r="M78" i="12"/>
  <c r="N29" i="12"/>
  <c r="N34" i="12" s="1"/>
  <c r="N36" i="12" s="1"/>
  <c r="N99" i="12"/>
  <c r="N111" i="12" s="1"/>
  <c r="L81" i="7"/>
  <c r="N78" i="12"/>
  <c r="N71" i="12"/>
  <c r="N73" i="12" s="1"/>
  <c r="O54" i="7"/>
  <c r="N58" i="7"/>
  <c r="S17" i="7"/>
  <c r="S18" i="7" s="1"/>
  <c r="S21" i="7" s="1"/>
  <c r="S25" i="7" s="1"/>
  <c r="S47" i="7" s="1"/>
  <c r="R18" i="7"/>
  <c r="R21" i="7" s="1"/>
  <c r="R25" i="7" s="1"/>
  <c r="R47" i="7" s="1"/>
  <c r="P29" i="7"/>
  <c r="O31" i="7"/>
  <c r="O33" i="7" s="1"/>
  <c r="O36" i="7"/>
  <c r="N42" i="7"/>
  <c r="N44" i="7" s="1"/>
  <c r="N48" i="7" s="1"/>
  <c r="N49" i="7" s="1"/>
  <c r="N51" i="7" s="1"/>
  <c r="S28" i="7"/>
  <c r="O99" i="12" l="1"/>
  <c r="N60" i="7"/>
  <c r="N65" i="7" s="1"/>
  <c r="M81" i="7"/>
  <c r="O29" i="12"/>
  <c r="O41" i="12" s="1"/>
  <c r="N41" i="12"/>
  <c r="N104" i="12"/>
  <c r="N106" i="12" s="1"/>
  <c r="P36" i="7"/>
  <c r="O42" i="7"/>
  <c r="O44" i="7" s="1"/>
  <c r="O48" i="7" s="1"/>
  <c r="O49" i="7" s="1"/>
  <c r="O51" i="7" s="1"/>
  <c r="O58" i="7"/>
  <c r="P54" i="7"/>
  <c r="Q29" i="7"/>
  <c r="P31" i="7"/>
  <c r="P33" i="7" s="1"/>
  <c r="O78" i="12"/>
  <c r="O71" i="12"/>
  <c r="O73" i="12" s="1"/>
  <c r="O111" i="12" l="1"/>
  <c r="O104" i="12"/>
  <c r="O106" i="12" s="1"/>
  <c r="N81" i="7"/>
  <c r="P66" i="12"/>
  <c r="P99" i="12"/>
  <c r="O34" i="12"/>
  <c r="O36" i="12" s="1"/>
  <c r="P29" i="12"/>
  <c r="P34" i="12" s="1"/>
  <c r="P36" i="12" s="1"/>
  <c r="O60" i="7"/>
  <c r="O65" i="7" s="1"/>
  <c r="Q99" i="12" s="1"/>
  <c r="R29" i="7"/>
  <c r="Q31" i="7"/>
  <c r="Q33" i="7" s="1"/>
  <c r="Q54" i="7"/>
  <c r="P58" i="7"/>
  <c r="P42" i="7"/>
  <c r="P44" i="7" s="1"/>
  <c r="P48" i="7" s="1"/>
  <c r="P49" i="7" s="1"/>
  <c r="P51" i="7" s="1"/>
  <c r="Q36" i="7"/>
  <c r="P60" i="7" l="1"/>
  <c r="P65" i="7" s="1"/>
  <c r="P78" i="12"/>
  <c r="P71" i="12"/>
  <c r="P73" i="12" s="1"/>
  <c r="P111" i="12"/>
  <c r="P104" i="12"/>
  <c r="P106" i="12" s="1"/>
  <c r="P41" i="12"/>
  <c r="O81" i="7"/>
  <c r="Q66" i="12"/>
  <c r="Q71" i="12" s="1"/>
  <c r="Q73" i="12" s="1"/>
  <c r="Q29" i="12"/>
  <c r="Q41" i="12" s="1"/>
  <c r="R36" i="7"/>
  <c r="Q42" i="7"/>
  <c r="Q44" i="7" s="1"/>
  <c r="Q48" i="7" s="1"/>
  <c r="Q49" i="7" s="1"/>
  <c r="Q51" i="7" s="1"/>
  <c r="Q58" i="7"/>
  <c r="R54" i="7"/>
  <c r="P81" i="7"/>
  <c r="Q104" i="12"/>
  <c r="Q106" i="12" s="1"/>
  <c r="Q111" i="12"/>
  <c r="S29" i="7"/>
  <c r="S31" i="7" s="1"/>
  <c r="S33" i="7" s="1"/>
  <c r="R31" i="7"/>
  <c r="R33" i="7" s="1"/>
  <c r="R29" i="12" l="1"/>
  <c r="R66" i="12"/>
  <c r="R99" i="12"/>
  <c r="Q78" i="12"/>
  <c r="Q34" i="12"/>
  <c r="Q36" i="12" s="1"/>
  <c r="Q60" i="7"/>
  <c r="Q65" i="7" s="1"/>
  <c r="Q81" i="7" s="1"/>
  <c r="S54" i="7"/>
  <c r="S58" i="7" s="1"/>
  <c r="R58" i="7"/>
  <c r="R71" i="12"/>
  <c r="R73" i="12" s="1"/>
  <c r="R78" i="12"/>
  <c r="R104" i="12"/>
  <c r="R106" i="12" s="1"/>
  <c r="R111" i="12"/>
  <c r="R34" i="12"/>
  <c r="R36" i="12" s="1"/>
  <c r="R41" i="12"/>
  <c r="S36" i="7"/>
  <c r="S42" i="7" s="1"/>
  <c r="S44" i="7" s="1"/>
  <c r="S48" i="7" s="1"/>
  <c r="S49" i="7" s="1"/>
  <c r="S51" i="7" s="1"/>
  <c r="S60" i="7" s="1"/>
  <c r="S65" i="7" s="1"/>
  <c r="R77" i="7" s="1"/>
  <c r="R42" i="7"/>
  <c r="R44" i="7" s="1"/>
  <c r="R48" i="7" s="1"/>
  <c r="R49" i="7" s="1"/>
  <c r="R51" i="7" s="1"/>
  <c r="S99" i="12" l="1"/>
  <c r="S111" i="12" s="1"/>
  <c r="S29" i="12"/>
  <c r="S34" i="12" s="1"/>
  <c r="S36" i="12" s="1"/>
  <c r="S66" i="12"/>
  <c r="S78" i="12" s="1"/>
  <c r="R60" i="7"/>
  <c r="R65" i="7" s="1"/>
  <c r="T29" i="12" s="1"/>
  <c r="T41" i="12" s="1"/>
  <c r="R78" i="7"/>
  <c r="R79" i="7" s="1"/>
  <c r="T30" i="12" s="1"/>
  <c r="S104" i="12" l="1"/>
  <c r="S106" i="12" s="1"/>
  <c r="T66" i="12"/>
  <c r="T78" i="12" s="1"/>
  <c r="S71" i="12"/>
  <c r="S73" i="12" s="1"/>
  <c r="T99" i="12"/>
  <c r="T111" i="12" s="1"/>
  <c r="S41" i="12"/>
  <c r="T67" i="12"/>
  <c r="R81" i="7"/>
  <c r="T100" i="12"/>
  <c r="T112" i="12" s="1"/>
  <c r="D91" i="7" l="1"/>
  <c r="D92" i="7" s="1"/>
  <c r="D89" i="7"/>
  <c r="D64" i="12" s="1"/>
  <c r="D65" i="12" s="1"/>
  <c r="J69" i="12" s="1"/>
  <c r="T104" i="12"/>
  <c r="T106" i="12" s="1"/>
  <c r="T42" i="12"/>
  <c r="T34" i="12"/>
  <c r="T36" i="12" s="1"/>
  <c r="T71" i="12"/>
  <c r="T73" i="12" s="1"/>
  <c r="T79" i="12"/>
  <c r="D97" i="12" l="1"/>
  <c r="D105" i="12" s="1"/>
  <c r="D27" i="12"/>
  <c r="D35" i="12" s="1"/>
  <c r="D28" i="12" l="1"/>
  <c r="J32" i="12" s="1"/>
  <c r="D38" i="12"/>
  <c r="T44" i="12" s="1"/>
  <c r="J31" i="12"/>
  <c r="J34" i="12" s="1"/>
  <c r="D49" i="12" s="1"/>
  <c r="D72" i="12"/>
  <c r="D75" i="12" s="1"/>
  <c r="J68" i="12"/>
  <c r="J71" i="12" s="1"/>
  <c r="D86" i="12" s="1"/>
  <c r="D87" i="12" s="1"/>
  <c r="D98" i="12"/>
  <c r="D112" i="12" s="1"/>
  <c r="D113" i="12" s="1"/>
  <c r="J101" i="12"/>
  <c r="J104" i="12" s="1"/>
  <c r="D119" i="12" s="1"/>
  <c r="D120" i="12" s="1"/>
  <c r="D108" i="12"/>
  <c r="D109" i="12" l="1"/>
  <c r="T113" i="12" s="1"/>
  <c r="T114" i="12"/>
  <c r="E17" i="12"/>
  <c r="J103" i="12"/>
  <c r="D114" i="12"/>
  <c r="F17" i="12"/>
  <c r="D50" i="12"/>
  <c r="D76" i="12"/>
  <c r="T80" i="12" s="1"/>
  <c r="D82" i="12"/>
  <c r="T81" i="12"/>
  <c r="J102" i="12"/>
  <c r="D79" i="12"/>
  <c r="D80" i="12" s="1"/>
  <c r="J70" i="12" s="1"/>
  <c r="D39" i="12"/>
  <c r="D45" i="12"/>
  <c r="D115" i="12"/>
  <c r="D42" i="12"/>
  <c r="D43" i="12" s="1"/>
  <c r="J33" i="12" s="1"/>
  <c r="J36" i="12" s="1"/>
  <c r="J39" i="12" s="1"/>
  <c r="J38" i="12" l="1"/>
  <c r="J106" i="12"/>
  <c r="J108" i="12" s="1"/>
  <c r="D116" i="12"/>
  <c r="J115" i="12" s="1"/>
  <c r="D17" i="12"/>
  <c r="J73" i="12"/>
  <c r="J75" i="12" s="1"/>
  <c r="D44" i="12"/>
  <c r="D46" i="12" s="1"/>
  <c r="J45" i="12" s="1"/>
  <c r="D81" i="12"/>
  <c r="D83" i="12" s="1"/>
  <c r="J82" i="12" s="1"/>
  <c r="L43" i="12"/>
  <c r="L45" i="12" s="1"/>
  <c r="Q43" i="12"/>
  <c r="Q45" i="12" s="1"/>
  <c r="K43" i="12"/>
  <c r="K45" i="12" s="1"/>
  <c r="P43" i="12"/>
  <c r="P45" i="12" s="1"/>
  <c r="N43" i="12"/>
  <c r="N45" i="12" s="1"/>
  <c r="S43" i="12"/>
  <c r="S45" i="12" s="1"/>
  <c r="T43" i="12"/>
  <c r="T45" i="12" s="1"/>
  <c r="O43" i="12"/>
  <c r="O45" i="12" s="1"/>
  <c r="M43" i="12"/>
  <c r="M45" i="12" s="1"/>
  <c r="R43" i="12"/>
  <c r="R45" i="12" s="1"/>
  <c r="M113" i="12"/>
  <c r="M115" i="12" s="1"/>
  <c r="P113" i="12"/>
  <c r="P115" i="12" s="1"/>
  <c r="T115" i="12"/>
  <c r="O113" i="12"/>
  <c r="O115" i="12" s="1"/>
  <c r="Q113" i="12"/>
  <c r="Q115" i="12" s="1"/>
  <c r="N113" i="12"/>
  <c r="N115" i="12" s="1"/>
  <c r="S113" i="12"/>
  <c r="S115" i="12" s="1"/>
  <c r="K113" i="12"/>
  <c r="K115" i="12" s="1"/>
  <c r="R113" i="12"/>
  <c r="R115" i="12" s="1"/>
  <c r="L113" i="12"/>
  <c r="L115" i="12" s="1"/>
  <c r="P80" i="12"/>
  <c r="P82" i="12" s="1"/>
  <c r="R80" i="12"/>
  <c r="R82" i="12" s="1"/>
  <c r="O80" i="12"/>
  <c r="O82" i="12" s="1"/>
  <c r="Q80" i="12"/>
  <c r="Q82" i="12" s="1"/>
  <c r="T82" i="12"/>
  <c r="L80" i="12"/>
  <c r="L82" i="12" s="1"/>
  <c r="S80" i="12"/>
  <c r="S82" i="12" s="1"/>
  <c r="K80" i="12"/>
  <c r="K82" i="12" s="1"/>
  <c r="M80" i="12"/>
  <c r="M82" i="12" s="1"/>
  <c r="N80" i="12"/>
  <c r="N82" i="12" s="1"/>
  <c r="J51" i="12" l="1"/>
  <c r="J49" i="12"/>
  <c r="D18" i="12" s="1"/>
  <c r="J88" i="12"/>
  <c r="J89" i="12" s="1"/>
  <c r="J121" i="12"/>
  <c r="D19" i="12"/>
  <c r="J119" i="12"/>
  <c r="F18" i="12" s="1"/>
  <c r="J124" i="12"/>
  <c r="F21" i="12" s="1"/>
  <c r="J54" i="12"/>
  <c r="D21" i="12" s="1"/>
  <c r="J86" i="12"/>
  <c r="E18" i="12" s="1"/>
  <c r="J91" i="12"/>
  <c r="E21" i="12" s="1"/>
  <c r="F19" i="12" l="1"/>
  <c r="J122" i="12"/>
  <c r="F20" i="12" s="1"/>
  <c r="J52" i="12"/>
  <c r="D20" i="12" s="1"/>
  <c r="E20" i="12"/>
  <c r="E19" i="12"/>
</calcChain>
</file>

<file path=xl/sharedStrings.xml><?xml version="1.0" encoding="utf-8"?>
<sst xmlns="http://schemas.openxmlformats.org/spreadsheetml/2006/main" count="1821" uniqueCount="587">
  <si>
    <t>1) Introduction</t>
  </si>
  <si>
    <r>
      <rPr>
        <b/>
        <sz val="16"/>
        <color theme="1"/>
        <rFont val="Aptos"/>
      </rPr>
      <t>Term Project</t>
    </r>
    <r>
      <rPr>
        <sz val="16"/>
        <color theme="1"/>
        <rFont val="Aptos"/>
      </rPr>
      <t xml:space="preserve">
</t>
    </r>
    <r>
      <rPr>
        <b/>
        <sz val="16"/>
        <color theme="1"/>
        <rFont val="Aptos"/>
      </rPr>
      <t>Real Estate Finance</t>
    </r>
    <r>
      <rPr>
        <sz val="16"/>
        <color theme="1"/>
        <rFont val="Aptos"/>
      </rPr>
      <t xml:space="preserve">
STRUCTURING A HOTEL TRANSACTION FOR YOUR REAL ESTATE INVESTMENT VEHICLE</t>
    </r>
  </si>
  <si>
    <t>Team 5 – French Section</t>
  </si>
  <si>
    <t>Mail</t>
  </si>
  <si>
    <t>Student ID</t>
  </si>
  <si>
    <t>Arthur</t>
  </si>
  <si>
    <t>BEDAT</t>
  </si>
  <si>
    <t>Alexandre</t>
  </si>
  <si>
    <t>CARBONI</t>
  </si>
  <si>
    <t>Margot</t>
  </si>
  <si>
    <t>CONCEPRIO</t>
  </si>
  <si>
    <t>Titouan</t>
  </si>
  <si>
    <t>GUYOT</t>
  </si>
  <si>
    <t>Daniella</t>
  </si>
  <si>
    <t>HALLEN</t>
  </si>
  <si>
    <t>Sophie</t>
  </si>
  <si>
    <t>LUSCHER</t>
  </si>
  <si>
    <t>Honor Code</t>
  </si>
  <si>
    <t>As an EHL Hospitality Business School student, I uphold and defend academic integrity, academic rigor, and academic liberty as core values of higher learning. I attest, on my word of honor, that work submitted in my name is my own work and that any ideas or materials used in support of this work which is not originally my own, including AI-generated or assisted text, are cited and referenced accordingly in APA format.</t>
  </si>
  <si>
    <t>Introduction</t>
  </si>
  <si>
    <t>Table of Contents</t>
  </si>
  <si>
    <t>Defines the selection process of the property, based on PEREF criteria</t>
  </si>
  <si>
    <t>Overview of the market in London, as well as property ADR, ADR Growth Rate, and Cap Rate</t>
  </si>
  <si>
    <t>Details of all Assumptions required for the Market Valuation</t>
  </si>
  <si>
    <t>Details of the calculation of the property market value</t>
  </si>
  <si>
    <t>Investment scenarios based on PEREF prerequisites and goals</t>
  </si>
  <si>
    <t>APPENDIX – Real Depreciation</t>
  </si>
  <si>
    <t>Data required in the estimation of the Real Depreciation rate</t>
  </si>
  <si>
    <t>APPENDIX – Benchmarking</t>
  </si>
  <si>
    <t>Analaysis of the compset properties</t>
  </si>
  <si>
    <t>Hotel selection</t>
  </si>
  <si>
    <t>Our hotel selection was based on three main criteria: submarket, class, and brand. Within London, we chose The Corner London City for its location in a promising and dynamic submarket offering strong repositioning potential and above-average return prospects. Its upper midscale class provides an attractive balance between operational efficiency and growth opportunities. Finally, the independent brand allows flexibility for active asset management and value creation, fully aligning with the PEREF vehicle’s opportunistic and return-driven investment strategy.</t>
  </si>
  <si>
    <t>Property</t>
  </si>
  <si>
    <t>The Corner London city</t>
  </si>
  <si>
    <t>Market</t>
  </si>
  <si>
    <t xml:space="preserve">Upper Midscale Chains </t>
  </si>
  <si>
    <t>City</t>
  </si>
  <si>
    <t>London</t>
  </si>
  <si>
    <t xml:space="preserve">(1) Occupancy – Upper Midscale Chains </t>
  </si>
  <si>
    <t>Occupancy (%)</t>
  </si>
  <si>
    <t>Year</t>
  </si>
  <si>
    <t>January</t>
  </si>
  <si>
    <t>February</t>
  </si>
  <si>
    <t>March</t>
  </si>
  <si>
    <t>April</t>
  </si>
  <si>
    <t>May</t>
  </si>
  <si>
    <t>June</t>
  </si>
  <si>
    <t>July</t>
  </si>
  <si>
    <t>August</t>
  </si>
  <si>
    <t>September</t>
  </si>
  <si>
    <t>October</t>
  </si>
  <si>
    <t>November</t>
  </si>
  <si>
    <t>December</t>
  </si>
  <si>
    <t>Total Year</t>
  </si>
  <si>
    <t>Aug YTD</t>
  </si>
  <si>
    <t>Avg</t>
  </si>
  <si>
    <t>(2) ADR – GDP – Upper Midscale Chains</t>
  </si>
  <si>
    <t>ADR (GBP)</t>
  </si>
  <si>
    <t>WE</t>
  </si>
  <si>
    <t>WD</t>
  </si>
  <si>
    <t>ADR The Corner London city</t>
  </si>
  <si>
    <t xml:space="preserve">Source : </t>
  </si>
  <si>
    <t>https://www.thecornerlondoncity.co.uk</t>
  </si>
  <si>
    <t>Currency : GDP</t>
  </si>
  <si>
    <t>Room Category</t>
  </si>
  <si>
    <t># of rooms</t>
  </si>
  <si>
    <t>Snug room (windowless)</t>
  </si>
  <si>
    <t>Comfy room</t>
  </si>
  <si>
    <t>ComfyPlus room</t>
  </si>
  <si>
    <t>Plush room</t>
  </si>
  <si>
    <t>TOTAL</t>
  </si>
  <si>
    <t>Jan. WD</t>
  </si>
  <si>
    <t>Jan. WE</t>
  </si>
  <si>
    <t>Feb. WD</t>
  </si>
  <si>
    <t>Feb. WE</t>
  </si>
  <si>
    <t>Mar. WD</t>
  </si>
  <si>
    <t>Mar. WE</t>
  </si>
  <si>
    <t>Apr. WD</t>
  </si>
  <si>
    <t>Apr. WE</t>
  </si>
  <si>
    <t>May WD</t>
  </si>
  <si>
    <t>May WE</t>
  </si>
  <si>
    <t>Jun. WD</t>
  </si>
  <si>
    <t>Jun. WE</t>
  </si>
  <si>
    <t>July WD</t>
  </si>
  <si>
    <t>July WE</t>
  </si>
  <si>
    <t>Aug. WD</t>
  </si>
  <si>
    <t>Aug. WE</t>
  </si>
  <si>
    <t>Sep. WD</t>
  </si>
  <si>
    <t>Sep. WE</t>
  </si>
  <si>
    <t>Oct. WD</t>
  </si>
  <si>
    <t>Oct. WE</t>
  </si>
  <si>
    <t>Nov. WD</t>
  </si>
  <si>
    <t>Nov. WE</t>
  </si>
  <si>
    <t>Dec. WD</t>
  </si>
  <si>
    <t>Dec. WE</t>
  </si>
  <si>
    <t>Monthly ADR</t>
  </si>
  <si>
    <t>ADR Estimation for The Corner London city</t>
  </si>
  <si>
    <t>ADR (Rack rate) with taxes</t>
  </si>
  <si>
    <t>The Corner</t>
  </si>
  <si>
    <t>AVERAGE</t>
  </si>
  <si>
    <t>Rack Rate -15%</t>
  </si>
  <si>
    <t>Rack Rate w/o TVA</t>
  </si>
  <si>
    <t>ADR Growth Rate</t>
  </si>
  <si>
    <t>Historical ADR Growth Rate</t>
  </si>
  <si>
    <t>Average ADR Upper Midscale hotels</t>
  </si>
  <si>
    <t>Assumptions:</t>
  </si>
  <si>
    <t>Upper Midscale</t>
  </si>
  <si>
    <t>ADR Growth rate</t>
  </si>
  <si>
    <t>Holiday Inn London Whitechapel</t>
  </si>
  <si>
    <t>Clerkenwell/Shoreditch/Whitechapel</t>
  </si>
  <si>
    <t>Holiday Inn London Regents Park</t>
  </si>
  <si>
    <t>Holiday Inn London Bloomsbury</t>
  </si>
  <si>
    <t>Hampton by Hilton London City</t>
  </si>
  <si>
    <t>RRI</t>
  </si>
  <si>
    <t>Mama Shelter Shoreditch</t>
  </si>
  <si>
    <t xml:space="preserve">Real Depreciation Calculation for STR Compset (Upscale Hotels) </t>
  </si>
  <si>
    <t xml:space="preserve">(1) Regression </t>
  </si>
  <si>
    <t xml:space="preserve">PROPERTY NAME </t>
  </si>
  <si>
    <t>Open Year</t>
  </si>
  <si>
    <t>AGE</t>
  </si>
  <si>
    <t>Type</t>
  </si>
  <si>
    <t>SUMMARY OUTPUT</t>
  </si>
  <si>
    <t>OLD</t>
  </si>
  <si>
    <t>Regression Statistics</t>
  </si>
  <si>
    <t>Multiple R</t>
  </si>
  <si>
    <t>R Square</t>
  </si>
  <si>
    <t>Adjusted R Square</t>
  </si>
  <si>
    <t>NEW</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</si>
  <si>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</si>
  <si>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</si>
  <si>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</si>
  <si>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</si>
  <si>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</si>
  <si>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</si>
  <si>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</si>
  <si>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</si>
  <si>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</si>
  <si>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</si>
  <si>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</si>
  <si>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</si>
  <si>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</si>
  <si>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</si>
  <si>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</si>
  <si>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</si>
  <si>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</si>
  <si>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</si>
  <si>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Intercept</t>
  </si>
  <si>
    <t>(2) Real Depreciation using the CAGR formula</t>
  </si>
  <si>
    <t>Average Age</t>
  </si>
  <si>
    <t>Average ADR</t>
  </si>
  <si>
    <t>Old Hotels</t>
  </si>
  <si>
    <t>New Hotels</t>
  </si>
  <si>
    <t>CAGR</t>
  </si>
  <si>
    <t>Real depreciation &gt;0 : we considered the lower end of the range (-0.5%)</t>
  </si>
  <si>
    <t>Historical Inflation Rate</t>
  </si>
  <si>
    <t xml:space="preserve">source : </t>
  </si>
  <si>
    <t>https://data.worldbank.org/indicator/FP.CPI.TOTL?end=2024&amp;locations=GB&amp;start=2000&amp;view=chart</t>
  </si>
  <si>
    <t>UK - CPI
(2010 = 100)</t>
  </si>
  <si>
    <t>Historical Inflation</t>
  </si>
  <si>
    <t>+ Historical ADR Growth Rate</t>
  </si>
  <si>
    <t>- Real Depreciation</t>
  </si>
  <si>
    <t>- Historical Inflation</t>
  </si>
  <si>
    <t>+ Expected Future Inflation*</t>
  </si>
  <si>
    <t>= Growth Rate</t>
  </si>
  <si>
    <t>*Statista.com</t>
  </si>
  <si>
    <t>Discount Rate Calculation</t>
  </si>
  <si>
    <t>(i) Risk Premium Approach</t>
  </si>
  <si>
    <t>(ii) Cap Rate Approach</t>
  </si>
  <si>
    <t>+ Rf*</t>
  </si>
  <si>
    <t>+ Discount Rate</t>
  </si>
  <si>
    <t>+ Sector Premium**</t>
  </si>
  <si>
    <t>- Growth Rate</t>
  </si>
  <si>
    <t>= Cap Rate</t>
  </si>
  <si>
    <t>+ Country Premium***</t>
  </si>
  <si>
    <t>+ Property Premium</t>
  </si>
  <si>
    <t>= Discount Rate</t>
  </si>
  <si>
    <t>* https://www.bankofengland.co.uk/statistics/yield-curves</t>
  </si>
  <si>
    <r>
      <t>Positionnement tarifaire</t>
    </r>
    <r>
      <rPr>
        <sz val="12"/>
        <color rgb="FF000000"/>
        <rFont val="Aptos Narrow"/>
        <family val="2"/>
        <scheme val="minor"/>
      </rPr>
      <t> : upper-midscale </t>
    </r>
    <r>
      <rPr>
        <b/>
        <sz val="12"/>
        <color rgb="FF000000"/>
        <rFont val="Aptos Narrow"/>
        <family val="2"/>
        <scheme val="minor"/>
      </rPr>
      <t>value</t>
    </r>
    <r>
      <rPr>
        <sz val="12"/>
        <color rgb="FF000000"/>
        <rFont val="Aptos Narrow"/>
        <family val="2"/>
        <scheme val="minor"/>
      </rPr>
      <t> → plus exposé à l’arbitrage prix des clients loisir (déjà visible dans le sous-marché) → </t>
    </r>
    <r>
      <rPr>
        <b/>
        <sz val="12"/>
        <color rgb="FF000000"/>
        <rFont val="Aptos Narrow"/>
        <family val="2"/>
        <scheme val="minor"/>
      </rPr>
      <t>+5–10 bps</t>
    </r>
    <r>
      <rPr>
        <sz val="12"/>
        <color rgb="FF000000"/>
        <rFont val="Aptos Narrow"/>
        <family val="2"/>
        <scheme val="minor"/>
      </rPr>
      <t>.</t>
    </r>
  </si>
  <si>
    <r>
      <t>Pipeline local (6,9 %)</t>
    </r>
    <r>
      <rPr>
        <sz val="12"/>
        <color rgb="FF000000"/>
        <rFont val="Aptos Narrow"/>
        <family val="2"/>
        <scheme val="minor"/>
      </rPr>
      <t> : pression qui touche tout le monde mais </t>
    </r>
    <r>
      <rPr>
        <b/>
        <sz val="12"/>
        <color rgb="FF000000"/>
        <rFont val="Aptos Narrow"/>
        <family val="2"/>
        <scheme val="minor"/>
      </rPr>
      <t>les indépendants</t>
    </r>
    <r>
      <rPr>
        <sz val="12"/>
        <color rgb="FF000000"/>
        <rFont val="Aptos Narrow"/>
        <family val="2"/>
        <scheme val="minor"/>
      </rPr>
      <t> peuvent être un peu plus sensibles → </t>
    </r>
    <r>
      <rPr>
        <b/>
        <sz val="12"/>
        <color rgb="FF000000"/>
        <rFont val="Aptos Narrow"/>
        <family val="2"/>
        <scheme val="minor"/>
      </rPr>
      <t>+0–10 bps</t>
    </r>
    <r>
      <rPr>
        <sz val="12"/>
        <color rgb="FF000000"/>
        <rFont val="Aptos Narrow"/>
        <family val="2"/>
        <scheme val="minor"/>
      </rPr>
      <t> additionnels.</t>
    </r>
  </si>
  <si>
    <r>
      <t>Taille/efficacité</t>
    </r>
    <r>
      <rPr>
        <sz val="12"/>
        <color rgb="FF000000"/>
        <rFont val="Aptos Narrow"/>
        <family val="2"/>
        <scheme val="minor"/>
      </rPr>
      <t> : 180 ch. → </t>
    </r>
    <r>
      <rPr>
        <b/>
        <sz val="12"/>
        <color rgb="FF000000"/>
        <rFont val="Aptos Narrow"/>
        <family val="2"/>
        <scheme val="minor"/>
      </rPr>
      <t>neutre/légèrement positif</t>
    </r>
    <r>
      <rPr>
        <sz val="12"/>
        <color rgb="FF000000"/>
        <rFont val="Aptos Narrow"/>
        <family val="2"/>
        <scheme val="minor"/>
      </rPr>
      <t> (pas d’ajustement).</t>
    </r>
  </si>
  <si>
    <t>Traduction en cap rate :</t>
  </si>
  <si>
    <r>
      <t>Point de départ </t>
    </r>
    <r>
      <rPr>
        <b/>
        <sz val="12"/>
        <color rgb="FF000000"/>
        <rFont val="Aptos Narrow"/>
        <family val="2"/>
        <scheme val="minor"/>
      </rPr>
      <t>sous-marché = 5,40 %</t>
    </r>
    <r>
      <rPr>
        <sz val="12"/>
        <color rgb="FF000000"/>
        <rFont val="Aptos Narrow"/>
        <family val="2"/>
        <scheme val="minor"/>
      </rPr>
      <t>.</t>
    </r>
  </si>
  <si>
    <r>
      <t>Ajustements spécifiques The Corner (qualité + brand + mix loisir) </t>
    </r>
    <r>
      <rPr>
        <b/>
        <sz val="12"/>
        <color rgb="FF000000"/>
        <rFont val="Aptos Narrow"/>
        <family val="2"/>
        <scheme val="minor"/>
      </rPr>
      <t>≈ +10 à +40 bps</t>
    </r>
    <r>
      <rPr>
        <sz val="12"/>
        <color rgb="FF000000"/>
        <rFont val="Aptos Narrow"/>
        <family val="2"/>
        <scheme val="minor"/>
      </rPr>
      <t>.</t>
    </r>
  </si>
  <si>
    <r>
      <t>Fourchette justifiée The Corner : ~5,50 % à 5,80 %</t>
    </r>
    <r>
      <rPr>
        <sz val="12"/>
        <color rgb="FF000000"/>
        <rFont val="Aptos Narrow"/>
        <family val="2"/>
        <scheme val="minor"/>
      </rPr>
      <t>.</t>
    </r>
  </si>
  <si>
    <r>
      <t>Si tu veux </t>
    </r>
    <r>
      <rPr>
        <b/>
        <sz val="12"/>
        <color rgb="FF000000"/>
        <rFont val="Aptos Narrow"/>
        <family val="2"/>
        <scheme val="minor"/>
      </rPr>
      <t>retenir 5,40 %</t>
    </r>
    <r>
      <rPr>
        <sz val="12"/>
        <color rgb="FF000000"/>
        <rFont val="Aptos Narrow"/>
        <family val="2"/>
        <scheme val="minor"/>
      </rPr>
      <t> comme hypothèse centrale “marché” (car The Corner s’est transigé à un prix/clé ~315 k$ et se situe entre Ruby 5,27 % et Premier Inn 5,50 %), c’est </t>
    </r>
    <r>
      <rPr>
        <b/>
        <sz val="12"/>
        <color rgb="FF000000"/>
        <rFont val="Aptos Narrow"/>
        <family val="2"/>
        <scheme val="minor"/>
      </rPr>
      <t>défendable</t>
    </r>
    <r>
      <rPr>
        <sz val="12"/>
        <color rgb="FF000000"/>
        <rFont val="Aptos Narrow"/>
        <family val="2"/>
        <scheme val="minor"/>
      </rPr>
      <t> à condition d’argumenter une </t>
    </r>
    <r>
      <rPr>
        <b/>
        <sz val="12"/>
        <color rgb="FF000000"/>
        <rFont val="Aptos Narrow"/>
        <family val="2"/>
        <scheme val="minor"/>
      </rPr>
      <t>amélioration opérationnelle</t>
    </r>
    <r>
      <rPr>
        <sz val="12"/>
        <color rgb="FF000000"/>
        <rFont val="Aptos Narrow"/>
        <family val="2"/>
        <scheme val="minor"/>
      </rPr>
      <t> (stabilisation post-concurrence, uplift ADR/cost control) qui compense les −10/−30 bps de prime idiosyncratique.</t>
    </r>
  </si>
  <si>
    <t>Nous utilisons une cap rate de 5,50 % pour valoriser The Corner London City.</t>
  </si>
  <si>
    <r>
      <t>Ce taux est aligné avec le marché local (5,40 % selon CoStar) mais ajusté de +10 bps pour tenir compte de la </t>
    </r>
    <r>
      <rPr>
        <b/>
        <sz val="12"/>
        <color rgb="FF000000"/>
        <rFont val="Aptos Narrow"/>
        <family val="2"/>
        <scheme val="minor"/>
      </rPr>
      <t>vétusté du bâtiment (1984)</t>
    </r>
    <r>
      <rPr>
        <sz val="14"/>
        <color rgb="FF000000"/>
        <rFont val="-webkit-standard"/>
      </rPr>
      <t>, des </t>
    </r>
    <r>
      <rPr>
        <b/>
        <sz val="12"/>
        <color rgb="FF000000"/>
        <rFont val="Aptos Narrow"/>
        <family val="2"/>
        <scheme val="minor"/>
      </rPr>
      <t>besoins futurs de rénovation</t>
    </r>
    <r>
      <rPr>
        <sz val="14"/>
        <color rgb="FF000000"/>
        <rFont val="-webkit-standard"/>
      </rPr>
      <t> et du </t>
    </r>
    <r>
      <rPr>
        <b/>
        <sz val="12"/>
        <color rgb="FF000000"/>
        <rFont val="Aptos Narrow"/>
        <family val="2"/>
        <scheme val="minor"/>
      </rPr>
      <t>risque opérationnel accru</t>
    </r>
    <r>
      <rPr>
        <sz val="14"/>
        <color rgb="FF000000"/>
        <rFont val="-webkit-standard"/>
      </rPr>
      <t> d’un hôtel indépendant.</t>
    </r>
  </si>
  <si>
    <r>
      <t>Cette approche reflète un </t>
    </r>
    <r>
      <rPr>
        <b/>
        <sz val="12"/>
        <color rgb="FF000000"/>
        <rFont val="Aptos Narrow"/>
        <family val="2"/>
        <scheme val="minor"/>
      </rPr>
      <t>rendement exigé légèrement supérieur</t>
    </r>
    <r>
      <rPr>
        <sz val="14"/>
        <color rgb="FF000000"/>
        <rFont val="-webkit-standard"/>
      </rPr>
      <t>, cohérent avec les investisseurs sur ce segment "upper-midscale non-prime".</t>
    </r>
  </si>
  <si>
    <t>Discount Rate and Cap Rate Determination – The Corner London City</t>
  </si>
  <si>
    <t>1. Introduction</t>
  </si>
  <si>
    <t>To determine the appropriate discount rate and exit cap rate for The Corner London City Hotel, two complementary valuation methods were applied:</t>
  </si>
  <si>
    <r>
      <t>(a) Risk Premium Approach</t>
    </r>
    <r>
      <rPr>
        <sz val="12"/>
        <color rgb="FF000000"/>
        <rFont val="Aptos Narrow"/>
        <family val="2"/>
        <scheme val="minor"/>
      </rPr>
      <t> (build-up method from the risk-free rate)</t>
    </r>
  </si>
  <si>
    <r>
      <t>(b) Market-derived Cap Rate Approach</t>
    </r>
    <r>
      <rPr>
        <sz val="12"/>
        <color rgb="FF000000"/>
        <rFont val="Aptos Narrow"/>
        <family val="2"/>
        <scheme val="minor"/>
      </rPr>
      <t> (observed transaction evidence from CoStar)</t>
    </r>
  </si>
  <si>
    <r>
      <t>Both methods converged to a justified </t>
    </r>
    <r>
      <rPr>
        <b/>
        <sz val="12"/>
        <color rgb="FF000000"/>
        <rFont val="Aptos Narrow"/>
        <family val="2"/>
        <scheme val="minor"/>
      </rPr>
      <t>cap rate of 5.50%</t>
    </r>
    <r>
      <rPr>
        <sz val="12"/>
        <color rgb="FF000000"/>
        <rFont val="Aptos Narrow"/>
        <family val="2"/>
        <scheme val="minor"/>
      </rPr>
      <t>, slightly above the submarket average, due to the hotel’s age (built 1984), upcoming renovation needs, and independent operational model.</t>
    </r>
  </si>
  <si>
    <t>2. Market-Based Cap Rate Approach</t>
  </si>
  <si>
    <t>2.1 Benchmark Market Cap Rates (Source: CoStar)</t>
  </si>
  <si>
    <t>Market / Submarket</t>
  </si>
  <si>
    <t>Market Cap Rate</t>
  </si>
  <si>
    <t>Source</t>
  </si>
  <si>
    <t>Prime London (West End, 5-star, leased)</t>
  </si>
  <si>
    <t>CoStar UK Capital Markets Report, p.11</t>
  </si>
  <si>
    <t>Clerkenwell / Shoreditch / Whitechapel (City Fringe)</t>
  </si>
  <si>
    <t>CoStar “Submarket Sales Trends”, London Surrounding East, p.19</t>
  </si>
  <si>
    <t>London Surrounding East (broader submarket incl. budget hotels)</t>
  </si>
  <si>
    <t>CoStar London Surrounding East Capital Markets, p.11</t>
  </si>
  <si>
    <t>UK National Average</t>
  </si>
  <si>
    <t>5.8–6.0%</t>
  </si>
  <si>
    <t>CoStar UK Capital Markets, p.7</t>
  </si>
  <si>
    <t>2.2 Transaction Evidence from CoStar</t>
  </si>
  <si>
    <t>Comparable Transaction</t>
  </si>
  <si>
    <t>Cap Rate</t>
  </si>
  <si>
    <t>Ruby Stella Hotel (Upscale, newly built 2024)</t>
  </si>
  <si>
    <t>CoStar UK Capital Markets, p.13</t>
  </si>
  <si>
    <t>Premier Inn Tower Hill (Economy, branded)</t>
  </si>
  <si>
    <t>CoStar LSE Transactions, p.18</t>
  </si>
  <si>
    <t>Travelodge Snaresbrook / Beckton (Budget)</t>
  </si>
  <si>
    <t>6.6%–7.6%</t>
  </si>
  <si>
    <t>CoStar LSE Submarket Report, p.18–19</t>
  </si>
  <si>
    <r>
      <t>The Corner London City</t>
    </r>
    <r>
      <rPr>
        <sz val="12"/>
        <color theme="1"/>
        <rFont val="Aptos Narrow"/>
        <family val="2"/>
        <scheme val="minor"/>
      </rPr>
      <t> (subject property)</t>
    </r>
  </si>
  <si>
    <t>Sold May 2025 – no cap rate published, 180 rooms</t>
  </si>
  <si>
    <t>CoStar UK Capital Markets, p.15</t>
  </si>
  <si>
    <r>
      <t>The average cap rate in the </t>
    </r>
    <r>
      <rPr>
        <b/>
        <sz val="12"/>
        <color rgb="FF000000"/>
        <rFont val="Aptos Narrow"/>
        <family val="2"/>
        <scheme val="minor"/>
      </rPr>
      <t>Clerkenwell/Shoreditch submarket is 5.4%</t>
    </r>
    <r>
      <rPr>
        <sz val="12"/>
        <color rgb="FF000000"/>
        <rFont val="Aptos Narrow"/>
        <family val="2"/>
        <scheme val="minor"/>
      </rPr>
      <t>.</t>
    </r>
  </si>
  <si>
    <r>
      <t>However, The Corner is a </t>
    </r>
    <r>
      <rPr>
        <b/>
        <sz val="12"/>
        <color rgb="FF000000"/>
        <rFont val="Aptos Narrow"/>
        <family val="2"/>
        <scheme val="minor"/>
      </rPr>
      <t>1984 building (last renovation in 2008)</t>
    </r>
    <r>
      <rPr>
        <sz val="12"/>
        <color rgb="FF000000"/>
        <rFont val="Aptos Narrow"/>
        <family val="2"/>
        <scheme val="minor"/>
      </rPr>
      <t> → future CapEx expected.</t>
    </r>
  </si>
  <si>
    <r>
      <t>Therefore, </t>
    </r>
    <r>
      <rPr>
        <b/>
        <sz val="12"/>
        <color rgb="FF000000"/>
        <rFont val="Aptos Narrow"/>
        <family val="2"/>
        <scheme val="minor"/>
      </rPr>
      <t>+10 bps risk adjustment</t>
    </r>
    <r>
      <rPr>
        <sz val="12"/>
        <color rgb="FF000000"/>
        <rFont val="Aptos Narrow"/>
        <family val="2"/>
        <scheme val="minor"/>
      </rPr>
      <t> is justified relative to the market average:</t>
    </r>
  </si>
  <si>
    <t>Final adopted cap rate = 5.40% + 0.10% = 5.50%</t>
  </si>
  <si>
    <r>
      <t>To estimate the property discount rate and cap rate for </t>
    </r>
    <r>
      <rPr>
        <i/>
        <sz val="12"/>
        <color rgb="FF000000"/>
        <rFont val="Aptos Narrow"/>
        <family val="2"/>
        <scheme val="minor"/>
      </rPr>
      <t>The Corner London City</t>
    </r>
    <r>
      <rPr>
        <sz val="12"/>
        <color rgb="FF000000"/>
        <rFont val="Aptos Narrow"/>
        <family val="2"/>
        <scheme val="minor"/>
      </rPr>
      <t>, I used two complementary methods:</t>
    </r>
  </si>
  <si>
    <r>
      <t>(1) the Risk Premium (build-up) Approach</t>
    </r>
    <r>
      <rPr>
        <sz val="12"/>
        <color rgb="FF000000"/>
        <rFont val="Aptos Narrow"/>
        <family val="2"/>
        <scheme val="minor"/>
      </rPr>
      <t>, and </t>
    </r>
    <r>
      <rPr>
        <b/>
        <sz val="12"/>
        <color rgb="FF000000"/>
        <rFont val="Aptos Narrow"/>
        <family val="2"/>
        <scheme val="minor"/>
      </rPr>
      <t>(2) the Cap Rate / Gordon Growth Approach</t>
    </r>
    <r>
      <rPr>
        <sz val="12"/>
        <color rgb="FF000000"/>
        <rFont val="Aptos Narrow"/>
        <family val="2"/>
        <scheme val="minor"/>
      </rPr>
      <t>.</t>
    </r>
  </si>
  <si>
    <t>Both methods were aligned to ensure internal consistency and full traceability from real market data.</t>
  </si>
  <si>
    <t>1. Market Evidence (Cap Rate Approach)</t>
  </si>
  <si>
    <r>
      <t>According to </t>
    </r>
    <r>
      <rPr>
        <b/>
        <sz val="12"/>
        <color rgb="FF000000"/>
        <rFont val="Aptos Narrow"/>
        <family val="2"/>
        <scheme val="minor"/>
      </rPr>
      <t>CoStar (London Surrounding East Submarket Report, Sept. 2025, p.2 &amp; p.19)</t>
    </r>
    <r>
      <rPr>
        <sz val="12"/>
        <color rgb="FF000000"/>
        <rFont val="Aptos Narrow"/>
        <family val="2"/>
        <scheme val="minor"/>
      </rPr>
      <t>, the </t>
    </r>
    <r>
      <rPr>
        <b/>
        <sz val="12"/>
        <color rgb="FF000000"/>
        <rFont val="Aptos Narrow"/>
        <family val="2"/>
        <scheme val="minor"/>
      </rPr>
      <t>average hotel market cap rate in the submarket is 5.40–5.50%</t>
    </r>
    <r>
      <rPr>
        <sz val="12"/>
        <color rgb="FF000000"/>
        <rFont val="Aptos Narrow"/>
        <family val="2"/>
        <scheme val="minor"/>
      </rPr>
      <t>.</t>
    </r>
  </si>
  <si>
    <r>
      <t>However, </t>
    </r>
    <r>
      <rPr>
        <i/>
        <sz val="12"/>
        <color rgb="FF000000"/>
        <rFont val="Aptos Narrow"/>
        <family val="2"/>
        <scheme val="minor"/>
      </rPr>
      <t>The Corner London City</t>
    </r>
    <r>
      <rPr>
        <sz val="12"/>
        <color rgb="FF000000"/>
        <rFont val="Aptos Narrow"/>
        <family val="2"/>
        <scheme val="minor"/>
      </rPr>
      <t> was built in </t>
    </r>
    <r>
      <rPr>
        <b/>
        <sz val="12"/>
        <color rgb="FF000000"/>
        <rFont val="Aptos Narrow"/>
        <family val="2"/>
        <scheme val="minor"/>
      </rPr>
      <t>1984</t>
    </r>
    <r>
      <rPr>
        <sz val="12"/>
        <color rgb="FF000000"/>
        <rFont val="Aptos Narrow"/>
        <family val="2"/>
        <scheme val="minor"/>
      </rPr>
      <t> and last renovated in </t>
    </r>
    <r>
      <rPr>
        <b/>
        <sz val="12"/>
        <color rgb="FF000000"/>
        <rFont val="Aptos Narrow"/>
        <family val="2"/>
        <scheme val="minor"/>
      </rPr>
      <t>2008</t>
    </r>
    <r>
      <rPr>
        <sz val="12"/>
        <color rgb="FF000000"/>
        <rFont val="Aptos Narrow"/>
        <family val="2"/>
        <scheme val="minor"/>
      </rPr>
      <t>, which implies higher near-term CapEx and physical obsolescence risk compared to newer assets (e.g. Ruby Stella Hotel, which sold at 5.27%, CoStar UK Capital Markets, p.13).</t>
    </r>
  </si>
  <si>
    <r>
      <t>Therefore, I apply a </t>
    </r>
    <r>
      <rPr>
        <b/>
        <sz val="12"/>
        <color rgb="FF000000"/>
        <rFont val="Aptos Narrow"/>
        <family val="2"/>
        <scheme val="minor"/>
      </rPr>
      <t>+10 basis point property-specific adjustment</t>
    </r>
    <r>
      <rPr>
        <sz val="12"/>
        <color rgb="FF000000"/>
        <rFont val="Aptos Narrow"/>
        <family val="2"/>
        <scheme val="minor"/>
      </rPr>
      <t> to the 5.40% submarket rate:</t>
    </r>
  </si>
  <si>
    <t>Final cap rate adopted = 5.40% + 0.10% = 5.50%</t>
  </si>
  <si>
    <t>This also keeps the asset:</t>
  </si>
  <si>
    <r>
      <t>Above core London prime hotels (5.1%)</t>
    </r>
    <r>
      <rPr>
        <sz val="12"/>
        <color rgb="FF000000"/>
        <rFont val="Aptos Narrow"/>
        <family val="2"/>
        <scheme val="minor"/>
      </rPr>
      <t>, and</t>
    </r>
  </si>
  <si>
    <r>
      <t>Below UK national averages (5.8–6.0%)</t>
    </r>
    <r>
      <rPr>
        <sz val="12"/>
        <color rgb="FF000000"/>
        <rFont val="Aptos Narrow"/>
        <family val="2"/>
        <scheme val="minor"/>
      </rPr>
      <t>,</t>
    </r>
  </si>
  <si>
    <t>which is coherent for a city-fringe, upper-midscale operational hotel.</t>
  </si>
  <si>
    <t>2. Risk Premium Method (Discount Rate Build-Up)</t>
  </si>
  <si>
    <t>To calculate the discount rate rr, I sum the risk-free rate and relevant risk premiums:</t>
  </si>
  <si>
    <t>Component</t>
  </si>
  <si>
    <t>Rate</t>
  </si>
  <si>
    <t>Risk-Free Rate (UK 10-year gilt)</t>
  </si>
  <si>
    <t>Bank of England Yield Curve, Oct. 2025</t>
  </si>
  <si>
    <t>+ Sector Premium (Hotel operational risk)</t>
  </si>
  <si>
    <t>Damodaran; CoStar UK hotel yields vs. core sectors</t>
  </si>
  <si>
    <t>+ City/Submarket Premium (East London volatility vs. West End)</t>
  </si>
  <si>
    <t>CoStar: London 5.1% vs LSE 5.5%</t>
  </si>
  <si>
    <t>+ Country Premium (UK macro uncertainty)</t>
  </si>
  <si>
    <t>CoStar UK macro; Damodaran CRP ≈ 0%</t>
  </si>
  <si>
    <t>+ Property Premium (1984 building, upcoming CapEx, no lease covenant)</t>
  </si>
  <si>
    <t>0.77%</t>
  </si>
  <si>
    <t>Justified from ageing structure, independent operation, Travelodge yields (6.6–7.6%, CoStar p.19)</t>
  </si>
  <si>
    <t>= Discount Rate (r)</t>
  </si>
  <si>
    <t>7.24%</t>
  </si>
  <si>
    <t>Country Premium Justification source rapport</t>
  </si>
  <si>
    <r>
      <t>“CoStar montre un taux de capitalisation national UK ≈ </t>
    </r>
    <r>
      <rPr>
        <b/>
        <sz val="12"/>
        <color rgb="FF000000"/>
        <rFont val="Aptos Narrow"/>
        <family val="2"/>
        <scheme val="minor"/>
      </rPr>
      <t>6.6%</t>
    </r>
    <r>
      <rPr>
        <sz val="14"/>
        <color rgb="FF000000"/>
        <rFont val="-webkit-standard"/>
      </rPr>
      <t> (2025 YTD), supérieur à </t>
    </r>
    <r>
      <rPr>
        <b/>
        <sz val="12"/>
        <color rgb="FF000000"/>
        <rFont val="Aptos Narrow"/>
        <family val="2"/>
        <scheme val="minor"/>
      </rPr>
      <t>Londres 5.1%</t>
    </r>
    <r>
      <rPr>
        <sz val="14"/>
        <color rgb="FF000000"/>
        <rFont val="-webkit-standard"/>
      </rPr>
      <t> (p. 21 et p. 11), reflet d’une </t>
    </r>
    <r>
      <rPr>
        <b/>
        <sz val="12"/>
        <color rgb="FF000000"/>
        <rFont val="Aptos Narrow"/>
        <family val="2"/>
        <scheme val="minor"/>
      </rPr>
      <t>prime de risque pays</t>
    </r>
    <r>
      <rPr>
        <sz val="14"/>
        <color rgb="FF000000"/>
        <rFont val="-webkit-standard"/>
      </rPr>
      <t> (macro-incertitude, coût du capital, liquidité) explicitée p. 2–3.”</t>
    </r>
  </si>
  <si>
    <t>Sector Premium Justification source rapport</t>
  </si>
  <si>
    <r>
      <t>“Dans les sous-marchés orientés </t>
    </r>
    <r>
      <rPr>
        <b/>
        <sz val="12"/>
        <color rgb="FF000000"/>
        <rFont val="Aptos Narrow"/>
        <family val="2"/>
        <scheme val="minor"/>
      </rPr>
      <t>midscale/économie</t>
    </r>
    <r>
      <rPr>
        <sz val="14"/>
        <color rgb="FF000000"/>
        <rFont val="-webkit-standard"/>
      </rPr>
      <t>, CoStar observe des </t>
    </r>
    <r>
      <rPr>
        <b/>
        <sz val="12"/>
        <color rgb="FF000000"/>
        <rFont val="Aptos Narrow"/>
        <family val="2"/>
        <scheme val="minor"/>
      </rPr>
      <t>NIY 6.6–7.6%</t>
    </r>
    <r>
      <rPr>
        <sz val="14"/>
        <color rgb="FF000000"/>
        <rFont val="-webkit-standard"/>
      </rPr>
      <t> et un </t>
    </r>
    <r>
      <rPr>
        <b/>
        <sz val="12"/>
        <color rgb="FF000000"/>
        <rFont val="Aptos Narrow"/>
        <family val="2"/>
        <scheme val="minor"/>
      </rPr>
      <t>average 7.1%</t>
    </r>
    <r>
      <rPr>
        <sz val="14"/>
        <color rgb="FF000000"/>
        <rFont val="-webkit-standard"/>
      </rPr>
      <t>(Travelodge Snaresbrook/Beckton ; p. 16, 18), alors que </t>
    </r>
    <r>
      <rPr>
        <b/>
        <sz val="12"/>
        <color rgb="FF000000"/>
        <rFont val="Aptos Narrow"/>
        <family val="2"/>
        <scheme val="minor"/>
      </rPr>
      <t>Londres prime</t>
    </r>
    <r>
      <rPr>
        <sz val="14"/>
        <color rgb="FF000000"/>
        <rFont val="-webkit-standard"/>
      </rPr>
      <t> s’établit à </t>
    </r>
    <r>
      <rPr>
        <b/>
        <sz val="12"/>
        <color rgb="FF000000"/>
        <rFont val="Aptos Narrow"/>
        <family val="2"/>
        <scheme val="minor"/>
      </rPr>
      <t>5.1%</t>
    </r>
    <r>
      <rPr>
        <sz val="14"/>
        <color rgb="FF000000"/>
        <rFont val="-webkit-standard"/>
      </rPr>
      <t> (p. 11). Le </t>
    </r>
    <r>
      <rPr>
        <b/>
        <sz val="12"/>
        <color rgb="FF000000"/>
        <rFont val="Aptos Narrow"/>
        <family val="2"/>
        <scheme val="minor"/>
      </rPr>
      <t>mix midscale</t>
    </r>
    <r>
      <rPr>
        <sz val="14"/>
        <color rgb="FF000000"/>
        <rFont val="-webkit-standard"/>
      </rPr>
      <t> et la </t>
    </r>
    <r>
      <rPr>
        <b/>
        <sz val="12"/>
        <color rgb="FF000000"/>
        <rFont val="Aptos Narrow"/>
        <family val="2"/>
        <scheme val="minor"/>
      </rPr>
      <t>sous-performance RevPAR (−11.6%)</t>
    </r>
    <r>
      <rPr>
        <sz val="14"/>
        <color rgb="FF000000"/>
        <rFont val="-webkit-standard"/>
      </rPr>
      <t> accroissent la prime de risque (p. 2).”</t>
    </r>
  </si>
  <si>
    <t>3. Consistency Check (Gordon Formula)</t>
  </si>
  <si>
    <t>I use the Gordon relation:</t>
  </si>
  <si>
    <t>Cap Rate = r – g</t>
  </si>
  <si>
    <r>
      <t>Using my growth assumption (</t>
    </r>
    <r>
      <rPr>
        <b/>
        <sz val="12"/>
        <color rgb="FF000000"/>
        <rFont val="Aptos Narrow"/>
        <family val="2"/>
        <scheme val="minor"/>
      </rPr>
      <t>g = 1.74%</t>
    </r>
    <r>
      <rPr>
        <sz val="12"/>
        <color rgb="FF000000"/>
        <rFont val="Aptos Narrow"/>
        <family val="2"/>
        <scheme val="minor"/>
      </rPr>
      <t>, based on ADR/RevPAR long-term trends):</t>
    </r>
  </si>
  <si>
    <t>y=7.24%–1.74%=5.50%y=7.24%–1.74%=5.50%</t>
  </si>
  <si>
    <r>
      <t>✅ This confirms that the </t>
    </r>
    <r>
      <rPr>
        <b/>
        <sz val="12"/>
        <color rgb="FF000000"/>
        <rFont val="Aptos Narrow"/>
        <family val="2"/>
        <scheme val="minor"/>
      </rPr>
      <t>5.50% cap rate is mathematically and market consistent.</t>
    </r>
  </si>
  <si>
    <t>✅ Final Conclusion</t>
  </si>
  <si>
    <t>Discount Rate (r): 7.24%</t>
  </si>
  <si>
    <t>Growth Rate (g): 1.74%</t>
  </si>
  <si>
    <t>Cap Rate (y = r – g): 5.50%</t>
  </si>
  <si>
    <t>These values are:</t>
  </si>
  <si>
    <r>
      <t>✔ Based on </t>
    </r>
    <r>
      <rPr>
        <b/>
        <sz val="12"/>
        <color rgb="FF000000"/>
        <rFont val="Aptos Narrow"/>
        <family val="2"/>
        <scheme val="minor"/>
      </rPr>
      <t>real CoStar transaction data</t>
    </r>
    <r>
      <rPr>
        <sz val="12"/>
        <color rgb="FF000000"/>
        <rFont val="Aptos Narrow"/>
        <family val="2"/>
        <scheme val="minor"/>
      </rPr>
      <t>,</t>
    </r>
  </si>
  <si>
    <r>
      <t>✔ Aligned with </t>
    </r>
    <r>
      <rPr>
        <b/>
        <sz val="12"/>
        <color rgb="FF000000"/>
        <rFont val="Aptos Narrow"/>
        <family val="2"/>
        <scheme val="minor"/>
      </rPr>
      <t>Bank of England 10-year yield (4.47%)</t>
    </r>
    <r>
      <rPr>
        <sz val="12"/>
        <color rgb="FF000000"/>
        <rFont val="Aptos Narrow"/>
        <family val="2"/>
        <scheme val="minor"/>
      </rPr>
      <t>,</t>
    </r>
  </si>
  <si>
    <r>
      <t>✔ And logically adjusted for </t>
    </r>
    <r>
      <rPr>
        <b/>
        <sz val="12"/>
        <color rgb="FF000000"/>
        <rFont val="Aptos Narrow"/>
        <family val="2"/>
        <scheme val="minor"/>
      </rPr>
      <t>hotel sector risk, East London location, and property age and CapEx needs.</t>
    </r>
  </si>
  <si>
    <t>details about bechmarking : Tab "APPENDIX – Benchmarking"</t>
  </si>
  <si>
    <t>Assumptions for Occupancy</t>
  </si>
  <si>
    <t>Excluding the COVID years, the 10-year average is similar to the most recent year. Therefore, the latest year is more representative of our hotel’s trends, which is why we assign it greater weight. (2024)</t>
  </si>
  <si>
    <t>Assumptions</t>
  </si>
  <si>
    <t>Benchmark (STR report)</t>
  </si>
  <si>
    <t>% of</t>
  </si>
  <si>
    <t>Adjustment : Hotel The Corner London City</t>
  </si>
  <si>
    <t>Source of Adjustment</t>
  </si>
  <si>
    <t>Assumptions for Occupancy %</t>
  </si>
  <si>
    <t>rooms available</t>
  </si>
  <si>
    <t>Assumptions for Operating Revenues</t>
  </si>
  <si>
    <t>Food &amp; Beverage Revenue</t>
  </si>
  <si>
    <t>% tot. operating rev.</t>
  </si>
  <si>
    <t>Other Operated Department</t>
  </si>
  <si>
    <t>Miscellaneous Income</t>
  </si>
  <si>
    <t>Assumptions for Operating Expenses</t>
  </si>
  <si>
    <t>Rooms Operating Expenses</t>
  </si>
  <si>
    <t>% of rooms revenue</t>
  </si>
  <si>
    <t>Food &amp; Beverage Expenses</t>
  </si>
  <si>
    <t>% of F&amp;B revenue</t>
  </si>
  <si>
    <t>% of OOD revenue</t>
  </si>
  <si>
    <t>Assumptions for Undistributed Operating Expenses</t>
  </si>
  <si>
    <t>Administrative &amp; General</t>
  </si>
  <si>
    <t>Information &amp; Telecommunications Systems</t>
  </si>
  <si>
    <t>Marketing (excluding Franchise Fees)</t>
  </si>
  <si>
    <t>Utility Costs</t>
  </si>
  <si>
    <t>Property Operation &amp; Maintenance</t>
  </si>
  <si>
    <t>Assumptions for Management Fees</t>
  </si>
  <si>
    <t>Base Management Fee</t>
  </si>
  <si>
    <t>Incentive Management Fee</t>
  </si>
  <si>
    <t>https://hvs.com/PaidPublications/Samples/Excerpts_HVS%20Guide%20to%20Hotel%20Management%20Contracts%202020.pdf</t>
  </si>
  <si>
    <t>https://www.hvs.com/article/9912-a-new-approach-to-hotel-management-fees</t>
  </si>
  <si>
    <t>Assumptions for Non-Operating Income &amp; Expenses</t>
  </si>
  <si>
    <t>Non-Operating Income</t>
  </si>
  <si>
    <t>Rent</t>
  </si>
  <si>
    <t>Property Taxes</t>
  </si>
  <si>
    <t>Insurance</t>
  </si>
  <si>
    <t>Assumptions for Replacement Reserve</t>
  </si>
  <si>
    <t>Assumptions for Sales Transaction Costs</t>
  </si>
  <si>
    <t>Four Points by Sheraton Makkah Al Naseem</t>
  </si>
  <si>
    <t>Number of Rooms</t>
  </si>
  <si>
    <t>ADR</t>
  </si>
  <si>
    <t>ADR Growth Rate (2024-2025)</t>
  </si>
  <si>
    <t>ADR Growth Rate (2026-2034)</t>
  </si>
  <si>
    <t>Inflation Rate (2024-2025)</t>
  </si>
  <si>
    <t>Inflation Rate (2026-2034)</t>
  </si>
  <si>
    <t>Operations</t>
  </si>
  <si>
    <t>Input</t>
  </si>
  <si>
    <t>Metric</t>
  </si>
  <si>
    <t>Occupancy</t>
  </si>
  <si>
    <t>Average Daily Rate</t>
  </si>
  <si>
    <t>Revenue Per Available Room</t>
  </si>
  <si>
    <t>Operating Revenue</t>
  </si>
  <si>
    <t xml:space="preserve">Rooms </t>
  </si>
  <si>
    <t>(=RevPar*No. Rooms*365)</t>
  </si>
  <si>
    <t>Food and Beverage</t>
  </si>
  <si>
    <t>% room revenue</t>
  </si>
  <si>
    <t>Other Operated Departments</t>
  </si>
  <si>
    <t>% rooms revenue</t>
  </si>
  <si>
    <t>Total Operating Revenue</t>
  </si>
  <si>
    <t>Departmental Expenses</t>
  </si>
  <si>
    <t>Rooms</t>
  </si>
  <si>
    <t>% F&amp;B revenue</t>
  </si>
  <si>
    <t>% OOD revenue</t>
  </si>
  <si>
    <t>Total Departmental Expenses</t>
  </si>
  <si>
    <t>Total Departmental Profit</t>
  </si>
  <si>
    <t>Undistributed Operating Expenses</t>
  </si>
  <si>
    <t>% total operating revenue</t>
  </si>
  <si>
    <t>Information and Telecommunications Systems</t>
  </si>
  <si>
    <t>Total Undistributed Expenses</t>
  </si>
  <si>
    <t>Gross Operating Profit</t>
  </si>
  <si>
    <t>Management Fees</t>
  </si>
  <si>
    <t>n.a.</t>
  </si>
  <si>
    <t>% Gross Operating Profit</t>
  </si>
  <si>
    <t>Total Management Fees</t>
  </si>
  <si>
    <t>Income Before Non-Operating Income &amp; Expenses</t>
  </si>
  <si>
    <t>Non-Operating Income And Expenses</t>
  </si>
  <si>
    <t>Total Non-Operating Income And Expenses</t>
  </si>
  <si>
    <t>Earnings Before Interest, Taxes, Depreciation and Amortization (=NOI)</t>
  </si>
  <si>
    <t>Replacement Reserve</t>
  </si>
  <si>
    <t>Reserve for Capital Replacement</t>
  </si>
  <si>
    <t>EBITDA less Replacement Reserve (=PBTCF)</t>
  </si>
  <si>
    <t>Current Cap Rate (NOI-based)</t>
  </si>
  <si>
    <t>Ratio of PBTCF to NOI</t>
  </si>
  <si>
    <t>Adjusted Cap Rate</t>
  </si>
  <si>
    <t>Exit Value</t>
  </si>
  <si>
    <t>Going-out Cap Rate (+0.5%)</t>
  </si>
  <si>
    <t>standard increase (going-in cap rate +0.5%)</t>
  </si>
  <si>
    <t>Sales Transaction Cost</t>
  </si>
  <si>
    <t>Reversion</t>
  </si>
  <si>
    <t>Sales Price</t>
  </si>
  <si>
    <t>Sales Expense</t>
  </si>
  <si>
    <t>Net Sales Proceeds</t>
  </si>
  <si>
    <t>EBITDA less Replacement Reserve + Exit Value</t>
  </si>
  <si>
    <t>Property Discount Rate</t>
  </si>
  <si>
    <t>Going-In Cap Rate</t>
  </si>
  <si>
    <t>Growth</t>
  </si>
  <si>
    <t>Market Value (USD)</t>
  </si>
  <si>
    <t>USD</t>
  </si>
  <si>
    <t>Market Value (USD) – rounded to 100'000</t>
  </si>
  <si>
    <t>Exchange Rate</t>
  </si>
  <si>
    <t>Minimum total return target</t>
  </si>
  <si>
    <t>Maximum LTV ratio</t>
  </si>
  <si>
    <t>LTV</t>
  </si>
  <si>
    <t>Cost of Borrowing (Hotel)</t>
  </si>
  <si>
    <t>Investment Analysis Criteria – Summary</t>
  </si>
  <si>
    <t>Return on Equity (Re)</t>
  </si>
  <si>
    <t>Leveraged IRR before Taxes</t>
  </si>
  <si>
    <t>NPV@ before-tax equity discount rate (USD)</t>
  </si>
  <si>
    <t>M-IRR</t>
  </si>
  <si>
    <t>Alternative 1. LTV = 50%</t>
  </si>
  <si>
    <t> </t>
  </si>
  <si>
    <t>Market Value</t>
  </si>
  <si>
    <t>Purchase Price (10% discount)</t>
  </si>
  <si>
    <t>B: Asset Level Return</t>
  </si>
  <si>
    <t>Loan Terms</t>
  </si>
  <si>
    <t>PBTCF</t>
  </si>
  <si>
    <t>Interest Rate</t>
  </si>
  <si>
    <t>Term (years)</t>
  </si>
  <si>
    <t>Market value</t>
  </si>
  <si>
    <t>Purchase Price</t>
  </si>
  <si>
    <t>Using Loan to Value (LTV)</t>
  </si>
  <si>
    <t>Buyer Transaction Costs</t>
  </si>
  <si>
    <t>Maximum LTV</t>
  </si>
  <si>
    <t>Asset Cash Flow + transaction cost</t>
  </si>
  <si>
    <t>Maximum Loan Based on LTV</t>
  </si>
  <si>
    <t>Unleveraged Cash Flow for Equity investor</t>
  </si>
  <si>
    <t>Maximum Loan</t>
  </si>
  <si>
    <t>Loan Amount</t>
  </si>
  <si>
    <t>Unleveraged IRR</t>
  </si>
  <si>
    <t>Yearly Interest Payment</t>
  </si>
  <si>
    <t>C: Equity Before-tax Cash Flow (EBTCF)</t>
  </si>
  <si>
    <t>Capital Structure</t>
  </si>
  <si>
    <t>- Interest Payment</t>
  </si>
  <si>
    <t>Total Capital Requirement</t>
  </si>
  <si>
    <t>- Balloon Payment</t>
  </si>
  <si>
    <t>Debt</t>
  </si>
  <si>
    <t>EBTCF</t>
  </si>
  <si>
    <t>Equity</t>
  </si>
  <si>
    <t>D: Investment Criteria</t>
  </si>
  <si>
    <t>NPV before-tax equity discount rate</t>
  </si>
  <si>
    <t>Alternative 2. LTV = 60%</t>
  </si>
  <si>
    <t>Alternative 3. LTV = 70%</t>
  </si>
  <si>
    <t>Compset ADR Comparison
Real Depreciation calculation</t>
  </si>
  <si>
    <t>Hotel Name</t>
  </si>
  <si>
    <t>Country</t>
  </si>
  <si>
    <t>Submarket</t>
  </si>
  <si>
    <t>Open Date</t>
  </si>
  <si>
    <t>Scale</t>
  </si>
  <si>
    <t>Class</t>
  </si>
  <si>
    <t>Location</t>
  </si>
  <si>
    <t>Floors</t>
  </si>
  <si>
    <t>Independent</t>
  </si>
  <si>
    <t>Urban</t>
  </si>
  <si>
    <t>202207</t>
  </si>
  <si>
    <t>United Kingdom</t>
  </si>
  <si>
    <t>Mercure</t>
  </si>
  <si>
    <t>Comparison of the properties listed in our compset</t>
  </si>
  <si>
    <t>STR #</t>
  </si>
  <si>
    <t>Spa (Y/N)</t>
  </si>
  <si>
    <t>Golf (Y/N)</t>
  </si>
  <si>
    <t>Boutique (Y/N)</t>
  </si>
  <si>
    <t>Operation</t>
  </si>
  <si>
    <t>Y</t>
  </si>
  <si>
    <t>N</t>
  </si>
  <si>
    <t>Chain Management</t>
  </si>
  <si>
    <t>Franchise</t>
  </si>
  <si>
    <t>Indoor Corridors (Y/N)</t>
  </si>
  <si>
    <t>Restaurant (Y/N)</t>
  </si>
  <si>
    <t>Convention (Y/N)</t>
  </si>
  <si>
    <t>Conference (Y/N)</t>
  </si>
  <si>
    <t>Largest Meeting Space (Sq Ft)</t>
  </si>
  <si>
    <t>Total Meeting Space (Sq Ft)</t>
  </si>
  <si>
    <t>Resort (Y/N)</t>
  </si>
  <si>
    <t>Ski (Y/N)</t>
  </si>
  <si>
    <t>All Suites (Y/N)</t>
  </si>
  <si>
    <t>Casino (Y/N)</t>
  </si>
  <si>
    <t>211908</t>
  </si>
  <si>
    <t>The Corner London City</t>
  </si>
  <si>
    <t>201310</t>
  </si>
  <si>
    <t>234361</t>
  </si>
  <si>
    <t>New Road Hotel</t>
  </si>
  <si>
    <t>201804</t>
  </si>
  <si>
    <t>282354</t>
  </si>
  <si>
    <t>Aparthotel Adagio London City East</t>
  </si>
  <si>
    <t>202505</t>
  </si>
  <si>
    <t>201276</t>
  </si>
  <si>
    <t>201207</t>
  </si>
  <si>
    <t>296190</t>
  </si>
  <si>
    <t>Bob W Commercial House</t>
  </si>
  <si>
    <t>143580</t>
  </si>
  <si>
    <t>199701</t>
  </si>
  <si>
    <t>309985</t>
  </si>
  <si>
    <t>Bob W. Tower Hill Residences</t>
  </si>
  <si>
    <t>296031</t>
  </si>
  <si>
    <t>Bob W. Tower Hill Studios</t>
  </si>
  <si>
    <t>202306</t>
  </si>
  <si>
    <t>135790</t>
  </si>
  <si>
    <t>Holiday Inn Express London Limehouse</t>
  </si>
  <si>
    <t>200309</t>
  </si>
  <si>
    <t>153332</t>
  </si>
  <si>
    <t>200803</t>
  </si>
  <si>
    <t>123529</t>
  </si>
  <si>
    <t>199811</t>
  </si>
  <si>
    <t>£</t>
  </si>
  <si>
    <t>Stamp Duty Land Tax (SDLT)</t>
  </si>
  <si>
    <t>Agency and legal fees</t>
  </si>
  <si>
    <t xml:space="preserve"> --&gt; 1% agency + 0.5% legal + 20% VAT</t>
  </si>
  <si>
    <t>https://www.gov.uk/guidance/rates-of-stamp-duty-land-tax-for-non-uk-residents</t>
  </si>
  <si>
    <t>https://www.withersworldwide.com/en-gb/insight/read/investing-in-uk-commercial-real-estate?utm</t>
  </si>
  <si>
    <t>https://www.dlapiperrealworld.com/law/index.html?t=taxes&amp;s=tax-on-acquisitions&amp;q=taxation-of-acquisitions&amp;c=GB-ENG-WLS</t>
  </si>
  <si>
    <t>https://www.cushmanwakefield.com/en/united-kingdom/insights/stamp-duty-calculator?utm</t>
  </si>
  <si>
    <t>Real Estate Private Equity Fund (REPEF)</t>
  </si>
  <si>
    <t>https://finance.yahoo.com/currency-converter/?guccounter=1</t>
  </si>
  <si>
    <t xml:space="preserve">https://finance.yahoo.com/currency-converter/?guccounter=1 </t>
  </si>
  <si>
    <t>Market Value (£)</t>
  </si>
  <si>
    <t>Market Value (£) – rounded to 100'000</t>
  </si>
  <si>
    <t>Average ADR (£)</t>
  </si>
  <si>
    <t>Growth Rate (2026-2027)</t>
  </si>
  <si>
    <t>+ City/submarket Premium****</t>
  </si>
  <si>
    <t>*** uk is a developed country compared to other countries and our hotel is located in a prime location in london.Therefore no premium is applied.</t>
  </si>
  <si>
    <t>Real Depreciation</t>
  </si>
  <si>
    <t>**** no premium as per below latest transactions report, we can see that our hotel is located already in the prime location of london with an average cap rate of 5% wich is similar to our hotel.Therefor no city/submarket premium is applied.</t>
  </si>
  <si>
    <t>** source: cbre european hotel figures</t>
  </si>
  <si>
    <t>Franchise fee</t>
  </si>
  <si>
    <t>No franchise fee.The hotel is independent operated under a management contract with rbh.</t>
  </si>
  <si>
    <t>Growth Rate 
(2028-2036)</t>
  </si>
  <si>
    <t>Growth Rate (2028-2036)</t>
  </si>
  <si>
    <t>Buyer Transaction Costs (6.8%)</t>
  </si>
  <si>
    <t>2. Preliminary Analysis</t>
  </si>
  <si>
    <t>3. Assumptions</t>
  </si>
  <si>
    <t>4. Market Valuation</t>
  </si>
  <si>
    <t>5. Investment Valuation</t>
  </si>
  <si>
    <t>Franchise fees</t>
  </si>
  <si>
    <t>Year 1
 2026</t>
  </si>
  <si>
    <t>Year 2
2027</t>
  </si>
  <si>
    <t>Year 3
2028</t>
  </si>
  <si>
    <t>Year 4
2029</t>
  </si>
  <si>
    <t>Year 5
2030</t>
  </si>
  <si>
    <t>Year 6
2031</t>
  </si>
  <si>
    <t>Year 7
2032</t>
  </si>
  <si>
    <t>Year 8
2033</t>
  </si>
  <si>
    <t>Year 9
2034</t>
  </si>
  <si>
    <t>Year 10
2035</t>
  </si>
  <si>
    <t>Year 11
2036</t>
  </si>
  <si>
    <t>No source of adjustment</t>
  </si>
  <si>
    <t>Opportunity cost of capital</t>
  </si>
  <si>
    <t>Before leverage (rp)</t>
  </si>
  <si>
    <t>Including leverage (re)</t>
  </si>
  <si>
    <t>NPV@ before-tax equity discount rate (£)</t>
  </si>
  <si>
    <t>A negative roe means that the invetsment is destroying value for the equity holder.Ie the debt burden overtake the invstment return.Therefore for this level of leverage the project is not viable and the investor should not invest in it.</t>
  </si>
  <si>
    <t>A roe&lt;unlevered discount  means that the invetsment is destroying value for the equity holder.Ie the debt burden overtake the invstment return.Therefore for this level of leverage the project is not viable and the investor should not invest in it.</t>
  </si>
  <si>
    <t>Overall given the 10% equity holder expected return, the investor should not invest in the project given the levered irr being all below the 10% minimum required return acceptable by the investor.</t>
  </si>
  <si>
    <t>No rack rate -15% because we took the price on the direct website of the hotel and not booking.</t>
  </si>
  <si>
    <t>Holiday Inn Express London City (fermé)</t>
  </si>
  <si>
    <t>Mercure London Bridge Hotel</t>
  </si>
  <si>
    <t>Age</t>
  </si>
  <si>
    <t>Original Affiliation</t>
  </si>
  <si>
    <t>Affiliation</t>
  </si>
  <si>
    <t>Year/Month Affiliated</t>
  </si>
  <si>
    <t>Former Room Count</t>
  </si>
  <si>
    <t>116981</t>
  </si>
  <si>
    <t>Bloomsbury/Covent Garden/Soho</t>
  </si>
  <si>
    <t>197201</t>
  </si>
  <si>
    <t>Posthouse [inactive]</t>
  </si>
  <si>
    <t>Upper Midscale Chain</t>
  </si>
  <si>
    <t>Holiday Inn</t>
  </si>
  <si>
    <t>200110</t>
  </si>
  <si>
    <t>116980</t>
  </si>
  <si>
    <t>197301</t>
  </si>
  <si>
    <t>200106</t>
  </si>
  <si>
    <t>Hampton by Hilton</t>
  </si>
  <si>
    <t>202305</t>
  </si>
  <si>
    <t>134296</t>
  </si>
  <si>
    <t>London Centre South</t>
  </si>
  <si>
    <t>200001</t>
  </si>
  <si>
    <t>Holiday Inn Express</t>
  </si>
  <si>
    <t>Days Inn China</t>
  </si>
  <si>
    <t>Mama Shelter</t>
  </si>
  <si>
    <t>201901</t>
  </si>
  <si>
    <t>RESIDUAL OUTPUT</t>
  </si>
  <si>
    <t>Observation</t>
  </si>
  <si>
    <t>Predicted Average ADR (£)</t>
  </si>
  <si>
    <t>Residuals</t>
  </si>
  <si>
    <t>going in cap rate lower than going out cap rate</t>
  </si>
  <si>
    <t>TVA must be deducted from the rack rate to get the amount received by the hotel. (VAT in London 20%). In line with the historical average found in the Clerkenwell report 2 p.2.</t>
  </si>
  <si>
    <t>Other revenue adjusted to 2.8% (vs. 3.0% STR) due to limited meeting space and ancillary services.</t>
  </si>
  <si>
    <t>Misc. revenue adjusted to 0.15% (vs. 0.10% STR) due to small but consistent eco-boutique and collaboration income.</t>
  </si>
  <si>
    <t>F&amp;B margin adjusted to 14.0% (vs. 13.6% TR) based on compset and intermediate F&amp;B offer.</t>
  </si>
  <si>
    <t>Higher room costs due to sustainable cleaning, limited scale, and high labour intensity vs. chain hotels.</t>
  </si>
  <si>
    <t>Cost of sales adjusted to 75.3% (vs. 74.9% STR) based on compset and limited economies of scale from single restaurant-bar concept.</t>
  </si>
  <si>
    <t>Other operated departments adjusted to 14.6% (vs. 14.8% STR) due to modest ancillary revenues with limited incremental costs.</t>
  </si>
  <si>
    <t>A&amp;G adjusted to 6.8% (vs. 6.5% STR) due to higher local admin costs without chain economies of scale.</t>
  </si>
  <si>
    <t>IT adjusted to 1.0% (vs. 0.9% STR) due to standalone systems and higher per-room tech costs.</t>
  </si>
  <si>
    <t>Sales &amp; Marketing adjusted to 3.0% (vs. 2.8% STR) due to in-house local marketing and branded packages.</t>
  </si>
  <si>
    <t>Utilities adjusted to 4.3% (vs. 4.7% STR) due to eco-certified, energy-efficient operations and limited F&amp;B footprint.</t>
  </si>
  <si>
    <t>This Excel file provides a Market Valuation and an Investment Analysis of the acquisition of the property The Corner London City. The investment vehicle used for this investment is a PEREF. The file contains all the required elements concerning the acquisition of the selected property, from the hotel selection based on a provided list of properties to the investment strategy. The Prelliminary Analysis details the calculations made for the 10-year DCF method used in the Market Valuation. The assumptions provide elements to conduct the 10-year cash flows required for the Markt Valuation. The forecasted cash flows are based on both benchmarking on a STR report and external sources to provide an accurate P&amp;L statement of the property. Finally, the Investment Valuation explores different investment strategy to select or not the one that best matches the prerequisites of a typical PEREF investment. PEREFs investments seek high returns through high risks.</t>
  </si>
  <si>
    <t>Maintenance adjusted to 3.0% (vs. 3.1% STR) due to recent refurbishment and low-maintenance eco design.</t>
  </si>
  <si>
    <t>Incentive fee set at 1.0% based on RevPAR index of 93% versus market benchmark.</t>
  </si>
  <si>
    <t>Non-operating income at 0.0% in line with STR and full in-house operation with no third-party income.</t>
  </si>
  <si>
    <t>Pure building rent estimated at ~40–50% of STR Rent &amp; Leases, as STR includes equipment and operational leases.</t>
  </si>
  <si>
    <r>
      <t>Replacement reserve set at </t>
    </r>
    <r>
      <rPr>
        <sz val="11"/>
        <color rgb="FF000000"/>
        <rFont val="Aptos Display"/>
        <scheme val="major"/>
      </rPr>
      <t>4.9% = (6.0% + 3.8%) / 2, based on ISHC CapEx age-based and urban select-service benchmarks.</t>
    </r>
  </si>
  <si>
    <t>Occupancy Growth</t>
  </si>
  <si>
    <t>CoSTAR Clerk Upper Midcale 2024 Revpar 176.35 Report 2 p.24</t>
  </si>
  <si>
    <t>Rate for: 1 night | Standard room | Non-membership | Flexible | 2 Pax |Price in  £</t>
  </si>
  <si>
    <t>First Name</t>
  </si>
  <si>
    <t>Surname</t>
  </si>
  <si>
    <t>The Corner London city - Upper Midscale - Independant - REPEF</t>
  </si>
  <si>
    <t>2) Preliminary Analysis</t>
  </si>
  <si>
    <t xml:space="preserve">3) Assumptions </t>
  </si>
  <si>
    <t>4) Market Valuation</t>
  </si>
  <si>
    <t>5) Investment Valuation</t>
  </si>
  <si>
    <t>We considered the average of the ADR for a compset of similar category as our hotel : Upper Midscale hotels.</t>
  </si>
  <si>
    <t>Occupancy adjusted to 86.5% from 84.2% (STR) in line with strong mixed demand and 87.1% submarket performance. (p.24 Costar Clerke 2).</t>
  </si>
  <si>
    <t>Management fee set at 3.0% based on HVS industry benchmark. 183 rooms = 2.77%  ~3% for Upper Midscale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</si>
</sst>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0">
    <numFmt numFmtId="43" formatCode="_ * #,##0.00_ ;_ * \-#,##0.00_ ;_ * &quot;-&quot;??_ ;_ @_ "/>
    <numFmt numFmtId="164" formatCode="_(* #,##0.00_);_(* \(#,##0.00\);_(* &quot;-&quot;??_);_(@_)"/>
    <numFmt numFmtId="165" formatCode="_ * #,##0_ ;_ * \-#,##0_ ;_ * &quot;-&quot;??_ ;_ @_ "/>
    <numFmt numFmtId="166" formatCode="mmmm"/>
    <numFmt numFmtId="167" formatCode="0.0%"/>
    <numFmt numFmtId="168" formatCode="_ [$SAR]\ * #,##0.00_ ;_ [$SAR]\ * \-#,##0.00_ ;_ [$SAR]\ * &quot;-&quot;??_ ;_ @_ "/>
    <numFmt numFmtId="169" formatCode="_(* #,##0_);_(* \(#,##0\);_(* &quot;-&quot;??_);_(@_)"/>
    <numFmt numFmtId="170" formatCode="dd/mm/yyyy;@"/>
    <numFmt numFmtId="171" formatCode="&quot;CHF&quot;\ #,##0"/>
    <numFmt numFmtId="172" formatCode="_(#,##0.00_);_(\-#,##0.00_)"/>
    <numFmt numFmtId="173" formatCode="_ [$SAR]\ * #,##0_ ;_ [$SAR]\ * \-#,##0_ ;_ [$SAR]\ * &quot;-&quot;??_ ;_ @_ "/>
    <numFmt numFmtId="174" formatCode="*:"/>
    <numFmt numFmtId="175" formatCode="_(* #,##0.0_);_(* \(#,##0.0\);_(* &quot;-&quot;?_);_(@_)"/>
    <numFmt numFmtId="176" formatCode="_([$SAR]\ * #,##0.00_);_([$SAR]\ * \(#,##0.00\);_([$SAR]\ * &quot;-&quot;??_);_(@_)"/>
    <numFmt numFmtId="177" formatCode="_(#,##0.0_);_(\-#,##0.0_)"/>
    <numFmt numFmtId="178" formatCode="_-[$£-809]* #,##0.00_-;\-[$£-809]* #,##0.00_-;_-[$£-809]* &quot;-&quot;??_-;_-@_-"/>
    <numFmt numFmtId="179" formatCode="[$-F800]dddd\,\ mmmm\ dd\,\ yyyy"/>
    <numFmt numFmtId="180" formatCode="_-[$£-809]* #,##0_-;\-[$£-809]* #,##0_-;_-[$£-809]* &quot;-&quot;_-;_-@_-"/>
    <numFmt numFmtId="181" formatCode="_-[$$-409]* #,##0.00_ ;_-[$$-409]* \-#,##0.00\ ;_-[$$-409]* &quot;-&quot;??_ ;_-@_ "/>
    <numFmt numFmtId="182" formatCode="_-[$$-409]* #,##0_ ;_-[$$-409]* \-#,##0\ ;_-[$$-409]* &quot;-&quot;??_ ;_-@_ "/>
  </numFmts>
  <fonts count="95">
    <font>
      <sz val="12"/>
      <color theme="1"/>
      <name val="Aptos Narrow"/>
      <family val="2"/>
      <scheme val="minor"/>
    </font>
    <font>
      <sz val="12"/>
      <color theme="1"/>
      <name val="Aptos Narrow"/>
      <family val="2"/>
      <scheme val="minor"/>
    </font>
    <font>
      <u/>
      <sz val="12"/>
      <color theme="10"/>
      <name val="Aptos Narrow"/>
      <family val="2"/>
      <scheme val="minor"/>
    </font>
    <font>
      <sz val="12"/>
      <color rgb="FF3F3F76"/>
      <name val="Aptos Narrow"/>
      <family val="2"/>
      <scheme val="minor"/>
    </font>
    <font>
      <sz val="11"/>
      <color theme="1"/>
      <name val="Aptos Narrow"/>
      <family val="2"/>
      <scheme val="minor"/>
    </font>
    <font>
      <b/>
      <sz val="11"/>
      <color theme="1"/>
      <name val="Aptos"/>
    </font>
    <font>
      <sz val="11"/>
      <color theme="1"/>
      <name val="Aptos"/>
    </font>
    <font>
      <sz val="11"/>
      <color rgb="FFFF0000"/>
      <name val="Aptos"/>
    </font>
    <font>
      <i/>
      <sz val="11"/>
      <color theme="1"/>
      <name val="Aptos"/>
    </font>
    <font>
      <b/>
      <sz val="11"/>
      <color rgb="FFFF0000"/>
      <name val="Aptos"/>
    </font>
    <font>
      <sz val="8"/>
      <name val="Aptos Narrow"/>
      <family val="2"/>
      <scheme val="minor"/>
    </font>
    <font>
      <b/>
      <sz val="15"/>
      <color theme="3"/>
      <name val="Aptos Narrow"/>
      <family val="2"/>
      <scheme val="minor"/>
    </font>
    <font>
      <b/>
      <sz val="13"/>
      <color theme="3"/>
      <name val="Aptos Narrow"/>
      <family val="2"/>
      <scheme val="minor"/>
    </font>
    <font>
      <sz val="11"/>
      <color theme="0"/>
      <name val="Aptos Narrow"/>
      <family val="2"/>
      <scheme val="minor"/>
    </font>
    <font>
      <b/>
      <sz val="11"/>
      <color theme="3"/>
      <name val="Aptos Narrow"/>
      <family val="2"/>
      <scheme val="minor"/>
    </font>
    <font>
      <b/>
      <i/>
      <sz val="11"/>
      <name val="Aptos"/>
    </font>
    <font>
      <b/>
      <i/>
      <sz val="11"/>
      <color theme="1"/>
      <name val="Aptos"/>
    </font>
    <font>
      <b/>
      <sz val="11"/>
      <color theme="3"/>
      <name val="Aptos"/>
    </font>
    <font>
      <b/>
      <sz val="16"/>
      <color theme="1"/>
      <name val="Aptos"/>
    </font>
    <font>
      <sz val="18"/>
      <color theme="3"/>
      <name val="Aptos Display"/>
      <family val="2"/>
      <scheme val="major"/>
    </font>
    <font>
      <b/>
      <sz val="11"/>
      <color theme="0"/>
      <name val="Aptos"/>
    </font>
    <font>
      <sz val="11"/>
      <name val="Aptos"/>
    </font>
    <font>
      <b/>
      <sz val="28"/>
      <color theme="1"/>
      <name val="Aptos"/>
    </font>
    <font>
      <b/>
      <sz val="24"/>
      <color theme="1"/>
      <name val="Aptos"/>
    </font>
    <font>
      <b/>
      <sz val="20"/>
      <color theme="1"/>
      <name val="Aptos"/>
    </font>
    <font>
      <sz val="11"/>
      <color rgb="FF000000"/>
      <name val="Aptos"/>
    </font>
    <font>
      <sz val="8"/>
      <color theme="1"/>
      <name val="Aptos"/>
    </font>
    <font>
      <b/>
      <sz val="18"/>
      <color theme="1"/>
      <name val="Aptos"/>
    </font>
    <font>
      <b/>
      <sz val="12"/>
      <color theme="0"/>
      <name val="Aptos"/>
    </font>
    <font>
      <sz val="12"/>
      <color theme="1"/>
      <name val="Aptos"/>
    </font>
    <font>
      <sz val="12"/>
      <color theme="1" tint="0.499984740745262"/>
      <name val="Aptos"/>
    </font>
    <font>
      <b/>
      <sz val="12"/>
      <color theme="1"/>
      <name val="Aptos"/>
    </font>
    <font>
      <i/>
      <sz val="12"/>
      <color theme="1"/>
      <name val="Aptos"/>
    </font>
    <font>
      <b/>
      <sz val="15"/>
      <color theme="3"/>
      <name val="Aptos"/>
    </font>
    <font>
      <b/>
      <u/>
      <sz val="11"/>
      <color rgb="FF2F75B5"/>
      <name val="Aptos"/>
    </font>
    <font>
      <sz val="11"/>
      <color rgb="FFFFFFFF"/>
      <name val="Aptos"/>
    </font>
    <font>
      <b/>
      <sz val="11"/>
      <color rgb="FF000000"/>
      <name val="Aptos"/>
    </font>
    <font>
      <b/>
      <sz val="11"/>
      <name val="Aptos"/>
    </font>
    <font>
      <sz val="8"/>
      <color theme="0"/>
      <name val="Aptos"/>
    </font>
    <font>
      <sz val="11"/>
      <color theme="0"/>
      <name val="Aptos"/>
    </font>
    <font>
      <sz val="8"/>
      <name val="Aptos"/>
    </font>
    <font>
      <sz val="8"/>
      <color rgb="FF000000"/>
      <name val="Aptos"/>
    </font>
    <font>
      <sz val="12"/>
      <color rgb="FF000000"/>
      <name val="Aptos"/>
    </font>
    <font>
      <b/>
      <sz val="11"/>
      <color indexed="8"/>
      <name val="Aptos"/>
    </font>
    <font>
      <b/>
      <sz val="10"/>
      <name val="Aptos"/>
    </font>
    <font>
      <b/>
      <sz val="10"/>
      <color rgb="FF000000"/>
      <name val="Aptos"/>
    </font>
    <font>
      <b/>
      <sz val="18"/>
      <color theme="0"/>
      <name val="Aptos"/>
    </font>
    <font>
      <u/>
      <sz val="12"/>
      <color theme="10"/>
      <name val="Aptos"/>
    </font>
    <font>
      <b/>
      <sz val="11"/>
      <color indexed="9"/>
      <name val="Aptos"/>
    </font>
    <font>
      <sz val="10"/>
      <name val="Aptos"/>
    </font>
    <font>
      <u/>
      <sz val="11"/>
      <color theme="10"/>
      <name val="Aptos"/>
    </font>
    <font>
      <i/>
      <sz val="11"/>
      <color rgb="FFFF0000"/>
      <name val="Aptos"/>
    </font>
    <font>
      <b/>
      <sz val="13"/>
      <color theme="3"/>
      <name val="Aptos"/>
    </font>
    <font>
      <b/>
      <i/>
      <sz val="11"/>
      <color theme="3"/>
      <name val="Aptos"/>
    </font>
    <font>
      <sz val="16"/>
      <color theme="1"/>
      <name val="Aptos"/>
    </font>
    <font>
      <u/>
      <sz val="8"/>
      <color theme="10"/>
      <name val="Aptos"/>
    </font>
    <font>
      <sz val="11"/>
      <color rgb="FF1D2125"/>
      <name val="Aptos"/>
    </font>
    <font>
      <i/>
      <sz val="10"/>
      <color theme="1"/>
      <name val="Aptos"/>
    </font>
    <font>
      <b/>
      <sz val="11"/>
      <color indexed="9"/>
      <name val="Arial"/>
      <family val="2"/>
    </font>
    <font>
      <b/>
      <sz val="10"/>
      <name val="Arial"/>
      <family val="2"/>
    </font>
    <font>
      <sz val="10"/>
      <name val="Arial"/>
      <family val="2"/>
    </font>
    <font>
      <b/>
      <sz val="12"/>
      <color theme="1"/>
      <name val="Aptos Narrow"/>
      <scheme val="minor"/>
    </font>
    <font>
      <b/>
      <sz val="12"/>
      <color theme="1"/>
      <name val="Aptos Narrow"/>
      <family val="2"/>
      <scheme val="minor"/>
    </font>
    <font>
      <b/>
      <sz val="24"/>
      <color rgb="FF000000"/>
      <name val="Aptos Narrow"/>
      <family val="2"/>
      <scheme val="minor"/>
    </font>
    <font>
      <sz val="12"/>
      <color rgb="FF000000"/>
      <name val="Aptos Narrow"/>
      <family val="2"/>
      <scheme val="minor"/>
    </font>
    <font>
      <b/>
      <sz val="12"/>
      <color rgb="FF000000"/>
      <name val="Aptos Narrow"/>
      <family val="2"/>
      <scheme val="minor"/>
    </font>
    <font>
      <sz val="14"/>
      <color rgb="FF000000"/>
      <name val="-webkit-standard"/>
    </font>
    <font>
      <b/>
      <sz val="13.5"/>
      <color rgb="FF000000"/>
      <name val="Aptos Narrow"/>
      <family val="2"/>
      <scheme val="minor"/>
    </font>
    <font>
      <i/>
      <sz val="12"/>
      <color theme="1"/>
      <name val="Aptos Narrow"/>
      <family val="2"/>
      <scheme val="minor"/>
    </font>
    <font>
      <i/>
      <sz val="12"/>
      <color rgb="FF000000"/>
      <name val="Aptos Narrow"/>
      <family val="2"/>
      <scheme val="minor"/>
    </font>
    <font>
      <b/>
      <sz val="12"/>
      <color rgb="FFFF0000"/>
      <name val="Aptos"/>
    </font>
    <font>
      <sz val="10"/>
      <color rgb="FF0256B2"/>
      <name val="Arial,Bold"/>
    </font>
    <font>
      <sz val="12"/>
      <color rgb="FFFF0000"/>
      <name val="Aptos Narrow"/>
      <family val="2"/>
      <scheme val="minor"/>
    </font>
    <font>
      <b/>
      <u/>
      <sz val="12"/>
      <color theme="1"/>
      <name val="Aptos Narrow"/>
      <family val="2"/>
      <scheme val="minor"/>
    </font>
    <font>
      <b/>
      <u/>
      <sz val="12"/>
      <color theme="1"/>
      <name val="Aptos"/>
    </font>
    <font>
      <sz val="12"/>
      <color rgb="FFFF0000"/>
      <name val="Aptos"/>
    </font>
    <font>
      <b/>
      <sz val="12"/>
      <color rgb="FFFF0000"/>
      <name val="Aptos Narrow"/>
      <family val="2"/>
      <scheme val="minor"/>
    </font>
    <font>
      <sz val="10"/>
      <color rgb="FF000000"/>
      <name val="Gotham-Medium"/>
    </font>
    <font>
      <sz val="12"/>
      <name val="Arial"/>
      <family val="2"/>
    </font>
    <font>
      <b/>
      <sz val="12"/>
      <color rgb="FF000000"/>
      <name val="Aptos Narrow"/>
      <scheme val="minor"/>
    </font>
    <font>
      <sz val="11"/>
      <name val="Aptos Narrow"/>
      <family val="2"/>
      <scheme val="minor"/>
    </font>
    <font>
      <sz val="14"/>
      <color theme="1"/>
      <name val="Aptos"/>
    </font>
    <font>
      <b/>
      <sz val="14"/>
      <color rgb="FFFFFFFF"/>
      <name val="Aptos"/>
    </font>
    <font>
      <sz val="12"/>
      <color theme="1"/>
      <name val="Aptos Narrow"/>
      <scheme val="minor"/>
    </font>
    <font>
      <sz val="12"/>
      <name val="Aptos Narrow"/>
      <scheme val="minor"/>
    </font>
    <font>
      <b/>
      <sz val="15"/>
      <color theme="4" tint="-0.24994659260841701"/>
      <name val="Aptos"/>
    </font>
    <font>
      <b/>
      <sz val="11"/>
      <color indexed="8"/>
      <name val="Aptos Narrow"/>
      <family val="2"/>
      <scheme val="minor"/>
    </font>
    <font>
      <b/>
      <sz val="10"/>
      <color indexed="8"/>
      <name val="Arial"/>
      <family val="2"/>
    </font>
    <font>
      <sz val="10"/>
      <color rgb="FFFF0000"/>
      <name val="Aptos"/>
    </font>
    <font>
      <sz val="11"/>
      <color theme="1"/>
      <name val="Aptos Display"/>
      <scheme val="major"/>
    </font>
    <font>
      <sz val="11"/>
      <color rgb="FF000000"/>
      <name val="Aptos Display"/>
      <scheme val="major"/>
    </font>
    <font>
      <b/>
      <sz val="8"/>
      <color theme="1"/>
      <name val="Aptos"/>
    </font>
    <font>
      <b/>
      <sz val="10"/>
      <color theme="1"/>
      <name val="Aptos"/>
    </font>
    <font>
      <b/>
      <sz val="10"/>
      <color indexed="9"/>
      <name val="Aptos"/>
    </font>
    <font>
      <b/>
      <sz val="10"/>
      <color theme="0"/>
      <name val="Aptos"/>
    </font>
  </fonts>
  <fills count="26">
    <fill>
      <patternFill patternType="none"/>
    </fill>
    <fill>
      <patternFill patternType="gray125"/>
    </fill>
    <fill>
      <patternFill patternType="solid">
        <fgColor theme="3" tint="0.749992370372631"/>
        <bgColor indexed="64"/>
      </patternFill>
    </fill>
    <fill>
      <patternFill patternType="solid">
        <fgColor theme="0" tint="-0.14999847407452621"/>
        <bgColor indexed="64"/>
      </patternFill>
    </fill>
    <fill>
      <patternFill patternType="solid">
        <fgColor rgb="FFFFCC99"/>
      </patternFill>
    </fill>
    <fill>
      <patternFill patternType="solid">
        <fgColor indexed="9"/>
      </patternFill>
    </fill>
    <fill>
      <patternFill patternType="solid">
        <fgColor theme="2"/>
        <bgColor indexed="64"/>
      </patternFill>
    </fill>
    <fill>
      <patternFill patternType="solid">
        <fgColor theme="6"/>
      </patternFill>
    </fill>
    <fill>
      <patternFill patternType="solid">
        <fgColor theme="8"/>
      </patternFill>
    </fill>
    <fill>
      <patternFill patternType="solid">
        <fgColor rgb="FF002060"/>
        <bgColor indexed="64"/>
      </patternFill>
    </fill>
    <fill>
      <patternFill patternType="solid">
        <fgColor theme="2"/>
        <bgColor theme="7" tint="0.79998168889431442"/>
      </patternFill>
    </fill>
    <fill>
      <patternFill patternType="solid">
        <fgColor theme="2" tint="-9.9978637043366805E-2"/>
        <bgColor indexed="64"/>
      </patternFill>
    </fill>
    <fill>
      <patternFill patternType="solid">
        <fgColor theme="0"/>
        <bgColor indexed="64"/>
      </patternFill>
    </fill>
    <fill>
      <patternFill patternType="solid">
        <fgColor indexed="32"/>
        <bgColor indexed="64"/>
      </patternFill>
    </fill>
    <fill>
      <patternFill patternType="solid">
        <fgColor indexed="9"/>
        <bgColor indexed="64"/>
      </patternFill>
    </fill>
    <fill>
      <patternFill patternType="solid">
        <fgColor indexed="31"/>
        <bgColor indexed="64"/>
      </patternFill>
    </fill>
    <fill>
      <patternFill patternType="solid">
        <fgColor rgb="FFFFFF00"/>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3" tint="0.89999084444715716"/>
        <bgColor indexed="64"/>
      </patternFill>
    </fill>
    <fill>
      <patternFill patternType="solid">
        <fgColor rgb="FF92D050"/>
        <bgColor indexed="64"/>
      </patternFill>
    </fill>
    <fill>
      <patternFill patternType="solid">
        <fgColor theme="8" tint="0.59999389629810485"/>
        <bgColor indexed="64"/>
      </patternFill>
    </fill>
    <fill>
      <patternFill patternType="solid">
        <fgColor rgb="FF98C0EA"/>
        <bgColor indexed="64"/>
      </patternFill>
    </fill>
    <fill>
      <patternFill patternType="solid">
        <fgColor theme="0"/>
        <bgColor theme="7" tint="0.79998168889431442"/>
      </patternFill>
    </fill>
    <fill>
      <patternFill patternType="solid">
        <fgColor rgb="FFFF0000"/>
        <bgColor indexed="64"/>
      </patternFill>
    </fill>
    <fill>
      <patternFill patternType="solid">
        <fgColor theme="8" tint="0.79998168889431442"/>
        <bgColor indexed="64"/>
      </patternFill>
    </fill>
  </fills>
  <borders count="10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right style="thin">
        <color indexed="64"/>
      </right>
      <top/>
      <bottom/>
      <diagonal/>
    </border>
    <border>
      <left/>
      <right/>
      <top/>
      <bottom style="double">
        <color indexed="64"/>
      </bottom>
      <diagonal/>
    </border>
    <border>
      <left/>
      <right/>
      <top/>
      <bottom style="thick">
        <color theme="4"/>
      </bottom>
      <diagonal/>
    </border>
    <border>
      <left/>
      <right/>
      <top/>
      <bottom style="thick">
        <color theme="4" tint="0.499984740745262"/>
      </bottom>
      <diagonal/>
    </border>
    <border>
      <left/>
      <right/>
      <top style="medium">
        <color indexed="64"/>
      </top>
      <bottom style="thin">
        <color indexed="64"/>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top/>
      <bottom/>
      <diagonal/>
    </border>
    <border>
      <left/>
      <right style="thin">
        <color indexed="22"/>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double">
        <color indexed="64"/>
      </bottom>
      <diagonal/>
    </border>
    <border>
      <left/>
      <right/>
      <top/>
      <bottom style="medium">
        <color theme="4" tint="0.39997558519241921"/>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rgb="FF000000"/>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top/>
      <bottom/>
      <diagonal/>
    </border>
    <border>
      <left style="medium">
        <color indexed="64"/>
      </left>
      <right/>
      <top/>
      <bottom style="double">
        <color rgb="FF000000"/>
      </bottom>
      <diagonal/>
    </border>
    <border>
      <left/>
      <right style="medium">
        <color indexed="64"/>
      </right>
      <top/>
      <bottom style="double">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indexed="64"/>
      </left>
      <right style="medium">
        <color indexed="64"/>
      </right>
      <top style="medium">
        <color indexed="64"/>
      </top>
      <bottom style="medium">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7F7F7F"/>
      </right>
      <top style="thin">
        <color rgb="FF7F7F7F"/>
      </top>
      <bottom style="thin">
        <color rgb="FF7F7F7F"/>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rgb="FF000000"/>
      </left>
      <right/>
      <top style="medium">
        <color rgb="FF000000"/>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double">
        <color rgb="FF000000"/>
      </top>
      <bottom style="medium">
        <color rgb="FF000000"/>
      </bottom>
      <diagonal/>
    </border>
    <border>
      <left/>
      <right style="thin">
        <color rgb="FF000000"/>
      </right>
      <top style="double">
        <color rgb="FF000000"/>
      </top>
      <bottom style="medium">
        <color rgb="FF000000"/>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bottom style="thick">
        <color theme="4" tint="-0.24994659260841701"/>
      </bottom>
      <diagonal/>
    </border>
    <border>
      <left style="thin">
        <color rgb="FF000000"/>
      </left>
      <right style="thin">
        <color rgb="FF000000"/>
      </right>
      <top style="medium">
        <color indexed="64"/>
      </top>
      <bottom style="medium">
        <color indexed="64"/>
      </bottom>
      <diagonal/>
    </border>
    <border>
      <left style="thin">
        <color rgb="FF000000"/>
      </left>
      <right/>
      <top style="thin">
        <color rgb="FF000000"/>
      </top>
      <bottom/>
      <diagonal/>
    </border>
    <border>
      <left style="thin">
        <color rgb="FF000000"/>
      </left>
      <right/>
      <top style="medium">
        <color indexed="64"/>
      </top>
      <bottom style="medium">
        <color indexed="64"/>
      </bottom>
      <diagonal/>
    </border>
    <border>
      <left style="medium">
        <color indexed="64"/>
      </left>
      <right/>
      <top/>
      <bottom style="double">
        <color indexed="64"/>
      </bottom>
      <diagonal/>
    </border>
    <border>
      <left/>
      <right style="medium">
        <color indexed="64"/>
      </right>
      <top/>
      <bottom style="double">
        <color indexed="64"/>
      </bottom>
      <diagonal/>
    </border>
    <border>
      <left style="thin">
        <color rgb="FF000000"/>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rgb="FF000000"/>
      </right>
      <top style="thin">
        <color rgb="FF000000"/>
      </top>
      <bottom style="medium">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thin">
        <color rgb="FF000000"/>
      </left>
      <right style="thin">
        <color rgb="FF000000"/>
      </right>
      <top style="thin">
        <color indexed="64"/>
      </top>
      <bottom style="medium">
        <color indexed="64"/>
      </bottom>
      <diagonal/>
    </border>
    <border>
      <left/>
      <right/>
      <top style="medium">
        <color rgb="FF000000"/>
      </top>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4" borderId="21" applyNumberFormat="0" applyAlignment="0" applyProtection="0"/>
    <xf numFmtId="164" fontId="4" fillId="0" borderId="0" applyFont="0" applyFill="0" applyBorder="0" applyAlignment="0" applyProtection="0"/>
    <xf numFmtId="0" fontId="11" fillId="0" borderId="25" applyNumberFormat="0" applyFill="0" applyAlignment="0" applyProtection="0"/>
    <xf numFmtId="0" fontId="12" fillId="0" borderId="26" applyNumberFormat="0" applyFill="0" applyAlignment="0" applyProtection="0"/>
    <xf numFmtId="0" fontId="13" fillId="7" borderId="0" applyNumberFormat="0" applyBorder="0" applyAlignment="0" applyProtection="0"/>
    <xf numFmtId="0" fontId="13" fillId="8" borderId="0" applyNumberFormat="0" applyBorder="0" applyAlignment="0" applyProtection="0"/>
    <xf numFmtId="0" fontId="14" fillId="0" borderId="45" applyNumberFormat="0" applyFill="0" applyAlignment="0" applyProtection="0"/>
    <xf numFmtId="0" fontId="19" fillId="0" borderId="0" applyNumberFormat="0" applyFill="0" applyBorder="0" applyAlignment="0" applyProtection="0"/>
  </cellStyleXfs>
  <cellXfs count="763">
    <xf numFmtId="0" fontId="0" fillId="0" borderId="0" xfId="0"/>
    <xf numFmtId="0" fontId="5" fillId="0" borderId="0" xfId="0" applyFont="1"/>
    <xf numFmtId="0" fontId="6" fillId="0" borderId="0" xfId="0" applyFont="1"/>
    <xf numFmtId="0" fontId="7" fillId="0" borderId="0" xfId="0" applyFont="1"/>
    <xf numFmtId="0" fontId="6" fillId="0" borderId="15" xfId="0" applyFont="1" applyBorder="1"/>
    <xf numFmtId="169" fontId="6" fillId="0" borderId="0" xfId="0" applyNumberFormat="1" applyFont="1"/>
    <xf numFmtId="0" fontId="6" fillId="0" borderId="24" xfId="0" applyFont="1" applyBorder="1"/>
    <xf numFmtId="0" fontId="5" fillId="0" borderId="24" xfId="0" applyFont="1" applyBorder="1"/>
    <xf numFmtId="0" fontId="5" fillId="0" borderId="15" xfId="0" applyFont="1" applyBorder="1"/>
    <xf numFmtId="0" fontId="6" fillId="0" borderId="12" xfId="0" applyFont="1" applyBorder="1"/>
    <xf numFmtId="0" fontId="8" fillId="0" borderId="0" xfId="0" applyFont="1"/>
    <xf numFmtId="0" fontId="6" fillId="0" borderId="13" xfId="0" applyFont="1" applyBorder="1"/>
    <xf numFmtId="0" fontId="9" fillId="0" borderId="0" xfId="0" applyFont="1"/>
    <xf numFmtId="165" fontId="8" fillId="0" borderId="0" xfId="0" applyNumberFormat="1" applyFont="1"/>
    <xf numFmtId="0" fontId="5" fillId="0" borderId="12" xfId="0" applyFont="1" applyBorder="1"/>
    <xf numFmtId="9" fontId="6" fillId="0" borderId="0" xfId="0" applyNumberFormat="1" applyFont="1"/>
    <xf numFmtId="168" fontId="6" fillId="0" borderId="0" xfId="0" applyNumberFormat="1" applyFont="1"/>
    <xf numFmtId="0" fontId="6" fillId="0" borderId="0" xfId="0" applyFont="1" applyAlignment="1">
      <alignment horizontal="left" vertical="top" wrapText="1"/>
    </xf>
    <xf numFmtId="0" fontId="6" fillId="0" borderId="0" xfId="0" applyFont="1" applyAlignment="1">
      <alignment horizontal="left" vertical="top"/>
    </xf>
    <xf numFmtId="0" fontId="17" fillId="0" borderId="25" xfId="6" applyFont="1"/>
    <xf numFmtId="0" fontId="17" fillId="0" borderId="25" xfId="6" applyFont="1" applyFill="1"/>
    <xf numFmtId="0" fontId="17" fillId="0" borderId="26" xfId="7" applyFont="1"/>
    <xf numFmtId="10" fontId="6" fillId="0" borderId="12" xfId="0" applyNumberFormat="1" applyFont="1" applyBorder="1"/>
    <xf numFmtId="10" fontId="6" fillId="0" borderId="13" xfId="0" applyNumberFormat="1" applyFont="1" applyBorder="1"/>
    <xf numFmtId="0" fontId="5" fillId="0" borderId="19" xfId="0" applyFont="1" applyBorder="1"/>
    <xf numFmtId="0" fontId="5" fillId="0" borderId="22" xfId="0" applyFont="1" applyBorder="1"/>
    <xf numFmtId="0" fontId="6" fillId="3" borderId="0" xfId="0" applyFont="1" applyFill="1"/>
    <xf numFmtId="10" fontId="5" fillId="6" borderId="14" xfId="0" applyNumberFormat="1" applyFont="1" applyFill="1" applyBorder="1"/>
    <xf numFmtId="43" fontId="6" fillId="0" borderId="0" xfId="1" applyFont="1"/>
    <xf numFmtId="171" fontId="21" fillId="5" borderId="0" xfId="0" applyNumberFormat="1" applyFont="1" applyFill="1"/>
    <xf numFmtId="10" fontId="5" fillId="6" borderId="47" xfId="0" applyNumberFormat="1" applyFont="1" applyFill="1" applyBorder="1"/>
    <xf numFmtId="0" fontId="6" fillId="0" borderId="0" xfId="0" applyFont="1" applyAlignment="1">
      <alignment horizontal="right"/>
    </xf>
    <xf numFmtId="9" fontId="5" fillId="0" borderId="0" xfId="0" applyNumberFormat="1" applyFont="1"/>
    <xf numFmtId="9" fontId="5" fillId="0" borderId="24" xfId="0" applyNumberFormat="1" applyFont="1" applyBorder="1"/>
    <xf numFmtId="0" fontId="22" fillId="0" borderId="0" xfId="0" applyFont="1" applyAlignment="1">
      <alignment horizontal="center" vertical="center"/>
    </xf>
    <xf numFmtId="0" fontId="23" fillId="0" borderId="0" xfId="0" applyFont="1" applyAlignment="1">
      <alignment horizontal="center" vertical="center"/>
    </xf>
    <xf numFmtId="0" fontId="20" fillId="9" borderId="10" xfId="0" applyFont="1" applyFill="1" applyBorder="1"/>
    <xf numFmtId="0" fontId="20" fillId="9" borderId="4" xfId="0" applyFont="1" applyFill="1" applyBorder="1"/>
    <xf numFmtId="0" fontId="20" fillId="9" borderId="5" xfId="0" applyFont="1" applyFill="1" applyBorder="1"/>
    <xf numFmtId="0" fontId="5" fillId="0" borderId="50" xfId="0" applyFont="1" applyBorder="1"/>
    <xf numFmtId="0" fontId="16" fillId="6" borderId="1" xfId="0" applyFont="1" applyFill="1" applyBorder="1"/>
    <xf numFmtId="173" fontId="6" fillId="0" borderId="0" xfId="0" applyNumberFormat="1" applyFont="1"/>
    <xf numFmtId="0" fontId="20" fillId="9" borderId="0" xfId="0" applyFont="1" applyFill="1"/>
    <xf numFmtId="0" fontId="5" fillId="6" borderId="14" xfId="0" applyFont="1" applyFill="1" applyBorder="1"/>
    <xf numFmtId="0" fontId="6" fillId="0" borderId="50" xfId="0" applyFont="1" applyBorder="1"/>
    <xf numFmtId="10" fontId="6" fillId="0" borderId="50" xfId="2" applyNumberFormat="1" applyFont="1" applyBorder="1"/>
    <xf numFmtId="0" fontId="6" fillId="0" borderId="68" xfId="0" applyFont="1" applyBorder="1"/>
    <xf numFmtId="0" fontId="6" fillId="0" borderId="0" xfId="0" applyFont="1" applyAlignment="1">
      <alignment horizontal="left"/>
    </xf>
    <xf numFmtId="0" fontId="6" fillId="0" borderId="64" xfId="0" applyFont="1" applyBorder="1"/>
    <xf numFmtId="0" fontId="6" fillId="0" borderId="72" xfId="0" applyFont="1" applyBorder="1"/>
    <xf numFmtId="0" fontId="6" fillId="0" borderId="57" xfId="0" applyFont="1" applyBorder="1"/>
    <xf numFmtId="0" fontId="5" fillId="0" borderId="64" xfId="0" applyFont="1" applyBorder="1"/>
    <xf numFmtId="0" fontId="5" fillId="0" borderId="61" xfId="0" applyFont="1" applyBorder="1"/>
    <xf numFmtId="0" fontId="6" fillId="0" borderId="73" xfId="0" applyFont="1" applyBorder="1"/>
    <xf numFmtId="165" fontId="6" fillId="0" borderId="57" xfId="0" applyNumberFormat="1" applyFont="1" applyBorder="1"/>
    <xf numFmtId="43" fontId="5" fillId="0" borderId="0" xfId="0" applyNumberFormat="1" applyFont="1"/>
    <xf numFmtId="9" fontId="5" fillId="0" borderId="57" xfId="0" applyNumberFormat="1" applyFont="1" applyBorder="1"/>
    <xf numFmtId="0" fontId="6" fillId="0" borderId="71" xfId="0" applyFont="1" applyBorder="1"/>
    <xf numFmtId="0" fontId="26" fillId="0" borderId="0" xfId="0" applyFont="1"/>
    <xf numFmtId="0" fontId="24" fillId="0" borderId="0" xfId="0" applyFont="1" applyAlignment="1">
      <alignment horizontal="center" vertical="center"/>
    </xf>
    <xf numFmtId="0" fontId="6" fillId="3" borderId="0" xfId="0" applyFont="1" applyFill="1" applyAlignment="1">
      <alignment vertical="center"/>
    </xf>
    <xf numFmtId="0" fontId="20" fillId="9" borderId="51" xfId="0" applyFont="1" applyFill="1" applyBorder="1" applyAlignment="1">
      <alignment horizontal="center" vertical="center"/>
    </xf>
    <xf numFmtId="0" fontId="20" fillId="9" borderId="52" xfId="0" applyFont="1" applyFill="1" applyBorder="1" applyAlignment="1">
      <alignment horizontal="center" vertical="center" wrapText="1"/>
    </xf>
    <xf numFmtId="0" fontId="20" fillId="9" borderId="53" xfId="0" applyFont="1" applyFill="1" applyBorder="1" applyAlignment="1">
      <alignment horizontal="center" vertical="center"/>
    </xf>
    <xf numFmtId="10" fontId="6" fillId="0" borderId="50" xfId="0" applyNumberFormat="1" applyFont="1" applyBorder="1"/>
    <xf numFmtId="0" fontId="20" fillId="9" borderId="49" xfId="0" applyFont="1" applyFill="1" applyBorder="1" applyAlignment="1">
      <alignment horizontal="center" vertical="center" wrapText="1"/>
    </xf>
    <xf numFmtId="0" fontId="20" fillId="9" borderId="4" xfId="0" applyFont="1" applyFill="1" applyBorder="1" applyAlignment="1">
      <alignment horizontal="center" vertical="center"/>
    </xf>
    <xf numFmtId="0" fontId="5" fillId="0" borderId="33" xfId="0" applyFont="1" applyBorder="1" applyAlignment="1">
      <alignment horizontal="left"/>
    </xf>
    <xf numFmtId="0" fontId="5" fillId="0" borderId="34" xfId="0" applyFont="1" applyBorder="1" applyAlignment="1">
      <alignment horizontal="left"/>
    </xf>
    <xf numFmtId="0" fontId="5" fillId="0" borderId="35" xfId="0" applyFont="1" applyBorder="1" applyAlignment="1">
      <alignment horizontal="left"/>
    </xf>
    <xf numFmtId="0" fontId="5" fillId="0" borderId="36" xfId="0" quotePrefix="1"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0" fontId="5" fillId="6" borderId="19" xfId="0" quotePrefix="1" applyFont="1" applyFill="1" applyBorder="1" applyAlignment="1">
      <alignment horizontal="left"/>
    </xf>
    <xf numFmtId="0" fontId="5" fillId="6" borderId="15" xfId="0" applyFont="1" applyFill="1" applyBorder="1" applyAlignment="1">
      <alignment horizontal="left"/>
    </xf>
    <xf numFmtId="0" fontId="5" fillId="6" borderId="20" xfId="0" applyFont="1" applyFill="1" applyBorder="1" applyAlignment="1">
      <alignment horizontal="left"/>
    </xf>
    <xf numFmtId="10" fontId="28" fillId="9" borderId="1" xfId="0" applyNumberFormat="1" applyFont="1" applyFill="1" applyBorder="1"/>
    <xf numFmtId="10" fontId="28" fillId="9" borderId="3" xfId="0" applyNumberFormat="1" applyFont="1" applyFill="1" applyBorder="1"/>
    <xf numFmtId="1" fontId="5" fillId="10" borderId="14" xfId="0" applyNumberFormat="1" applyFont="1" applyFill="1" applyBorder="1" applyAlignment="1">
      <alignment horizontal="center"/>
    </xf>
    <xf numFmtId="171" fontId="6" fillId="5" borderId="0" xfId="0" applyNumberFormat="1" applyFont="1" applyFill="1"/>
    <xf numFmtId="0" fontId="9" fillId="0" borderId="33" xfId="0" applyFont="1" applyBorder="1"/>
    <xf numFmtId="0" fontId="25" fillId="6" borderId="0" xfId="0" applyFont="1" applyFill="1"/>
    <xf numFmtId="0" fontId="20" fillId="9" borderId="6" xfId="0" applyFont="1" applyFill="1" applyBorder="1" applyAlignment="1">
      <alignment horizontal="center"/>
    </xf>
    <xf numFmtId="0" fontId="20" fillId="9" borderId="0" xfId="0" applyFont="1" applyFill="1" applyAlignment="1">
      <alignment horizontal="center"/>
    </xf>
    <xf numFmtId="0" fontId="29" fillId="0" borderId="0" xfId="0" applyFont="1"/>
    <xf numFmtId="9" fontId="28" fillId="9" borderId="50" xfId="0" applyNumberFormat="1" applyFont="1" applyFill="1" applyBorder="1" applyAlignment="1">
      <alignment horizontal="center"/>
    </xf>
    <xf numFmtId="9" fontId="29" fillId="0" borderId="0" xfId="0" applyNumberFormat="1" applyFont="1"/>
    <xf numFmtId="9" fontId="30" fillId="0" borderId="50" xfId="0" applyNumberFormat="1" applyFont="1" applyBorder="1" applyAlignment="1">
      <alignment horizontal="center"/>
    </xf>
    <xf numFmtId="9" fontId="30" fillId="0" borderId="70" xfId="0" applyNumberFormat="1" applyFont="1" applyBorder="1" applyAlignment="1">
      <alignment horizontal="center"/>
    </xf>
    <xf numFmtId="9" fontId="31" fillId="0" borderId="69" xfId="0" applyNumberFormat="1" applyFont="1" applyBorder="1" applyAlignment="1">
      <alignment horizontal="center"/>
    </xf>
    <xf numFmtId="0" fontId="28" fillId="9" borderId="50" xfId="0" applyFont="1" applyFill="1" applyBorder="1" applyAlignment="1">
      <alignment horizontal="center"/>
    </xf>
    <xf numFmtId="9" fontId="31" fillId="0" borderId="66" xfId="0" applyNumberFormat="1" applyFont="1" applyBorder="1" applyAlignment="1">
      <alignment horizontal="center"/>
    </xf>
    <xf numFmtId="0" fontId="28" fillId="9" borderId="64" xfId="0" applyFont="1" applyFill="1" applyBorder="1"/>
    <xf numFmtId="0" fontId="29" fillId="0" borderId="65" xfId="0" applyFont="1" applyBorder="1" applyAlignment="1">
      <alignment horizontal="center"/>
    </xf>
    <xf numFmtId="0" fontId="29" fillId="0" borderId="50" xfId="0" applyFont="1" applyBorder="1" applyAlignment="1">
      <alignment horizontal="center"/>
    </xf>
    <xf numFmtId="9" fontId="31" fillId="0" borderId="67" xfId="0" applyNumberFormat="1" applyFont="1" applyBorder="1" applyAlignment="1">
      <alignment horizontal="center"/>
    </xf>
    <xf numFmtId="0" fontId="32" fillId="0" borderId="0" xfId="0" applyFont="1"/>
    <xf numFmtId="0" fontId="31" fillId="6" borderId="66" xfId="0" applyFont="1" applyFill="1" applyBorder="1"/>
    <xf numFmtId="9" fontId="31" fillId="6" borderId="50" xfId="0" applyNumberFormat="1" applyFont="1" applyFill="1" applyBorder="1" applyAlignment="1">
      <alignment horizontal="center"/>
    </xf>
    <xf numFmtId="0" fontId="29" fillId="0" borderId="66" xfId="0" applyFont="1" applyBorder="1"/>
    <xf numFmtId="10" fontId="29" fillId="0" borderId="50" xfId="0" applyNumberFormat="1" applyFont="1" applyBorder="1"/>
    <xf numFmtId="0" fontId="29" fillId="0" borderId="67" xfId="0" applyFont="1" applyBorder="1"/>
    <xf numFmtId="10" fontId="29" fillId="0" borderId="68" xfId="0" applyNumberFormat="1" applyFont="1" applyBorder="1"/>
    <xf numFmtId="0" fontId="33" fillId="0" borderId="25" xfId="6" applyFont="1" applyFill="1"/>
    <xf numFmtId="0" fontId="34" fillId="0" borderId="0" xfId="0" applyFont="1" applyAlignment="1">
      <alignment wrapText="1"/>
    </xf>
    <xf numFmtId="0" fontId="35" fillId="0" borderId="0" xfId="0" applyFont="1"/>
    <xf numFmtId="0" fontId="25" fillId="0" borderId="0" xfId="0" applyFont="1"/>
    <xf numFmtId="0" fontId="36" fillId="0" borderId="11" xfId="0" applyFont="1" applyBorder="1"/>
    <xf numFmtId="0" fontId="25" fillId="0" borderId="11" xfId="0" applyFont="1" applyBorder="1"/>
    <xf numFmtId="0" fontId="36" fillId="3" borderId="11" xfId="0" applyFont="1" applyFill="1" applyBorder="1"/>
    <xf numFmtId="0" fontId="36" fillId="3" borderId="11" xfId="0" applyFont="1" applyFill="1" applyBorder="1" applyAlignment="1">
      <alignment horizontal="center"/>
    </xf>
    <xf numFmtId="0" fontId="37" fillId="0" borderId="4" xfId="0" applyFont="1" applyBorder="1"/>
    <xf numFmtId="0" fontId="37" fillId="0" borderId="6" xfId="0" applyFont="1" applyBorder="1"/>
    <xf numFmtId="0" fontId="38" fillId="9" borderId="0" xfId="0" applyFont="1" applyFill="1"/>
    <xf numFmtId="0" fontId="36" fillId="0" borderId="0" xfId="0" applyFont="1"/>
    <xf numFmtId="0" fontId="20" fillId="9" borderId="6" xfId="0" applyFont="1" applyFill="1" applyBorder="1"/>
    <xf numFmtId="0" fontId="39" fillId="9" borderId="7" xfId="0" applyFont="1" applyFill="1" applyBorder="1"/>
    <xf numFmtId="0" fontId="21" fillId="0" borderId="6" xfId="0" applyFont="1" applyBorder="1"/>
    <xf numFmtId="10" fontId="21" fillId="0" borderId="7" xfId="0" applyNumberFormat="1" applyFont="1" applyBorder="1"/>
    <xf numFmtId="0" fontId="21" fillId="0" borderId="8" xfId="0" applyFont="1" applyBorder="1"/>
    <xf numFmtId="0" fontId="21" fillId="0" borderId="9" xfId="0" applyFont="1" applyBorder="1"/>
    <xf numFmtId="0" fontId="21" fillId="0" borderId="0" xfId="0" applyFont="1"/>
    <xf numFmtId="0" fontId="40" fillId="0" borderId="0" xfId="0" applyFont="1"/>
    <xf numFmtId="0" fontId="25" fillId="0" borderId="15" xfId="0" applyFont="1" applyBorder="1"/>
    <xf numFmtId="0" fontId="25" fillId="0" borderId="48" xfId="0" applyFont="1" applyBorder="1"/>
    <xf numFmtId="0" fontId="40" fillId="0" borderId="15" xfId="0" applyFont="1" applyBorder="1"/>
    <xf numFmtId="9" fontId="21" fillId="0" borderId="7" xfId="0" applyNumberFormat="1" applyFont="1" applyBorder="1"/>
    <xf numFmtId="0" fontId="36" fillId="6" borderId="0" xfId="0" applyFont="1" applyFill="1"/>
    <xf numFmtId="0" fontId="41" fillId="0" borderId="0" xfId="0" applyFont="1"/>
    <xf numFmtId="0" fontId="36" fillId="0" borderId="54" xfId="0" applyFont="1" applyBorder="1"/>
    <xf numFmtId="0" fontId="36" fillId="0" borderId="55" xfId="0" applyFont="1" applyBorder="1"/>
    <xf numFmtId="10" fontId="36" fillId="0" borderId="56" xfId="0" applyNumberFormat="1" applyFont="1" applyBorder="1"/>
    <xf numFmtId="0" fontId="39" fillId="9" borderId="5" xfId="0" applyFont="1" applyFill="1" applyBorder="1"/>
    <xf numFmtId="0" fontId="42" fillId="0" borderId="0" xfId="0" applyFont="1"/>
    <xf numFmtId="0" fontId="21" fillId="0" borderId="59" xfId="0" applyFont="1" applyBorder="1"/>
    <xf numFmtId="0" fontId="25" fillId="0" borderId="0" xfId="0" quotePrefix="1" applyFont="1"/>
    <xf numFmtId="0" fontId="36" fillId="6" borderId="6" xfId="0" applyFont="1" applyFill="1" applyBorder="1"/>
    <xf numFmtId="0" fontId="25" fillId="0" borderId="6" xfId="0" applyFont="1" applyBorder="1"/>
    <xf numFmtId="10" fontId="25" fillId="0" borderId="7" xfId="0" applyNumberFormat="1" applyFont="1" applyBorder="1"/>
    <xf numFmtId="0" fontId="36" fillId="0" borderId="1" xfId="0" applyFont="1" applyBorder="1"/>
    <xf numFmtId="0" fontId="36" fillId="0" borderId="2" xfId="0" applyFont="1" applyBorder="1"/>
    <xf numFmtId="10" fontId="36" fillId="0" borderId="3" xfId="0" applyNumberFormat="1" applyFont="1" applyBorder="1"/>
    <xf numFmtId="10" fontId="25" fillId="0" borderId="9" xfId="0" applyNumberFormat="1" applyFont="1" applyBorder="1"/>
    <xf numFmtId="0" fontId="41" fillId="0" borderId="15" xfId="0" applyFont="1" applyBorder="1"/>
    <xf numFmtId="10" fontId="36" fillId="0" borderId="0" xfId="0" applyNumberFormat="1" applyFont="1"/>
    <xf numFmtId="176" fontId="25" fillId="0" borderId="0" xfId="0" applyNumberFormat="1" applyFont="1"/>
    <xf numFmtId="0" fontId="31" fillId="0" borderId="0" xfId="0" applyFont="1"/>
    <xf numFmtId="0" fontId="43" fillId="0" borderId="0" xfId="0" applyFont="1"/>
    <xf numFmtId="0" fontId="29" fillId="0" borderId="0" xfId="0" applyFont="1" applyAlignment="1">
      <alignment horizontal="right"/>
    </xf>
    <xf numFmtId="0" fontId="33" fillId="0" borderId="25" xfId="6" applyFont="1"/>
    <xf numFmtId="0" fontId="29" fillId="0" borderId="0" xfId="0" applyFont="1" applyAlignment="1">
      <alignment horizontal="center"/>
    </xf>
    <xf numFmtId="3" fontId="29" fillId="0" borderId="0" xfId="0" applyNumberFormat="1" applyFont="1"/>
    <xf numFmtId="0" fontId="5" fillId="0" borderId="16" xfId="0" applyFont="1" applyBorder="1"/>
    <xf numFmtId="165" fontId="21" fillId="0" borderId="18" xfId="1" applyNumberFormat="1" applyFont="1" applyFill="1" applyBorder="1"/>
    <xf numFmtId="0" fontId="47" fillId="0" borderId="0" xfId="3" applyFont="1"/>
    <xf numFmtId="0" fontId="21" fillId="0" borderId="0" xfId="0" applyFont="1" applyAlignment="1">
      <alignment horizontal="right"/>
    </xf>
    <xf numFmtId="10" fontId="6" fillId="0" borderId="0" xfId="0" applyNumberFormat="1" applyFont="1"/>
    <xf numFmtId="9" fontId="37" fillId="0" borderId="0" xfId="0" applyNumberFormat="1" applyFont="1"/>
    <xf numFmtId="10" fontId="5" fillId="0" borderId="0" xfId="0" applyNumberFormat="1" applyFont="1"/>
    <xf numFmtId="0" fontId="37" fillId="0" borderId="0" xfId="0" applyFont="1"/>
    <xf numFmtId="0" fontId="21" fillId="0" borderId="24" xfId="0" applyFont="1" applyBorder="1"/>
    <xf numFmtId="10" fontId="6" fillId="0" borderId="24" xfId="0" applyNumberFormat="1" applyFont="1" applyBorder="1"/>
    <xf numFmtId="167" fontId="37" fillId="0" borderId="0" xfId="0" applyNumberFormat="1" applyFont="1"/>
    <xf numFmtId="0" fontId="37" fillId="0" borderId="24" xfId="0" applyFont="1" applyBorder="1"/>
    <xf numFmtId="10" fontId="5" fillId="0" borderId="24" xfId="0" applyNumberFormat="1" applyFont="1" applyBorder="1"/>
    <xf numFmtId="10" fontId="6" fillId="0" borderId="57" xfId="0" applyNumberFormat="1" applyFont="1" applyBorder="1"/>
    <xf numFmtId="0" fontId="39" fillId="9" borderId="0" xfId="0" applyFont="1" applyFill="1"/>
    <xf numFmtId="10" fontId="21" fillId="0" borderId="12" xfId="0" applyNumberFormat="1" applyFont="1" applyBorder="1"/>
    <xf numFmtId="167" fontId="21" fillId="0" borderId="13" xfId="2" applyNumberFormat="1" applyFont="1" applyBorder="1"/>
    <xf numFmtId="10" fontId="37" fillId="6" borderId="14" xfId="2" applyNumberFormat="1" applyFont="1" applyFill="1" applyBorder="1"/>
    <xf numFmtId="167" fontId="21" fillId="0" borderId="0" xfId="2" applyNumberFormat="1" applyFont="1" applyBorder="1"/>
    <xf numFmtId="10" fontId="21" fillId="0" borderId="12" xfId="2" applyNumberFormat="1" applyFont="1" applyBorder="1"/>
    <xf numFmtId="0" fontId="21" fillId="0" borderId="15" xfId="0" applyFont="1" applyBorder="1"/>
    <xf numFmtId="10" fontId="21" fillId="0" borderId="13" xfId="0" applyNumberFormat="1" applyFont="1" applyBorder="1"/>
    <xf numFmtId="10" fontId="37" fillId="6" borderId="14" xfId="0" applyNumberFormat="1" applyFont="1" applyFill="1" applyBorder="1"/>
    <xf numFmtId="0" fontId="6" fillId="0" borderId="0" xfId="0" applyFont="1" applyAlignment="1">
      <alignment wrapText="1"/>
    </xf>
    <xf numFmtId="0" fontId="17" fillId="0" borderId="25" xfId="6" applyFont="1" applyAlignment="1">
      <alignment wrapText="1"/>
    </xf>
    <xf numFmtId="0" fontId="6" fillId="0" borderId="0" xfId="0" applyFont="1" applyAlignment="1">
      <alignment vertical="center"/>
    </xf>
    <xf numFmtId="10" fontId="6" fillId="6" borderId="12" xfId="0" applyNumberFormat="1" applyFont="1" applyFill="1" applyBorder="1" applyAlignment="1">
      <alignment wrapText="1"/>
    </xf>
    <xf numFmtId="0" fontId="29" fillId="0" borderId="0" xfId="0" applyFont="1" applyAlignment="1">
      <alignment wrapText="1"/>
    </xf>
    <xf numFmtId="0" fontId="6" fillId="0" borderId="50" xfId="0" applyFont="1" applyBorder="1" applyAlignment="1">
      <alignment horizontal="left" vertical="center"/>
    </xf>
    <xf numFmtId="10" fontId="6" fillId="0" borderId="50" xfId="0" applyNumberFormat="1" applyFont="1" applyBorder="1" applyAlignment="1">
      <alignment horizontal="right" vertical="center"/>
    </xf>
    <xf numFmtId="0" fontId="6" fillId="0" borderId="50" xfId="0" applyFont="1" applyBorder="1" applyAlignment="1">
      <alignment vertical="center"/>
    </xf>
    <xf numFmtId="10" fontId="6" fillId="6" borderId="12" xfId="0" applyNumberFormat="1" applyFont="1" applyFill="1" applyBorder="1" applyAlignment="1">
      <alignment horizontal="right" vertical="center" wrapText="1"/>
    </xf>
    <xf numFmtId="10" fontId="6" fillId="0" borderId="50" xfId="0" applyNumberFormat="1" applyFont="1" applyBorder="1" applyAlignment="1">
      <alignment vertical="center" wrapText="1"/>
    </xf>
    <xf numFmtId="174" fontId="5" fillId="6" borderId="16" xfId="0" applyNumberFormat="1" applyFont="1" applyFill="1" applyBorder="1"/>
    <xf numFmtId="0" fontId="6" fillId="0" borderId="17" xfId="0" applyFont="1" applyBorder="1"/>
    <xf numFmtId="0" fontId="6" fillId="0" borderId="18" xfId="0" applyFont="1" applyBorder="1"/>
    <xf numFmtId="174" fontId="5" fillId="6" borderId="22" xfId="0" applyNumberFormat="1" applyFont="1" applyFill="1" applyBorder="1"/>
    <xf numFmtId="0" fontId="6" fillId="0" borderId="23" xfId="0" applyFont="1" applyBorder="1"/>
    <xf numFmtId="174" fontId="5" fillId="6" borderId="19" xfId="0" applyNumberFormat="1" applyFont="1" applyFill="1" applyBorder="1"/>
    <xf numFmtId="0" fontId="6" fillId="0" borderId="20" xfId="0" applyFont="1" applyBorder="1"/>
    <xf numFmtId="9" fontId="33" fillId="0" borderId="25" xfId="6" applyNumberFormat="1" applyFont="1" applyFill="1"/>
    <xf numFmtId="0" fontId="49" fillId="0" borderId="0" xfId="0" applyFont="1"/>
    <xf numFmtId="0" fontId="5" fillId="3" borderId="0" xfId="0" applyFont="1" applyFill="1"/>
    <xf numFmtId="0" fontId="44" fillId="0" borderId="0" xfId="0" applyFont="1"/>
    <xf numFmtId="0" fontId="50" fillId="0" borderId="0" xfId="3" applyFont="1"/>
    <xf numFmtId="166" fontId="5" fillId="0" borderId="0" xfId="0" applyNumberFormat="1" applyFont="1" applyAlignment="1">
      <alignment horizontal="left"/>
    </xf>
    <xf numFmtId="166" fontId="5" fillId="0" borderId="0" xfId="0" applyNumberFormat="1" applyFont="1" applyAlignment="1">
      <alignment horizontal="center"/>
    </xf>
    <xf numFmtId="166" fontId="20" fillId="9" borderId="4" xfId="0" applyNumberFormat="1" applyFont="1" applyFill="1" applyBorder="1" applyAlignment="1">
      <alignment horizontal="center"/>
    </xf>
    <xf numFmtId="166" fontId="20" fillId="9" borderId="10" xfId="0" applyNumberFormat="1" applyFont="1" applyFill="1" applyBorder="1" applyAlignment="1">
      <alignment horizontal="center"/>
    </xf>
    <xf numFmtId="166" fontId="20" fillId="9" borderId="5" xfId="0" applyNumberFormat="1" applyFont="1" applyFill="1" applyBorder="1" applyAlignment="1">
      <alignment horizontal="center"/>
    </xf>
    <xf numFmtId="0" fontId="5" fillId="0" borderId="0" xfId="0" applyFont="1" applyAlignment="1">
      <alignment horizontal="center"/>
    </xf>
    <xf numFmtId="0" fontId="20" fillId="9" borderId="7" xfId="0" applyFont="1" applyFill="1" applyBorder="1" applyAlignment="1">
      <alignment horizontal="center"/>
    </xf>
    <xf numFmtId="0" fontId="20" fillId="9" borderId="1" xfId="0" applyFont="1" applyFill="1" applyBorder="1"/>
    <xf numFmtId="0" fontId="39" fillId="9" borderId="2" xfId="0" applyFont="1" applyFill="1" applyBorder="1"/>
    <xf numFmtId="0" fontId="20" fillId="9" borderId="2" xfId="0" applyFont="1" applyFill="1" applyBorder="1"/>
    <xf numFmtId="14" fontId="39" fillId="9" borderId="8" xfId="0" applyNumberFormat="1" applyFont="1" applyFill="1" applyBorder="1" applyAlignment="1">
      <alignment horizontal="center"/>
    </xf>
    <xf numFmtId="14" fontId="39" fillId="9" borderId="11" xfId="0" applyNumberFormat="1" applyFont="1" applyFill="1" applyBorder="1" applyAlignment="1">
      <alignment horizontal="center"/>
    </xf>
    <xf numFmtId="14" fontId="39" fillId="9" borderId="9" xfId="0" applyNumberFormat="1" applyFont="1" applyFill="1" applyBorder="1" applyAlignment="1">
      <alignment horizontal="center"/>
    </xf>
    <xf numFmtId="1" fontId="5" fillId="0" borderId="12" xfId="0" applyNumberFormat="1" applyFont="1" applyBorder="1" applyAlignment="1">
      <alignment horizontal="center"/>
    </xf>
    <xf numFmtId="165" fontId="5" fillId="3" borderId="0" xfId="1" applyNumberFormat="1" applyFont="1" applyFill="1" applyAlignment="1">
      <alignment horizontal="center"/>
    </xf>
    <xf numFmtId="0" fontId="51" fillId="0" borderId="0" xfId="0" applyFont="1"/>
    <xf numFmtId="0" fontId="5" fillId="0" borderId="33" xfId="0" applyFont="1" applyBorder="1"/>
    <xf numFmtId="0" fontId="5" fillId="0" borderId="36" xfId="0" applyFont="1" applyBorder="1"/>
    <xf numFmtId="0" fontId="5" fillId="6" borderId="51" xfId="0" applyFont="1" applyFill="1" applyBorder="1"/>
    <xf numFmtId="0" fontId="5" fillId="6" borderId="54" xfId="0" applyFont="1" applyFill="1" applyBorder="1"/>
    <xf numFmtId="0" fontId="52" fillId="0" borderId="26" xfId="7" applyFont="1"/>
    <xf numFmtId="0" fontId="29" fillId="12" borderId="0" xfId="0" applyFont="1" applyFill="1"/>
    <xf numFmtId="0" fontId="5" fillId="0" borderId="12" xfId="0" applyFont="1" applyBorder="1" applyAlignment="1">
      <alignment horizontal="center"/>
    </xf>
    <xf numFmtId="0" fontId="6" fillId="0" borderId="11" xfId="0" applyFont="1" applyBorder="1"/>
    <xf numFmtId="0" fontId="6" fillId="0" borderId="9" xfId="0" applyFont="1" applyBorder="1"/>
    <xf numFmtId="0" fontId="53" fillId="0" borderId="26" xfId="7" applyFont="1"/>
    <xf numFmtId="0" fontId="52" fillId="0" borderId="26" xfId="7" applyFont="1" applyFill="1"/>
    <xf numFmtId="0" fontId="17" fillId="0" borderId="45" xfId="10" applyFont="1"/>
    <xf numFmtId="0" fontId="5" fillId="11" borderId="1" xfId="0" applyFont="1" applyFill="1" applyBorder="1" applyAlignment="1">
      <alignment horizontal="left" vertical="center"/>
    </xf>
    <xf numFmtId="10" fontId="5" fillId="11" borderId="3" xfId="0" applyNumberFormat="1" applyFont="1" applyFill="1" applyBorder="1"/>
    <xf numFmtId="2" fontId="6" fillId="0" borderId="12" xfId="0" applyNumberFormat="1" applyFont="1" applyBorder="1" applyAlignment="1">
      <alignment horizontal="center"/>
    </xf>
    <xf numFmtId="0" fontId="6" fillId="0" borderId="34" xfId="0" applyFont="1" applyBorder="1"/>
    <xf numFmtId="0" fontId="29" fillId="0" borderId="35" xfId="0" applyFont="1" applyBorder="1"/>
    <xf numFmtId="0" fontId="25" fillId="0" borderId="14" xfId="0" applyFont="1" applyBorder="1" applyAlignment="1">
      <alignment horizontal="center"/>
    </xf>
    <xf numFmtId="0" fontId="25" fillId="0" borderId="12" xfId="0" applyFont="1" applyBorder="1" applyAlignment="1">
      <alignment horizontal="center"/>
    </xf>
    <xf numFmtId="2" fontId="25" fillId="0" borderId="12" xfId="0" applyNumberFormat="1" applyFont="1" applyBorder="1"/>
    <xf numFmtId="0" fontId="54" fillId="0" borderId="0" xfId="0" applyFont="1" applyAlignment="1">
      <alignment horizontal="center" vertical="center" wrapText="1"/>
    </xf>
    <xf numFmtId="0" fontId="5" fillId="6" borderId="44" xfId="0" applyFont="1" applyFill="1" applyBorder="1" applyAlignment="1">
      <alignment horizontal="center" vertical="center"/>
    </xf>
    <xf numFmtId="0" fontId="6" fillId="0" borderId="14" xfId="0" applyFont="1" applyBorder="1"/>
    <xf numFmtId="175" fontId="6" fillId="0" borderId="0" xfId="0" applyNumberFormat="1" applyFont="1"/>
    <xf numFmtId="0" fontId="55" fillId="0" borderId="0" xfId="3" applyFont="1"/>
    <xf numFmtId="0" fontId="47" fillId="0" borderId="78" xfId="3" applyFont="1" applyBorder="1"/>
    <xf numFmtId="0" fontId="47" fillId="0" borderId="75" xfId="3" applyFont="1" applyBorder="1"/>
    <xf numFmtId="0" fontId="47" fillId="0" borderId="75" xfId="3" applyFont="1" applyBorder="1" applyAlignment="1">
      <alignment horizontal="left"/>
    </xf>
    <xf numFmtId="0" fontId="47" fillId="0" borderId="46" xfId="3" applyFont="1" applyBorder="1"/>
    <xf numFmtId="0" fontId="6" fillId="0" borderId="0" xfId="0" applyFont="1" applyAlignment="1">
      <alignment vertical="top"/>
    </xf>
    <xf numFmtId="0" fontId="6" fillId="0" borderId="0" xfId="0" applyFont="1" applyAlignment="1">
      <alignment vertical="top" wrapText="1"/>
    </xf>
    <xf numFmtId="9" fontId="6" fillId="0" borderId="0" xfId="2" applyFont="1"/>
    <xf numFmtId="0" fontId="58" fillId="13" borderId="28" xfId="0" applyFont="1" applyFill="1" applyBorder="1"/>
    <xf numFmtId="0" fontId="58" fillId="13" borderId="29" xfId="0" applyFont="1" applyFill="1" applyBorder="1"/>
    <xf numFmtId="0" fontId="58" fillId="13" borderId="30" xfId="0" applyFont="1" applyFill="1" applyBorder="1"/>
    <xf numFmtId="0" fontId="59" fillId="14" borderId="28" xfId="0" applyFont="1" applyFill="1" applyBorder="1" applyAlignment="1">
      <alignment horizontal="right"/>
    </xf>
    <xf numFmtId="0" fontId="59" fillId="14" borderId="29" xfId="0" applyFont="1" applyFill="1" applyBorder="1" applyAlignment="1">
      <alignment horizontal="right"/>
    </xf>
    <xf numFmtId="0" fontId="59" fillId="14" borderId="30" xfId="0" applyFont="1" applyFill="1" applyBorder="1" applyAlignment="1">
      <alignment horizontal="right"/>
    </xf>
    <xf numFmtId="0" fontId="60" fillId="0" borderId="0" xfId="0" applyFont="1"/>
    <xf numFmtId="0" fontId="59" fillId="15" borderId="31" xfId="0" applyFont="1" applyFill="1" applyBorder="1" applyAlignment="1">
      <alignment horizontal="right"/>
    </xf>
    <xf numFmtId="177" fontId="60" fillId="15" borderId="0" xfId="0" applyNumberFormat="1" applyFont="1" applyFill="1"/>
    <xf numFmtId="177" fontId="60" fillId="15" borderId="32" xfId="0" applyNumberFormat="1" applyFont="1" applyFill="1" applyBorder="1"/>
    <xf numFmtId="177" fontId="60" fillId="15" borderId="31" xfId="0" applyNumberFormat="1" applyFont="1" applyFill="1" applyBorder="1"/>
    <xf numFmtId="0" fontId="59" fillId="14" borderId="31" xfId="0" applyFont="1" applyFill="1" applyBorder="1" applyAlignment="1">
      <alignment horizontal="right"/>
    </xf>
    <xf numFmtId="177" fontId="60" fillId="14" borderId="0" xfId="0" applyNumberFormat="1" applyFont="1" applyFill="1"/>
    <xf numFmtId="177" fontId="60" fillId="14" borderId="32" xfId="0" applyNumberFormat="1" applyFont="1" applyFill="1" applyBorder="1"/>
    <xf numFmtId="177" fontId="60" fillId="14" borderId="31" xfId="0" applyNumberFormat="1" applyFont="1" applyFill="1" applyBorder="1"/>
    <xf numFmtId="177" fontId="59" fillId="14" borderId="28" xfId="0" applyNumberFormat="1" applyFont="1" applyFill="1" applyBorder="1" applyAlignment="1">
      <alignment horizontal="right"/>
    </xf>
    <xf numFmtId="177" fontId="60" fillId="14" borderId="29" xfId="0" applyNumberFormat="1" applyFont="1" applyFill="1" applyBorder="1"/>
    <xf numFmtId="177" fontId="60" fillId="14" borderId="30" xfId="0" applyNumberFormat="1" applyFont="1" applyFill="1" applyBorder="1"/>
    <xf numFmtId="177" fontId="60" fillId="14" borderId="28" xfId="0" applyNumberFormat="1" applyFont="1" applyFill="1" applyBorder="1"/>
    <xf numFmtId="172" fontId="60" fillId="15" borderId="0" xfId="0" applyNumberFormat="1" applyFont="1" applyFill="1"/>
    <xf numFmtId="172" fontId="60" fillId="15" borderId="32" xfId="0" applyNumberFormat="1" applyFont="1" applyFill="1" applyBorder="1"/>
    <xf numFmtId="172" fontId="60" fillId="15" borderId="31" xfId="0" applyNumberFormat="1" applyFont="1" applyFill="1" applyBorder="1"/>
    <xf numFmtId="172" fontId="60" fillId="14" borderId="0" xfId="0" applyNumberFormat="1" applyFont="1" applyFill="1"/>
    <xf numFmtId="172" fontId="60" fillId="14" borderId="32" xfId="0" applyNumberFormat="1" applyFont="1" applyFill="1" applyBorder="1"/>
    <xf numFmtId="172" fontId="59" fillId="14" borderId="28" xfId="0" applyNumberFormat="1" applyFont="1" applyFill="1" applyBorder="1" applyAlignment="1">
      <alignment horizontal="right"/>
    </xf>
    <xf numFmtId="172" fontId="60" fillId="14" borderId="29" xfId="0" applyNumberFormat="1" applyFont="1" applyFill="1" applyBorder="1"/>
    <xf numFmtId="172" fontId="60" fillId="14" borderId="30" xfId="0" applyNumberFormat="1" applyFont="1" applyFill="1" applyBorder="1"/>
    <xf numFmtId="172" fontId="60" fillId="14" borderId="28" xfId="0" applyNumberFormat="1" applyFont="1" applyFill="1" applyBorder="1"/>
    <xf numFmtId="0" fontId="2" fillId="0" borderId="0" xfId="3"/>
    <xf numFmtId="0" fontId="6" fillId="10" borderId="14" xfId="1" applyNumberFormat="1" applyFont="1" applyFill="1" applyBorder="1"/>
    <xf numFmtId="0" fontId="8" fillId="10" borderId="14" xfId="1" applyNumberFormat="1" applyFont="1" applyFill="1" applyBorder="1"/>
    <xf numFmtId="0" fontId="6" fillId="0" borderId="12" xfId="1" applyNumberFormat="1" applyFont="1" applyBorder="1"/>
    <xf numFmtId="0" fontId="8" fillId="0" borderId="12" xfId="1" applyNumberFormat="1" applyFont="1" applyBorder="1"/>
    <xf numFmtId="2" fontId="6" fillId="6" borderId="12" xfId="1" applyNumberFormat="1" applyFont="1" applyFill="1" applyBorder="1"/>
    <xf numFmtId="2" fontId="8" fillId="6" borderId="12" xfId="1" applyNumberFormat="1" applyFont="1" applyFill="1" applyBorder="1"/>
    <xf numFmtId="0" fontId="5" fillId="6" borderId="4" xfId="0" applyFont="1" applyFill="1" applyBorder="1" applyAlignment="1">
      <alignment horizontal="left" vertical="top"/>
    </xf>
    <xf numFmtId="0" fontId="28" fillId="0" borderId="0" xfId="0" applyFont="1" applyAlignment="1">
      <alignment horizontal="center" vertical="center"/>
    </xf>
    <xf numFmtId="0" fontId="5" fillId="0" borderId="0" xfId="0" applyFont="1" applyAlignment="1">
      <alignment horizontal="center" vertical="center"/>
    </xf>
    <xf numFmtId="0" fontId="16" fillId="0" borderId="0" xfId="0" applyFont="1" applyAlignment="1">
      <alignment horizontal="center" vertical="center"/>
    </xf>
    <xf numFmtId="173" fontId="16" fillId="0" borderId="0" xfId="0" applyNumberFormat="1" applyFont="1"/>
    <xf numFmtId="2" fontId="0" fillId="0" borderId="12" xfId="0" applyNumberFormat="1" applyBorder="1"/>
    <xf numFmtId="10" fontId="6" fillId="12" borderId="12" xfId="0" applyNumberFormat="1" applyFont="1" applyFill="1" applyBorder="1"/>
    <xf numFmtId="0" fontId="5" fillId="6" borderId="12" xfId="0" applyFont="1" applyFill="1" applyBorder="1" applyAlignment="1">
      <alignment horizontal="center" vertical="center"/>
    </xf>
    <xf numFmtId="172" fontId="59" fillId="15" borderId="12" xfId="0" applyNumberFormat="1" applyFont="1" applyFill="1" applyBorder="1"/>
    <xf numFmtId="172" fontId="60" fillId="15" borderId="12" xfId="0" applyNumberFormat="1" applyFont="1" applyFill="1" applyBorder="1"/>
    <xf numFmtId="0" fontId="6" fillId="0" borderId="12" xfId="0" applyFont="1" applyBorder="1" applyAlignment="1">
      <alignment horizontal="center"/>
    </xf>
    <xf numFmtId="0" fontId="63" fillId="0" borderId="0" xfId="0" applyFont="1"/>
    <xf numFmtId="0" fontId="65" fillId="0" borderId="0" xfId="0" applyFont="1"/>
    <xf numFmtId="0" fontId="64" fillId="0" borderId="0" xfId="0" applyFont="1"/>
    <xf numFmtId="0" fontId="66" fillId="0" borderId="0" xfId="0" applyFont="1"/>
    <xf numFmtId="0" fontId="67" fillId="0" borderId="0" xfId="0" applyFont="1"/>
    <xf numFmtId="0" fontId="62" fillId="0" borderId="0" xfId="0" applyFont="1"/>
    <xf numFmtId="10" fontId="0" fillId="0" borderId="0" xfId="0" applyNumberFormat="1"/>
    <xf numFmtId="0" fontId="68" fillId="0" borderId="0" xfId="0" applyFont="1"/>
    <xf numFmtId="10" fontId="62" fillId="0" borderId="0" xfId="0" applyNumberFormat="1" applyFont="1"/>
    <xf numFmtId="172" fontId="49" fillId="0" borderId="0" xfId="0" applyNumberFormat="1" applyFont="1"/>
    <xf numFmtId="172" fontId="60" fillId="12" borderId="31" xfId="0" applyNumberFormat="1" applyFont="1" applyFill="1" applyBorder="1"/>
    <xf numFmtId="172" fontId="60" fillId="12" borderId="12" xfId="0" applyNumberFormat="1" applyFont="1" applyFill="1" applyBorder="1"/>
    <xf numFmtId="1" fontId="6" fillId="5" borderId="0" xfId="0" applyNumberFormat="1" applyFont="1" applyFill="1" applyAlignment="1">
      <alignment horizontal="center"/>
    </xf>
    <xf numFmtId="172" fontId="60" fillId="14" borderId="31" xfId="0" applyNumberFormat="1" applyFont="1" applyFill="1" applyBorder="1"/>
    <xf numFmtId="178" fontId="6" fillId="0" borderId="50" xfId="5" applyNumberFormat="1" applyFont="1" applyBorder="1"/>
    <xf numFmtId="178" fontId="6" fillId="0" borderId="0" xfId="0" applyNumberFormat="1" applyFont="1"/>
    <xf numFmtId="178" fontId="6" fillId="0" borderId="0" xfId="1" applyNumberFormat="1" applyFont="1"/>
    <xf numFmtId="178" fontId="6" fillId="0" borderId="50" xfId="0" applyNumberFormat="1" applyFont="1" applyBorder="1"/>
    <xf numFmtId="178" fontId="6" fillId="0" borderId="68" xfId="0" applyNumberFormat="1" applyFont="1" applyBorder="1"/>
    <xf numFmtId="178" fontId="5" fillId="0" borderId="0" xfId="0" applyNumberFormat="1" applyFont="1"/>
    <xf numFmtId="178" fontId="6" fillId="0" borderId="68" xfId="5" applyNumberFormat="1" applyFont="1" applyBorder="1"/>
    <xf numFmtId="178" fontId="6" fillId="0" borderId="24" xfId="0" applyNumberFormat="1" applyFont="1" applyBorder="1"/>
    <xf numFmtId="178" fontId="5" fillId="0" borderId="0" xfId="5" applyNumberFormat="1" applyFont="1" applyBorder="1"/>
    <xf numFmtId="178" fontId="5" fillId="0" borderId="24" xfId="0" applyNumberFormat="1" applyFont="1" applyBorder="1"/>
    <xf numFmtId="178" fontId="6" fillId="0" borderId="50" xfId="1" applyNumberFormat="1" applyFont="1" applyBorder="1"/>
    <xf numFmtId="178" fontId="6" fillId="0" borderId="12" xfId="0" applyNumberFormat="1" applyFont="1" applyBorder="1"/>
    <xf numFmtId="178" fontId="6" fillId="0" borderId="11" xfId="0" applyNumberFormat="1" applyFont="1" applyBorder="1"/>
    <xf numFmtId="0" fontId="6" fillId="12" borderId="0" xfId="0" applyFont="1" applyFill="1"/>
    <xf numFmtId="0" fontId="21" fillId="12" borderId="0" xfId="0" applyFont="1" applyFill="1" applyAlignment="1">
      <alignment horizontal="left"/>
    </xf>
    <xf numFmtId="0" fontId="71" fillId="12" borderId="0" xfId="0" applyFont="1" applyFill="1" applyAlignment="1">
      <alignment horizontal="left"/>
    </xf>
    <xf numFmtId="0" fontId="6" fillId="12" borderId="0" xfId="0" applyFont="1" applyFill="1" applyAlignment="1">
      <alignment horizontal="left"/>
    </xf>
    <xf numFmtId="0" fontId="66" fillId="12" borderId="0" xfId="0" applyFont="1" applyFill="1" applyAlignment="1">
      <alignment horizontal="left"/>
    </xf>
    <xf numFmtId="1" fontId="0" fillId="0" borderId="0" xfId="0" applyNumberFormat="1" applyAlignment="1">
      <alignment horizontal="right"/>
    </xf>
    <xf numFmtId="178" fontId="6" fillId="5" borderId="0" xfId="0" applyNumberFormat="1" applyFont="1" applyFill="1"/>
    <xf numFmtId="0" fontId="73" fillId="0" borderId="0" xfId="0" applyFont="1"/>
    <xf numFmtId="0" fontId="74" fillId="0" borderId="0" xfId="0" applyFont="1"/>
    <xf numFmtId="178" fontId="6" fillId="0" borderId="0" xfId="0" quotePrefix="1" applyNumberFormat="1" applyFont="1" applyAlignment="1">
      <alignment horizontal="center"/>
    </xf>
    <xf numFmtId="178" fontId="6" fillId="0" borderId="0" xfId="0" applyNumberFormat="1" applyFont="1" applyAlignment="1">
      <alignment horizontal="center"/>
    </xf>
    <xf numFmtId="178" fontId="6" fillId="0" borderId="15" xfId="0" quotePrefix="1" applyNumberFormat="1" applyFont="1" applyBorder="1" applyAlignment="1">
      <alignment horizontal="center"/>
    </xf>
    <xf numFmtId="178" fontId="6" fillId="0" borderId="15" xfId="0" applyNumberFormat="1" applyFont="1" applyBorder="1" applyAlignment="1">
      <alignment horizontal="center"/>
    </xf>
    <xf numFmtId="178" fontId="5" fillId="0" borderId="0" xfId="0" applyNumberFormat="1" applyFont="1" applyAlignment="1">
      <alignment horizontal="center"/>
    </xf>
    <xf numFmtId="178" fontId="21" fillId="0" borderId="23" xfId="0" applyNumberFormat="1" applyFont="1" applyBorder="1"/>
    <xf numFmtId="10" fontId="6" fillId="12" borderId="0" xfId="0" applyNumberFormat="1" applyFont="1" applyFill="1"/>
    <xf numFmtId="0" fontId="2" fillId="12" borderId="0" xfId="3" applyFill="1" applyBorder="1"/>
    <xf numFmtId="0" fontId="2" fillId="12" borderId="0" xfId="3" applyFill="1"/>
    <xf numFmtId="10" fontId="75" fillId="0" borderId="0" xfId="0" applyNumberFormat="1" applyFont="1"/>
    <xf numFmtId="0" fontId="6" fillId="0" borderId="64" xfId="0" applyFont="1" applyBorder="1" applyAlignment="1">
      <alignment vertical="center" wrapText="1"/>
    </xf>
    <xf numFmtId="0" fontId="5" fillId="12" borderId="0" xfId="0" applyFont="1" applyFill="1"/>
    <xf numFmtId="0" fontId="2" fillId="0" borderId="0" xfId="3" applyBorder="1"/>
    <xf numFmtId="0" fontId="76" fillId="0" borderId="0" xfId="0" applyFont="1"/>
    <xf numFmtId="14" fontId="6" fillId="0" borderId="0" xfId="0" applyNumberFormat="1" applyFont="1"/>
    <xf numFmtId="14" fontId="32" fillId="0" borderId="0" xfId="0" applyNumberFormat="1" applyFont="1"/>
    <xf numFmtId="0" fontId="75" fillId="0" borderId="0" xfId="0" applyFont="1"/>
    <xf numFmtId="0" fontId="77" fillId="0" borderId="0" xfId="0" applyFont="1" applyAlignment="1">
      <alignment wrapText="1"/>
    </xf>
    <xf numFmtId="0" fontId="61" fillId="0" borderId="0" xfId="3" applyFont="1"/>
    <xf numFmtId="10" fontId="29" fillId="0" borderId="0" xfId="0" applyNumberFormat="1" applyFont="1"/>
    <xf numFmtId="0" fontId="75" fillId="12" borderId="0" xfId="0" applyFont="1" applyFill="1"/>
    <xf numFmtId="1" fontId="21" fillId="5" borderId="0" xfId="0" applyNumberFormat="1" applyFont="1" applyFill="1" applyAlignment="1">
      <alignment horizontal="left"/>
    </xf>
    <xf numFmtId="0" fontId="48" fillId="9" borderId="2" xfId="0" applyFont="1" applyFill="1" applyBorder="1" applyAlignment="1">
      <alignment horizontal="center" vertical="center"/>
    </xf>
    <xf numFmtId="170" fontId="48" fillId="9" borderId="3" xfId="0" applyNumberFormat="1" applyFont="1" applyFill="1" applyBorder="1" applyAlignment="1">
      <alignment horizontal="center" vertical="center" wrapText="1"/>
    </xf>
    <xf numFmtId="0" fontId="0" fillId="0" borderId="11" xfId="0" applyBorder="1"/>
    <xf numFmtId="178" fontId="6" fillId="0" borderId="12" xfId="0" applyNumberFormat="1" applyFont="1" applyBorder="1" applyAlignment="1">
      <alignment horizontal="center"/>
    </xf>
    <xf numFmtId="0" fontId="2" fillId="0" borderId="0" xfId="3" quotePrefix="1"/>
    <xf numFmtId="0" fontId="6" fillId="12" borderId="50" xfId="0" applyFont="1" applyFill="1" applyBorder="1"/>
    <xf numFmtId="0" fontId="6" fillId="6" borderId="33" xfId="0" applyFont="1" applyFill="1" applyBorder="1" applyAlignment="1">
      <alignment horizontal="left" vertical="top" wrapText="1"/>
    </xf>
    <xf numFmtId="10" fontId="6" fillId="12" borderId="0" xfId="2" applyNumberFormat="1" applyFont="1" applyFill="1"/>
    <xf numFmtId="10" fontId="6" fillId="0" borderId="0" xfId="2" applyNumberFormat="1" applyFont="1"/>
    <xf numFmtId="0" fontId="25" fillId="0" borderId="0" xfId="0" applyFont="1" applyAlignment="1">
      <alignment horizontal="right"/>
    </xf>
    <xf numFmtId="168" fontId="25" fillId="0" borderId="0" xfId="0" applyNumberFormat="1" applyFont="1"/>
    <xf numFmtId="10" fontId="6" fillId="12" borderId="0" xfId="2" applyNumberFormat="1" applyFont="1" applyFill="1" applyAlignment="1">
      <alignment wrapText="1"/>
    </xf>
    <xf numFmtId="0" fontId="6" fillId="12" borderId="0" xfId="0" applyFont="1" applyFill="1" applyAlignment="1">
      <alignment vertical="top"/>
    </xf>
    <xf numFmtId="0" fontId="79" fillId="0" borderId="0" xfId="0" applyFont="1"/>
    <xf numFmtId="0" fontId="21" fillId="12" borderId="0" xfId="0" applyFont="1" applyFill="1" applyAlignment="1">
      <alignment horizontal="center"/>
    </xf>
    <xf numFmtId="0" fontId="78" fillId="12" borderId="0" xfId="0" applyFont="1" applyFill="1" applyAlignment="1">
      <alignment horizontal="left" indent="5"/>
    </xf>
    <xf numFmtId="0" fontId="6" fillId="0" borderId="70" xfId="0" applyFont="1" applyBorder="1"/>
    <xf numFmtId="178" fontId="6" fillId="0" borderId="70" xfId="0" applyNumberFormat="1" applyFont="1" applyBorder="1"/>
    <xf numFmtId="10" fontId="29" fillId="0" borderId="70" xfId="0" applyNumberFormat="1" applyFont="1" applyBorder="1"/>
    <xf numFmtId="10" fontId="21" fillId="6" borderId="12" xfId="0" applyNumberFormat="1" applyFont="1" applyFill="1" applyBorder="1"/>
    <xf numFmtId="0" fontId="25" fillId="6" borderId="17" xfId="0" applyFont="1" applyFill="1" applyBorder="1"/>
    <xf numFmtId="0" fontId="37" fillId="0" borderId="8" xfId="0" applyFont="1" applyBorder="1"/>
    <xf numFmtId="178" fontId="25" fillId="0" borderId="0" xfId="0" applyNumberFormat="1" applyFont="1"/>
    <xf numFmtId="178" fontId="25" fillId="0" borderId="0" xfId="0" quotePrefix="1" applyNumberFormat="1" applyFont="1"/>
    <xf numFmtId="178" fontId="41" fillId="0" borderId="0" xfId="0" applyNumberFormat="1" applyFont="1"/>
    <xf numFmtId="178" fontId="25" fillId="0" borderId="15" xfId="0" applyNumberFormat="1" applyFont="1" applyBorder="1"/>
    <xf numFmtId="178" fontId="41" fillId="0" borderId="15" xfId="0" applyNumberFormat="1" applyFont="1" applyBorder="1"/>
    <xf numFmtId="178" fontId="36" fillId="6" borderId="0" xfId="0" quotePrefix="1" applyNumberFormat="1" applyFont="1" applyFill="1"/>
    <xf numFmtId="178" fontId="36" fillId="6" borderId="0" xfId="0" applyNumberFormat="1" applyFont="1" applyFill="1"/>
    <xf numFmtId="178" fontId="36" fillId="0" borderId="0" xfId="0" applyNumberFormat="1" applyFont="1"/>
    <xf numFmtId="178" fontId="36" fillId="0" borderId="0" xfId="0" quotePrefix="1" applyNumberFormat="1" applyFont="1"/>
    <xf numFmtId="178" fontId="25" fillId="0" borderId="15" xfId="0" quotePrefix="1" applyNumberFormat="1" applyFont="1" applyBorder="1"/>
    <xf numFmtId="178" fontId="21" fillId="0" borderId="0" xfId="0" applyNumberFormat="1" applyFont="1"/>
    <xf numFmtId="178" fontId="40" fillId="0" borderId="0" xfId="0" applyNumberFormat="1" applyFont="1"/>
    <xf numFmtId="178" fontId="21" fillId="0" borderId="5" xfId="0" applyNumberFormat="1" applyFont="1" applyBorder="1"/>
    <xf numFmtId="178" fontId="25" fillId="0" borderId="7" xfId="0" applyNumberFormat="1" applyFont="1" applyBorder="1"/>
    <xf numFmtId="178" fontId="21" fillId="0" borderId="12" xfId="0" applyNumberFormat="1" applyFont="1" applyBorder="1"/>
    <xf numFmtId="178" fontId="25" fillId="0" borderId="9" xfId="0" applyNumberFormat="1" applyFont="1" applyBorder="1"/>
    <xf numFmtId="178" fontId="21" fillId="0" borderId="63" xfId="0" applyNumberFormat="1" applyFont="1" applyBorder="1"/>
    <xf numFmtId="178" fontId="25" fillId="0" borderId="5" xfId="0" applyNumberFormat="1" applyFont="1" applyBorder="1"/>
    <xf numFmtId="178" fontId="21" fillId="0" borderId="9" xfId="0" applyNumberFormat="1" applyFont="1" applyBorder="1"/>
    <xf numFmtId="178" fontId="6" fillId="0" borderId="7" xfId="0" applyNumberFormat="1" applyFont="1" applyBorder="1"/>
    <xf numFmtId="178" fontId="25" fillId="0" borderId="60" xfId="0" applyNumberFormat="1" applyFont="1" applyBorder="1"/>
    <xf numFmtId="178" fontId="36" fillId="6" borderId="7" xfId="0" applyNumberFormat="1" applyFont="1" applyFill="1" applyBorder="1"/>
    <xf numFmtId="178" fontId="21" fillId="0" borderId="7" xfId="0" applyNumberFormat="1" applyFont="1" applyBorder="1"/>
    <xf numFmtId="178" fontId="36" fillId="0" borderId="63" xfId="0" applyNumberFormat="1" applyFont="1" applyBorder="1"/>
    <xf numFmtId="178" fontId="40" fillId="0" borderId="15" xfId="0" applyNumberFormat="1" applyFont="1" applyBorder="1"/>
    <xf numFmtId="181" fontId="36" fillId="0" borderId="62" xfId="0" applyNumberFormat="1" applyFont="1" applyBorder="1"/>
    <xf numFmtId="181" fontId="29" fillId="0" borderId="71" xfId="0" applyNumberFormat="1" applyFont="1" applyBorder="1"/>
    <xf numFmtId="0" fontId="5" fillId="2" borderId="12" xfId="0" applyFont="1" applyFill="1" applyBorder="1"/>
    <xf numFmtId="10" fontId="25" fillId="2" borderId="23" xfId="8" applyNumberFormat="1" applyFont="1" applyFill="1" applyBorder="1"/>
    <xf numFmtId="10" fontId="25" fillId="2" borderId="20" xfId="8" applyNumberFormat="1" applyFont="1" applyFill="1" applyBorder="1"/>
    <xf numFmtId="10" fontId="25" fillId="19" borderId="23" xfId="9" applyNumberFormat="1" applyFont="1" applyFill="1" applyBorder="1"/>
    <xf numFmtId="10" fontId="25" fillId="19" borderId="50" xfId="9" applyNumberFormat="1" applyFont="1" applyFill="1" applyBorder="1"/>
    <xf numFmtId="10" fontId="25" fillId="2" borderId="50" xfId="8" applyNumberFormat="1" applyFont="1" applyFill="1" applyBorder="1"/>
    <xf numFmtId="167" fontId="25" fillId="2" borderId="50" xfId="8" applyNumberFormat="1" applyFont="1" applyFill="1" applyBorder="1"/>
    <xf numFmtId="10" fontId="25" fillId="2" borderId="68" xfId="8" applyNumberFormat="1" applyFont="1" applyFill="1" applyBorder="1"/>
    <xf numFmtId="167" fontId="25" fillId="2" borderId="68" xfId="8" applyNumberFormat="1" applyFont="1" applyFill="1" applyBorder="1"/>
    <xf numFmtId="167" fontId="21" fillId="18" borderId="50" xfId="4" applyNumberFormat="1" applyFont="1" applyFill="1" applyBorder="1"/>
    <xf numFmtId="178" fontId="21" fillId="18" borderId="70" xfId="4" applyNumberFormat="1" applyFont="1" applyFill="1" applyBorder="1"/>
    <xf numFmtId="2" fontId="21" fillId="18" borderId="50" xfId="4" applyNumberFormat="1" applyFont="1" applyFill="1" applyBorder="1"/>
    <xf numFmtId="10" fontId="21" fillId="18" borderId="50" xfId="1" applyNumberFormat="1" applyFont="1" applyFill="1" applyBorder="1"/>
    <xf numFmtId="10" fontId="21" fillId="18" borderId="50" xfId="4" applyNumberFormat="1" applyFont="1" applyFill="1" applyBorder="1"/>
    <xf numFmtId="10" fontId="21" fillId="18" borderId="68" xfId="4" applyNumberFormat="1" applyFont="1" applyFill="1" applyBorder="1"/>
    <xf numFmtId="167" fontId="21" fillId="18" borderId="70" xfId="4" applyNumberFormat="1" applyFont="1" applyFill="1" applyBorder="1"/>
    <xf numFmtId="167" fontId="21" fillId="18" borderId="68" xfId="4" applyNumberFormat="1" applyFont="1" applyFill="1" applyBorder="1"/>
    <xf numFmtId="10" fontId="21" fillId="18" borderId="74" xfId="4" applyNumberFormat="1" applyFont="1" applyFill="1" applyBorder="1"/>
    <xf numFmtId="0" fontId="45" fillId="0" borderId="0" xfId="0" applyFont="1"/>
    <xf numFmtId="3" fontId="25" fillId="0" borderId="0" xfId="0" applyNumberFormat="1" applyFont="1"/>
    <xf numFmtId="0" fontId="25" fillId="0" borderId="0" xfId="0" applyFont="1" applyAlignment="1">
      <alignment horizontal="center"/>
    </xf>
    <xf numFmtId="0" fontId="81" fillId="0" borderId="0" xfId="0" applyFont="1"/>
    <xf numFmtId="0" fontId="83" fillId="0" borderId="0" xfId="0" applyFont="1"/>
    <xf numFmtId="2" fontId="83" fillId="0" borderId="0" xfId="0" applyNumberFormat="1" applyFont="1"/>
    <xf numFmtId="1" fontId="83" fillId="0" borderId="0" xfId="0" applyNumberFormat="1" applyFont="1" applyAlignment="1">
      <alignment horizontal="right"/>
    </xf>
    <xf numFmtId="0" fontId="83" fillId="16" borderId="0" xfId="0" applyFont="1" applyFill="1"/>
    <xf numFmtId="1" fontId="83" fillId="16" borderId="0" xfId="0" applyNumberFormat="1" applyFont="1" applyFill="1" applyAlignment="1">
      <alignment horizontal="right"/>
    </xf>
    <xf numFmtId="0" fontId="83" fillId="0" borderId="50" xfId="0" applyFont="1" applyBorder="1" applyAlignment="1">
      <alignment horizontal="center"/>
    </xf>
    <xf numFmtId="0" fontId="83" fillId="16" borderId="50" xfId="0" applyFont="1" applyFill="1" applyBorder="1" applyAlignment="1">
      <alignment horizontal="center"/>
    </xf>
    <xf numFmtId="0" fontId="83" fillId="0" borderId="70" xfId="0" applyFont="1" applyBorder="1" applyAlignment="1">
      <alignment horizontal="center"/>
    </xf>
    <xf numFmtId="0" fontId="83" fillId="16" borderId="0" xfId="0" applyFont="1" applyFill="1" applyAlignment="1">
      <alignment horizontal="center"/>
    </xf>
    <xf numFmtId="0" fontId="83" fillId="0" borderId="0" xfId="0" applyFont="1" applyAlignment="1">
      <alignment horizontal="center"/>
    </xf>
    <xf numFmtId="179" fontId="83" fillId="0" borderId="0" xfId="0" applyNumberFormat="1" applyFont="1" applyAlignment="1">
      <alignment horizontal="center"/>
    </xf>
    <xf numFmtId="179" fontId="83" fillId="16" borderId="0" xfId="0" applyNumberFormat="1" applyFont="1" applyFill="1" applyAlignment="1">
      <alignment horizontal="center"/>
    </xf>
    <xf numFmtId="1" fontId="86" fillId="0" borderId="0" xfId="0" applyNumberFormat="1" applyFont="1" applyAlignment="1">
      <alignment horizontal="right"/>
    </xf>
    <xf numFmtId="0" fontId="86" fillId="0" borderId="0" xfId="0" applyFont="1"/>
    <xf numFmtId="0" fontId="87" fillId="0" borderId="0" xfId="0" applyFont="1"/>
    <xf numFmtId="0" fontId="82" fillId="9" borderId="70" xfId="0" applyFont="1" applyFill="1" applyBorder="1" applyAlignment="1">
      <alignment vertical="center"/>
    </xf>
    <xf numFmtId="0" fontId="83" fillId="0" borderId="71" xfId="0" applyFont="1" applyBorder="1" applyAlignment="1">
      <alignment horizontal="center"/>
    </xf>
    <xf numFmtId="1" fontId="83" fillId="0" borderId="1" xfId="0" applyNumberFormat="1" applyFont="1" applyBorder="1" applyAlignment="1">
      <alignment horizontal="right"/>
    </xf>
    <xf numFmtId="0" fontId="83" fillId="0" borderId="2" xfId="0" applyFont="1" applyBorder="1"/>
    <xf numFmtId="0" fontId="83" fillId="16" borderId="2" xfId="0" applyFont="1" applyFill="1" applyBorder="1"/>
    <xf numFmtId="179" fontId="83" fillId="0" borderId="2" xfId="0" applyNumberFormat="1" applyFont="1" applyBorder="1" applyAlignment="1">
      <alignment horizontal="center"/>
    </xf>
    <xf numFmtId="0" fontId="83" fillId="0" borderId="2" xfId="0" applyFont="1" applyBorder="1" applyAlignment="1">
      <alignment horizontal="center"/>
    </xf>
    <xf numFmtId="0" fontId="83" fillId="0" borderId="90" xfId="0" applyFont="1" applyBorder="1" applyAlignment="1">
      <alignment horizontal="center"/>
    </xf>
    <xf numFmtId="0" fontId="82" fillId="9" borderId="91" xfId="0" applyFont="1" applyFill="1" applyBorder="1" applyAlignment="1">
      <alignment vertical="center"/>
    </xf>
    <xf numFmtId="0" fontId="82" fillId="0" borderId="0" xfId="0" applyFont="1" applyAlignment="1">
      <alignment vertical="center"/>
    </xf>
    <xf numFmtId="0" fontId="1" fillId="0" borderId="58" xfId="3" applyFont="1" applyBorder="1"/>
    <xf numFmtId="10" fontId="25" fillId="17" borderId="9" xfId="0" applyNumberFormat="1" applyFont="1" applyFill="1" applyBorder="1"/>
    <xf numFmtId="10" fontId="36" fillId="20" borderId="3" xfId="0" applyNumberFormat="1" applyFont="1" applyFill="1" applyBorder="1"/>
    <xf numFmtId="0" fontId="6" fillId="12" borderId="50" xfId="0" applyFont="1" applyFill="1" applyBorder="1" applyAlignment="1">
      <alignment vertical="center"/>
    </xf>
    <xf numFmtId="10" fontId="6" fillId="12" borderId="50" xfId="0" applyNumberFormat="1" applyFont="1" applyFill="1" applyBorder="1" applyAlignment="1">
      <alignment vertical="center"/>
    </xf>
    <xf numFmtId="165" fontId="6" fillId="0" borderId="0" xfId="1" applyNumberFormat="1" applyFont="1"/>
    <xf numFmtId="167" fontId="6" fillId="0" borderId="0" xfId="2" applyNumberFormat="1" applyFont="1"/>
    <xf numFmtId="0" fontId="72" fillId="0" borderId="0" xfId="0" applyFont="1"/>
    <xf numFmtId="10" fontId="6" fillId="12" borderId="50" xfId="0" applyNumberFormat="1" applyFont="1" applyFill="1" applyBorder="1"/>
    <xf numFmtId="2" fontId="29" fillId="0" borderId="0" xfId="0" applyNumberFormat="1" applyFont="1"/>
    <xf numFmtId="0" fontId="29" fillId="0" borderId="11" xfId="0" applyFont="1" applyBorder="1"/>
    <xf numFmtId="0" fontId="0" fillId="12" borderId="0" xfId="0" applyFill="1"/>
    <xf numFmtId="14" fontId="43" fillId="12" borderId="0" xfId="0" applyNumberFormat="1" applyFont="1" applyFill="1" applyAlignment="1">
      <alignment horizontal="center" vertical="center"/>
    </xf>
    <xf numFmtId="0" fontId="43" fillId="0" borderId="0" xfId="0" applyFont="1" applyAlignment="1">
      <alignment horizontal="center" vertical="center"/>
    </xf>
    <xf numFmtId="0" fontId="21" fillId="12" borderId="0" xfId="0" applyFont="1" applyFill="1"/>
    <xf numFmtId="178" fontId="21" fillId="12" borderId="0" xfId="0" applyNumberFormat="1" applyFont="1" applyFill="1"/>
    <xf numFmtId="168" fontId="6" fillId="12" borderId="0" xfId="0" applyNumberFormat="1" applyFont="1" applyFill="1"/>
    <xf numFmtId="0" fontId="21" fillId="22" borderId="0" xfId="0" applyFont="1" applyFill="1"/>
    <xf numFmtId="0" fontId="6" fillId="22" borderId="0" xfId="0" applyFont="1" applyFill="1"/>
    <xf numFmtId="0" fontId="83" fillId="12" borderId="0" xfId="0" applyFont="1" applyFill="1"/>
    <xf numFmtId="2" fontId="83" fillId="12" borderId="0" xfId="0" applyNumberFormat="1" applyFont="1" applyFill="1"/>
    <xf numFmtId="0" fontId="48" fillId="9" borderId="4" xfId="0" applyFont="1" applyFill="1" applyBorder="1" applyAlignment="1">
      <alignment horizontal="center" vertical="center"/>
    </xf>
    <xf numFmtId="0" fontId="48" fillId="9" borderId="10" xfId="0" applyFont="1" applyFill="1" applyBorder="1" applyAlignment="1">
      <alignment horizontal="center" vertical="center"/>
    </xf>
    <xf numFmtId="0" fontId="61" fillId="22" borderId="0" xfId="0" applyFont="1" applyFill="1"/>
    <xf numFmtId="0" fontId="17" fillId="0" borderId="0" xfId="10" applyFont="1" applyBorder="1"/>
    <xf numFmtId="0" fontId="0" fillId="12" borderId="0" xfId="0" applyFill="1" applyAlignment="1">
      <alignment horizontal="center"/>
    </xf>
    <xf numFmtId="182" fontId="0" fillId="12" borderId="0" xfId="0" applyNumberFormat="1" applyFill="1" applyAlignment="1">
      <alignment horizontal="center"/>
    </xf>
    <xf numFmtId="0" fontId="68" fillId="0" borderId="0" xfId="0" applyFont="1" applyAlignment="1">
      <alignment horizontal="centerContinuous"/>
    </xf>
    <xf numFmtId="0" fontId="68" fillId="0" borderId="0" xfId="0" applyFont="1" applyAlignment="1">
      <alignment horizontal="center"/>
    </xf>
    <xf numFmtId="0" fontId="61" fillId="0" borderId="0" xfId="0" applyFont="1"/>
    <xf numFmtId="166" fontId="5" fillId="12" borderId="0" xfId="0" applyNumberFormat="1" applyFont="1" applyFill="1" applyAlignment="1">
      <alignment horizontal="left"/>
    </xf>
    <xf numFmtId="166" fontId="5" fillId="12" borderId="0" xfId="0" applyNumberFormat="1" applyFont="1" applyFill="1" applyAlignment="1">
      <alignment horizontal="center"/>
    </xf>
    <xf numFmtId="166" fontId="20" fillId="12" borderId="0" xfId="0" applyNumberFormat="1" applyFont="1" applyFill="1" applyAlignment="1">
      <alignment horizontal="center"/>
    </xf>
    <xf numFmtId="0" fontId="5" fillId="12" borderId="0" xfId="0" applyFont="1" applyFill="1" applyAlignment="1">
      <alignment horizontal="center"/>
    </xf>
    <xf numFmtId="0" fontId="20" fillId="12" borderId="0" xfId="0" applyFont="1" applyFill="1" applyAlignment="1">
      <alignment horizontal="center"/>
    </xf>
    <xf numFmtId="0" fontId="20" fillId="12" borderId="0" xfId="0" applyFont="1" applyFill="1"/>
    <xf numFmtId="0" fontId="39" fillId="12" borderId="0" xfId="0" applyFont="1" applyFill="1"/>
    <xf numFmtId="14" fontId="39" fillId="12" borderId="0" xfId="0" applyNumberFormat="1" applyFont="1" applyFill="1" applyAlignment="1">
      <alignment horizontal="center"/>
    </xf>
    <xf numFmtId="1" fontId="5" fillId="23" borderId="0" xfId="0" applyNumberFormat="1" applyFont="1" applyFill="1" applyAlignment="1">
      <alignment horizontal="center"/>
    </xf>
    <xf numFmtId="0" fontId="6" fillId="23" borderId="0" xfId="1" applyNumberFormat="1" applyFont="1" applyFill="1" applyBorder="1"/>
    <xf numFmtId="0" fontId="8" fillId="23" borderId="0" xfId="1" applyNumberFormat="1" applyFont="1" applyFill="1" applyBorder="1"/>
    <xf numFmtId="1" fontId="5" fillId="12" borderId="0" xfId="0" applyNumberFormat="1" applyFont="1" applyFill="1" applyAlignment="1">
      <alignment horizontal="center"/>
    </xf>
    <xf numFmtId="0" fontId="6" fillId="12" borderId="0" xfId="1" applyNumberFormat="1" applyFont="1" applyFill="1" applyBorder="1"/>
    <xf numFmtId="0" fontId="8" fillId="12" borderId="0" xfId="1" applyNumberFormat="1" applyFont="1" applyFill="1" applyBorder="1"/>
    <xf numFmtId="0" fontId="83" fillId="0" borderId="12" xfId="0" applyFont="1" applyBorder="1"/>
    <xf numFmtId="10" fontId="6" fillId="12" borderId="13" xfId="0" applyNumberFormat="1" applyFont="1" applyFill="1" applyBorder="1"/>
    <xf numFmtId="0" fontId="5" fillId="12" borderId="0" xfId="0" applyFont="1" applyFill="1" applyAlignment="1">
      <alignment horizontal="left" vertical="center"/>
    </xf>
    <xf numFmtId="10" fontId="5" fillId="12" borderId="0" xfId="0" applyNumberFormat="1" applyFont="1" applyFill="1"/>
    <xf numFmtId="0" fontId="17" fillId="12" borderId="0" xfId="10" applyFont="1" applyFill="1" applyBorder="1"/>
    <xf numFmtId="2" fontId="6" fillId="12" borderId="0" xfId="0" applyNumberFormat="1" applyFont="1" applyFill="1" applyAlignment="1">
      <alignment horizontal="center"/>
    </xf>
    <xf numFmtId="178" fontId="6" fillId="12" borderId="0" xfId="0" applyNumberFormat="1" applyFont="1" applyFill="1" applyAlignment="1">
      <alignment horizontal="center"/>
    </xf>
    <xf numFmtId="178" fontId="6" fillId="12" borderId="0" xfId="0" applyNumberFormat="1" applyFont="1" applyFill="1"/>
    <xf numFmtId="0" fontId="9" fillId="12" borderId="0" xfId="0" applyFont="1" applyFill="1"/>
    <xf numFmtId="0" fontId="68" fillId="0" borderId="27" xfId="0" applyFont="1" applyBorder="1" applyAlignment="1">
      <alignment horizontal="center"/>
    </xf>
    <xf numFmtId="0" fontId="68" fillId="0" borderId="27" xfId="0" applyFont="1" applyBorder="1" applyAlignment="1">
      <alignment horizontal="centerContinuous"/>
    </xf>
    <xf numFmtId="0" fontId="0" fillId="16" borderId="11" xfId="0" applyFill="1" applyBorder="1"/>
    <xf numFmtId="0" fontId="70" fillId="12" borderId="0" xfId="0" applyFont="1" applyFill="1"/>
    <xf numFmtId="0" fontId="63" fillId="12" borderId="0" xfId="0" applyFont="1" applyFill="1"/>
    <xf numFmtId="0" fontId="65" fillId="12" borderId="0" xfId="0" applyFont="1" applyFill="1"/>
    <xf numFmtId="0" fontId="76" fillId="12" borderId="0" xfId="0" applyFont="1" applyFill="1"/>
    <xf numFmtId="0" fontId="88" fillId="12" borderId="0" xfId="0" applyFont="1" applyFill="1"/>
    <xf numFmtId="0" fontId="49" fillId="12" borderId="0" xfId="0" applyFont="1" applyFill="1"/>
    <xf numFmtId="10" fontId="6" fillId="12" borderId="50" xfId="2" applyNumberFormat="1" applyFont="1" applyFill="1" applyBorder="1"/>
    <xf numFmtId="178" fontId="6" fillId="12" borderId="50" xfId="5" applyNumberFormat="1" applyFont="1" applyFill="1" applyBorder="1"/>
    <xf numFmtId="0" fontId="6" fillId="12" borderId="0" xfId="0" applyFont="1" applyFill="1" applyAlignment="1">
      <alignment vertical="top" wrapText="1"/>
    </xf>
    <xf numFmtId="2" fontId="21" fillId="12" borderId="0" xfId="4" applyNumberFormat="1" applyFont="1" applyFill="1" applyBorder="1"/>
    <xf numFmtId="9" fontId="6" fillId="12" borderId="0" xfId="2" applyFont="1" applyFill="1" applyBorder="1" applyAlignment="1">
      <alignment vertical="top" wrapText="1"/>
    </xf>
    <xf numFmtId="0" fontId="78" fillId="12" borderId="0" xfId="0" applyFont="1" applyFill="1"/>
    <xf numFmtId="0" fontId="6" fillId="12" borderId="0" xfId="0" applyFont="1" applyFill="1" applyAlignment="1">
      <alignment horizontal="left" vertical="top"/>
    </xf>
    <xf numFmtId="0" fontId="5" fillId="12" borderId="0" xfId="0" applyFont="1" applyFill="1" applyAlignment="1">
      <alignment horizontal="center" vertical="center"/>
    </xf>
    <xf numFmtId="172" fontId="59" fillId="12" borderId="0" xfId="0" applyNumberFormat="1" applyFont="1" applyFill="1"/>
    <xf numFmtId="172" fontId="60" fillId="12" borderId="0" xfId="0" applyNumberFormat="1" applyFont="1" applyFill="1"/>
    <xf numFmtId="10" fontId="5" fillId="0" borderId="12" xfId="0" applyNumberFormat="1" applyFont="1" applyBorder="1"/>
    <xf numFmtId="0" fontId="6" fillId="12" borderId="50" xfId="0" applyFont="1" applyFill="1" applyBorder="1" applyAlignment="1">
      <alignment vertical="top" wrapText="1"/>
    </xf>
    <xf numFmtId="0" fontId="89" fillId="6" borderId="33" xfId="0" applyFont="1" applyFill="1" applyBorder="1" applyAlignment="1">
      <alignment horizontal="left" vertical="top" wrapText="1"/>
    </xf>
    <xf numFmtId="10" fontId="21" fillId="12" borderId="0" xfId="2" applyNumberFormat="1" applyFont="1" applyFill="1"/>
    <xf numFmtId="177" fontId="59" fillId="14" borderId="0" xfId="0" applyNumberFormat="1" applyFont="1" applyFill="1" applyAlignment="1">
      <alignment horizontal="right"/>
    </xf>
    <xf numFmtId="0" fontId="44" fillId="12" borderId="0" xfId="0" applyFont="1" applyFill="1"/>
    <xf numFmtId="10" fontId="49" fillId="12" borderId="0" xfId="2" applyNumberFormat="1" applyFont="1" applyFill="1"/>
    <xf numFmtId="0" fontId="80" fillId="12" borderId="0" xfId="0" applyFont="1" applyFill="1"/>
    <xf numFmtId="2" fontId="29" fillId="12" borderId="0" xfId="0" applyNumberFormat="1" applyFont="1" applyFill="1"/>
    <xf numFmtId="14" fontId="29" fillId="12" borderId="0" xfId="0" applyNumberFormat="1" applyFont="1" applyFill="1"/>
    <xf numFmtId="0" fontId="86" fillId="12" borderId="0" xfId="0" applyFont="1" applyFill="1"/>
    <xf numFmtId="1" fontId="86" fillId="12" borderId="0" xfId="0" applyNumberFormat="1" applyFont="1" applyFill="1" applyAlignment="1">
      <alignment horizontal="right"/>
    </xf>
    <xf numFmtId="0" fontId="87" fillId="12" borderId="0" xfId="0" applyFont="1" applyFill="1"/>
    <xf numFmtId="1" fontId="0" fillId="12" borderId="0" xfId="0" applyNumberFormat="1" applyFill="1" applyAlignment="1">
      <alignment horizontal="right"/>
    </xf>
    <xf numFmtId="1" fontId="0" fillId="12" borderId="0" xfId="0" applyNumberFormat="1" applyFill="1"/>
    <xf numFmtId="0" fontId="82" fillId="12" borderId="0" xfId="0" applyFont="1" applyFill="1" applyAlignment="1">
      <alignment vertical="center"/>
    </xf>
    <xf numFmtId="14" fontId="82" fillId="12" borderId="0" xfId="0" applyNumberFormat="1" applyFont="1" applyFill="1" applyAlignment="1">
      <alignment vertical="center"/>
    </xf>
    <xf numFmtId="0" fontId="81" fillId="12" borderId="0" xfId="0" applyFont="1" applyFill="1"/>
    <xf numFmtId="0" fontId="84" fillId="12" borderId="0" xfId="0" applyFont="1" applyFill="1" applyAlignment="1">
      <alignment horizontal="left"/>
    </xf>
    <xf numFmtId="0" fontId="84" fillId="12" borderId="0" xfId="0" applyFont="1" applyFill="1" applyAlignment="1">
      <alignment horizontal="center"/>
    </xf>
    <xf numFmtId="0" fontId="48" fillId="12" borderId="0" xfId="0" applyFont="1" applyFill="1" applyAlignment="1">
      <alignment horizontal="center" vertical="center"/>
    </xf>
    <xf numFmtId="0" fontId="83" fillId="12" borderId="0" xfId="0" applyFont="1" applyFill="1" applyAlignment="1">
      <alignment horizontal="right"/>
    </xf>
    <xf numFmtId="0" fontId="61" fillId="12" borderId="0" xfId="0" applyFont="1" applyFill="1"/>
    <xf numFmtId="0" fontId="83" fillId="0" borderId="92" xfId="0" applyFont="1" applyBorder="1" applyAlignment="1">
      <alignment horizontal="center"/>
    </xf>
    <xf numFmtId="0" fontId="83" fillId="0" borderId="73" xfId="0" applyFont="1" applyBorder="1" applyAlignment="1">
      <alignment horizontal="center"/>
    </xf>
    <xf numFmtId="0" fontId="83" fillId="0" borderId="64" xfId="0" applyFont="1" applyBorder="1" applyAlignment="1">
      <alignment horizontal="center"/>
    </xf>
    <xf numFmtId="0" fontId="83" fillId="16" borderId="64" xfId="0" applyFont="1" applyFill="1" applyBorder="1" applyAlignment="1">
      <alignment horizontal="center"/>
    </xf>
    <xf numFmtId="0" fontId="82" fillId="9" borderId="12" xfId="0" applyFont="1" applyFill="1" applyBorder="1" applyAlignment="1">
      <alignment vertical="center"/>
    </xf>
    <xf numFmtId="0" fontId="5" fillId="21" borderId="0" xfId="0" applyFont="1" applyFill="1"/>
    <xf numFmtId="0" fontId="5" fillId="21" borderId="12" xfId="0" applyFont="1" applyFill="1" applyBorder="1"/>
    <xf numFmtId="0" fontId="2" fillId="0" borderId="0" xfId="3" applyAlignment="1">
      <alignment horizontal="center"/>
    </xf>
    <xf numFmtId="0" fontId="57" fillId="0" borderId="0" xfId="0" applyFont="1" applyAlignment="1">
      <alignment horizontal="center"/>
    </xf>
    <xf numFmtId="0" fontId="6" fillId="12" borderId="0" xfId="0" applyFont="1" applyFill="1" applyAlignment="1">
      <alignment horizontal="left" vertical="top" wrapText="1"/>
    </xf>
    <xf numFmtId="0" fontId="91" fillId="0" borderId="0" xfId="0" applyFont="1"/>
    <xf numFmtId="0" fontId="29" fillId="0" borderId="0" xfId="0" applyFont="1" applyAlignment="1">
      <alignment vertical="top" wrapText="1"/>
    </xf>
    <xf numFmtId="178" fontId="37" fillId="6" borderId="17" xfId="0" applyNumberFormat="1" applyFont="1" applyFill="1" applyBorder="1"/>
    <xf numFmtId="0" fontId="21" fillId="0" borderId="93" xfId="0" applyFont="1" applyBorder="1"/>
    <xf numFmtId="178" fontId="25" fillId="0" borderId="94" xfId="0" applyNumberFormat="1" applyFont="1" applyBorder="1"/>
    <xf numFmtId="0" fontId="82" fillId="9" borderId="0" xfId="0" applyFont="1" applyFill="1" applyAlignment="1">
      <alignment vertical="center"/>
    </xf>
    <xf numFmtId="14" fontId="82" fillId="9" borderId="0" xfId="0" applyNumberFormat="1" applyFont="1" applyFill="1" applyAlignment="1">
      <alignment vertical="center"/>
    </xf>
    <xf numFmtId="2" fontId="61" fillId="3" borderId="0" xfId="0" applyNumberFormat="1" applyFont="1" applyFill="1" applyAlignment="1">
      <alignment horizontal="center" vertical="center"/>
    </xf>
    <xf numFmtId="0" fontId="0" fillId="21" borderId="0" xfId="0" applyFill="1" applyAlignment="1">
      <alignment horizontal="center"/>
    </xf>
    <xf numFmtId="1" fontId="0" fillId="21" borderId="0" xfId="0" applyNumberFormat="1" applyFill="1" applyAlignment="1">
      <alignment horizontal="center"/>
    </xf>
    <xf numFmtId="0" fontId="83" fillId="0" borderId="23" xfId="0" applyFont="1" applyBorder="1" applyAlignment="1">
      <alignment horizontal="center"/>
    </xf>
    <xf numFmtId="0" fontId="0" fillId="22" borderId="0" xfId="0" applyFill="1" applyAlignment="1">
      <alignment horizontal="center"/>
    </xf>
    <xf numFmtId="1" fontId="0" fillId="22" borderId="0" xfId="0" applyNumberFormat="1" applyFill="1" applyAlignment="1">
      <alignment horizontal="center"/>
    </xf>
    <xf numFmtId="0" fontId="82" fillId="9" borderId="0" xfId="0" applyFont="1" applyFill="1" applyAlignment="1">
      <alignment horizontal="left" vertical="center"/>
    </xf>
    <xf numFmtId="0" fontId="6" fillId="3" borderId="0" xfId="0" applyFont="1" applyFill="1" applyAlignment="1">
      <alignment wrapText="1"/>
    </xf>
    <xf numFmtId="165" fontId="21" fillId="0" borderId="0" xfId="1" applyNumberFormat="1" applyFont="1" applyAlignment="1"/>
    <xf numFmtId="165" fontId="8" fillId="0" borderId="0" xfId="1" applyNumberFormat="1" applyFont="1" applyAlignment="1"/>
    <xf numFmtId="0" fontId="28" fillId="9" borderId="6" xfId="0" applyFont="1" applyFill="1" applyBorder="1"/>
    <xf numFmtId="0" fontId="28" fillId="9" borderId="0" xfId="0" applyFont="1" applyFill="1"/>
    <xf numFmtId="0" fontId="29" fillId="0" borderId="65" xfId="0" applyFont="1" applyBorder="1"/>
    <xf numFmtId="0" fontId="29" fillId="0" borderId="50" xfId="0" applyFont="1" applyBorder="1"/>
    <xf numFmtId="0" fontId="0" fillId="3" borderId="0" xfId="0" applyFill="1"/>
    <xf numFmtId="0" fontId="21" fillId="3" borderId="0" xfId="0" applyFont="1" applyFill="1"/>
    <xf numFmtId="0" fontId="6" fillId="3" borderId="0" xfId="0" applyFont="1" applyFill="1" applyAlignment="1">
      <alignment vertical="top" wrapText="1"/>
    </xf>
    <xf numFmtId="0" fontId="6" fillId="3" borderId="0" xfId="0" applyFont="1" applyFill="1" applyAlignment="1">
      <alignment vertical="top"/>
    </xf>
    <xf numFmtId="0" fontId="25" fillId="0" borderId="15" xfId="0" quotePrefix="1" applyFont="1" applyBorder="1"/>
    <xf numFmtId="0" fontId="29" fillId="3" borderId="0" xfId="0" applyFont="1" applyFill="1"/>
    <xf numFmtId="10" fontId="6" fillId="6" borderId="33" xfId="2" applyNumberFormat="1" applyFont="1" applyFill="1" applyBorder="1" applyAlignment="1">
      <alignment horizontal="right" vertical="top" wrapText="1"/>
    </xf>
    <xf numFmtId="10" fontId="89" fillId="6" borderId="33" xfId="2" applyNumberFormat="1" applyFont="1" applyFill="1" applyBorder="1" applyAlignment="1">
      <alignment horizontal="right" vertical="top" wrapText="1"/>
    </xf>
    <xf numFmtId="10" fontId="5" fillId="3" borderId="71" xfId="0" applyNumberFormat="1" applyFont="1" applyFill="1" applyBorder="1"/>
    <xf numFmtId="0" fontId="6" fillId="12" borderId="70" xfId="0" applyFont="1" applyFill="1" applyBorder="1"/>
    <xf numFmtId="10" fontId="6" fillId="0" borderId="70" xfId="0" applyNumberFormat="1" applyFont="1" applyBorder="1"/>
    <xf numFmtId="0" fontId="6" fillId="12" borderId="103" xfId="0" applyFont="1" applyFill="1" applyBorder="1"/>
    <xf numFmtId="10" fontId="6" fillId="0" borderId="103" xfId="0" applyNumberFormat="1" applyFont="1" applyBorder="1"/>
    <xf numFmtId="10" fontId="6" fillId="25" borderId="50" xfId="0" applyNumberFormat="1" applyFont="1" applyFill="1" applyBorder="1"/>
    <xf numFmtId="177" fontId="59" fillId="25" borderId="1" xfId="0" applyNumberFormat="1" applyFont="1" applyFill="1" applyBorder="1" applyAlignment="1">
      <alignment horizontal="right"/>
    </xf>
    <xf numFmtId="10" fontId="59" fillId="25" borderId="3" xfId="2" applyNumberFormat="1" applyFont="1" applyFill="1" applyBorder="1"/>
    <xf numFmtId="10" fontId="6" fillId="0" borderId="50" xfId="0" applyNumberFormat="1" applyFont="1" applyBorder="1" applyAlignment="1">
      <alignment vertical="center"/>
    </xf>
    <xf numFmtId="10" fontId="6" fillId="6" borderId="12" xfId="0" applyNumberFormat="1" applyFont="1" applyFill="1" applyBorder="1" applyAlignment="1">
      <alignment vertical="center" wrapText="1"/>
    </xf>
    <xf numFmtId="0" fontId="6" fillId="6" borderId="33" xfId="0" applyFont="1" applyFill="1" applyBorder="1" applyAlignment="1">
      <alignment horizontal="left" vertical="center" wrapText="1"/>
    </xf>
    <xf numFmtId="0" fontId="7" fillId="12" borderId="0" xfId="0" applyFont="1" applyFill="1" applyAlignment="1">
      <alignment vertical="center"/>
    </xf>
    <xf numFmtId="0" fontId="7" fillId="0" borderId="0" xfId="0" applyFont="1" applyAlignment="1">
      <alignment vertical="center"/>
    </xf>
    <xf numFmtId="0" fontId="6" fillId="6" borderId="33" xfId="0" applyFont="1" applyFill="1" applyBorder="1" applyAlignment="1">
      <alignment vertical="center" wrapText="1"/>
    </xf>
    <xf numFmtId="0" fontId="66" fillId="0" borderId="0" xfId="0" applyFont="1" applyAlignment="1">
      <alignment vertical="center"/>
    </xf>
    <xf numFmtId="0" fontId="66" fillId="0" borderId="0" xfId="0" applyFont="1" applyAlignment="1">
      <alignment horizontal="center" vertical="center"/>
    </xf>
    <xf numFmtId="0" fontId="61" fillId="16" borderId="0" xfId="0" applyFont="1" applyFill="1"/>
    <xf numFmtId="0" fontId="61" fillId="0" borderId="2" xfId="0" applyFont="1" applyBorder="1"/>
    <xf numFmtId="1" fontId="5" fillId="12" borderId="0" xfId="0" applyNumberFormat="1" applyFont="1" applyFill="1" applyAlignment="1">
      <alignment horizontal="left" vertical="top"/>
    </xf>
    <xf numFmtId="10" fontId="57" fillId="0" borderId="0" xfId="0" applyNumberFormat="1" applyFont="1"/>
    <xf numFmtId="0" fontId="5" fillId="6" borderId="46" xfId="0" applyFont="1" applyFill="1" applyBorder="1" applyAlignment="1">
      <alignment wrapText="1"/>
    </xf>
    <xf numFmtId="0" fontId="92" fillId="3" borderId="0" xfId="0" applyFont="1" applyFill="1"/>
    <xf numFmtId="0" fontId="92" fillId="0" borderId="0" xfId="0" applyFont="1"/>
    <xf numFmtId="0" fontId="93" fillId="9" borderId="0" xfId="0" applyFont="1" applyFill="1" applyAlignment="1">
      <alignment horizontal="left" vertical="center"/>
    </xf>
    <xf numFmtId="0" fontId="94" fillId="9" borderId="0" xfId="0" applyFont="1" applyFill="1" applyAlignment="1">
      <alignment horizontal="left" vertical="center"/>
    </xf>
    <xf numFmtId="0" fontId="93" fillId="9" borderId="0" xfId="0" applyFont="1" applyFill="1" applyAlignment="1">
      <alignment horizontal="left" vertical="center" wrapText="1"/>
    </xf>
    <xf numFmtId="0" fontId="93" fillId="9" borderId="0" xfId="0" applyFont="1" applyFill="1" applyAlignment="1">
      <alignment horizontal="center" vertical="center" wrapText="1"/>
    </xf>
    <xf numFmtId="0" fontId="25" fillId="0" borderId="0" xfId="0" applyFont="1" applyAlignment="1">
      <alignment vertical="top" wrapText="1"/>
    </xf>
    <xf numFmtId="0" fontId="5" fillId="6" borderId="10" xfId="0" applyFont="1" applyFill="1" applyBorder="1" applyAlignment="1">
      <alignment horizontal="left"/>
    </xf>
    <xf numFmtId="0" fontId="5" fillId="6" borderId="5" xfId="0" applyFont="1" applyFill="1" applyBorder="1" applyAlignment="1">
      <alignment horizontal="left"/>
    </xf>
    <xf numFmtId="0" fontId="36" fillId="0" borderId="51" xfId="0" applyFont="1" applyBorder="1"/>
    <xf numFmtId="0" fontId="36" fillId="0" borderId="104" xfId="0" applyFont="1" applyBorder="1"/>
    <xf numFmtId="10" fontId="36" fillId="0" borderId="53" xfId="0" applyNumberFormat="1" applyFont="1" applyBorder="1"/>
    <xf numFmtId="0" fontId="36" fillId="0" borderId="37" xfId="0" applyFont="1" applyBorder="1"/>
    <xf numFmtId="165" fontId="36" fillId="0" borderId="37" xfId="1" applyNumberFormat="1" applyFont="1" applyBorder="1"/>
    <xf numFmtId="3" fontId="6" fillId="0" borderId="0" xfId="0" applyNumberFormat="1" applyFont="1"/>
    <xf numFmtId="0" fontId="5" fillId="0" borderId="37" xfId="0" applyFont="1" applyBorder="1"/>
    <xf numFmtId="0" fontId="46" fillId="9" borderId="1" xfId="11" applyFont="1" applyFill="1" applyBorder="1" applyAlignment="1">
      <alignment horizontal="left" vertical="center"/>
    </xf>
    <xf numFmtId="0" fontId="46" fillId="9" borderId="2" xfId="11" applyFont="1" applyFill="1" applyBorder="1" applyAlignment="1">
      <alignment horizontal="left" vertical="center"/>
    </xf>
    <xf numFmtId="0" fontId="46" fillId="9" borderId="3" xfId="11" applyFont="1" applyFill="1" applyBorder="1" applyAlignment="1">
      <alignment horizontal="left" vertical="center"/>
    </xf>
    <xf numFmtId="178" fontId="15" fillId="6" borderId="1" xfId="0" applyNumberFormat="1" applyFont="1" applyFill="1" applyBorder="1" applyAlignment="1">
      <alignment horizontal="center" vertical="center"/>
    </xf>
    <xf numFmtId="178" fontId="15" fillId="6" borderId="3" xfId="0" applyNumberFormat="1" applyFont="1" applyFill="1" applyBorder="1" applyAlignment="1">
      <alignment horizontal="center" vertical="center"/>
    </xf>
    <xf numFmtId="180" fontId="15" fillId="6" borderId="1" xfId="0" applyNumberFormat="1" applyFont="1" applyFill="1" applyBorder="1" applyAlignment="1">
      <alignment horizontal="center" vertical="center"/>
    </xf>
    <xf numFmtId="180" fontId="15" fillId="6" borderId="3" xfId="0" applyNumberFormat="1" applyFont="1" applyFill="1" applyBorder="1" applyAlignment="1">
      <alignment horizontal="center" vertical="center"/>
    </xf>
    <xf numFmtId="181" fontId="15" fillId="6" borderId="1" xfId="0" applyNumberFormat="1" applyFont="1" applyFill="1" applyBorder="1" applyAlignment="1">
      <alignment horizontal="center" vertical="center"/>
    </xf>
    <xf numFmtId="181" fontId="15" fillId="6" borderId="3" xfId="0" applyNumberFormat="1" applyFont="1" applyFill="1" applyBorder="1" applyAlignment="1">
      <alignment horizontal="center" vertical="center"/>
    </xf>
    <xf numFmtId="0" fontId="6" fillId="0" borderId="39" xfId="0" applyFont="1" applyBorder="1" applyAlignment="1">
      <alignment horizontal="center"/>
    </xf>
    <xf numFmtId="0" fontId="6" fillId="0" borderId="40" xfId="0" applyFont="1" applyBorder="1" applyAlignment="1">
      <alignment horizontal="center"/>
    </xf>
    <xf numFmtId="0" fontId="6" fillId="0" borderId="33" xfId="0" applyFont="1" applyBorder="1" applyAlignment="1">
      <alignment horizontal="center"/>
    </xf>
    <xf numFmtId="0" fontId="6" fillId="0" borderId="35" xfId="0" applyFont="1" applyBorder="1" applyAlignment="1">
      <alignment horizontal="center"/>
    </xf>
    <xf numFmtId="0" fontId="46" fillId="9" borderId="6" xfId="11" applyFont="1" applyFill="1" applyBorder="1" applyAlignment="1">
      <alignment horizontal="left" vertical="center"/>
    </xf>
    <xf numFmtId="0" fontId="46" fillId="9" borderId="0" xfId="11" applyFont="1" applyFill="1" applyBorder="1" applyAlignment="1">
      <alignment horizontal="left" vertical="center"/>
    </xf>
    <xf numFmtId="0" fontId="27" fillId="6" borderId="1" xfId="0" applyFont="1" applyFill="1" applyBorder="1" applyAlignment="1">
      <alignment horizontal="center" vertical="center"/>
    </xf>
    <xf numFmtId="0" fontId="27" fillId="6" borderId="2" xfId="0" applyFont="1" applyFill="1" applyBorder="1" applyAlignment="1">
      <alignment horizontal="center" vertical="center"/>
    </xf>
    <xf numFmtId="0" fontId="27" fillId="6" borderId="3" xfId="0" applyFont="1" applyFill="1" applyBorder="1" applyAlignment="1">
      <alignment horizontal="center" vertical="center"/>
    </xf>
    <xf numFmtId="0" fontId="54" fillId="6" borderId="1" xfId="0" applyFont="1" applyFill="1" applyBorder="1" applyAlignment="1">
      <alignment horizontal="center" vertical="center" wrapText="1"/>
    </xf>
    <xf numFmtId="0" fontId="54" fillId="6" borderId="2" xfId="0" applyFont="1" applyFill="1" applyBorder="1" applyAlignment="1">
      <alignment horizontal="center" vertical="center" wrapText="1"/>
    </xf>
    <xf numFmtId="0" fontId="54" fillId="6" borderId="3" xfId="0" applyFont="1" applyFill="1" applyBorder="1" applyAlignment="1">
      <alignment horizontal="center" vertical="center" wrapText="1"/>
    </xf>
    <xf numFmtId="0" fontId="20" fillId="9" borderId="16" xfId="0" applyFont="1" applyFill="1" applyBorder="1" applyAlignment="1">
      <alignment horizontal="center"/>
    </xf>
    <xf numFmtId="0" fontId="20" fillId="9" borderId="17" xfId="0" applyFont="1" applyFill="1" applyBorder="1" applyAlignment="1">
      <alignment horizontal="center"/>
    </xf>
    <xf numFmtId="0" fontId="20" fillId="9" borderId="18" xfId="0" applyFont="1" applyFill="1" applyBorder="1" applyAlignment="1">
      <alignment horizontal="center"/>
    </xf>
    <xf numFmtId="0" fontId="5" fillId="6" borderId="36" xfId="0" applyFont="1" applyFill="1" applyBorder="1" applyAlignment="1">
      <alignment horizontal="center" vertical="center"/>
    </xf>
    <xf numFmtId="0" fontId="5" fillId="6" borderId="38" xfId="0" applyFont="1" applyFill="1" applyBorder="1" applyAlignment="1">
      <alignment horizontal="center" vertical="center"/>
    </xf>
    <xf numFmtId="0" fontId="5" fillId="6" borderId="41" xfId="0" applyFont="1" applyFill="1" applyBorder="1" applyAlignment="1">
      <alignment horizontal="center"/>
    </xf>
    <xf numFmtId="0" fontId="5" fillId="6" borderId="42" xfId="0" applyFont="1" applyFill="1" applyBorder="1" applyAlignment="1">
      <alignment horizontal="center"/>
    </xf>
    <xf numFmtId="0" fontId="5" fillId="6" borderId="43" xfId="0" applyFont="1" applyFill="1" applyBorder="1" applyAlignment="1">
      <alignment horizontal="center"/>
    </xf>
    <xf numFmtId="0" fontId="5" fillId="6" borderId="1" xfId="0" applyFont="1" applyFill="1" applyBorder="1" applyAlignment="1">
      <alignment horizontal="center"/>
    </xf>
    <xf numFmtId="0" fontId="5" fillId="6" borderId="2" xfId="0" applyFont="1" applyFill="1" applyBorder="1" applyAlignment="1">
      <alignment horizontal="center"/>
    </xf>
    <xf numFmtId="0" fontId="5" fillId="6" borderId="3" xfId="0" applyFont="1" applyFill="1" applyBorder="1" applyAlignment="1">
      <alignment horizontal="center"/>
    </xf>
    <xf numFmtId="0" fontId="56" fillId="0" borderId="4" xfId="0" applyFont="1" applyBorder="1" applyAlignment="1">
      <alignment vertical="center" wrapText="1"/>
    </xf>
    <xf numFmtId="0" fontId="56" fillId="0" borderId="10" xfId="0" applyFont="1" applyBorder="1" applyAlignment="1">
      <alignment vertical="center" wrapText="1"/>
    </xf>
    <xf numFmtId="0" fontId="56" fillId="0" borderId="5" xfId="0" applyFont="1" applyBorder="1" applyAlignment="1">
      <alignment vertical="center" wrapText="1"/>
    </xf>
    <xf numFmtId="0" fontId="56" fillId="0" borderId="6" xfId="0" applyFont="1" applyBorder="1" applyAlignment="1">
      <alignment vertical="center" wrapText="1"/>
    </xf>
    <xf numFmtId="0" fontId="56" fillId="0" borderId="0" xfId="0" applyFont="1" applyAlignment="1">
      <alignment vertical="center" wrapText="1"/>
    </xf>
    <xf numFmtId="0" fontId="56" fillId="0" borderId="7" xfId="0" applyFont="1" applyBorder="1" applyAlignment="1">
      <alignment vertical="center" wrapText="1"/>
    </xf>
    <xf numFmtId="0" fontId="56" fillId="0" borderId="8" xfId="0" applyFont="1" applyBorder="1" applyAlignment="1">
      <alignment vertical="center" wrapText="1"/>
    </xf>
    <xf numFmtId="0" fontId="56" fillId="0" borderId="11" xfId="0" applyFont="1" applyBorder="1" applyAlignment="1">
      <alignment vertical="center" wrapText="1"/>
    </xf>
    <xf numFmtId="0" fontId="56" fillId="0" borderId="9" xfId="0" applyFont="1" applyBorder="1" applyAlignment="1">
      <alignment vertical="center" wrapText="1"/>
    </xf>
    <xf numFmtId="0" fontId="5" fillId="6" borderId="4" xfId="0" applyFont="1" applyFill="1" applyBorder="1" applyAlignment="1">
      <alignment horizontal="center"/>
    </xf>
    <xf numFmtId="0" fontId="5" fillId="6" borderId="10" xfId="0" applyFont="1" applyFill="1" applyBorder="1" applyAlignment="1">
      <alignment horizontal="center"/>
    </xf>
    <xf numFmtId="0" fontId="5" fillId="6" borderId="5" xfId="0" applyFont="1" applyFill="1" applyBorder="1" applyAlignment="1">
      <alignment horizontal="center"/>
    </xf>
    <xf numFmtId="0" fontId="25" fillId="0" borderId="6" xfId="0" applyFont="1" applyBorder="1" applyAlignment="1">
      <alignment horizontal="left" vertical="top" wrapText="1"/>
    </xf>
    <xf numFmtId="0" fontId="25" fillId="0" borderId="0" xfId="0" applyFont="1" applyAlignment="1">
      <alignment horizontal="left" vertical="top" wrapText="1"/>
    </xf>
    <xf numFmtId="0" fontId="25" fillId="0" borderId="7" xfId="0" applyFont="1" applyBorder="1" applyAlignment="1">
      <alignment horizontal="left" vertical="top" wrapText="1"/>
    </xf>
    <xf numFmtId="0" fontId="25" fillId="0" borderId="8" xfId="0" applyFont="1" applyBorder="1" applyAlignment="1">
      <alignment horizontal="left" vertical="top" wrapText="1"/>
    </xf>
    <xf numFmtId="0" fontId="25" fillId="0" borderId="11" xfId="0" applyFont="1" applyBorder="1" applyAlignment="1">
      <alignment horizontal="left" vertical="top" wrapText="1"/>
    </xf>
    <xf numFmtId="0" fontId="25" fillId="0" borderId="9" xfId="0" applyFont="1" applyBorder="1" applyAlignment="1">
      <alignment horizontal="left" vertical="top" wrapText="1"/>
    </xf>
    <xf numFmtId="0" fontId="6" fillId="0" borderId="6" xfId="0" applyFont="1" applyBorder="1" applyAlignment="1">
      <alignment horizontal="left" vertical="top" wrapText="1"/>
    </xf>
    <xf numFmtId="0" fontId="6" fillId="0" borderId="0" xfId="0" applyFont="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left" vertical="top" wrapText="1"/>
    </xf>
    <xf numFmtId="0" fontId="6" fillId="0" borderId="11" xfId="0" applyFont="1" applyBorder="1" applyAlignment="1">
      <alignment horizontal="left" vertical="top" wrapText="1"/>
    </xf>
    <xf numFmtId="0" fontId="6" fillId="0" borderId="9" xfId="0" applyFont="1" applyBorder="1" applyAlignment="1">
      <alignment horizontal="left" vertical="top" wrapText="1"/>
    </xf>
    <xf numFmtId="0" fontId="6" fillId="0" borderId="12" xfId="0" applyFont="1" applyBorder="1" applyAlignment="1">
      <alignment horizontal="left"/>
    </xf>
    <xf numFmtId="0" fontId="6" fillId="0" borderId="76" xfId="0" applyFont="1" applyBorder="1" applyAlignment="1">
      <alignment horizontal="left"/>
    </xf>
    <xf numFmtId="0" fontId="6" fillId="0" borderId="77" xfId="0" applyFont="1" applyBorder="1" applyAlignment="1">
      <alignment horizontal="left"/>
    </xf>
    <xf numFmtId="0" fontId="6" fillId="0" borderId="47" xfId="0" applyFont="1" applyBorder="1" applyAlignment="1">
      <alignment horizontal="left"/>
    </xf>
    <xf numFmtId="0" fontId="6" fillId="0" borderId="14" xfId="0" applyFont="1" applyBorder="1" applyAlignment="1">
      <alignment horizontal="left"/>
    </xf>
    <xf numFmtId="0" fontId="6" fillId="0" borderId="79" xfId="0" applyFont="1" applyBorder="1" applyAlignment="1">
      <alignment horizontal="left"/>
    </xf>
    <xf numFmtId="0" fontId="5" fillId="12" borderId="0" xfId="0" applyFont="1" applyFill="1" applyAlignment="1">
      <alignment horizontal="left"/>
    </xf>
    <xf numFmtId="0" fontId="5" fillId="0" borderId="33" xfId="0" applyFont="1" applyBorder="1" applyAlignment="1">
      <alignment horizontal="left"/>
    </xf>
    <xf numFmtId="0" fontId="5" fillId="0" borderId="34" xfId="0" applyFont="1" applyBorder="1" applyAlignment="1">
      <alignment horizontal="left"/>
    </xf>
    <xf numFmtId="0" fontId="5" fillId="0" borderId="35" xfId="0" applyFont="1" applyBorder="1" applyAlignment="1">
      <alignment horizontal="left"/>
    </xf>
    <xf numFmtId="0" fontId="5" fillId="10" borderId="33" xfId="0" applyFont="1" applyFill="1" applyBorder="1" applyAlignment="1">
      <alignment horizontal="left"/>
    </xf>
    <xf numFmtId="0" fontId="5" fillId="10" borderId="34" xfId="0" applyFont="1" applyFill="1" applyBorder="1" applyAlignment="1">
      <alignment horizontal="left"/>
    </xf>
    <xf numFmtId="0" fontId="5" fillId="10" borderId="35" xfId="0" applyFont="1" applyFill="1" applyBorder="1" applyAlignment="1">
      <alignment horizontal="left"/>
    </xf>
    <xf numFmtId="0" fontId="5" fillId="0" borderId="54" xfId="0" applyFont="1" applyBorder="1" applyAlignment="1">
      <alignment horizontal="center"/>
    </xf>
    <xf numFmtId="0" fontId="5" fillId="0" borderId="56" xfId="0" applyFont="1" applyBorder="1" applyAlignment="1">
      <alignment horizontal="center"/>
    </xf>
    <xf numFmtId="2" fontId="6" fillId="0" borderId="81" xfId="0" applyNumberFormat="1" applyFont="1" applyBorder="1" applyAlignment="1">
      <alignment horizontal="center"/>
    </xf>
    <xf numFmtId="2" fontId="6" fillId="0" borderId="82" xfId="0" applyNumberFormat="1" applyFont="1" applyBorder="1" applyAlignment="1">
      <alignment horizontal="center"/>
    </xf>
    <xf numFmtId="0" fontId="5" fillId="23" borderId="0" xfId="0" applyFont="1" applyFill="1" applyAlignment="1">
      <alignment horizontal="left"/>
    </xf>
    <xf numFmtId="2" fontId="6" fillId="0" borderId="64" xfId="0" applyNumberFormat="1" applyFont="1" applyBorder="1" applyAlignment="1">
      <alignment horizontal="center"/>
    </xf>
    <xf numFmtId="2" fontId="6" fillId="0" borderId="65" xfId="0" applyNumberFormat="1" applyFont="1" applyBorder="1" applyAlignment="1">
      <alignment horizontal="center"/>
    </xf>
    <xf numFmtId="0" fontId="46" fillId="9" borderId="4" xfId="11" applyFont="1" applyFill="1" applyBorder="1" applyAlignment="1">
      <alignment horizontal="left" vertical="center"/>
    </xf>
    <xf numFmtId="0" fontId="46" fillId="9" borderId="10" xfId="11" applyFont="1" applyFill="1" applyBorder="1" applyAlignment="1">
      <alignment horizontal="left" vertical="center"/>
    </xf>
    <xf numFmtId="0" fontId="46" fillId="9" borderId="5" xfId="11" applyFont="1" applyFill="1" applyBorder="1" applyAlignment="1">
      <alignment horizontal="left" vertical="center"/>
    </xf>
    <xf numFmtId="0" fontId="46" fillId="9" borderId="8" xfId="11" applyFont="1" applyFill="1" applyBorder="1" applyAlignment="1">
      <alignment horizontal="left" vertical="center"/>
    </xf>
    <xf numFmtId="0" fontId="46" fillId="9" borderId="11" xfId="11" applyFont="1" applyFill="1" applyBorder="1" applyAlignment="1">
      <alignment horizontal="left" vertical="center"/>
    </xf>
    <xf numFmtId="0" fontId="46" fillId="9" borderId="9" xfId="11" applyFont="1" applyFill="1" applyBorder="1" applyAlignment="1">
      <alignment horizontal="left" vertical="center"/>
    </xf>
    <xf numFmtId="0" fontId="5" fillId="6" borderId="33" xfId="0" applyFont="1" applyFill="1" applyBorder="1" applyAlignment="1">
      <alignment horizontal="left"/>
    </xf>
    <xf numFmtId="0" fontId="5" fillId="6" borderId="35" xfId="0" applyFont="1" applyFill="1" applyBorder="1" applyAlignment="1">
      <alignment horizontal="left"/>
    </xf>
    <xf numFmtId="0" fontId="6" fillId="0" borderId="6" xfId="0" applyFont="1" applyBorder="1" applyAlignment="1">
      <alignment horizontal="left" vertical="center" wrapText="1"/>
    </xf>
    <xf numFmtId="0" fontId="6" fillId="0" borderId="0" xfId="0" applyFont="1" applyAlignment="1">
      <alignment horizontal="left" vertical="center" wrapText="1"/>
    </xf>
    <xf numFmtId="0" fontId="6" fillId="0" borderId="7" xfId="0" applyFont="1" applyBorder="1" applyAlignment="1">
      <alignment horizontal="left" vertical="center" wrapText="1"/>
    </xf>
    <xf numFmtId="0" fontId="28" fillId="12" borderId="0" xfId="0" applyFont="1" applyFill="1" applyAlignment="1">
      <alignment horizontal="center" vertical="center"/>
    </xf>
    <xf numFmtId="0" fontId="20" fillId="9" borderId="54" xfId="0" applyFont="1" applyFill="1" applyBorder="1" applyAlignment="1">
      <alignment horizontal="center"/>
    </xf>
    <xf numFmtId="0" fontId="20" fillId="9" borderId="56" xfId="0" applyFont="1" applyFill="1" applyBorder="1" applyAlignment="1">
      <alignment horizontal="center"/>
    </xf>
    <xf numFmtId="2" fontId="6" fillId="0" borderId="85" xfId="0" applyNumberFormat="1" applyFont="1" applyBorder="1" applyAlignment="1">
      <alignment horizontal="center"/>
    </xf>
    <xf numFmtId="2" fontId="6" fillId="0" borderId="86" xfId="0" applyNumberFormat="1" applyFont="1" applyBorder="1" applyAlignment="1">
      <alignment horizontal="center"/>
    </xf>
    <xf numFmtId="2" fontId="5" fillId="0" borderId="83" xfId="0" applyNumberFormat="1" applyFont="1" applyBorder="1" applyAlignment="1">
      <alignment horizontal="center"/>
    </xf>
    <xf numFmtId="2" fontId="5" fillId="0" borderId="84" xfId="0" applyNumberFormat="1" applyFont="1" applyBorder="1" applyAlignment="1">
      <alignment horizontal="center"/>
    </xf>
    <xf numFmtId="0" fontId="5" fillId="10" borderId="87" xfId="0" applyFont="1" applyFill="1" applyBorder="1" applyAlignment="1">
      <alignment horizontal="left"/>
    </xf>
    <xf numFmtId="0" fontId="5" fillId="10" borderId="27" xfId="0" applyFont="1" applyFill="1" applyBorder="1" applyAlignment="1">
      <alignment horizontal="left"/>
    </xf>
    <xf numFmtId="0" fontId="5" fillId="10" borderId="88" xfId="0" applyFont="1" applyFill="1" applyBorder="1" applyAlignment="1">
      <alignment horizontal="left"/>
    </xf>
    <xf numFmtId="0" fontId="20" fillId="9" borderId="33" xfId="0" applyFont="1" applyFill="1" applyBorder="1" applyAlignment="1">
      <alignment horizontal="center"/>
    </xf>
    <xf numFmtId="0" fontId="20" fillId="9" borderId="34" xfId="0" applyFont="1" applyFill="1" applyBorder="1" applyAlignment="1">
      <alignment horizontal="center"/>
    </xf>
    <xf numFmtId="0" fontId="20" fillId="9" borderId="35" xfId="0" applyFont="1" applyFill="1" applyBorder="1" applyAlignment="1">
      <alignment horizontal="center"/>
    </xf>
    <xf numFmtId="2" fontId="5" fillId="12" borderId="80" xfId="0" applyNumberFormat="1" applyFont="1" applyFill="1" applyBorder="1" applyAlignment="1">
      <alignment horizontal="center"/>
    </xf>
    <xf numFmtId="2" fontId="5" fillId="12" borderId="56" xfId="0" applyNumberFormat="1" applyFont="1" applyFill="1" applyBorder="1" applyAlignment="1">
      <alignment horizontal="center"/>
    </xf>
    <xf numFmtId="0" fontId="28" fillId="9" borderId="12" xfId="0" applyFont="1" applyFill="1" applyBorder="1" applyAlignment="1">
      <alignment horizontal="center" vertical="center"/>
    </xf>
    <xf numFmtId="0" fontId="5" fillId="6" borderId="39" xfId="0" quotePrefix="1" applyFont="1" applyFill="1" applyBorder="1" applyAlignment="1">
      <alignment horizontal="left"/>
    </xf>
    <xf numFmtId="0" fontId="5" fillId="6" borderId="40" xfId="0" quotePrefix="1" applyFont="1" applyFill="1" applyBorder="1" applyAlignment="1">
      <alignment horizontal="left"/>
    </xf>
    <xf numFmtId="0" fontId="5" fillId="0" borderId="33" xfId="0" quotePrefix="1" applyFont="1" applyBorder="1" applyAlignment="1">
      <alignment horizontal="left"/>
    </xf>
    <xf numFmtId="0" fontId="5" fillId="0" borderId="35" xfId="0" quotePrefix="1" applyFont="1" applyBorder="1" applyAlignment="1">
      <alignment horizontal="left"/>
    </xf>
    <xf numFmtId="0" fontId="5" fillId="0" borderId="36" xfId="0" quotePrefix="1" applyFont="1" applyBorder="1" applyAlignment="1">
      <alignment horizontal="left"/>
    </xf>
    <xf numFmtId="0" fontId="5" fillId="0" borderId="38" xfId="0" quotePrefix="1" applyFont="1" applyBorder="1" applyAlignment="1">
      <alignment horizontal="left"/>
    </xf>
    <xf numFmtId="0" fontId="5" fillId="12" borderId="33" xfId="0" quotePrefix="1" applyFont="1" applyFill="1" applyBorder="1" applyAlignment="1">
      <alignment horizontal="left"/>
    </xf>
    <xf numFmtId="0" fontId="5" fillId="12" borderId="35" xfId="0" quotePrefix="1" applyFont="1" applyFill="1" applyBorder="1" applyAlignment="1">
      <alignment horizontal="left"/>
    </xf>
    <xf numFmtId="0" fontId="5" fillId="12" borderId="36" xfId="0" quotePrefix="1" applyFont="1" applyFill="1" applyBorder="1" applyAlignment="1">
      <alignment horizontal="left"/>
    </xf>
    <xf numFmtId="0" fontId="5" fillId="12" borderId="38" xfId="0" quotePrefix="1" applyFont="1" applyFill="1" applyBorder="1" applyAlignment="1">
      <alignment horizontal="left"/>
    </xf>
    <xf numFmtId="0" fontId="21" fillId="12" borderId="0" xfId="0" applyFont="1" applyFill="1" applyAlignment="1">
      <alignment horizontal="left"/>
    </xf>
    <xf numFmtId="10" fontId="21" fillId="12" borderId="0" xfId="2" applyNumberFormat="1" applyFont="1" applyFill="1" applyAlignment="1">
      <alignment horizontal="left"/>
    </xf>
    <xf numFmtId="0" fontId="29" fillId="20" borderId="10" xfId="0" applyFont="1" applyFill="1" applyBorder="1" applyAlignment="1">
      <alignment horizontal="center" vertical="top" wrapText="1"/>
    </xf>
    <xf numFmtId="0" fontId="29" fillId="20" borderId="0" xfId="0" applyFont="1" applyFill="1" applyAlignment="1">
      <alignment horizontal="center" vertical="top" wrapText="1"/>
    </xf>
    <xf numFmtId="0" fontId="29" fillId="24" borderId="10" xfId="0" applyFont="1" applyFill="1" applyBorder="1" applyAlignment="1">
      <alignment horizontal="center" vertical="top" wrapText="1"/>
    </xf>
    <xf numFmtId="0" fontId="29" fillId="24" borderId="0" xfId="0" applyFont="1" applyFill="1" applyAlignment="1">
      <alignment horizontal="center" vertical="top" wrapText="1"/>
    </xf>
    <xf numFmtId="10" fontId="31" fillId="0" borderId="81" xfId="0" applyNumberFormat="1" applyFont="1" applyBorder="1" applyAlignment="1">
      <alignment horizontal="center"/>
    </xf>
    <xf numFmtId="10" fontId="31" fillId="0" borderId="98" xfId="0" applyNumberFormat="1" applyFont="1" applyBorder="1" applyAlignment="1">
      <alignment horizontal="center"/>
    </xf>
    <xf numFmtId="10" fontId="31" fillId="0" borderId="64" xfId="0" applyNumberFormat="1" applyFont="1" applyBorder="1" applyAlignment="1">
      <alignment horizontal="center"/>
    </xf>
    <xf numFmtId="10" fontId="31" fillId="0" borderId="99" xfId="0" applyNumberFormat="1" applyFont="1" applyBorder="1" applyAlignment="1">
      <alignment horizontal="center"/>
    </xf>
    <xf numFmtId="10" fontId="31" fillId="0" borderId="72" xfId="0" applyNumberFormat="1" applyFont="1" applyBorder="1" applyAlignment="1">
      <alignment horizontal="center"/>
    </xf>
    <xf numFmtId="10" fontId="31" fillId="0" borderId="100" xfId="0" applyNumberFormat="1" applyFont="1" applyBorder="1" applyAlignment="1">
      <alignment horizontal="center"/>
    </xf>
    <xf numFmtId="0" fontId="29" fillId="12" borderId="0" xfId="0" applyFont="1" applyFill="1" applyAlignment="1">
      <alignment horizontal="center" wrapText="1"/>
    </xf>
    <xf numFmtId="0" fontId="29" fillId="12" borderId="0" xfId="0" applyFont="1" applyFill="1" applyAlignment="1">
      <alignment horizontal="center" vertical="center"/>
    </xf>
    <xf numFmtId="0" fontId="28" fillId="9" borderId="95" xfId="0" applyFont="1" applyFill="1" applyBorder="1" applyAlignment="1">
      <alignment horizontal="center" vertical="center" wrapText="1"/>
    </xf>
    <xf numFmtId="0" fontId="28" fillId="9" borderId="96" xfId="0" applyFont="1" applyFill="1" applyBorder="1" applyAlignment="1">
      <alignment horizontal="center" vertical="center" wrapText="1"/>
    </xf>
    <xf numFmtId="10" fontId="30" fillId="0" borderId="64" xfId="0" applyNumberFormat="1" applyFont="1" applyBorder="1" applyAlignment="1">
      <alignment horizontal="center"/>
    </xf>
    <xf numFmtId="10" fontId="30" fillId="0" borderId="65" xfId="0" applyNumberFormat="1" applyFont="1" applyBorder="1" applyAlignment="1">
      <alignment horizontal="center"/>
    </xf>
    <xf numFmtId="10" fontId="30" fillId="0" borderId="72" xfId="0" applyNumberFormat="1" applyFont="1" applyBorder="1" applyAlignment="1">
      <alignment horizontal="center"/>
    </xf>
    <xf numFmtId="10" fontId="30" fillId="0" borderId="97" xfId="0" applyNumberFormat="1" applyFont="1" applyBorder="1" applyAlignment="1">
      <alignment horizontal="center"/>
    </xf>
    <xf numFmtId="0" fontId="28" fillId="9" borderId="101" xfId="0" applyFont="1" applyFill="1" applyBorder="1" applyAlignment="1">
      <alignment horizontal="left"/>
    </xf>
    <xf numFmtId="0" fontId="28" fillId="9" borderId="102" xfId="0" applyFont="1" applyFill="1" applyBorder="1" applyAlignment="1">
      <alignment horizontal="left"/>
    </xf>
    <xf numFmtId="0" fontId="28" fillId="9" borderId="98" xfId="0" applyFont="1" applyFill="1" applyBorder="1" applyAlignment="1">
      <alignment horizontal="left"/>
    </xf>
    <xf numFmtId="0" fontId="28" fillId="9" borderId="16" xfId="0" applyFont="1" applyFill="1" applyBorder="1" applyAlignment="1">
      <alignment horizontal="center" vertical="center" wrapText="1"/>
    </xf>
    <xf numFmtId="0" fontId="28" fillId="9" borderId="18" xfId="0" applyFont="1" applyFill="1" applyBorder="1" applyAlignment="1">
      <alignment horizontal="center" vertical="center" wrapText="1"/>
    </xf>
    <xf numFmtId="0" fontId="28" fillId="9" borderId="19" xfId="0" applyFont="1" applyFill="1" applyBorder="1" applyAlignment="1">
      <alignment horizontal="center" vertical="center" wrapText="1"/>
    </xf>
    <xf numFmtId="0" fontId="28" fillId="9" borderId="20" xfId="0" applyFont="1" applyFill="1" applyBorder="1" applyAlignment="1">
      <alignment horizontal="center" vertical="center" wrapText="1"/>
    </xf>
    <xf numFmtId="9" fontId="29" fillId="0" borderId="16" xfId="0" applyNumberFormat="1" applyFont="1" applyBorder="1" applyAlignment="1">
      <alignment horizontal="center" vertical="center"/>
    </xf>
    <xf numFmtId="9" fontId="29" fillId="0" borderId="18" xfId="0" applyNumberFormat="1" applyFont="1" applyBorder="1" applyAlignment="1">
      <alignment horizontal="center" vertical="center"/>
    </xf>
    <xf numFmtId="9" fontId="29" fillId="0" borderId="19" xfId="0" applyNumberFormat="1" applyFont="1" applyBorder="1" applyAlignment="1">
      <alignment horizontal="center" vertical="center"/>
    </xf>
    <xf numFmtId="9" fontId="29" fillId="0" borderId="20" xfId="0" applyNumberFormat="1" applyFont="1" applyBorder="1" applyAlignment="1">
      <alignment horizontal="center" vertical="center"/>
    </xf>
    <xf numFmtId="0" fontId="11" fillId="0" borderId="25" xfId="6" applyAlignment="1">
      <alignment horizontal="left" wrapText="1"/>
    </xf>
    <xf numFmtId="0" fontId="31" fillId="0" borderId="0" xfId="0" applyFont="1" applyAlignment="1">
      <alignment horizontal="left"/>
    </xf>
    <xf numFmtId="0" fontId="85" fillId="0" borderId="89" xfId="6" applyFont="1" applyBorder="1" applyAlignment="1">
      <alignment horizontal="center"/>
    </xf>
  </cellXfs>
  <cellStyles count="12">
    <cellStyle name="Accent3" xfId="8" builtinId="37"/>
    <cellStyle name="Accent5" xfId="9" builtinId="45"/>
    <cellStyle name="Comma" xfId="1" builtinId="3"/>
    <cellStyle name="Comma 2" xfId="5" xr:uid="{89D8C664-2DB4-4845-96A0-9223D076CE43}"/>
    <cellStyle name="Heading 1" xfId="6" builtinId="16"/>
    <cellStyle name="Heading 2" xfId="7" builtinId="17"/>
    <cellStyle name="Heading 3" xfId="10" builtinId="18"/>
    <cellStyle name="Hyperlink" xfId="3" builtinId="8"/>
    <cellStyle name="Input" xfId="4" builtinId="20"/>
    <cellStyle name="Normal" xfId="0" builtinId="0"/>
    <cellStyle name="Per cent" xfId="2" builtinId="5"/>
    <cellStyle name="Title" xfId="11" builtinId="15"/>
  </cellStyles>
  <dxfs count="1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solid">
          <fgColor rgb="FFEAEAEA"/>
          <bgColor rgb="FFEAEAEA"/>
        </patternFill>
      </fill>
    </dxf>
    <dxf>
      <fill>
        <patternFill patternType="solid">
          <fgColor rgb="FFFFFFFF"/>
          <bgColor rgb="FFFFFFFF"/>
        </patternFill>
      </fill>
    </dxf>
    <dxf>
      <fill>
        <patternFill patternType="solid">
          <fgColor rgb="FFEAEAEA"/>
          <bgColor rgb="FFEAEAEA"/>
        </patternFill>
      </fill>
    </dxf>
    <dxf>
      <fill>
        <patternFill patternType="solid">
          <fgColor rgb="FFFFFFFF"/>
          <bgColor rgb="FFFFFFFF"/>
        </patternFill>
      </fill>
    </dxf>
    <dxf>
      <fill>
        <patternFill patternType="solid">
          <fgColor rgb="FFEAEAEA"/>
          <bgColor rgb="FFEAEAEA"/>
        </patternFill>
      </fill>
    </dxf>
    <dxf>
      <fill>
        <patternFill patternType="solid">
          <fgColor rgb="FFFFFFFF"/>
          <bgColor rgb="FFFFFFFF"/>
        </patternFill>
      </fill>
    </dxf>
    <dxf>
      <fill>
        <patternFill patternType="solid">
          <fgColor rgb="FFEAEAEA"/>
          <bgColor rgb="FFEAEAEA"/>
        </patternFill>
      </fill>
    </dxf>
    <dxf>
      <fill>
        <patternFill patternType="solid">
          <fgColor rgb="FFFFFFFF"/>
          <bgColor rgb="FFFFFFFF"/>
        </patternFill>
      </fill>
    </dxf>
    <dxf>
      <fill>
        <patternFill patternType="solid">
          <fgColor rgb="FFEAEAEA"/>
          <bgColor rgb="FFEAEAEA"/>
        </patternFill>
      </fill>
    </dxf>
    <dxf>
      <fill>
        <patternFill patternType="solid">
          <fgColor rgb="FFFFFFFF"/>
          <bgColor rgb="FFFFFFFF"/>
        </patternFill>
      </fill>
    </dxf>
    <dxf>
      <fill>
        <patternFill>
          <bgColor rgb="FF98C0EA"/>
        </patternFill>
      </fill>
    </dxf>
  </dxfs>
  <tableStyles count="1" defaultTableStyle="TableStyleMedium2" defaultPivotStyle="PivotStyleLight16">
    <tableStyle name="REF_test" pivot="0" count="1" xr9:uid="{130F5371-52C4-6D45-9A23-8CFB1FDD9159}">
      <tableStyleElement type="secondColumnStripe" dxfId="16"/>
    </tableStyle>
  </tableStyles>
  <colors>
    <mruColors>
      <color rgb="FF98C0EA"/>
      <color rgb="FF424BC0"/>
      <color rgb="FF96BE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AGE Line Fit  Plot</a:t>
            </a:r>
          </a:p>
        </c:rich>
      </c:tx>
      <c:overlay val="0"/>
    </c:title>
    <c:autoTitleDeleted val="0"/>
    <c:plotArea>
      <c:layout/>
      <c:scatterChart>
        <c:scatterStyle val="lineMarker"/>
        <c:varyColors val="0"/>
        <c:ser>
          <c:idx val="0"/>
          <c:order val="0"/>
          <c:tx>
            <c:v>Average ADR (£)</c:v>
          </c:tx>
          <c:spPr>
            <a:ln w="38100">
              <a:noFill/>
            </a:ln>
          </c:spPr>
          <c:xVal>
            <c:numRef>
              <c:f>'2. Preliminary Analysis'!$H$156:$H$163</c:f>
              <c:numCache>
                <c:formatCode>0</c:formatCode>
                <c:ptCount val="8"/>
                <c:pt idx="0">
                  <c:v>53</c:v>
                </c:pt>
                <c:pt idx="1">
                  <c:v>52</c:v>
                </c:pt>
                <c:pt idx="2">
                  <c:v>28</c:v>
                </c:pt>
                <c:pt idx="3">
                  <c:v>25</c:v>
                </c:pt>
                <c:pt idx="4">
                  <c:v>22</c:v>
                </c:pt>
                <c:pt idx="5">
                  <c:v>17</c:v>
                </c:pt>
                <c:pt idx="6">
                  <c:v>13</c:v>
                </c:pt>
                <c:pt idx="7">
                  <c:v>7</c:v>
                </c:pt>
              </c:numCache>
            </c:numRef>
          </c:xVal>
          <c:yVal>
            <c:numRef>
              <c:f>'2. Preliminary Analysis'!$J$156:$J$163</c:f>
              <c:numCache>
                <c:formatCode>_-[$£-809]* #,##0.00_-;\-[$£-809]* #,##0.00_-;_-[$£-809]* "-"??_-;_-@_-</c:formatCode>
                <c:ptCount val="8"/>
                <c:pt idx="0">
                  <c:v>215.85714285714286</c:v>
                </c:pt>
                <c:pt idx="1">
                  <c:v>197.07142857142858</c:v>
                </c:pt>
                <c:pt idx="2">
                  <c:v>161.5</c:v>
                </c:pt>
                <c:pt idx="3">
                  <c:v>162.19285714285712</c:v>
                </c:pt>
                <c:pt idx="4">
                  <c:v>166.07142857142858</c:v>
                </c:pt>
                <c:pt idx="5">
                  <c:v>133.25</c:v>
                </c:pt>
                <c:pt idx="6">
                  <c:v>149.42857142857142</c:v>
                </c:pt>
                <c:pt idx="7">
                  <c:v>164.14285714285714</c:v>
                </c:pt>
              </c:numCache>
            </c:numRef>
          </c:yVal>
          <c:smooth val="0"/>
          <c:extLst>
            <c:ext xmlns:c16="http://schemas.microsoft.com/office/drawing/2014/chart" uri="{C3380CC4-5D6E-409C-BE32-E72D297353CC}">
              <c16:uniqueId val="{00000001-79BD-2B43-B575-A970793A10D4}"/>
            </c:ext>
          </c:extLst>
        </c:ser>
        <c:ser>
          <c:idx val="1"/>
          <c:order val="1"/>
          <c:tx>
            <c:v>Predicted Average ADR (£)</c:v>
          </c:tx>
          <c:spPr>
            <a:ln w="38100">
              <a:noFill/>
            </a:ln>
          </c:spPr>
          <c:trendline>
            <c:trendlineType val="linear"/>
            <c:dispRSqr val="0"/>
            <c:dispEq val="1"/>
            <c:trendlineLbl>
              <c:layout>
                <c:manualLayout>
                  <c:x val="0.24714407816336453"/>
                  <c:y val="-0.10110436827017669"/>
                </c:manualLayout>
              </c:layout>
              <c:numFmt formatCode="General" sourceLinked="0"/>
              <c:txPr>
                <a:bodyPr/>
                <a:lstStyle/>
                <a:p>
                  <a:pPr>
                    <a:defRPr b="1"/>
                  </a:pPr>
                  <a:endParaRPr lang="en-CH"/>
                </a:p>
              </c:txPr>
            </c:trendlineLbl>
          </c:trendline>
          <c:xVal>
            <c:numRef>
              <c:f>'2. Preliminary Analysis'!$H$156:$H$163</c:f>
              <c:numCache>
                <c:formatCode>0</c:formatCode>
                <c:ptCount val="8"/>
                <c:pt idx="0">
                  <c:v>53</c:v>
                </c:pt>
                <c:pt idx="1">
                  <c:v>52</c:v>
                </c:pt>
                <c:pt idx="2">
                  <c:v>28</c:v>
                </c:pt>
                <c:pt idx="3">
                  <c:v>25</c:v>
                </c:pt>
                <c:pt idx="4">
                  <c:v>22</c:v>
                </c:pt>
                <c:pt idx="5">
                  <c:v>17</c:v>
                </c:pt>
                <c:pt idx="6">
                  <c:v>13</c:v>
                </c:pt>
                <c:pt idx="7">
                  <c:v>7</c:v>
                </c:pt>
              </c:numCache>
            </c:numRef>
          </c:xVal>
          <c:yVal>
            <c:numRef>
              <c:f>'2. Preliminary Analysis'!$M$179:$M$186</c:f>
              <c:numCache>
                <c:formatCode>General</c:formatCode>
                <c:ptCount val="8"/>
                <c:pt idx="0">
                  <c:v>202.7716109422492</c:v>
                </c:pt>
                <c:pt idx="1">
                  <c:v>201.45441962909121</c:v>
                </c:pt>
                <c:pt idx="2">
                  <c:v>169.84182811329893</c:v>
                </c:pt>
                <c:pt idx="3">
                  <c:v>165.8902541738249</c:v>
                </c:pt>
                <c:pt idx="4">
                  <c:v>161.93868023435087</c:v>
                </c:pt>
                <c:pt idx="5">
                  <c:v>155.35272366856083</c:v>
                </c:pt>
                <c:pt idx="6">
                  <c:v>150.08395841592878</c:v>
                </c:pt>
                <c:pt idx="7">
                  <c:v>142.18081053698072</c:v>
                </c:pt>
              </c:numCache>
            </c:numRef>
          </c:yVal>
          <c:smooth val="0"/>
          <c:extLst>
            <c:ext xmlns:c16="http://schemas.microsoft.com/office/drawing/2014/chart" uri="{C3380CC4-5D6E-409C-BE32-E72D297353CC}">
              <c16:uniqueId val="{00000002-79BD-2B43-B575-A970793A10D4}"/>
            </c:ext>
          </c:extLst>
        </c:ser>
        <c:dLbls>
          <c:showLegendKey val="0"/>
          <c:showVal val="0"/>
          <c:showCatName val="0"/>
          <c:showSerName val="0"/>
          <c:showPercent val="0"/>
          <c:showBubbleSize val="0"/>
        </c:dLbls>
        <c:axId val="1340655711"/>
        <c:axId val="1340679071"/>
      </c:scatterChart>
      <c:valAx>
        <c:axId val="1340655711"/>
        <c:scaling>
          <c:orientation val="minMax"/>
        </c:scaling>
        <c:delete val="0"/>
        <c:axPos val="b"/>
        <c:title>
          <c:tx>
            <c:rich>
              <a:bodyPr/>
              <a:lstStyle/>
              <a:p>
                <a:pPr>
                  <a:defRPr/>
                </a:pPr>
                <a:r>
                  <a:rPr lang="en-GB"/>
                  <a:t>AGE</a:t>
                </a:r>
              </a:p>
            </c:rich>
          </c:tx>
          <c:overlay val="0"/>
        </c:title>
        <c:numFmt formatCode="0" sourceLinked="1"/>
        <c:majorTickMark val="out"/>
        <c:minorTickMark val="none"/>
        <c:tickLblPos val="nextTo"/>
        <c:crossAx val="1340679071"/>
        <c:crosses val="autoZero"/>
        <c:crossBetween val="midCat"/>
      </c:valAx>
      <c:valAx>
        <c:axId val="1340679071"/>
        <c:scaling>
          <c:orientation val="minMax"/>
        </c:scaling>
        <c:delete val="0"/>
        <c:axPos val="l"/>
        <c:title>
          <c:tx>
            <c:rich>
              <a:bodyPr/>
              <a:lstStyle/>
              <a:p>
                <a:pPr>
                  <a:defRPr/>
                </a:pPr>
                <a:r>
                  <a:rPr lang="en-GB"/>
                  <a:t>Average ADR (£)</a:t>
                </a:r>
              </a:p>
            </c:rich>
          </c:tx>
          <c:overlay val="0"/>
        </c:title>
        <c:numFmt formatCode="_-[$£-809]* #,##0.00_-;\-[$£-809]* #,##0.00_-;_-[$£-809]* &quot;-&quot;??_-;_-@_-" sourceLinked="1"/>
        <c:majorTickMark val="out"/>
        <c:minorTickMark val="none"/>
        <c:tickLblPos val="nextTo"/>
        <c:crossAx val="1340655711"/>
        <c:crosses val="autoZero"/>
        <c:crossBetween val="midCat"/>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14</xdr:col>
      <xdr:colOff>462848</xdr:colOff>
      <xdr:row>6</xdr:row>
      <xdr:rowOff>18095</xdr:rowOff>
    </xdr:from>
    <xdr:to>
      <xdr:col>22</xdr:col>
      <xdr:colOff>60139</xdr:colOff>
      <xdr:row>25</xdr:row>
      <xdr:rowOff>46063</xdr:rowOff>
    </xdr:to>
    <xdr:pic>
      <xdr:nvPicPr>
        <xdr:cNvPr id="9" name="Picture 1">
          <a:extLst>
            <a:ext uri="{FF2B5EF4-FFF2-40B4-BE49-F238E27FC236}">
              <a16:creationId xmlns:a16="http://schemas.microsoft.com/office/drawing/2014/main" id="{AAC30611-199A-F5AF-0052-BB0CDD40DFDD}"/>
            </a:ext>
          </a:extLst>
        </xdr:cNvPr>
        <xdr:cNvPicPr>
          <a:picLocks noChangeAspect="1"/>
        </xdr:cNvPicPr>
      </xdr:nvPicPr>
      <xdr:blipFill>
        <a:blip xmlns:r="http://schemas.openxmlformats.org/officeDocument/2006/relationships" r:embed="rId1"/>
        <a:stretch>
          <a:fillRect/>
        </a:stretch>
      </xdr:blipFill>
      <xdr:spPr>
        <a:xfrm>
          <a:off x="11219748" y="1199195"/>
          <a:ext cx="7682958" cy="5446635"/>
        </a:xfrm>
        <a:prstGeom prst="rect">
          <a:avLst/>
        </a:prstGeom>
      </xdr:spPr>
    </xdr:pic>
    <xdr:clientData/>
  </xdr:twoCellAnchor>
  <xdr:twoCellAnchor>
    <xdr:from>
      <xdr:col>17</xdr:col>
      <xdr:colOff>609600</xdr:colOff>
      <xdr:row>8</xdr:row>
      <xdr:rowOff>63500</xdr:rowOff>
    </xdr:from>
    <xdr:to>
      <xdr:col>20</xdr:col>
      <xdr:colOff>165100</xdr:colOff>
      <xdr:row>13</xdr:row>
      <xdr:rowOff>139700</xdr:rowOff>
    </xdr:to>
    <xdr:sp macro="" textlink="">
      <xdr:nvSpPr>
        <xdr:cNvPr id="10" name="Oval 9">
          <a:extLst>
            <a:ext uri="{FF2B5EF4-FFF2-40B4-BE49-F238E27FC236}">
              <a16:creationId xmlns:a16="http://schemas.microsoft.com/office/drawing/2014/main" id="{4F857794-4862-7272-FAA1-E976A20B0DB4}"/>
            </a:ext>
          </a:extLst>
        </xdr:cNvPr>
        <xdr:cNvSpPr/>
      </xdr:nvSpPr>
      <xdr:spPr>
        <a:xfrm>
          <a:off x="15176500" y="2895600"/>
          <a:ext cx="2108200" cy="15240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701736</xdr:colOff>
      <xdr:row>267</xdr:row>
      <xdr:rowOff>98614</xdr:rowOff>
    </xdr:from>
    <xdr:to>
      <xdr:col>15</xdr:col>
      <xdr:colOff>258495</xdr:colOff>
      <xdr:row>281</xdr:row>
      <xdr:rowOff>199294</xdr:rowOff>
    </xdr:to>
    <xdr:pic>
      <xdr:nvPicPr>
        <xdr:cNvPr id="2" name="Picture 1">
          <a:extLst>
            <a:ext uri="{FF2B5EF4-FFF2-40B4-BE49-F238E27FC236}">
              <a16:creationId xmlns:a16="http://schemas.microsoft.com/office/drawing/2014/main" id="{B8CFF640-1054-E64F-89B0-A474EC563BCB}"/>
            </a:ext>
          </a:extLst>
        </xdr:cNvPr>
        <xdr:cNvPicPr>
          <a:picLocks noChangeAspect="1"/>
        </xdr:cNvPicPr>
      </xdr:nvPicPr>
      <xdr:blipFill rotWithShape="1">
        <a:blip xmlns:r="http://schemas.openxmlformats.org/officeDocument/2006/relationships" r:embed="rId1"/>
        <a:srcRect l="1905" t="4002" r="2298" b="2237"/>
        <a:stretch/>
      </xdr:blipFill>
      <xdr:spPr>
        <a:xfrm>
          <a:off x="5921436" y="55686514"/>
          <a:ext cx="6275059" cy="3135980"/>
        </a:xfrm>
        <a:prstGeom prst="rect">
          <a:avLst/>
        </a:prstGeom>
      </xdr:spPr>
    </xdr:pic>
    <xdr:clientData/>
  </xdr:twoCellAnchor>
  <xdr:twoCellAnchor editAs="oneCell">
    <xdr:from>
      <xdr:col>12</xdr:col>
      <xdr:colOff>177802</xdr:colOff>
      <xdr:row>231</xdr:row>
      <xdr:rowOff>127000</xdr:rowOff>
    </xdr:from>
    <xdr:to>
      <xdr:col>19</xdr:col>
      <xdr:colOff>891798</xdr:colOff>
      <xdr:row>248</xdr:row>
      <xdr:rowOff>101600</xdr:rowOff>
    </xdr:to>
    <xdr:pic>
      <xdr:nvPicPr>
        <xdr:cNvPr id="4" name="Picture 3">
          <a:extLst>
            <a:ext uri="{FF2B5EF4-FFF2-40B4-BE49-F238E27FC236}">
              <a16:creationId xmlns:a16="http://schemas.microsoft.com/office/drawing/2014/main" id="{BB46D469-5F6C-1687-91C1-31CA7DBD9CA7}"/>
            </a:ext>
          </a:extLst>
        </xdr:cNvPr>
        <xdr:cNvPicPr>
          <a:picLocks noChangeAspect="1"/>
        </xdr:cNvPicPr>
      </xdr:nvPicPr>
      <xdr:blipFill>
        <a:blip xmlns:r="http://schemas.openxmlformats.org/officeDocument/2006/relationships" r:embed="rId2"/>
        <a:stretch>
          <a:fillRect/>
        </a:stretch>
      </xdr:blipFill>
      <xdr:spPr>
        <a:xfrm>
          <a:off x="9017002" y="48501300"/>
          <a:ext cx="6505196" cy="3276600"/>
        </a:xfrm>
        <a:prstGeom prst="rect">
          <a:avLst/>
        </a:prstGeom>
      </xdr:spPr>
    </xdr:pic>
    <xdr:clientData/>
  </xdr:twoCellAnchor>
  <xdr:twoCellAnchor editAs="oneCell">
    <xdr:from>
      <xdr:col>2</xdr:col>
      <xdr:colOff>50800</xdr:colOff>
      <xdr:row>268</xdr:row>
      <xdr:rowOff>10160</xdr:rowOff>
    </xdr:from>
    <xdr:to>
      <xdr:col>7</xdr:col>
      <xdr:colOff>12076</xdr:colOff>
      <xdr:row>279</xdr:row>
      <xdr:rowOff>34247</xdr:rowOff>
    </xdr:to>
    <xdr:pic>
      <xdr:nvPicPr>
        <xdr:cNvPr id="9" name="Picture 8">
          <a:extLst>
            <a:ext uri="{FF2B5EF4-FFF2-40B4-BE49-F238E27FC236}">
              <a16:creationId xmlns:a16="http://schemas.microsoft.com/office/drawing/2014/main" id="{540FE786-63EB-2444-9E23-3B906057553F}"/>
            </a:ext>
          </a:extLst>
        </xdr:cNvPr>
        <xdr:cNvPicPr>
          <a:picLocks noChangeAspect="1"/>
        </xdr:cNvPicPr>
      </xdr:nvPicPr>
      <xdr:blipFill>
        <a:blip xmlns:r="http://schemas.openxmlformats.org/officeDocument/2006/relationships" r:embed="rId3"/>
        <a:stretch>
          <a:fillRect/>
        </a:stretch>
      </xdr:blipFill>
      <xdr:spPr>
        <a:xfrm>
          <a:off x="751840" y="51440080"/>
          <a:ext cx="4466678" cy="2462487"/>
        </a:xfrm>
        <a:prstGeom prst="rect">
          <a:avLst/>
        </a:prstGeom>
      </xdr:spPr>
    </xdr:pic>
    <xdr:clientData/>
  </xdr:twoCellAnchor>
  <xdr:twoCellAnchor>
    <xdr:from>
      <xdr:col>2</xdr:col>
      <xdr:colOff>63500</xdr:colOff>
      <xdr:row>164</xdr:row>
      <xdr:rowOff>101601</xdr:rowOff>
    </xdr:from>
    <xdr:to>
      <xdr:col>10</xdr:col>
      <xdr:colOff>469899</xdr:colOff>
      <xdr:row>179</xdr:row>
      <xdr:rowOff>25401</xdr:rowOff>
    </xdr:to>
    <xdr:graphicFrame macro="">
      <xdr:nvGraphicFramePr>
        <xdr:cNvPr id="5" name="Chart 4">
          <a:extLst>
            <a:ext uri="{FF2B5EF4-FFF2-40B4-BE49-F238E27FC236}">
              <a16:creationId xmlns:a16="http://schemas.microsoft.com/office/drawing/2014/main" id="{93851F43-BB83-A482-7A42-2AC48574ED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19050</xdr:colOff>
      <xdr:row>43</xdr:row>
      <xdr:rowOff>155575</xdr:rowOff>
    </xdr:from>
    <xdr:to>
      <xdr:col>3</xdr:col>
      <xdr:colOff>765175</xdr:colOff>
      <xdr:row>56</xdr:row>
      <xdr:rowOff>79375</xdr:rowOff>
    </xdr:to>
    <xdr:pic>
      <xdr:nvPicPr>
        <xdr:cNvPr id="12" name="Picture 1">
          <a:extLst>
            <a:ext uri="{FF2B5EF4-FFF2-40B4-BE49-F238E27FC236}">
              <a16:creationId xmlns:a16="http://schemas.microsoft.com/office/drawing/2014/main" id="{2CC6D617-3DF4-DA4D-8D25-D992AC9ED5A8}"/>
            </a:ext>
            <a:ext uri="{147F2762-F138-4A5C-976F-8EAC2B608ADB}">
              <a16:predDERef xmlns:a16="http://schemas.microsoft.com/office/drawing/2014/main" pred="{771F5B3D-F1EB-409D-BE2B-195DBA712FA6}"/>
            </a:ext>
          </a:extLst>
        </xdr:cNvPr>
        <xdr:cNvPicPr>
          <a:picLocks noChangeAspect="1"/>
        </xdr:cNvPicPr>
      </xdr:nvPicPr>
      <xdr:blipFill>
        <a:blip xmlns:r="http://schemas.openxmlformats.org/officeDocument/2006/relationships" r:embed="rId1"/>
        <a:stretch>
          <a:fillRect/>
        </a:stretch>
      </xdr:blipFill>
      <xdr:spPr>
        <a:xfrm>
          <a:off x="590550" y="8651875"/>
          <a:ext cx="3937000" cy="2400300"/>
        </a:xfrm>
        <a:prstGeom prst="rect">
          <a:avLst/>
        </a:prstGeom>
      </xdr:spPr>
    </xdr:pic>
    <xdr:clientData/>
  </xdr:twoCellAnchor>
  <xdr:twoCellAnchor editAs="oneCell">
    <xdr:from>
      <xdr:col>3</xdr:col>
      <xdr:colOff>838200</xdr:colOff>
      <xdr:row>43</xdr:row>
      <xdr:rowOff>142875</xdr:rowOff>
    </xdr:from>
    <xdr:to>
      <xdr:col>5</xdr:col>
      <xdr:colOff>1060450</xdr:colOff>
      <xdr:row>56</xdr:row>
      <xdr:rowOff>76200</xdr:rowOff>
    </xdr:to>
    <xdr:pic>
      <xdr:nvPicPr>
        <xdr:cNvPr id="15" name="Picture 2">
          <a:extLst>
            <a:ext uri="{FF2B5EF4-FFF2-40B4-BE49-F238E27FC236}">
              <a16:creationId xmlns:a16="http://schemas.microsoft.com/office/drawing/2014/main" id="{0DD0F740-3034-03B4-6B7D-02C0962E21AA}"/>
            </a:ext>
            <a:ext uri="{147F2762-F138-4A5C-976F-8EAC2B608ADB}">
              <a16:predDERef xmlns:a16="http://schemas.microsoft.com/office/drawing/2014/main" pred="{2CC6D617-3DF4-DA4D-8D25-D992AC9ED5A8}"/>
            </a:ext>
          </a:extLst>
        </xdr:cNvPr>
        <xdr:cNvPicPr>
          <a:picLocks noChangeAspect="1"/>
        </xdr:cNvPicPr>
      </xdr:nvPicPr>
      <xdr:blipFill>
        <a:blip xmlns:r="http://schemas.openxmlformats.org/officeDocument/2006/relationships" r:embed="rId2"/>
        <a:stretch>
          <a:fillRect/>
        </a:stretch>
      </xdr:blipFill>
      <xdr:spPr>
        <a:xfrm>
          <a:off x="4600575" y="9544050"/>
          <a:ext cx="4419600" cy="2409825"/>
        </a:xfrm>
        <a:prstGeom prst="rect">
          <a:avLst/>
        </a:prstGeom>
      </xdr:spPr>
    </xdr:pic>
    <xdr:clientData/>
  </xdr:twoCellAnchor>
  <xdr:twoCellAnchor editAs="oneCell">
    <xdr:from>
      <xdr:col>5</xdr:col>
      <xdr:colOff>1876425</xdr:colOff>
      <xdr:row>43</xdr:row>
      <xdr:rowOff>152400</xdr:rowOff>
    </xdr:from>
    <xdr:to>
      <xdr:col>7</xdr:col>
      <xdr:colOff>495300</xdr:colOff>
      <xdr:row>56</xdr:row>
      <xdr:rowOff>180975</xdr:rowOff>
    </xdr:to>
    <xdr:pic>
      <xdr:nvPicPr>
        <xdr:cNvPr id="19" name="Picture 3">
          <a:extLst>
            <a:ext uri="{FF2B5EF4-FFF2-40B4-BE49-F238E27FC236}">
              <a16:creationId xmlns:a16="http://schemas.microsoft.com/office/drawing/2014/main" id="{848E3BA8-D635-9DED-F4B9-3D072D6A8B2C}"/>
            </a:ext>
            <a:ext uri="{147F2762-F138-4A5C-976F-8EAC2B608ADB}">
              <a16:predDERef xmlns:a16="http://schemas.microsoft.com/office/drawing/2014/main" pred="{0DD0F740-3034-03B4-6B7D-02C0962E21AA}"/>
            </a:ext>
          </a:extLst>
        </xdr:cNvPr>
        <xdr:cNvPicPr>
          <a:picLocks noChangeAspect="1"/>
        </xdr:cNvPicPr>
      </xdr:nvPicPr>
      <xdr:blipFill>
        <a:blip xmlns:r="http://schemas.openxmlformats.org/officeDocument/2006/relationships" r:embed="rId3"/>
        <a:stretch>
          <a:fillRect/>
        </a:stretch>
      </xdr:blipFill>
      <xdr:spPr>
        <a:xfrm>
          <a:off x="9010650" y="9553575"/>
          <a:ext cx="5934075" cy="2505075"/>
        </a:xfrm>
        <a:prstGeom prst="rect">
          <a:avLst/>
        </a:prstGeom>
      </xdr:spPr>
    </xdr:pic>
    <xdr:clientData/>
  </xdr:twoCellAnchor>
  <xdr:twoCellAnchor editAs="oneCell">
    <xdr:from>
      <xdr:col>5</xdr:col>
      <xdr:colOff>518160</xdr:colOff>
      <xdr:row>74</xdr:row>
      <xdr:rowOff>168588</xdr:rowOff>
    </xdr:from>
    <xdr:to>
      <xdr:col>6</xdr:col>
      <xdr:colOff>3289300</xdr:colOff>
      <xdr:row>86</xdr:row>
      <xdr:rowOff>115393</xdr:rowOff>
    </xdr:to>
    <xdr:pic>
      <xdr:nvPicPr>
        <xdr:cNvPr id="4" name="Picture 3">
          <a:extLst>
            <a:ext uri="{FF2B5EF4-FFF2-40B4-BE49-F238E27FC236}">
              <a16:creationId xmlns:a16="http://schemas.microsoft.com/office/drawing/2014/main" id="{534823C5-45CE-FA29-B7A3-51FA478A331D}"/>
            </a:ext>
          </a:extLst>
        </xdr:cNvPr>
        <xdr:cNvPicPr>
          <a:picLocks noChangeAspect="1"/>
        </xdr:cNvPicPr>
      </xdr:nvPicPr>
      <xdr:blipFill>
        <a:blip xmlns:r="http://schemas.openxmlformats.org/officeDocument/2006/relationships" r:embed="rId4"/>
        <a:stretch>
          <a:fillRect/>
        </a:stretch>
      </xdr:blipFill>
      <xdr:spPr>
        <a:xfrm>
          <a:off x="7660640" y="40737468"/>
          <a:ext cx="4765040" cy="2263285"/>
        </a:xfrm>
        <a:prstGeom prst="rect">
          <a:avLst/>
        </a:prstGeom>
      </xdr:spPr>
    </xdr:pic>
    <xdr:clientData/>
  </xdr:twoCellAnchor>
  <xdr:twoCellAnchor editAs="oneCell">
    <xdr:from>
      <xdr:col>2</xdr:col>
      <xdr:colOff>1544320</xdr:colOff>
      <xdr:row>74</xdr:row>
      <xdr:rowOff>182881</xdr:rowOff>
    </xdr:from>
    <xdr:to>
      <xdr:col>4</xdr:col>
      <xdr:colOff>1450629</xdr:colOff>
      <xdr:row>86</xdr:row>
      <xdr:rowOff>30481</xdr:rowOff>
    </xdr:to>
    <xdr:pic>
      <xdr:nvPicPr>
        <xdr:cNvPr id="6" name="Picture 5">
          <a:extLst>
            <a:ext uri="{FF2B5EF4-FFF2-40B4-BE49-F238E27FC236}">
              <a16:creationId xmlns:a16="http://schemas.microsoft.com/office/drawing/2014/main" id="{624F4DEE-DC44-0F53-4A5B-DB3C1AD8F501}"/>
            </a:ext>
          </a:extLst>
        </xdr:cNvPr>
        <xdr:cNvPicPr>
          <a:picLocks noChangeAspect="1"/>
        </xdr:cNvPicPr>
      </xdr:nvPicPr>
      <xdr:blipFill>
        <a:blip xmlns:r="http://schemas.openxmlformats.org/officeDocument/2006/relationships" r:embed="rId5"/>
        <a:stretch>
          <a:fillRect/>
        </a:stretch>
      </xdr:blipFill>
      <xdr:spPr>
        <a:xfrm>
          <a:off x="2123440" y="40751761"/>
          <a:ext cx="4783109" cy="21640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74706</xdr:colOff>
      <xdr:row>94</xdr:row>
      <xdr:rowOff>112059</xdr:rowOff>
    </xdr:from>
    <xdr:to>
      <xdr:col>4</xdr:col>
      <xdr:colOff>1430129</xdr:colOff>
      <xdr:row>109</xdr:row>
      <xdr:rowOff>44904</xdr:rowOff>
    </xdr:to>
    <xdr:pic>
      <xdr:nvPicPr>
        <xdr:cNvPr id="3" name="Picture 1">
          <a:extLst>
            <a:ext uri="{FF2B5EF4-FFF2-40B4-BE49-F238E27FC236}">
              <a16:creationId xmlns:a16="http://schemas.microsoft.com/office/drawing/2014/main" id="{700F8BCF-9F41-C7BC-7E3D-B031110D1A10}"/>
            </a:ext>
          </a:extLst>
        </xdr:cNvPr>
        <xdr:cNvPicPr>
          <a:picLocks noChangeAspect="1"/>
        </xdr:cNvPicPr>
      </xdr:nvPicPr>
      <xdr:blipFill>
        <a:blip xmlns:r="http://schemas.openxmlformats.org/officeDocument/2006/relationships" r:embed="rId1"/>
        <a:stretch>
          <a:fillRect/>
        </a:stretch>
      </xdr:blipFill>
      <xdr:spPr>
        <a:xfrm>
          <a:off x="560294" y="19685000"/>
          <a:ext cx="6473523" cy="27903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342472</xdr:colOff>
      <xdr:row>55</xdr:row>
      <xdr:rowOff>71348</xdr:rowOff>
    </xdr:from>
    <xdr:to>
      <xdr:col>2</xdr:col>
      <xdr:colOff>2875221</xdr:colOff>
      <xdr:row>58</xdr:row>
      <xdr:rowOff>98527</xdr:rowOff>
    </xdr:to>
    <xdr:pic>
      <xdr:nvPicPr>
        <xdr:cNvPr id="3" name="Picture 2">
          <a:extLst>
            <a:ext uri="{FF2B5EF4-FFF2-40B4-BE49-F238E27FC236}">
              <a16:creationId xmlns:a16="http://schemas.microsoft.com/office/drawing/2014/main" id="{787F6106-ABC1-5E43-A8FD-7222E1228189}"/>
            </a:ext>
          </a:extLst>
        </xdr:cNvPr>
        <xdr:cNvPicPr>
          <a:picLocks noChangeAspect="1"/>
        </xdr:cNvPicPr>
      </xdr:nvPicPr>
      <xdr:blipFill>
        <a:blip xmlns:r="http://schemas.openxmlformats.org/officeDocument/2006/relationships" r:embed="rId1"/>
        <a:stretch>
          <a:fillRect/>
        </a:stretch>
      </xdr:blipFill>
      <xdr:spPr>
        <a:xfrm>
          <a:off x="527978" y="11458539"/>
          <a:ext cx="2532749" cy="626504"/>
        </a:xfrm>
        <a:prstGeom prst="rect">
          <a:avLst/>
        </a:prstGeom>
        <a:ln>
          <a:solidFill>
            <a:sysClr val="windowText" lastClr="000000"/>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107108</xdr:colOff>
      <xdr:row>14</xdr:row>
      <xdr:rowOff>153011</xdr:rowOff>
    </xdr:from>
    <xdr:to>
      <xdr:col>5</xdr:col>
      <xdr:colOff>2311053</xdr:colOff>
      <xdr:row>41</xdr:row>
      <xdr:rowOff>12408</xdr:rowOff>
    </xdr:to>
    <xdr:pic>
      <xdr:nvPicPr>
        <xdr:cNvPr id="2" name="Picture 1">
          <a:extLst>
            <a:ext uri="{FF2B5EF4-FFF2-40B4-BE49-F238E27FC236}">
              <a16:creationId xmlns:a16="http://schemas.microsoft.com/office/drawing/2014/main" id="{4CFEE462-F0C5-974A-A2B7-BD69DFA15F94}"/>
            </a:ext>
          </a:extLst>
        </xdr:cNvPr>
        <xdr:cNvPicPr>
          <a:picLocks noChangeAspect="1"/>
        </xdr:cNvPicPr>
      </xdr:nvPicPr>
      <xdr:blipFill>
        <a:blip xmlns:r="http://schemas.openxmlformats.org/officeDocument/2006/relationships" r:embed="rId1"/>
        <a:stretch>
          <a:fillRect/>
        </a:stretch>
      </xdr:blipFill>
      <xdr:spPr>
        <a:xfrm>
          <a:off x="673253" y="3335662"/>
          <a:ext cx="7039125" cy="51689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213645</xdr:colOff>
      <xdr:row>16</xdr:row>
      <xdr:rowOff>71215</xdr:rowOff>
    </xdr:from>
    <xdr:to>
      <xdr:col>5</xdr:col>
      <xdr:colOff>1700</xdr:colOff>
      <xdr:row>42</xdr:row>
      <xdr:rowOff>50804</xdr:rowOff>
    </xdr:to>
    <xdr:pic>
      <xdr:nvPicPr>
        <xdr:cNvPr id="2" name="Picture 1">
          <a:extLst>
            <a:ext uri="{FF2B5EF4-FFF2-40B4-BE49-F238E27FC236}">
              <a16:creationId xmlns:a16="http://schemas.microsoft.com/office/drawing/2014/main" id="{4DCA7553-1C85-A646-A070-CDF7BC5AD130}"/>
            </a:ext>
          </a:extLst>
        </xdr:cNvPr>
        <xdr:cNvPicPr>
          <a:picLocks noChangeAspect="1"/>
        </xdr:cNvPicPr>
      </xdr:nvPicPr>
      <xdr:blipFill>
        <a:blip xmlns:r="http://schemas.openxmlformats.org/officeDocument/2006/relationships" r:embed="rId1"/>
        <a:stretch>
          <a:fillRect/>
        </a:stretch>
      </xdr:blipFill>
      <xdr:spPr>
        <a:xfrm>
          <a:off x="213645" y="3430187"/>
          <a:ext cx="6672167" cy="52257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data.worldbank.org/indicator/FP.CPI.TOTL?end=2024&amp;locations=GB&amp;start=2000&amp;view=chart" TargetMode="External"/><Relationship Id="rId1" Type="http://schemas.openxmlformats.org/officeDocument/2006/relationships/hyperlink" Target="https://www.thecornerlondoncity.co.uk/"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withersworldwide.com/en-gb/insight/read/investing-in-uk-commercial-real-estate?utm" TargetMode="External"/><Relationship Id="rId7" Type="http://schemas.openxmlformats.org/officeDocument/2006/relationships/drawing" Target="../drawings/drawing3.xml"/><Relationship Id="rId2" Type="http://schemas.openxmlformats.org/officeDocument/2006/relationships/hyperlink" Target="https://www.hvs.com/article/9912-a-new-approach-to-hotel-management-fees" TargetMode="External"/><Relationship Id="rId1" Type="http://schemas.openxmlformats.org/officeDocument/2006/relationships/hyperlink" Target="https://hvs.com/PaidPublications/Samples/Excerpts_HVS%20Guide%20to%20Hotel%20Management%20Contracts%202020.pdf" TargetMode="External"/><Relationship Id="rId6" Type="http://schemas.openxmlformats.org/officeDocument/2006/relationships/hyperlink" Target="https://www.gov.uk/guidance/rates-of-stamp-duty-land-tax-for-non-uk-residents" TargetMode="External"/><Relationship Id="rId5" Type="http://schemas.openxmlformats.org/officeDocument/2006/relationships/hyperlink" Target="https://www.cushmanwakefield.com/en/united-kingdom/insights/stamp-duty-calculator?utm" TargetMode="External"/><Relationship Id="rId4" Type="http://schemas.openxmlformats.org/officeDocument/2006/relationships/hyperlink" Target="https://www.dlapiperrealworld.com/law/index.html?t=taxes&amp;s=tax-on-acquisitions&amp;q=taxation-of-acquisitions&amp;c=GB-ENG-WL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finance.yahoo.com/currency-converter/?guccounter=1"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NPV@%20before-tax%20equity%20discount%20rate%20(&#163;)" TargetMode="External"/><Relationship Id="rId1" Type="http://schemas.openxmlformats.org/officeDocument/2006/relationships/hyperlink" Target="https://finance.yahoo.com/currency-converter/?guccounter=1"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6ED73-8913-FD43-B15D-344D9B0E13BA}">
  <sheetPr>
    <tabColor theme="2" tint="-9.9978637043366805E-2"/>
  </sheetPr>
  <dimension ref="A1:Z46"/>
  <sheetViews>
    <sheetView showGridLines="0" zoomScale="82" workbookViewId="0">
      <pane xSplit="2" ySplit="5" topLeftCell="C12" activePane="bottomRight" state="frozen"/>
      <selection pane="topRight" activeCell="C1" sqref="C1"/>
      <selection pane="bottomLeft" activeCell="A6" sqref="A6"/>
      <selection pane="bottomRight" activeCell="M49" sqref="M49"/>
    </sheetView>
  </sheetViews>
  <sheetFormatPr baseColWidth="10" defaultColWidth="11" defaultRowHeight="15"/>
  <cols>
    <col min="1" max="1" width="5" style="26" customWidth="1"/>
    <col min="2" max="2" width="4.1640625" style="2" customWidth="1"/>
    <col min="3" max="3" width="11.1640625" style="2" bestFit="1" customWidth="1"/>
    <col min="4" max="6" width="11" style="2"/>
    <col min="7" max="7" width="12" style="2" bestFit="1" customWidth="1"/>
    <col min="8" max="8" width="11.1640625" style="2" bestFit="1" customWidth="1"/>
    <col min="9" max="9" width="14.83203125" style="2" customWidth="1"/>
    <col min="10" max="10" width="11.1640625" style="2" bestFit="1" customWidth="1"/>
    <col min="11" max="11" width="13.5" style="2" customWidth="1"/>
    <col min="12" max="12" width="11.1640625" style="2" bestFit="1" customWidth="1"/>
    <col min="13" max="13" width="11" style="2"/>
    <col min="14" max="14" width="3" style="2" customWidth="1"/>
    <col min="15" max="15" width="27.83203125" style="2" bestFit="1" customWidth="1"/>
    <col min="16" max="16" width="11" style="2"/>
    <col min="17" max="28" width="11.1640625" style="2" bestFit="1" customWidth="1"/>
    <col min="29" max="16384" width="11" style="2"/>
  </cols>
  <sheetData>
    <row r="1" spans="2:23" s="26" customFormat="1"/>
    <row r="3" spans="2:23" ht="15" customHeight="1">
      <c r="C3" s="629" t="s">
        <v>0</v>
      </c>
      <c r="D3" s="630"/>
      <c r="E3" s="630"/>
      <c r="F3" s="630"/>
      <c r="G3" s="630"/>
      <c r="H3" s="630"/>
      <c r="I3" s="630"/>
      <c r="J3" s="630"/>
      <c r="K3" s="630"/>
      <c r="L3" s="630"/>
      <c r="M3" s="630"/>
      <c r="N3" s="84"/>
      <c r="O3" s="84"/>
      <c r="P3" s="84"/>
      <c r="Q3" s="84"/>
    </row>
    <row r="4" spans="2:23" ht="16" customHeight="1">
      <c r="C4" s="629"/>
      <c r="D4" s="630"/>
      <c r="E4" s="630"/>
      <c r="F4" s="630"/>
      <c r="G4" s="630"/>
      <c r="H4" s="630"/>
      <c r="I4" s="630"/>
      <c r="J4" s="630"/>
      <c r="K4" s="630"/>
      <c r="L4" s="630"/>
      <c r="M4" s="630"/>
      <c r="N4" s="84"/>
      <c r="O4" s="84"/>
      <c r="P4" s="84"/>
      <c r="Q4" s="84"/>
    </row>
    <row r="5" spans="2:23" ht="16">
      <c r="B5" s="84"/>
    </row>
    <row r="6" spans="2:23" ht="16">
      <c r="B6" s="84"/>
    </row>
    <row r="8" spans="2:23" ht="115" customHeight="1" thickBot="1">
      <c r="C8" s="634" t="s">
        <v>1</v>
      </c>
      <c r="D8" s="635"/>
      <c r="E8" s="635"/>
      <c r="F8" s="635"/>
      <c r="G8" s="635"/>
      <c r="H8" s="635"/>
      <c r="I8" s="635"/>
      <c r="J8" s="635"/>
      <c r="K8" s="635"/>
      <c r="L8" s="635"/>
      <c r="M8" s="636"/>
      <c r="N8" s="233"/>
      <c r="O8" s="233"/>
    </row>
    <row r="11" spans="2:23" ht="37">
      <c r="C11" s="631" t="s">
        <v>579</v>
      </c>
      <c r="D11" s="632"/>
      <c r="E11" s="632"/>
      <c r="F11" s="632"/>
      <c r="G11" s="632"/>
      <c r="H11" s="632"/>
      <c r="I11" s="632"/>
      <c r="J11" s="632"/>
      <c r="K11" s="632"/>
      <c r="L11" s="632"/>
      <c r="M11" s="633"/>
      <c r="N11" s="59"/>
      <c r="O11" s="34"/>
      <c r="P11" s="84"/>
      <c r="Q11" s="84"/>
      <c r="R11" s="84"/>
      <c r="S11" s="84"/>
      <c r="T11" s="84"/>
      <c r="U11" s="84"/>
      <c r="V11" s="84"/>
      <c r="W11" s="84"/>
    </row>
    <row r="12" spans="2:23" ht="32">
      <c r="C12" s="35"/>
      <c r="D12" s="35"/>
      <c r="E12" s="35"/>
      <c r="F12" s="35"/>
      <c r="G12" s="35"/>
      <c r="H12" s="35"/>
      <c r="I12" s="35"/>
      <c r="J12" s="35"/>
      <c r="K12" s="35"/>
      <c r="L12" s="35"/>
      <c r="M12" s="35"/>
      <c r="N12" s="35"/>
      <c r="O12" s="84"/>
      <c r="P12" s="84"/>
      <c r="Q12" s="84"/>
      <c r="R12" s="84"/>
      <c r="S12" s="84"/>
      <c r="T12" s="84"/>
      <c r="U12" s="84"/>
      <c r="V12" s="84"/>
      <c r="W12" s="84"/>
    </row>
    <row r="13" spans="2:23" ht="15" customHeight="1">
      <c r="F13" s="637" t="s">
        <v>2</v>
      </c>
      <c r="G13" s="638"/>
      <c r="H13" s="638"/>
      <c r="I13" s="638"/>
      <c r="J13" s="639"/>
    </row>
    <row r="14" spans="2:23" ht="17" customHeight="1" thickBot="1">
      <c r="F14" s="234" t="s">
        <v>577</v>
      </c>
      <c r="G14" s="234" t="s">
        <v>578</v>
      </c>
      <c r="H14" s="640" t="s">
        <v>3</v>
      </c>
      <c r="I14" s="641"/>
      <c r="J14" s="234" t="s">
        <v>4</v>
      </c>
    </row>
    <row r="15" spans="2:23" ht="16" thickTop="1">
      <c r="F15" s="235" t="s">
        <v>5</v>
      </c>
      <c r="G15" s="235" t="s">
        <v>6</v>
      </c>
      <c r="H15" s="625" t="str">
        <f>LOWER(F15&amp;"."&amp;G15&amp;"@ehl.ch")</f>
        <v>arthur.bedat@ehl.ch</v>
      </c>
      <c r="I15" s="626"/>
      <c r="J15" s="235">
        <v>698363536</v>
      </c>
      <c r="W15" s="28"/>
    </row>
    <row r="16" spans="2:23">
      <c r="F16" s="9" t="s">
        <v>7</v>
      </c>
      <c r="G16" s="9" t="s">
        <v>8</v>
      </c>
      <c r="H16" s="627" t="str">
        <f t="shared" ref="H16:H20" si="0">LOWER(F16&amp;"."&amp;G16&amp;"@ehl.ch")</f>
        <v>alexandre.carboni@ehl.ch</v>
      </c>
      <c r="I16" s="628"/>
      <c r="J16" s="9">
        <v>557689718</v>
      </c>
    </row>
    <row r="17" spans="3:23">
      <c r="F17" s="9" t="s">
        <v>9</v>
      </c>
      <c r="G17" s="9" t="s">
        <v>10</v>
      </c>
      <c r="H17" s="627" t="str">
        <f t="shared" si="0"/>
        <v>margot.conceprio@ehl.ch</v>
      </c>
      <c r="I17" s="628"/>
      <c r="J17" s="9">
        <v>646947764</v>
      </c>
    </row>
    <row r="18" spans="3:23">
      <c r="F18" s="9" t="s">
        <v>11</v>
      </c>
      <c r="G18" s="9" t="s">
        <v>12</v>
      </c>
      <c r="H18" s="627" t="str">
        <f>LOWER(F18&amp;"."&amp;G18&amp;"@ehl.ch")</f>
        <v>titouan.guyot@ehl.ch</v>
      </c>
      <c r="I18" s="628"/>
      <c r="J18" s="9">
        <v>704826420</v>
      </c>
    </row>
    <row r="19" spans="3:23">
      <c r="F19" s="9" t="s">
        <v>13</v>
      </c>
      <c r="G19" s="9" t="s">
        <v>14</v>
      </c>
      <c r="H19" s="627" t="str">
        <f t="shared" si="0"/>
        <v>daniella.hallen@ehl.ch</v>
      </c>
      <c r="I19" s="628"/>
      <c r="J19" s="9">
        <v>608900893</v>
      </c>
    </row>
    <row r="20" spans="3:23">
      <c r="F20" s="9" t="s">
        <v>15</v>
      </c>
      <c r="G20" s="9" t="s">
        <v>16</v>
      </c>
      <c r="H20" s="627" t="str">
        <f t="shared" si="0"/>
        <v>sophie.luscher@ehl.ch</v>
      </c>
      <c r="I20" s="628"/>
      <c r="J20" s="9">
        <v>683600659</v>
      </c>
    </row>
    <row r="21" spans="3:23">
      <c r="O21" s="58"/>
      <c r="P21" s="58"/>
      <c r="Q21" s="58"/>
      <c r="R21" s="58"/>
      <c r="S21" s="550"/>
      <c r="T21" s="58"/>
      <c r="U21" s="58"/>
      <c r="V21" s="58"/>
      <c r="W21" s="58"/>
    </row>
    <row r="22" spans="3:23" ht="16" thickBot="1">
      <c r="K22" s="236"/>
      <c r="O22" s="237"/>
      <c r="P22" s="58"/>
      <c r="Q22" s="58"/>
      <c r="R22" s="58"/>
      <c r="S22" s="58"/>
      <c r="T22" s="58"/>
      <c r="U22" s="550"/>
      <c r="V22" s="58"/>
      <c r="W22" s="58"/>
    </row>
    <row r="23" spans="3:23" ht="15" customHeight="1" thickBot="1">
      <c r="C23" s="645" t="s">
        <v>17</v>
      </c>
      <c r="D23" s="646"/>
      <c r="E23" s="646"/>
      <c r="F23" s="646"/>
      <c r="G23" s="646"/>
      <c r="H23" s="646"/>
      <c r="I23" s="646"/>
      <c r="J23" s="646"/>
      <c r="K23" s="646"/>
      <c r="L23" s="646"/>
      <c r="M23" s="647"/>
    </row>
    <row r="24" spans="3:23" ht="16" customHeight="1">
      <c r="C24" s="648" t="s">
        <v>18</v>
      </c>
      <c r="D24" s="649"/>
      <c r="E24" s="649"/>
      <c r="F24" s="649"/>
      <c r="G24" s="649"/>
      <c r="H24" s="649"/>
      <c r="I24" s="649"/>
      <c r="J24" s="649"/>
      <c r="K24" s="649"/>
      <c r="L24" s="649"/>
      <c r="M24" s="650"/>
    </row>
    <row r="25" spans="3:23" ht="16" customHeight="1">
      <c r="C25" s="651"/>
      <c r="D25" s="652"/>
      <c r="E25" s="652"/>
      <c r="F25" s="652"/>
      <c r="G25" s="652"/>
      <c r="H25" s="652"/>
      <c r="I25" s="652"/>
      <c r="J25" s="652"/>
      <c r="K25" s="652"/>
      <c r="L25" s="652"/>
      <c r="M25" s="653"/>
    </row>
    <row r="26" spans="3:23">
      <c r="C26" s="651"/>
      <c r="D26" s="652"/>
      <c r="E26" s="652"/>
      <c r="F26" s="652"/>
      <c r="G26" s="652"/>
      <c r="H26" s="652"/>
      <c r="I26" s="652"/>
      <c r="J26" s="652"/>
      <c r="K26" s="652"/>
      <c r="L26" s="652"/>
      <c r="M26" s="653"/>
    </row>
    <row r="27" spans="3:23" ht="16" customHeight="1" thickBot="1">
      <c r="C27" s="654"/>
      <c r="D27" s="655"/>
      <c r="E27" s="655"/>
      <c r="F27" s="655"/>
      <c r="G27" s="655"/>
      <c r="H27" s="655"/>
      <c r="I27" s="655"/>
      <c r="J27" s="655"/>
      <c r="K27" s="655"/>
      <c r="L27" s="655"/>
      <c r="M27" s="656"/>
    </row>
    <row r="28" spans="3:23" ht="16" thickBot="1"/>
    <row r="29" spans="3:23" ht="16" thickBot="1">
      <c r="C29" s="657" t="s">
        <v>19</v>
      </c>
      <c r="D29" s="658"/>
      <c r="E29" s="658"/>
      <c r="F29" s="658"/>
      <c r="G29" s="658"/>
      <c r="H29" s="658"/>
      <c r="I29" s="658"/>
      <c r="J29" s="658"/>
      <c r="K29" s="658"/>
      <c r="L29" s="658"/>
      <c r="M29" s="659"/>
      <c r="O29" s="642" t="s">
        <v>20</v>
      </c>
      <c r="P29" s="643"/>
      <c r="Q29" s="643"/>
      <c r="R29" s="643"/>
      <c r="S29" s="643"/>
      <c r="T29" s="643"/>
      <c r="U29" s="643"/>
      <c r="V29" s="644"/>
    </row>
    <row r="30" spans="3:23" ht="16">
      <c r="C30" s="666" t="s">
        <v>568</v>
      </c>
      <c r="D30" s="667"/>
      <c r="E30" s="667"/>
      <c r="F30" s="667"/>
      <c r="G30" s="667"/>
      <c r="H30" s="667"/>
      <c r="I30" s="667"/>
      <c r="J30" s="667"/>
      <c r="K30" s="667"/>
      <c r="L30" s="667"/>
      <c r="M30" s="668"/>
      <c r="O30" s="238" t="s">
        <v>189</v>
      </c>
      <c r="P30" s="676" t="s">
        <v>21</v>
      </c>
      <c r="Q30" s="676"/>
      <c r="R30" s="676"/>
      <c r="S30" s="676"/>
      <c r="T30" s="676"/>
      <c r="U30" s="676"/>
      <c r="V30" s="677"/>
    </row>
    <row r="31" spans="3:23" ht="16">
      <c r="C31" s="666"/>
      <c r="D31" s="667"/>
      <c r="E31" s="667"/>
      <c r="F31" s="667"/>
      <c r="G31" s="667"/>
      <c r="H31" s="667"/>
      <c r="I31" s="667"/>
      <c r="J31" s="667"/>
      <c r="K31" s="667"/>
      <c r="L31" s="667"/>
      <c r="M31" s="668"/>
      <c r="O31" s="239" t="s">
        <v>501</v>
      </c>
      <c r="P31" s="672" t="s">
        <v>22</v>
      </c>
      <c r="Q31" s="672"/>
      <c r="R31" s="672"/>
      <c r="S31" s="672"/>
      <c r="T31" s="672"/>
      <c r="U31" s="672"/>
      <c r="V31" s="673"/>
    </row>
    <row r="32" spans="3:23" ht="16">
      <c r="C32" s="666"/>
      <c r="D32" s="667"/>
      <c r="E32" s="667"/>
      <c r="F32" s="667"/>
      <c r="G32" s="667"/>
      <c r="H32" s="667"/>
      <c r="I32" s="667"/>
      <c r="J32" s="667"/>
      <c r="K32" s="667"/>
      <c r="L32" s="667"/>
      <c r="M32" s="668"/>
      <c r="O32" s="239" t="s">
        <v>502</v>
      </c>
      <c r="P32" s="672" t="s">
        <v>23</v>
      </c>
      <c r="Q32" s="672"/>
      <c r="R32" s="672"/>
      <c r="S32" s="672"/>
      <c r="T32" s="672"/>
      <c r="U32" s="672"/>
      <c r="V32" s="673"/>
    </row>
    <row r="33" spans="3:26" ht="16">
      <c r="C33" s="666"/>
      <c r="D33" s="667"/>
      <c r="E33" s="667"/>
      <c r="F33" s="667"/>
      <c r="G33" s="667"/>
      <c r="H33" s="667"/>
      <c r="I33" s="667"/>
      <c r="J33" s="667"/>
      <c r="K33" s="667"/>
      <c r="L33" s="667"/>
      <c r="M33" s="668"/>
      <c r="O33" s="240" t="s">
        <v>503</v>
      </c>
      <c r="P33" s="672" t="s">
        <v>24</v>
      </c>
      <c r="Q33" s="672"/>
      <c r="R33" s="672"/>
      <c r="S33" s="672"/>
      <c r="T33" s="672"/>
      <c r="U33" s="672"/>
      <c r="V33" s="673"/>
    </row>
    <row r="34" spans="3:26" ht="16">
      <c r="C34" s="666"/>
      <c r="D34" s="667"/>
      <c r="E34" s="667"/>
      <c r="F34" s="667"/>
      <c r="G34" s="667"/>
      <c r="H34" s="667"/>
      <c r="I34" s="667"/>
      <c r="J34" s="667"/>
      <c r="K34" s="667"/>
      <c r="L34" s="667"/>
      <c r="M34" s="668"/>
      <c r="O34" s="239" t="s">
        <v>504</v>
      </c>
      <c r="P34" s="672" t="s">
        <v>25</v>
      </c>
      <c r="Q34" s="672"/>
      <c r="R34" s="672"/>
      <c r="S34" s="672"/>
      <c r="T34" s="672"/>
      <c r="U34" s="672"/>
      <c r="V34" s="673"/>
    </row>
    <row r="35" spans="3:26" ht="16">
      <c r="C35" s="666"/>
      <c r="D35" s="667"/>
      <c r="E35" s="667"/>
      <c r="F35" s="667"/>
      <c r="G35" s="667"/>
      <c r="H35" s="667"/>
      <c r="I35" s="667"/>
      <c r="J35" s="667"/>
      <c r="K35" s="667"/>
      <c r="L35" s="667"/>
      <c r="M35" s="668"/>
      <c r="O35" s="239" t="s">
        <v>26</v>
      </c>
      <c r="P35" s="672" t="s">
        <v>27</v>
      </c>
      <c r="Q35" s="672"/>
      <c r="R35" s="672"/>
      <c r="S35" s="672"/>
      <c r="T35" s="672"/>
      <c r="U35" s="672"/>
      <c r="V35" s="673"/>
      <c r="Z35" s="1"/>
    </row>
    <row r="36" spans="3:26" ht="17" thickBot="1">
      <c r="C36" s="669"/>
      <c r="D36" s="670"/>
      <c r="E36" s="670"/>
      <c r="F36" s="670"/>
      <c r="G36" s="670"/>
      <c r="H36" s="670"/>
      <c r="I36" s="670"/>
      <c r="J36" s="670"/>
      <c r="K36" s="670"/>
      <c r="L36" s="670"/>
      <c r="M36" s="671"/>
      <c r="O36" s="241" t="s">
        <v>28</v>
      </c>
      <c r="P36" s="674" t="s">
        <v>29</v>
      </c>
      <c r="Q36" s="674"/>
      <c r="R36" s="674"/>
      <c r="S36" s="674"/>
      <c r="T36" s="674"/>
      <c r="U36" s="674"/>
      <c r="V36" s="675"/>
    </row>
    <row r="37" spans="3:26" ht="16" thickBot="1">
      <c r="K37" s="18"/>
    </row>
    <row r="38" spans="3:26">
      <c r="C38" s="280" t="s">
        <v>30</v>
      </c>
      <c r="D38" s="607"/>
      <c r="E38" s="607"/>
      <c r="F38" s="607"/>
      <c r="G38" s="607"/>
      <c r="H38" s="607"/>
      <c r="I38" s="607"/>
      <c r="J38" s="607"/>
      <c r="K38" s="608"/>
    </row>
    <row r="39" spans="3:26" ht="15" customHeight="1">
      <c r="C39" s="660" t="s">
        <v>31</v>
      </c>
      <c r="D39" s="661"/>
      <c r="E39" s="661"/>
      <c r="F39" s="661"/>
      <c r="G39" s="661"/>
      <c r="H39" s="661"/>
      <c r="I39" s="661"/>
      <c r="J39" s="661"/>
      <c r="K39" s="662"/>
    </row>
    <row r="40" spans="3:26">
      <c r="C40" s="660"/>
      <c r="D40" s="661"/>
      <c r="E40" s="661"/>
      <c r="F40" s="661"/>
      <c r="G40" s="661"/>
      <c r="H40" s="661"/>
      <c r="I40" s="661"/>
      <c r="J40" s="661"/>
      <c r="K40" s="662"/>
    </row>
    <row r="41" spans="3:26">
      <c r="C41" s="660"/>
      <c r="D41" s="661"/>
      <c r="E41" s="661"/>
      <c r="F41" s="661"/>
      <c r="G41" s="661"/>
      <c r="H41" s="661"/>
      <c r="I41" s="661"/>
      <c r="J41" s="661"/>
      <c r="K41" s="662"/>
    </row>
    <row r="42" spans="3:26">
      <c r="C42" s="660"/>
      <c r="D42" s="661"/>
      <c r="E42" s="661"/>
      <c r="F42" s="661"/>
      <c r="G42" s="661"/>
      <c r="H42" s="661"/>
      <c r="I42" s="661"/>
      <c r="J42" s="661"/>
      <c r="K42" s="662"/>
    </row>
    <row r="43" spans="3:26">
      <c r="C43" s="660"/>
      <c r="D43" s="661"/>
      <c r="E43" s="661"/>
      <c r="F43" s="661"/>
      <c r="G43" s="661"/>
      <c r="H43" s="661"/>
      <c r="I43" s="661"/>
      <c r="J43" s="661"/>
      <c r="K43" s="662"/>
    </row>
    <row r="44" spans="3:26" ht="16" thickBot="1">
      <c r="C44" s="663"/>
      <c r="D44" s="664"/>
      <c r="E44" s="664"/>
      <c r="F44" s="664"/>
      <c r="G44" s="664"/>
      <c r="H44" s="664"/>
      <c r="I44" s="664"/>
      <c r="J44" s="664"/>
      <c r="K44" s="665"/>
    </row>
    <row r="45" spans="3:26">
      <c r="C45" s="606"/>
      <c r="D45" s="606"/>
      <c r="E45" s="606"/>
      <c r="F45" s="606"/>
      <c r="G45" s="606"/>
      <c r="H45" s="606"/>
      <c r="I45" s="606"/>
      <c r="J45" s="606"/>
      <c r="K45" s="606"/>
    </row>
    <row r="46" spans="3:26">
      <c r="C46" s="606"/>
      <c r="D46" s="606"/>
      <c r="E46" s="606"/>
      <c r="F46" s="606"/>
      <c r="G46" s="606"/>
      <c r="H46" s="606"/>
      <c r="I46" s="606"/>
      <c r="J46" s="606"/>
      <c r="K46" s="606"/>
    </row>
  </sheetData>
  <mergeCells count="24">
    <mergeCell ref="C39:K44"/>
    <mergeCell ref="C30:M36"/>
    <mergeCell ref="P34:V34"/>
    <mergeCell ref="P35:V35"/>
    <mergeCell ref="P36:V36"/>
    <mergeCell ref="P30:V30"/>
    <mergeCell ref="P31:V31"/>
    <mergeCell ref="P32:V32"/>
    <mergeCell ref="P33:V33"/>
    <mergeCell ref="O29:V29"/>
    <mergeCell ref="C23:M23"/>
    <mergeCell ref="C24:M27"/>
    <mergeCell ref="H20:I20"/>
    <mergeCell ref="C29:M29"/>
    <mergeCell ref="C3:M4"/>
    <mergeCell ref="C11:M11"/>
    <mergeCell ref="C8:M8"/>
    <mergeCell ref="F13:J13"/>
    <mergeCell ref="H14:I14"/>
    <mergeCell ref="H15:I15"/>
    <mergeCell ref="H16:I16"/>
    <mergeCell ref="H17:I17"/>
    <mergeCell ref="H18:I18"/>
    <mergeCell ref="H19:I19"/>
  </mergeCells>
  <phoneticPr fontId="10" type="noConversion"/>
  <hyperlinks>
    <hyperlink ref="O30" location="'2. Hotel selection'!A1" display="2. Hotel Selection" xr:uid="{4ABB17AB-F404-4349-B5CA-3EDA582A1B84}"/>
    <hyperlink ref="O31" location="'3. Market Analysis'!A1" display="3. Market Analysis" xr:uid="{E80B4DD1-F72A-BA4F-896C-6EE9D78AC4EA}"/>
    <hyperlink ref="O32" location="'4. Assumptions'!A1" display="4. Assumptions" xr:uid="{616486D3-0896-A64E-81F8-AE28EE93F84F}"/>
    <hyperlink ref="O33" location="'5. Market Valuation'!A1" display="5. Market Valuation" xr:uid="{575DB94E-99C0-0B4F-97D1-BB9FB07CB228}"/>
    <hyperlink ref="O34" location="'6. Investment Analysis'!A1" display="6. Investment Analysis" xr:uid="{8B3B4434-1B8C-7B4F-A9F2-CE2A03762198}"/>
    <hyperlink ref="O35" location="'APPENDIX – Real Depreciation'!A1" display="APPENDIX – Real Depreciation" xr:uid="{FFBE0DF4-669E-924C-BA7E-E2F6D6ECEBDB}"/>
    <hyperlink ref="O36" location="'APPENDIX – Benchmarking'!A1" display="APPENDIX – Benchmarking" xr:uid="{B5CD1166-A47A-5342-846C-AF431F807D6F}"/>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138B4-0995-9F46-93F6-481C5428FD6A}">
  <dimension ref="A1:CB545"/>
  <sheetViews>
    <sheetView showGridLines="0" zoomScaleNormal="100" workbookViewId="0">
      <pane xSplit="2" ySplit="5" topLeftCell="C230" activePane="bottomRight" state="frozen"/>
      <selection activeCell="S39" sqref="S39"/>
      <selection pane="topRight" activeCell="S39" sqref="S39"/>
      <selection pane="bottomLeft" activeCell="S39" sqref="S39"/>
      <selection pane="bottomRight" activeCell="C257" sqref="C257:D261"/>
    </sheetView>
  </sheetViews>
  <sheetFormatPr baseColWidth="10" defaultColWidth="11" defaultRowHeight="15"/>
  <cols>
    <col min="1" max="1" width="5" style="26" customWidth="1"/>
    <col min="2" max="2" width="4.1640625" style="2" customWidth="1"/>
    <col min="3" max="3" width="20" style="2" customWidth="1"/>
    <col min="4" max="4" width="13.83203125" style="2" customWidth="1"/>
    <col min="5" max="5" width="9" style="2" customWidth="1"/>
    <col min="6" max="6" width="10.33203125" style="2" customWidth="1"/>
    <col min="7" max="7" width="9.33203125" style="2" customWidth="1"/>
    <col min="8" max="8" width="10.1640625" style="2" customWidth="1"/>
    <col min="9" max="9" width="10.6640625" style="2" customWidth="1"/>
    <col min="10" max="10" width="10.33203125" style="2" customWidth="1"/>
    <col min="11" max="11" width="10.5" style="2" customWidth="1"/>
    <col min="12" max="12" width="14.5" style="2" customWidth="1"/>
    <col min="13" max="15" width="10.6640625" style="2" customWidth="1"/>
    <col min="16" max="16" width="10.33203125" style="2" customWidth="1"/>
    <col min="17" max="17" width="11.6640625" style="2" customWidth="1"/>
    <col min="18" max="18" width="10.5" style="2" customWidth="1"/>
    <col min="19" max="19" width="11.5" style="2" customWidth="1"/>
    <col min="20" max="20" width="12.5" style="2" customWidth="1"/>
    <col min="21" max="23" width="10.6640625" style="2" bestFit="1" customWidth="1"/>
    <col min="24" max="26" width="10.6640625" style="2" customWidth="1"/>
    <col min="27" max="31" width="10.6640625" style="2" bestFit="1" customWidth="1"/>
    <col min="32" max="34" width="11.1640625" style="2" bestFit="1" customWidth="1"/>
    <col min="35" max="35" width="13.33203125" style="2" customWidth="1"/>
    <col min="36" max="38" width="11" style="2"/>
    <col min="39" max="39" width="16.1640625" style="2" customWidth="1"/>
    <col min="40" max="40" width="21.83203125" style="2" customWidth="1"/>
    <col min="41" max="41" width="22.6640625" style="2" customWidth="1"/>
    <col min="42" max="42" width="16.5" style="2" customWidth="1"/>
    <col min="43" max="43" width="16.6640625" style="2" customWidth="1"/>
    <col min="44" max="16384" width="11" style="2"/>
  </cols>
  <sheetData>
    <row r="1" spans="1:68" s="26" customFormat="1" ht="26" customHeight="1"/>
    <row r="2" spans="1:68" ht="16" thickBot="1"/>
    <row r="3" spans="1:68" ht="15" customHeight="1">
      <c r="C3" s="692" t="s">
        <v>580</v>
      </c>
      <c r="D3" s="693"/>
      <c r="E3" s="693"/>
      <c r="F3" s="693"/>
      <c r="G3" s="693"/>
      <c r="H3" s="693"/>
      <c r="I3" s="693"/>
      <c r="J3" s="693"/>
      <c r="K3" s="693"/>
      <c r="L3" s="693"/>
      <c r="M3" s="693"/>
      <c r="N3" s="693"/>
      <c r="O3" s="694"/>
    </row>
    <row r="4" spans="1:68" ht="15.75" customHeight="1" thickBot="1">
      <c r="C4" s="695"/>
      <c r="D4" s="696"/>
      <c r="E4" s="696"/>
      <c r="F4" s="696"/>
      <c r="G4" s="696"/>
      <c r="H4" s="696"/>
      <c r="I4" s="696"/>
      <c r="J4" s="696"/>
      <c r="K4" s="696"/>
      <c r="L4" s="696"/>
      <c r="M4" s="696"/>
      <c r="N4" s="696"/>
      <c r="O4" s="697"/>
    </row>
    <row r="8" spans="1:68">
      <c r="C8" s="185" t="s">
        <v>32</v>
      </c>
      <c r="D8" s="186" t="s">
        <v>33</v>
      </c>
      <c r="E8" s="186"/>
      <c r="F8" s="186"/>
      <c r="G8" s="187"/>
    </row>
    <row r="9" spans="1:68">
      <c r="C9" s="188" t="s">
        <v>34</v>
      </c>
      <c r="D9" s="2" t="s">
        <v>35</v>
      </c>
      <c r="G9" s="189"/>
    </row>
    <row r="10" spans="1:68">
      <c r="C10" s="190" t="s">
        <v>36</v>
      </c>
      <c r="D10" s="4" t="s">
        <v>37</v>
      </c>
      <c r="E10" s="4"/>
      <c r="F10" s="4"/>
      <c r="G10" s="191"/>
    </row>
    <row r="11" spans="1:68">
      <c r="I11" s="195"/>
    </row>
    <row r="12" spans="1:68" ht="20">
      <c r="C12" s="19" t="s">
        <v>38</v>
      </c>
      <c r="D12" s="19"/>
      <c r="E12" s="19"/>
      <c r="F12" s="19"/>
      <c r="G12" s="19"/>
      <c r="H12" s="103"/>
      <c r="I12" s="103"/>
      <c r="J12" s="103"/>
      <c r="K12" s="192"/>
      <c r="L12" s="103"/>
      <c r="M12" s="103"/>
      <c r="N12" s="103"/>
      <c r="O12" s="103"/>
      <c r="P12" s="103"/>
      <c r="Q12" s="103"/>
    </row>
    <row r="14" spans="1:68" s="84" customFormat="1" ht="16">
      <c r="A14" s="26"/>
      <c r="B14" s="193"/>
      <c r="C14" s="245" t="s">
        <v>39</v>
      </c>
      <c r="D14" s="246"/>
      <c r="E14" s="246"/>
      <c r="F14" s="246"/>
      <c r="G14" s="246"/>
      <c r="H14" s="246"/>
      <c r="I14" s="246"/>
      <c r="J14" s="246"/>
      <c r="K14" s="246"/>
      <c r="L14" s="246"/>
      <c r="M14" s="246"/>
      <c r="N14" s="246"/>
      <c r="O14" s="246"/>
      <c r="P14" s="246"/>
      <c r="Q14" s="246"/>
      <c r="R14" s="247"/>
      <c r="S14" s="193"/>
      <c r="T14" s="193"/>
      <c r="U14" s="193"/>
      <c r="V14" s="193"/>
      <c r="W14" s="193"/>
      <c r="X14" s="193"/>
      <c r="Y14" s="193"/>
      <c r="Z14" s="193"/>
      <c r="AA14" s="193"/>
      <c r="AB14" s="193"/>
      <c r="AC14" s="193"/>
      <c r="AD14" s="193"/>
      <c r="AE14" s="193"/>
      <c r="AF14" s="193"/>
      <c r="AG14" s="193"/>
      <c r="AH14" s="193"/>
      <c r="AI14" s="193"/>
      <c r="AJ14" s="193"/>
      <c r="AK14" s="193"/>
      <c r="AL14" s="193"/>
      <c r="AM14" s="193"/>
      <c r="AN14" s="193"/>
      <c r="AO14" s="193"/>
      <c r="AP14" s="193"/>
      <c r="AQ14" s="193"/>
      <c r="AR14" s="193"/>
      <c r="AS14" s="193"/>
      <c r="AT14" s="193"/>
      <c r="AU14" s="193"/>
      <c r="AV14" s="193"/>
      <c r="AW14" s="193"/>
      <c r="AX14" s="193"/>
      <c r="AY14" s="193"/>
      <c r="AZ14" s="193"/>
      <c r="BA14" s="193"/>
      <c r="BB14" s="193"/>
      <c r="BC14" s="193"/>
      <c r="BD14" s="193"/>
      <c r="BE14" s="193"/>
      <c r="BF14" s="193"/>
      <c r="BG14" s="193"/>
      <c r="BH14" s="193"/>
      <c r="BI14" s="193"/>
      <c r="BJ14" s="193"/>
      <c r="BK14" s="193"/>
      <c r="BL14" s="193"/>
      <c r="BM14" s="193"/>
      <c r="BN14" s="193"/>
      <c r="BO14" s="193"/>
      <c r="BP14" s="193"/>
    </row>
    <row r="15" spans="1:68" s="84" customFormat="1" ht="16">
      <c r="A15" s="26"/>
      <c r="B15" s="193"/>
      <c r="C15" s="248" t="s">
        <v>40</v>
      </c>
      <c r="D15" s="249" t="s">
        <v>41</v>
      </c>
      <c r="E15" s="249" t="s">
        <v>42</v>
      </c>
      <c r="F15" s="249" t="s">
        <v>43</v>
      </c>
      <c r="G15" s="249" t="s">
        <v>44</v>
      </c>
      <c r="H15" s="249" t="s">
        <v>45</v>
      </c>
      <c r="I15" s="249" t="s">
        <v>46</v>
      </c>
      <c r="J15" s="249" t="s">
        <v>47</v>
      </c>
      <c r="K15" s="249" t="s">
        <v>48</v>
      </c>
      <c r="L15" s="249" t="s">
        <v>49</v>
      </c>
      <c r="M15" s="249" t="s">
        <v>50</v>
      </c>
      <c r="N15" s="249" t="s">
        <v>51</v>
      </c>
      <c r="O15" s="250" t="s">
        <v>52</v>
      </c>
      <c r="P15" s="251"/>
      <c r="Q15" s="248" t="s">
        <v>53</v>
      </c>
      <c r="R15" s="250" t="s">
        <v>54</v>
      </c>
      <c r="S15" s="193"/>
      <c r="T15" s="522"/>
      <c r="U15" s="193"/>
      <c r="V15" s="193"/>
      <c r="W15" s="193"/>
      <c r="X15" s="193"/>
      <c r="Y15" s="193"/>
      <c r="Z15" s="193"/>
      <c r="AA15" s="193"/>
      <c r="AB15" s="193"/>
      <c r="AC15" s="193"/>
      <c r="AD15" s="193"/>
      <c r="AE15" s="193"/>
      <c r="AF15" s="193"/>
      <c r="AG15" s="193"/>
      <c r="AH15" s="193"/>
      <c r="AI15" s="193"/>
      <c r="AJ15" s="193"/>
      <c r="AK15" s="193"/>
      <c r="AL15" s="193"/>
      <c r="AM15" s="193"/>
      <c r="AN15" s="193"/>
      <c r="AO15" s="193"/>
      <c r="AP15" s="193"/>
      <c r="AQ15" s="193"/>
      <c r="AR15" s="193"/>
      <c r="AS15" s="193"/>
      <c r="AT15" s="193"/>
      <c r="AU15" s="193"/>
      <c r="AV15" s="193"/>
      <c r="AW15" s="193"/>
      <c r="AX15" s="193"/>
      <c r="AY15" s="193"/>
      <c r="AZ15" s="193"/>
      <c r="BA15" s="193"/>
      <c r="BB15" s="193"/>
      <c r="BC15" s="193"/>
      <c r="BD15" s="193"/>
      <c r="BE15" s="193"/>
      <c r="BF15" s="193"/>
      <c r="BG15" s="193"/>
      <c r="BH15" s="193"/>
      <c r="BI15" s="193"/>
      <c r="BJ15" s="193"/>
      <c r="BK15" s="193"/>
      <c r="BL15" s="193"/>
      <c r="BM15" s="193"/>
      <c r="BN15" s="193"/>
      <c r="BO15" s="193"/>
      <c r="BP15" s="193"/>
    </row>
    <row r="16" spans="1:68" s="84" customFormat="1" ht="16">
      <c r="A16" s="26"/>
      <c r="B16" s="193"/>
      <c r="C16" s="252">
        <v>2000</v>
      </c>
      <c r="D16" s="253">
        <v>68.848268608629596</v>
      </c>
      <c r="E16" s="253">
        <v>78.616384647131596</v>
      </c>
      <c r="F16" s="253">
        <v>81.497210868957396</v>
      </c>
      <c r="G16" s="253">
        <v>87.059398202422798</v>
      </c>
      <c r="H16" s="253">
        <v>82.3540162661061</v>
      </c>
      <c r="I16" s="253">
        <v>88.264877321404299</v>
      </c>
      <c r="J16" s="253">
        <v>94.097901245849698</v>
      </c>
      <c r="K16" s="253">
        <v>85.7047122970544</v>
      </c>
      <c r="L16" s="253">
        <v>92.216855532850303</v>
      </c>
      <c r="M16" s="253">
        <v>90.940415765282495</v>
      </c>
      <c r="N16" s="253">
        <v>86.351923430885293</v>
      </c>
      <c r="O16" s="254">
        <v>72.339288576975804</v>
      </c>
      <c r="P16" s="251"/>
      <c r="Q16" s="255">
        <v>84.026698962397603</v>
      </c>
      <c r="R16" s="254">
        <v>83.339503432101594</v>
      </c>
      <c r="S16" s="193"/>
      <c r="T16" s="523"/>
      <c r="U16" s="193"/>
      <c r="V16" s="193"/>
      <c r="W16" s="193"/>
      <c r="X16" s="193"/>
      <c r="Y16" s="193"/>
      <c r="Z16" s="193"/>
      <c r="AA16" s="193"/>
      <c r="AB16" s="193"/>
      <c r="AC16" s="193"/>
      <c r="AD16" s="193"/>
      <c r="AE16" s="193"/>
      <c r="AF16" s="193"/>
      <c r="AG16" s="193"/>
      <c r="AH16" s="193"/>
      <c r="AI16" s="193"/>
      <c r="AJ16" s="193"/>
      <c r="AK16" s="193"/>
      <c r="AL16" s="193"/>
      <c r="AM16" s="193"/>
      <c r="AN16" s="193"/>
      <c r="AO16" s="193"/>
      <c r="AP16" s="193"/>
      <c r="AQ16" s="193"/>
      <c r="AR16" s="193"/>
      <c r="AS16" s="193"/>
      <c r="AT16" s="193"/>
      <c r="AU16" s="193"/>
      <c r="AV16" s="193"/>
      <c r="AW16" s="193"/>
      <c r="AX16" s="193"/>
      <c r="AY16" s="193"/>
      <c r="AZ16" s="193"/>
      <c r="BA16" s="193"/>
      <c r="BB16" s="193"/>
      <c r="BC16" s="193"/>
      <c r="BD16" s="193"/>
      <c r="BE16" s="193"/>
      <c r="BF16" s="193"/>
      <c r="BG16" s="193"/>
      <c r="BH16" s="193"/>
      <c r="BI16" s="193"/>
      <c r="BJ16" s="193"/>
      <c r="BK16" s="193"/>
      <c r="BL16" s="193"/>
      <c r="BM16" s="193"/>
      <c r="BN16" s="193"/>
      <c r="BO16" s="193"/>
      <c r="BP16" s="193"/>
    </row>
    <row r="17" spans="1:68" s="84" customFormat="1" ht="16">
      <c r="A17" s="26"/>
      <c r="B17" s="193"/>
      <c r="C17" s="256">
        <v>2001</v>
      </c>
      <c r="D17" s="257">
        <v>73.136828578476596</v>
      </c>
      <c r="E17" s="257">
        <v>77.835293818754593</v>
      </c>
      <c r="F17" s="257">
        <v>79.545989111540706</v>
      </c>
      <c r="G17" s="257">
        <v>79.050329005868704</v>
      </c>
      <c r="H17" s="257">
        <v>75.633486888528097</v>
      </c>
      <c r="I17" s="257">
        <v>87.079875518672097</v>
      </c>
      <c r="J17" s="257">
        <v>87.209191215733796</v>
      </c>
      <c r="K17" s="257">
        <v>81.051034719638196</v>
      </c>
      <c r="L17" s="257">
        <v>78.854039612011306</v>
      </c>
      <c r="M17" s="257">
        <v>72.087246495168003</v>
      </c>
      <c r="N17" s="257">
        <v>72.213431786216503</v>
      </c>
      <c r="O17" s="258">
        <v>62.219622263078698</v>
      </c>
      <c r="P17" s="251"/>
      <c r="Q17" s="259">
        <v>77.115628738071905</v>
      </c>
      <c r="R17" s="258">
        <v>80.088583697965106</v>
      </c>
      <c r="S17" s="193"/>
      <c r="T17" s="506"/>
      <c r="U17" s="193"/>
      <c r="V17" s="193"/>
      <c r="W17" s="193"/>
      <c r="X17" s="193"/>
      <c r="Y17" s="193"/>
      <c r="Z17" s="193"/>
      <c r="AA17" s="193"/>
      <c r="AB17" s="193"/>
      <c r="AC17" s="193"/>
      <c r="AD17" s="193"/>
      <c r="AE17" s="193"/>
      <c r="AF17" s="193"/>
      <c r="AG17" s="193"/>
      <c r="AH17" s="193"/>
      <c r="AI17" s="193"/>
      <c r="AJ17" s="193"/>
      <c r="AK17" s="193"/>
      <c r="AL17" s="193"/>
      <c r="AM17" s="193"/>
      <c r="AN17" s="193"/>
      <c r="AO17" s="193"/>
      <c r="AP17" s="193"/>
      <c r="AQ17" s="193"/>
      <c r="AR17" s="193"/>
      <c r="AS17" s="193"/>
      <c r="AT17" s="193"/>
      <c r="AU17" s="193"/>
      <c r="AV17" s="193"/>
      <c r="AW17" s="193"/>
      <c r="AX17" s="193"/>
      <c r="AY17" s="193"/>
      <c r="AZ17" s="193"/>
      <c r="BA17" s="193"/>
      <c r="BB17" s="193"/>
      <c r="BC17" s="193"/>
      <c r="BD17" s="193"/>
      <c r="BE17" s="193"/>
      <c r="BF17" s="193"/>
      <c r="BG17" s="193"/>
      <c r="BH17" s="193"/>
      <c r="BI17" s="193"/>
      <c r="BJ17" s="193"/>
      <c r="BK17" s="193"/>
      <c r="BL17" s="193"/>
      <c r="BM17" s="193"/>
      <c r="BN17" s="193"/>
      <c r="BO17" s="193"/>
      <c r="BP17" s="193"/>
    </row>
    <row r="18" spans="1:68" s="84" customFormat="1" ht="16">
      <c r="A18" s="26"/>
      <c r="B18" s="193"/>
      <c r="C18" s="252">
        <v>2002</v>
      </c>
      <c r="D18" s="253">
        <v>65.960809259470906</v>
      </c>
      <c r="E18" s="253">
        <v>77.353381073241394</v>
      </c>
      <c r="F18" s="253">
        <v>75.128188485753199</v>
      </c>
      <c r="G18" s="253">
        <v>77.002226710165104</v>
      </c>
      <c r="H18" s="253">
        <v>79.478858261229902</v>
      </c>
      <c r="I18" s="253">
        <v>84.542719614921694</v>
      </c>
      <c r="J18" s="253">
        <v>83.575264810389498</v>
      </c>
      <c r="K18" s="253">
        <v>78.489174387798698</v>
      </c>
      <c r="L18" s="253">
        <v>77.965916430665203</v>
      </c>
      <c r="M18" s="253">
        <v>76.765399148170303</v>
      </c>
      <c r="N18" s="253">
        <v>81.400180668473297</v>
      </c>
      <c r="O18" s="254">
        <v>68.941649568298303</v>
      </c>
      <c r="P18" s="251"/>
      <c r="Q18" s="255">
        <v>77.181262153905095</v>
      </c>
      <c r="R18" s="254">
        <v>77.673612897938298</v>
      </c>
      <c r="S18" s="193"/>
      <c r="T18" s="193"/>
      <c r="U18" s="193"/>
      <c r="V18" s="193"/>
      <c r="W18" s="193"/>
      <c r="X18" s="193"/>
      <c r="Y18" s="193"/>
      <c r="Z18" s="193"/>
      <c r="AA18" s="193"/>
      <c r="AB18" s="193"/>
      <c r="AC18" s="193"/>
      <c r="AD18" s="193"/>
      <c r="AE18" s="193"/>
      <c r="AF18" s="193"/>
      <c r="AG18" s="193"/>
      <c r="AH18" s="193"/>
      <c r="AI18" s="193"/>
      <c r="AJ18" s="193"/>
      <c r="AK18" s="193"/>
      <c r="AL18" s="193"/>
      <c r="AM18" s="193"/>
      <c r="AN18" s="193"/>
      <c r="AO18" s="193"/>
      <c r="AP18" s="193"/>
      <c r="AQ18" s="193"/>
      <c r="AR18" s="193"/>
      <c r="AS18" s="193"/>
      <c r="AT18" s="193"/>
      <c r="AU18" s="193"/>
      <c r="AV18" s="193"/>
      <c r="AW18" s="193"/>
      <c r="AX18" s="193"/>
      <c r="AY18" s="193"/>
      <c r="AZ18" s="193"/>
      <c r="BA18" s="193"/>
      <c r="BB18" s="193"/>
      <c r="BC18" s="193"/>
      <c r="BD18" s="193"/>
      <c r="BE18" s="193"/>
      <c r="BF18" s="193"/>
      <c r="BG18" s="193"/>
      <c r="BH18" s="193"/>
      <c r="BI18" s="193"/>
      <c r="BJ18" s="193"/>
      <c r="BK18" s="193"/>
      <c r="BL18" s="193"/>
      <c r="BM18" s="193"/>
      <c r="BN18" s="193"/>
      <c r="BO18" s="193"/>
      <c r="BP18" s="193"/>
    </row>
    <row r="19" spans="1:68" s="84" customFormat="1" ht="16">
      <c r="A19" s="26"/>
      <c r="B19" s="193"/>
      <c r="C19" s="256">
        <v>2003</v>
      </c>
      <c r="D19" s="257">
        <v>65.4211341708465</v>
      </c>
      <c r="E19" s="257">
        <v>70.457703262858004</v>
      </c>
      <c r="F19" s="257">
        <v>69.249473172313103</v>
      </c>
      <c r="G19" s="257">
        <v>63.308923243829597</v>
      </c>
      <c r="H19" s="257">
        <v>67.533573889687702</v>
      </c>
      <c r="I19" s="257">
        <v>84.168769273899599</v>
      </c>
      <c r="J19" s="257">
        <v>82.418160095579395</v>
      </c>
      <c r="K19" s="257">
        <v>80.553829815478494</v>
      </c>
      <c r="L19" s="257">
        <v>82.047736625514403</v>
      </c>
      <c r="M19" s="257">
        <v>81.1504339337245</v>
      </c>
      <c r="N19" s="257">
        <v>81.474891918856002</v>
      </c>
      <c r="O19" s="258">
        <v>73.224840962485302</v>
      </c>
      <c r="P19" s="251"/>
      <c r="Q19" s="259">
        <v>75.127772697302802</v>
      </c>
      <c r="R19" s="258">
        <v>72.930598550068694</v>
      </c>
      <c r="S19" s="193"/>
      <c r="T19" s="193"/>
      <c r="U19" s="193"/>
      <c r="V19" s="193"/>
      <c r="W19" s="193"/>
      <c r="X19" s="193"/>
      <c r="Y19" s="193"/>
      <c r="Z19" s="193"/>
      <c r="AA19" s="193"/>
      <c r="AB19" s="193"/>
      <c r="AC19" s="193"/>
      <c r="AD19" s="193"/>
      <c r="AE19" s="193"/>
      <c r="AF19" s="193"/>
      <c r="AG19" s="193"/>
      <c r="AH19" s="193"/>
      <c r="AI19" s="193"/>
      <c r="AJ19" s="193"/>
      <c r="AK19" s="193"/>
      <c r="AL19" s="193"/>
      <c r="AM19" s="193"/>
      <c r="AN19" s="193"/>
      <c r="AO19" s="193"/>
      <c r="AP19" s="193"/>
      <c r="AQ19" s="193"/>
      <c r="AR19" s="193"/>
      <c r="AS19" s="193"/>
      <c r="AT19" s="193"/>
      <c r="AU19" s="193"/>
      <c r="AV19" s="193"/>
      <c r="AW19" s="193"/>
      <c r="AX19" s="193"/>
      <c r="AY19" s="193"/>
      <c r="AZ19" s="193"/>
      <c r="BA19" s="193"/>
      <c r="BB19" s="193"/>
      <c r="BC19" s="193"/>
      <c r="BD19" s="193"/>
      <c r="BE19" s="193"/>
      <c r="BF19" s="193"/>
      <c r="BG19" s="193"/>
      <c r="BH19" s="193"/>
      <c r="BI19" s="193"/>
      <c r="BJ19" s="193"/>
      <c r="BK19" s="193"/>
      <c r="BL19" s="193"/>
      <c r="BM19" s="193"/>
      <c r="BN19" s="193"/>
      <c r="BO19" s="193"/>
      <c r="BP19" s="193"/>
    </row>
    <row r="20" spans="1:68" s="84" customFormat="1" ht="16">
      <c r="A20" s="26"/>
      <c r="B20" s="193"/>
      <c r="C20" s="252">
        <v>2004</v>
      </c>
      <c r="D20" s="253">
        <v>66.058843324840097</v>
      </c>
      <c r="E20" s="253">
        <v>73.459655098999306</v>
      </c>
      <c r="F20" s="253">
        <v>78.921205711263795</v>
      </c>
      <c r="G20" s="253">
        <v>74.815405431526003</v>
      </c>
      <c r="H20" s="253">
        <v>74.9083163041891</v>
      </c>
      <c r="I20" s="253">
        <v>86.994963892056205</v>
      </c>
      <c r="J20" s="253">
        <v>83.873070614459294</v>
      </c>
      <c r="K20" s="253">
        <v>79.292208410107307</v>
      </c>
      <c r="L20" s="253">
        <v>83.629291612342399</v>
      </c>
      <c r="M20" s="253">
        <v>84.389956680826003</v>
      </c>
      <c r="N20" s="253">
        <v>83.939310090389199</v>
      </c>
      <c r="O20" s="254">
        <v>73.128246782226796</v>
      </c>
      <c r="P20" s="251"/>
      <c r="Q20" s="255">
        <v>78.657345957433506</v>
      </c>
      <c r="R20" s="254">
        <v>77.347213754041604</v>
      </c>
      <c r="S20" s="193"/>
      <c r="T20" s="193"/>
      <c r="U20" s="193"/>
      <c r="V20" s="193"/>
      <c r="W20" s="193"/>
      <c r="X20" s="193"/>
      <c r="Y20" s="193"/>
      <c r="Z20" s="193"/>
      <c r="AA20" s="193"/>
      <c r="AB20" s="193"/>
      <c r="AC20" s="193"/>
      <c r="AD20" s="193"/>
      <c r="AE20" s="193"/>
      <c r="AF20" s="193"/>
      <c r="AG20" s="193"/>
      <c r="AH20" s="193"/>
      <c r="AI20" s="193"/>
      <c r="AJ20" s="193"/>
      <c r="AK20" s="193"/>
      <c r="AL20" s="193"/>
      <c r="AM20" s="193"/>
      <c r="AN20" s="193"/>
      <c r="AO20" s="193"/>
      <c r="AP20" s="193"/>
      <c r="AQ20" s="193"/>
      <c r="AR20" s="193"/>
      <c r="AS20" s="193"/>
      <c r="AT20" s="193"/>
      <c r="AU20" s="193"/>
      <c r="AV20" s="193"/>
      <c r="AW20" s="193"/>
      <c r="AX20" s="193"/>
      <c r="AY20" s="193"/>
      <c r="AZ20" s="193"/>
      <c r="BA20" s="193"/>
      <c r="BB20" s="193"/>
      <c r="BC20" s="193"/>
      <c r="BD20" s="193"/>
      <c r="BE20" s="193"/>
      <c r="BF20" s="193"/>
      <c r="BG20" s="193"/>
      <c r="BH20" s="193"/>
      <c r="BI20" s="193"/>
      <c r="BJ20" s="193"/>
      <c r="BK20" s="193"/>
      <c r="BL20" s="193"/>
      <c r="BM20" s="193"/>
      <c r="BN20" s="193"/>
      <c r="BO20" s="193"/>
      <c r="BP20" s="193"/>
    </row>
    <row r="21" spans="1:68" s="84" customFormat="1" ht="16">
      <c r="A21" s="26"/>
      <c r="B21" s="193"/>
      <c r="C21" s="256">
        <v>2005</v>
      </c>
      <c r="D21" s="257">
        <v>68.467039955073204</v>
      </c>
      <c r="E21" s="257">
        <v>75.075433399166101</v>
      </c>
      <c r="F21" s="257">
        <v>80.119501841666207</v>
      </c>
      <c r="G21" s="257">
        <v>79.386235233692801</v>
      </c>
      <c r="H21" s="257">
        <v>81.345608141165698</v>
      </c>
      <c r="I21" s="257">
        <v>86.530586450960499</v>
      </c>
      <c r="J21" s="257">
        <v>82.228797318643601</v>
      </c>
      <c r="K21" s="257">
        <v>72.664177238798501</v>
      </c>
      <c r="L21" s="257">
        <v>79.736334932546001</v>
      </c>
      <c r="M21" s="257">
        <v>79.122139373568899</v>
      </c>
      <c r="N21" s="257">
        <v>82.018394233159299</v>
      </c>
      <c r="O21" s="258">
        <v>71.273695530537793</v>
      </c>
      <c r="P21" s="251"/>
      <c r="Q21" s="259">
        <v>78.152293138713105</v>
      </c>
      <c r="R21" s="258">
        <v>78.233908598657905</v>
      </c>
      <c r="S21" s="193"/>
      <c r="T21" s="193"/>
      <c r="U21" s="193"/>
      <c r="V21" s="193"/>
      <c r="W21" s="193"/>
      <c r="X21" s="193"/>
      <c r="Y21" s="193"/>
      <c r="Z21" s="193"/>
      <c r="AA21" s="193"/>
      <c r="AB21" s="193"/>
      <c r="AC21" s="193"/>
      <c r="AD21" s="193"/>
      <c r="AE21" s="193"/>
      <c r="AF21" s="193"/>
      <c r="AG21" s="193"/>
      <c r="AH21" s="193"/>
      <c r="AI21" s="193"/>
      <c r="AJ21" s="193"/>
      <c r="AK21" s="193"/>
      <c r="AL21" s="193"/>
      <c r="AM21" s="193"/>
      <c r="AN21" s="193"/>
      <c r="AO21" s="193"/>
      <c r="AP21" s="193"/>
      <c r="AQ21" s="193"/>
      <c r="AR21" s="193"/>
      <c r="AS21" s="193"/>
      <c r="AT21" s="193"/>
      <c r="AU21" s="193"/>
      <c r="AV21" s="193"/>
      <c r="AW21" s="193"/>
      <c r="AX21" s="193"/>
      <c r="AY21" s="193"/>
      <c r="AZ21" s="193"/>
      <c r="BA21" s="193"/>
      <c r="BB21" s="193"/>
      <c r="BC21" s="193"/>
      <c r="BD21" s="193"/>
      <c r="BE21" s="193"/>
      <c r="BF21" s="193"/>
      <c r="BG21" s="193"/>
      <c r="BH21" s="193"/>
      <c r="BI21" s="193"/>
      <c r="BJ21" s="193"/>
      <c r="BK21" s="193"/>
      <c r="BL21" s="193"/>
      <c r="BM21" s="193"/>
      <c r="BN21" s="193"/>
      <c r="BO21" s="193"/>
      <c r="BP21" s="193"/>
    </row>
    <row r="22" spans="1:68" s="84" customFormat="1" ht="16">
      <c r="A22" s="26"/>
      <c r="B22" s="193"/>
      <c r="C22" s="252">
        <v>2006</v>
      </c>
      <c r="D22" s="253">
        <v>67.917108571564697</v>
      </c>
      <c r="E22" s="253">
        <v>77.286955913470706</v>
      </c>
      <c r="F22" s="253">
        <v>80.629365934946804</v>
      </c>
      <c r="G22" s="253">
        <v>81.1802741968487</v>
      </c>
      <c r="H22" s="253">
        <v>83.054419858690594</v>
      </c>
      <c r="I22" s="253">
        <v>88.580752343657196</v>
      </c>
      <c r="J22" s="253">
        <v>90.682024368676707</v>
      </c>
      <c r="K22" s="253">
        <v>85.6065564985051</v>
      </c>
      <c r="L22" s="253">
        <v>88.4842154131847</v>
      </c>
      <c r="M22" s="253">
        <v>85.766540869200497</v>
      </c>
      <c r="N22" s="253">
        <v>86.709664923494003</v>
      </c>
      <c r="O22" s="254">
        <v>77.425548634848596</v>
      </c>
      <c r="P22" s="251"/>
      <c r="Q22" s="255">
        <v>82.805053512347698</v>
      </c>
      <c r="R22" s="254">
        <v>81.925440572144595</v>
      </c>
      <c r="S22" s="193"/>
      <c r="T22" s="193"/>
      <c r="U22" s="193"/>
      <c r="V22" s="193"/>
      <c r="W22" s="193"/>
      <c r="X22" s="193"/>
      <c r="Y22" s="193"/>
      <c r="Z22" s="193"/>
      <c r="AA22" s="193"/>
      <c r="AB22" s="193"/>
      <c r="AC22" s="193"/>
      <c r="AD22" s="193"/>
      <c r="AE22" s="193"/>
      <c r="AF22" s="193"/>
      <c r="AG22" s="193"/>
      <c r="AH22" s="193"/>
      <c r="AI22" s="193"/>
      <c r="AJ22" s="193"/>
      <c r="AK22" s="193"/>
      <c r="AL22" s="193"/>
      <c r="AM22" s="193"/>
      <c r="AN22" s="193"/>
      <c r="AO22" s="193"/>
      <c r="AP22" s="193"/>
      <c r="AQ22" s="193"/>
      <c r="AR22" s="193"/>
      <c r="AS22" s="193"/>
      <c r="AT22" s="193"/>
      <c r="AU22" s="193"/>
      <c r="AV22" s="193"/>
      <c r="AW22" s="193"/>
      <c r="AX22" s="193"/>
      <c r="AY22" s="193"/>
      <c r="AZ22" s="193"/>
      <c r="BA22" s="193"/>
      <c r="BB22" s="193"/>
      <c r="BC22" s="193"/>
      <c r="BD22" s="193"/>
      <c r="BE22" s="193"/>
      <c r="BF22" s="193"/>
      <c r="BG22" s="193"/>
      <c r="BH22" s="193"/>
      <c r="BI22" s="193"/>
      <c r="BJ22" s="193"/>
      <c r="BK22" s="193"/>
      <c r="BL22" s="193"/>
      <c r="BM22" s="193"/>
      <c r="BN22" s="193"/>
      <c r="BO22" s="193"/>
      <c r="BP22" s="193"/>
    </row>
    <row r="23" spans="1:68" s="84" customFormat="1" ht="16">
      <c r="A23" s="26"/>
      <c r="B23" s="193"/>
      <c r="C23" s="256">
        <v>2007</v>
      </c>
      <c r="D23" s="257">
        <v>73.901889673601801</v>
      </c>
      <c r="E23" s="257">
        <v>78.313609467455606</v>
      </c>
      <c r="F23" s="257">
        <v>82.433828398448497</v>
      </c>
      <c r="G23" s="257">
        <v>82.576524741081698</v>
      </c>
      <c r="H23" s="257">
        <v>82.181294751605506</v>
      </c>
      <c r="I23" s="257">
        <v>89.030129672006098</v>
      </c>
      <c r="J23" s="257">
        <v>83.585761457237197</v>
      </c>
      <c r="K23" s="257">
        <v>83.844374419409405</v>
      </c>
      <c r="L23" s="257">
        <v>86.810892018779299</v>
      </c>
      <c r="M23" s="257">
        <v>86.477782825988101</v>
      </c>
      <c r="N23" s="257">
        <v>84.454294266635898</v>
      </c>
      <c r="O23" s="258">
        <v>75.379736023114603</v>
      </c>
      <c r="P23" s="251"/>
      <c r="Q23" s="259">
        <v>82.423686232736003</v>
      </c>
      <c r="R23" s="258">
        <v>82.011288542558205</v>
      </c>
      <c r="S23" s="193"/>
      <c r="T23" s="193"/>
      <c r="U23" s="505"/>
      <c r="V23" s="505"/>
      <c r="W23" s="505"/>
      <c r="X23" s="506"/>
      <c r="Y23" s="193"/>
      <c r="Z23" s="193"/>
      <c r="AA23" s="193"/>
      <c r="AB23" s="193"/>
      <c r="AC23" s="193"/>
      <c r="AD23" s="193"/>
      <c r="AE23" s="193"/>
      <c r="AF23" s="193"/>
      <c r="AG23" s="193"/>
      <c r="AH23" s="193"/>
      <c r="AI23" s="193"/>
      <c r="AJ23" s="193"/>
      <c r="AK23" s="193"/>
      <c r="AL23" s="193"/>
      <c r="AM23" s="193"/>
      <c r="AN23" s="193"/>
      <c r="AO23" s="193"/>
      <c r="AP23" s="193"/>
      <c r="AQ23" s="193"/>
      <c r="AR23" s="193"/>
      <c r="AS23" s="193"/>
      <c r="AT23" s="193"/>
      <c r="AU23" s="193"/>
      <c r="AV23" s="193"/>
      <c r="AW23" s="193"/>
      <c r="AX23" s="193"/>
      <c r="AY23" s="193"/>
      <c r="AZ23" s="193"/>
      <c r="BA23" s="193"/>
      <c r="BB23" s="193"/>
      <c r="BC23" s="193"/>
      <c r="BD23" s="193"/>
      <c r="BE23" s="193"/>
      <c r="BF23" s="193"/>
      <c r="BG23" s="193"/>
      <c r="BH23" s="193"/>
      <c r="BI23" s="193"/>
      <c r="BJ23" s="193"/>
      <c r="BK23" s="193"/>
      <c r="BL23" s="193"/>
      <c r="BM23" s="193"/>
      <c r="BN23" s="193"/>
      <c r="BO23" s="193"/>
      <c r="BP23" s="193"/>
    </row>
    <row r="24" spans="1:68" s="84" customFormat="1" ht="16">
      <c r="A24" s="26"/>
      <c r="B24" s="193"/>
      <c r="C24" s="252">
        <v>2008</v>
      </c>
      <c r="D24" s="253">
        <v>71.8575176440158</v>
      </c>
      <c r="E24" s="253">
        <v>79.556501654715902</v>
      </c>
      <c r="F24" s="253">
        <v>82.064389518206198</v>
      </c>
      <c r="G24" s="253">
        <v>83.205297483295297</v>
      </c>
      <c r="H24" s="253">
        <v>82.860749396927901</v>
      </c>
      <c r="I24" s="253">
        <v>86.3781858920497</v>
      </c>
      <c r="J24" s="253">
        <v>90.178153108676796</v>
      </c>
      <c r="K24" s="253">
        <v>85.825192344178902</v>
      </c>
      <c r="L24" s="253">
        <v>85.264674108750398</v>
      </c>
      <c r="M24" s="253">
        <v>86.754571854642407</v>
      </c>
      <c r="N24" s="253">
        <v>80.712888236732596</v>
      </c>
      <c r="O24" s="254">
        <v>74.983109391178502</v>
      </c>
      <c r="P24" s="251"/>
      <c r="Q24" s="255">
        <v>82.493343578077202</v>
      </c>
      <c r="R24" s="254">
        <v>82.786331479789496</v>
      </c>
      <c r="S24" s="193"/>
      <c r="T24" s="193"/>
      <c r="U24" s="193"/>
      <c r="V24" s="193"/>
      <c r="W24" s="193"/>
      <c r="X24" s="193"/>
      <c r="Y24" s="193"/>
      <c r="Z24" s="193"/>
      <c r="AA24" s="193"/>
      <c r="AB24" s="193"/>
      <c r="AC24" s="193"/>
      <c r="AD24" s="193"/>
      <c r="AE24" s="193"/>
      <c r="AF24" s="193"/>
      <c r="AG24" s="193"/>
      <c r="AH24" s="193"/>
      <c r="AI24" s="193"/>
      <c r="AJ24" s="193"/>
      <c r="AK24" s="193"/>
      <c r="AL24" s="193"/>
      <c r="AM24" s="193"/>
      <c r="AN24" s="193"/>
      <c r="AO24" s="193"/>
      <c r="AP24" s="193"/>
      <c r="AQ24" s="193"/>
      <c r="AR24" s="193"/>
      <c r="AS24" s="193"/>
      <c r="AT24" s="193"/>
      <c r="AU24" s="193"/>
      <c r="AV24" s="193"/>
      <c r="AW24" s="193"/>
      <c r="AX24" s="193"/>
      <c r="AY24" s="193"/>
      <c r="AZ24" s="193"/>
      <c r="BA24" s="193"/>
      <c r="BB24" s="193"/>
      <c r="BC24" s="193"/>
      <c r="BD24" s="193"/>
      <c r="BE24" s="193"/>
      <c r="BF24" s="193"/>
      <c r="BG24" s="193"/>
      <c r="BH24" s="193"/>
      <c r="BI24" s="193"/>
      <c r="BJ24" s="193"/>
      <c r="BK24" s="193"/>
      <c r="BL24" s="193"/>
      <c r="BM24" s="193"/>
      <c r="BN24" s="193"/>
      <c r="BO24" s="193"/>
      <c r="BP24" s="193"/>
    </row>
    <row r="25" spans="1:68" s="84" customFormat="1" ht="16">
      <c r="A25" s="26"/>
      <c r="B25" s="193"/>
      <c r="C25" s="256">
        <v>2009</v>
      </c>
      <c r="D25" s="257">
        <v>69.277481720163493</v>
      </c>
      <c r="E25" s="257">
        <v>76.476993077563094</v>
      </c>
      <c r="F25" s="257">
        <v>79.735420799885006</v>
      </c>
      <c r="G25" s="257">
        <v>85.142102875056693</v>
      </c>
      <c r="H25" s="257">
        <v>83.958389052776099</v>
      </c>
      <c r="I25" s="257">
        <v>87.361712659324297</v>
      </c>
      <c r="J25" s="257">
        <v>90.321383092957902</v>
      </c>
      <c r="K25" s="257">
        <v>84.786296809321698</v>
      </c>
      <c r="L25" s="257">
        <v>86.143629088809107</v>
      </c>
      <c r="M25" s="257">
        <v>87.035017569368705</v>
      </c>
      <c r="N25" s="257">
        <v>84.055494971525505</v>
      </c>
      <c r="O25" s="258">
        <v>76.713844037163398</v>
      </c>
      <c r="P25" s="251"/>
      <c r="Q25" s="259">
        <v>82.601414047598098</v>
      </c>
      <c r="R25" s="258">
        <v>82.169999474276594</v>
      </c>
      <c r="S25" s="193"/>
      <c r="T25" s="193"/>
      <c r="U25" s="193"/>
      <c r="V25" s="193"/>
      <c r="W25" s="193"/>
      <c r="X25" s="193"/>
      <c r="Y25" s="193"/>
      <c r="Z25" s="193"/>
      <c r="AA25" s="193"/>
      <c r="AB25" s="193"/>
      <c r="AC25" s="193"/>
      <c r="AD25" s="193"/>
      <c r="AE25" s="193"/>
      <c r="AF25" s="193"/>
      <c r="AG25" s="193"/>
      <c r="AH25" s="193"/>
      <c r="AI25" s="193"/>
      <c r="AJ25" s="193"/>
      <c r="AK25" s="193"/>
      <c r="AL25" s="193"/>
      <c r="AM25" s="193"/>
      <c r="AN25" s="193"/>
      <c r="AO25" s="193"/>
      <c r="AP25" s="193"/>
      <c r="AQ25" s="193"/>
      <c r="AR25" s="193"/>
      <c r="AS25" s="193"/>
      <c r="AT25" s="193"/>
      <c r="AU25" s="193"/>
      <c r="AV25" s="193"/>
      <c r="AW25" s="193"/>
      <c r="AX25" s="193"/>
      <c r="AY25" s="193"/>
      <c r="AZ25" s="193"/>
      <c r="BA25" s="193"/>
      <c r="BB25" s="193"/>
      <c r="BC25" s="193"/>
      <c r="BD25" s="193"/>
      <c r="BE25" s="193"/>
      <c r="BF25" s="193"/>
      <c r="BG25" s="193"/>
      <c r="BH25" s="193"/>
      <c r="BI25" s="193"/>
      <c r="BJ25" s="193"/>
      <c r="BK25" s="193"/>
      <c r="BL25" s="193"/>
      <c r="BM25" s="193"/>
      <c r="BN25" s="193"/>
      <c r="BO25" s="193"/>
      <c r="BP25" s="193"/>
    </row>
    <row r="26" spans="1:68" s="84" customFormat="1" ht="16">
      <c r="A26" s="26"/>
      <c r="B26" s="193"/>
      <c r="C26" s="252">
        <v>2010</v>
      </c>
      <c r="D26" s="253">
        <v>69.461948618516701</v>
      </c>
      <c r="E26" s="253">
        <v>77.337095768991006</v>
      </c>
      <c r="F26" s="253">
        <v>79.921192125467101</v>
      </c>
      <c r="G26" s="253">
        <v>79.398125706899293</v>
      </c>
      <c r="H26" s="253">
        <v>82.791268587869197</v>
      </c>
      <c r="I26" s="253">
        <v>87.405477460009607</v>
      </c>
      <c r="J26" s="253">
        <v>91.344815724047294</v>
      </c>
      <c r="K26" s="253">
        <v>84.6015824120838</v>
      </c>
      <c r="L26" s="253">
        <v>87.363591269841194</v>
      </c>
      <c r="M26" s="253">
        <v>88.100384962956696</v>
      </c>
      <c r="N26" s="253">
        <v>84.035131021432306</v>
      </c>
      <c r="O26" s="254">
        <v>72.838693624637799</v>
      </c>
      <c r="P26" s="251"/>
      <c r="Q26" s="255">
        <v>82.060801604318399</v>
      </c>
      <c r="R26" s="254">
        <v>81.569102090726403</v>
      </c>
      <c r="S26" s="193"/>
      <c r="T26" s="193"/>
      <c r="U26" s="193"/>
      <c r="V26" s="193"/>
      <c r="W26" s="193"/>
      <c r="X26" s="193"/>
      <c r="Y26" s="193"/>
      <c r="Z26" s="193"/>
      <c r="AA26" s="193"/>
      <c r="AB26" s="193"/>
      <c r="AC26" s="193"/>
      <c r="AD26" s="193"/>
      <c r="AE26" s="193"/>
      <c r="AF26" s="193"/>
      <c r="AG26" s="193"/>
      <c r="AH26" s="193"/>
      <c r="AI26" s="193"/>
      <c r="AJ26" s="193"/>
      <c r="AK26" s="193"/>
      <c r="AL26" s="193"/>
      <c r="AM26" s="193"/>
      <c r="AN26" s="193"/>
      <c r="AO26" s="193"/>
      <c r="AP26" s="193"/>
      <c r="AQ26" s="193"/>
      <c r="AR26" s="193"/>
      <c r="AS26" s="193"/>
      <c r="AT26" s="193"/>
      <c r="AU26" s="193"/>
      <c r="AV26" s="193"/>
      <c r="AW26" s="193"/>
      <c r="AX26" s="193"/>
      <c r="AY26" s="193"/>
      <c r="AZ26" s="193"/>
      <c r="BA26" s="193"/>
      <c r="BB26" s="193"/>
      <c r="BC26" s="193"/>
      <c r="BD26" s="193"/>
      <c r="BE26" s="193"/>
      <c r="BF26" s="193"/>
      <c r="BG26" s="193"/>
      <c r="BH26" s="193"/>
      <c r="BI26" s="193"/>
      <c r="BJ26" s="193"/>
      <c r="BK26" s="193"/>
      <c r="BL26" s="193"/>
      <c r="BM26" s="193"/>
      <c r="BN26" s="193"/>
      <c r="BO26" s="193"/>
      <c r="BP26" s="193"/>
    </row>
    <row r="27" spans="1:68" s="84" customFormat="1" ht="16">
      <c r="A27" s="26"/>
      <c r="B27" s="193"/>
      <c r="C27" s="256">
        <v>2011</v>
      </c>
      <c r="D27" s="257">
        <v>65.957668815063897</v>
      </c>
      <c r="E27" s="257">
        <v>73.751686909581593</v>
      </c>
      <c r="F27" s="257">
        <v>81.404693540366594</v>
      </c>
      <c r="G27" s="257">
        <v>80.642470787398295</v>
      </c>
      <c r="H27" s="257">
        <v>84.084742850521195</v>
      </c>
      <c r="I27" s="257">
        <v>89.573475370576801</v>
      </c>
      <c r="J27" s="257">
        <v>91.114170008179201</v>
      </c>
      <c r="K27" s="257">
        <v>83.947972150737101</v>
      </c>
      <c r="L27" s="257">
        <v>87.887858173572397</v>
      </c>
      <c r="M27" s="257">
        <v>87.337363097731696</v>
      </c>
      <c r="N27" s="257">
        <v>83.303236446093507</v>
      </c>
      <c r="O27" s="258">
        <v>74.156043649131206</v>
      </c>
      <c r="P27" s="251"/>
      <c r="Q27" s="259">
        <v>81.960382811344104</v>
      </c>
      <c r="R27" s="258">
        <v>81.372440488730106</v>
      </c>
      <c r="S27" s="193"/>
      <c r="T27" s="193"/>
      <c r="U27" s="193"/>
      <c r="V27" s="193"/>
      <c r="W27" s="193"/>
      <c r="X27" s="193"/>
      <c r="Y27" s="193"/>
      <c r="Z27" s="193"/>
      <c r="AA27" s="193"/>
      <c r="AB27" s="193"/>
      <c r="AC27" s="193"/>
      <c r="AD27" s="193"/>
      <c r="AE27" s="193"/>
      <c r="AF27" s="193"/>
      <c r="AG27" s="193"/>
      <c r="AH27" s="193"/>
      <c r="AI27" s="193"/>
      <c r="AJ27" s="193"/>
      <c r="AK27" s="193"/>
      <c r="AL27" s="193"/>
      <c r="AM27" s="193"/>
      <c r="AN27" s="193"/>
      <c r="AO27" s="193"/>
      <c r="AP27" s="193"/>
      <c r="AQ27" s="193"/>
      <c r="AR27" s="193"/>
      <c r="AS27" s="193"/>
      <c r="AT27" s="193"/>
      <c r="AU27" s="193"/>
      <c r="AV27" s="193"/>
      <c r="AW27" s="193"/>
      <c r="AX27" s="193"/>
      <c r="AY27" s="193"/>
      <c r="AZ27" s="193"/>
      <c r="BA27" s="193"/>
      <c r="BB27" s="193"/>
      <c r="BC27" s="193"/>
      <c r="BD27" s="193"/>
      <c r="BE27" s="193"/>
      <c r="BF27" s="193"/>
      <c r="BG27" s="193"/>
      <c r="BH27" s="193"/>
      <c r="BI27" s="193"/>
      <c r="BJ27" s="193"/>
      <c r="BK27" s="193"/>
      <c r="BL27" s="193"/>
      <c r="BM27" s="193"/>
      <c r="BN27" s="193"/>
      <c r="BO27" s="193"/>
      <c r="BP27" s="193"/>
    </row>
    <row r="28" spans="1:68" s="84" customFormat="1" ht="16">
      <c r="A28" s="26"/>
      <c r="B28" s="193"/>
      <c r="C28" s="252">
        <v>2012</v>
      </c>
      <c r="D28" s="253">
        <v>67.159100878447703</v>
      </c>
      <c r="E28" s="253">
        <v>75.256263262372499</v>
      </c>
      <c r="F28" s="253">
        <v>79.824614868880104</v>
      </c>
      <c r="G28" s="253">
        <v>83.666433457711406</v>
      </c>
      <c r="H28" s="253">
        <v>83.744207390466997</v>
      </c>
      <c r="I28" s="253">
        <v>82.932602611940197</v>
      </c>
      <c r="J28" s="253">
        <v>81.050267814155006</v>
      </c>
      <c r="K28" s="253">
        <v>82.405562573426707</v>
      </c>
      <c r="L28" s="253">
        <v>87.895670554486003</v>
      </c>
      <c r="M28" s="253">
        <v>87.865758726555697</v>
      </c>
      <c r="N28" s="253">
        <v>81.402441314553897</v>
      </c>
      <c r="O28" s="254">
        <v>72.392548841435698</v>
      </c>
      <c r="P28" s="251"/>
      <c r="Q28" s="255">
        <v>80.5056020413993</v>
      </c>
      <c r="R28" s="254">
        <v>79.557574315689095</v>
      </c>
      <c r="S28" s="193"/>
      <c r="T28" s="193"/>
      <c r="U28" s="193"/>
      <c r="V28" s="193"/>
      <c r="W28" s="193"/>
      <c r="X28" s="193"/>
      <c r="Y28" s="193"/>
      <c r="Z28" s="193"/>
      <c r="AA28" s="193"/>
      <c r="AB28" s="193"/>
      <c r="AC28" s="193"/>
      <c r="AD28" s="193"/>
      <c r="AE28" s="193"/>
      <c r="AF28" s="193"/>
      <c r="AG28" s="193"/>
      <c r="AH28" s="193"/>
      <c r="AI28" s="193"/>
      <c r="AJ28" s="193"/>
      <c r="AK28" s="193"/>
      <c r="AL28" s="193"/>
      <c r="AM28" s="193"/>
      <c r="AN28" s="193"/>
      <c r="AO28" s="193"/>
      <c r="AP28" s="193"/>
      <c r="AQ28" s="193"/>
      <c r="AR28" s="193"/>
      <c r="AS28" s="193"/>
      <c r="AT28" s="193"/>
      <c r="AU28" s="193"/>
      <c r="AV28" s="193"/>
      <c r="AW28" s="193"/>
      <c r="AX28" s="193"/>
      <c r="AY28" s="193"/>
      <c r="AZ28" s="193"/>
      <c r="BA28" s="193"/>
      <c r="BB28" s="193"/>
      <c r="BC28" s="193"/>
      <c r="BD28" s="193"/>
      <c r="BE28" s="193"/>
      <c r="BF28" s="193"/>
      <c r="BG28" s="193"/>
      <c r="BH28" s="193"/>
      <c r="BI28" s="193"/>
      <c r="BJ28" s="193"/>
      <c r="BK28" s="193"/>
      <c r="BL28" s="193"/>
      <c r="BM28" s="193"/>
      <c r="BN28" s="193"/>
      <c r="BO28" s="193"/>
      <c r="BP28" s="193"/>
    </row>
    <row r="29" spans="1:68" s="84" customFormat="1" ht="16">
      <c r="A29" s="26"/>
      <c r="B29" s="193"/>
      <c r="C29" s="256">
        <v>2013</v>
      </c>
      <c r="D29" s="257">
        <v>62.412870356807197</v>
      </c>
      <c r="E29" s="257">
        <v>74.576016453092805</v>
      </c>
      <c r="F29" s="257">
        <v>80.387238490017793</v>
      </c>
      <c r="G29" s="257">
        <v>83.536518396485405</v>
      </c>
      <c r="H29" s="257">
        <v>87.330605303714705</v>
      </c>
      <c r="I29" s="257">
        <v>90.272426975466701</v>
      </c>
      <c r="J29" s="257">
        <v>90.604869662420498</v>
      </c>
      <c r="K29" s="257">
        <v>88.4540961975881</v>
      </c>
      <c r="L29" s="257">
        <v>89.040464963263503</v>
      </c>
      <c r="M29" s="257">
        <v>90.013760705227199</v>
      </c>
      <c r="N29" s="257">
        <v>84.468604233943296</v>
      </c>
      <c r="O29" s="258">
        <v>78.211487661541895</v>
      </c>
      <c r="P29" s="251"/>
      <c r="Q29" s="259">
        <v>83.313214605186502</v>
      </c>
      <c r="R29" s="258">
        <v>82.255609530085295</v>
      </c>
      <c r="S29" s="193"/>
      <c r="T29" s="193"/>
      <c r="U29" s="193"/>
      <c r="V29" s="193"/>
      <c r="W29" s="193"/>
      <c r="X29" s="193"/>
      <c r="Y29" s="193"/>
      <c r="Z29" s="193"/>
      <c r="AA29" s="193"/>
      <c r="AB29" s="193"/>
      <c r="AC29" s="193"/>
      <c r="AD29" s="193"/>
      <c r="AE29" s="193"/>
      <c r="AF29" s="193"/>
      <c r="AG29" s="193"/>
      <c r="AH29" s="193"/>
      <c r="AI29" s="193"/>
      <c r="AJ29" s="193"/>
      <c r="AK29" s="193"/>
      <c r="AL29" s="193"/>
      <c r="AM29" s="193"/>
      <c r="AN29" s="193"/>
      <c r="AO29" s="193"/>
      <c r="AP29" s="193"/>
      <c r="AQ29" s="193"/>
      <c r="AR29" s="193"/>
      <c r="AS29" s="193"/>
      <c r="AT29" s="193"/>
      <c r="AU29" s="193"/>
      <c r="AV29" s="193"/>
      <c r="AW29" s="193"/>
      <c r="AX29" s="193"/>
      <c r="AY29" s="193"/>
      <c r="AZ29" s="193"/>
      <c r="BA29" s="193"/>
      <c r="BB29" s="193"/>
      <c r="BC29" s="193"/>
      <c r="BD29" s="193"/>
      <c r="BE29" s="193"/>
      <c r="BF29" s="193"/>
      <c r="BG29" s="193"/>
      <c r="BH29" s="193"/>
      <c r="BI29" s="193"/>
      <c r="BJ29" s="193"/>
      <c r="BK29" s="193"/>
      <c r="BL29" s="193"/>
      <c r="BM29" s="193"/>
      <c r="BN29" s="193"/>
      <c r="BO29" s="193"/>
      <c r="BP29" s="193"/>
    </row>
    <row r="30" spans="1:68" s="84" customFormat="1" ht="16">
      <c r="A30" s="26"/>
      <c r="B30" s="193"/>
      <c r="C30" s="252">
        <v>2014</v>
      </c>
      <c r="D30" s="253">
        <v>68.5723546169461</v>
      </c>
      <c r="E30" s="253">
        <v>76.559387085433002</v>
      </c>
      <c r="F30" s="253">
        <v>81.576767593432805</v>
      </c>
      <c r="G30" s="253">
        <v>86.117988064791106</v>
      </c>
      <c r="H30" s="253">
        <v>86.669206240784405</v>
      </c>
      <c r="I30" s="253">
        <v>89.577852554297905</v>
      </c>
      <c r="J30" s="253">
        <v>88.475084872913101</v>
      </c>
      <c r="K30" s="253">
        <v>88.182515048317896</v>
      </c>
      <c r="L30" s="253">
        <v>90.051496307811803</v>
      </c>
      <c r="M30" s="253">
        <v>88.945454545454496</v>
      </c>
      <c r="N30" s="253">
        <v>84.829808477807006</v>
      </c>
      <c r="O30" s="254">
        <v>79.073982437698902</v>
      </c>
      <c r="P30" s="251"/>
      <c r="Q30" s="255">
        <v>84.131639514469697</v>
      </c>
      <c r="R30" s="254">
        <v>83.339590024549594</v>
      </c>
      <c r="S30" s="193"/>
      <c r="T30" s="193"/>
      <c r="U30" s="193"/>
      <c r="V30" s="193"/>
      <c r="W30" s="193"/>
      <c r="X30" s="193"/>
      <c r="Y30" s="193"/>
      <c r="Z30" s="193"/>
      <c r="AA30" s="193"/>
      <c r="AB30" s="193"/>
      <c r="AC30" s="193"/>
      <c r="AD30" s="193"/>
      <c r="AE30" s="193"/>
      <c r="AF30" s="193"/>
      <c r="AG30" s="193"/>
      <c r="AH30" s="193"/>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3"/>
      <c r="BF30" s="193"/>
      <c r="BG30" s="193"/>
      <c r="BH30" s="193"/>
      <c r="BI30" s="193"/>
      <c r="BJ30" s="193"/>
      <c r="BK30" s="193"/>
      <c r="BL30" s="193"/>
      <c r="BM30" s="193"/>
      <c r="BN30" s="193"/>
      <c r="BO30" s="193"/>
      <c r="BP30" s="193"/>
    </row>
    <row r="31" spans="1:68" s="84" customFormat="1" ht="16">
      <c r="A31" s="26"/>
      <c r="B31" s="193"/>
      <c r="C31" s="256">
        <v>2015</v>
      </c>
      <c r="D31" s="257">
        <v>68.282232390428703</v>
      </c>
      <c r="E31" s="257">
        <v>77.170353705786695</v>
      </c>
      <c r="F31" s="257">
        <v>79.494256766291301</v>
      </c>
      <c r="G31" s="257">
        <v>83.702341332399101</v>
      </c>
      <c r="H31" s="257">
        <v>86.902140130899795</v>
      </c>
      <c r="I31" s="257">
        <v>88.773522944687102</v>
      </c>
      <c r="J31" s="257">
        <v>89.912602667626899</v>
      </c>
      <c r="K31" s="257">
        <v>87.537223507250701</v>
      </c>
      <c r="L31" s="257">
        <v>90.658365535995401</v>
      </c>
      <c r="M31" s="257">
        <v>89.8680037119627</v>
      </c>
      <c r="N31" s="257">
        <v>82.332903964505505</v>
      </c>
      <c r="O31" s="258">
        <v>74.719856936515498</v>
      </c>
      <c r="P31" s="251"/>
      <c r="Q31" s="259">
        <v>83.319654525837393</v>
      </c>
      <c r="R31" s="258">
        <v>82.797427693715093</v>
      </c>
      <c r="S31" s="193"/>
      <c r="T31" s="193"/>
      <c r="U31" s="193"/>
      <c r="V31" s="193"/>
      <c r="W31" s="193"/>
      <c r="X31" s="193"/>
      <c r="Y31" s="193"/>
      <c r="Z31" s="193"/>
      <c r="AA31" s="193"/>
      <c r="AB31" s="193"/>
      <c r="AC31" s="193"/>
      <c r="AD31" s="193"/>
      <c r="AE31" s="193"/>
      <c r="AF31" s="193"/>
      <c r="AG31" s="193"/>
      <c r="AH31" s="193"/>
      <c r="AI31" s="193"/>
      <c r="AJ31" s="193"/>
      <c r="AK31" s="193"/>
      <c r="AL31" s="193"/>
      <c r="AM31" s="193"/>
      <c r="AN31" s="193"/>
      <c r="AO31" s="193"/>
      <c r="AP31" s="193"/>
      <c r="AQ31" s="193"/>
      <c r="AR31" s="193"/>
      <c r="AS31" s="193"/>
      <c r="AT31" s="193"/>
      <c r="AU31" s="193"/>
      <c r="AV31" s="193"/>
      <c r="AW31" s="193"/>
      <c r="AX31" s="193"/>
      <c r="AY31" s="193"/>
      <c r="AZ31" s="193"/>
      <c r="BA31" s="193"/>
      <c r="BB31" s="193"/>
      <c r="BC31" s="193"/>
      <c r="BD31" s="193"/>
      <c r="BE31" s="193"/>
      <c r="BF31" s="193"/>
      <c r="BG31" s="193"/>
      <c r="BH31" s="193"/>
      <c r="BI31" s="193"/>
      <c r="BJ31" s="193"/>
      <c r="BK31" s="193"/>
      <c r="BL31" s="193"/>
      <c r="BM31" s="193"/>
      <c r="BN31" s="193"/>
      <c r="BO31" s="193"/>
      <c r="BP31" s="193"/>
    </row>
    <row r="32" spans="1:68" s="84" customFormat="1" ht="16">
      <c r="A32" s="26"/>
      <c r="B32" s="193"/>
      <c r="C32" s="252">
        <v>2016</v>
      </c>
      <c r="D32" s="253">
        <v>63.976707275222999</v>
      </c>
      <c r="E32" s="253">
        <v>75.959398496240595</v>
      </c>
      <c r="F32" s="253">
        <v>79.412098666637803</v>
      </c>
      <c r="G32" s="253">
        <v>83.112321877619394</v>
      </c>
      <c r="H32" s="253">
        <v>84.772924625439202</v>
      </c>
      <c r="I32" s="253">
        <v>88.234836486899496</v>
      </c>
      <c r="J32" s="253">
        <v>89.438993630876297</v>
      </c>
      <c r="K32" s="253">
        <v>84.705907236582902</v>
      </c>
      <c r="L32" s="253">
        <v>87.655895009755895</v>
      </c>
      <c r="M32" s="253">
        <v>87.496669693042605</v>
      </c>
      <c r="N32" s="253">
        <v>86.169770601870297</v>
      </c>
      <c r="O32" s="254">
        <v>79.290859539633601</v>
      </c>
      <c r="P32" s="251"/>
      <c r="Q32" s="255">
        <v>82.525799216290295</v>
      </c>
      <c r="R32" s="254">
        <v>81.228886211768994</v>
      </c>
      <c r="S32" s="193"/>
      <c r="T32" s="193"/>
      <c r="U32" s="193"/>
      <c r="V32" s="193"/>
      <c r="W32" s="193"/>
      <c r="X32" s="193"/>
      <c r="Y32" s="193"/>
      <c r="Z32" s="193"/>
      <c r="AA32" s="193"/>
      <c r="AB32" s="193"/>
      <c r="AC32" s="193"/>
      <c r="AD32" s="193"/>
      <c r="AE32" s="193"/>
      <c r="AF32" s="193"/>
      <c r="AG32" s="193"/>
      <c r="AH32" s="193"/>
      <c r="AI32" s="193"/>
      <c r="AJ32" s="193"/>
      <c r="AK32" s="193"/>
      <c r="AL32" s="193"/>
      <c r="AM32" s="193"/>
      <c r="AN32" s="193"/>
      <c r="AO32" s="193"/>
      <c r="AP32" s="193"/>
      <c r="AQ32" s="193"/>
      <c r="AR32" s="193"/>
      <c r="AS32" s="193"/>
      <c r="AT32" s="193"/>
      <c r="AU32" s="193"/>
      <c r="AV32" s="193"/>
      <c r="AW32" s="193"/>
      <c r="AX32" s="193"/>
      <c r="AY32" s="193"/>
      <c r="AZ32" s="193"/>
      <c r="BA32" s="193"/>
      <c r="BB32" s="193"/>
      <c r="BC32" s="193"/>
      <c r="BD32" s="193"/>
      <c r="BE32" s="193"/>
      <c r="BF32" s="193"/>
      <c r="BG32" s="193"/>
      <c r="BH32" s="193"/>
      <c r="BI32" s="193"/>
      <c r="BJ32" s="193"/>
      <c r="BK32" s="193"/>
      <c r="BL32" s="193"/>
      <c r="BM32" s="193"/>
      <c r="BN32" s="193"/>
      <c r="BO32" s="193"/>
      <c r="BP32" s="193"/>
    </row>
    <row r="33" spans="1:68" s="84" customFormat="1" ht="16">
      <c r="A33" s="26"/>
      <c r="B33" s="193"/>
      <c r="C33" s="256">
        <v>2017</v>
      </c>
      <c r="D33" s="257">
        <v>70.480870569369699</v>
      </c>
      <c r="E33" s="257">
        <v>79.073896246008104</v>
      </c>
      <c r="F33" s="257">
        <v>81.912033418139899</v>
      </c>
      <c r="G33" s="257">
        <v>84.646862685662299</v>
      </c>
      <c r="H33" s="257">
        <v>85.238027355689098</v>
      </c>
      <c r="I33" s="257">
        <v>87.150026215264703</v>
      </c>
      <c r="J33" s="257">
        <v>88.729895874953598</v>
      </c>
      <c r="K33" s="257">
        <v>84.501831695798799</v>
      </c>
      <c r="L33" s="257">
        <v>87.308660624370503</v>
      </c>
      <c r="M33" s="257">
        <v>85.422430511452205</v>
      </c>
      <c r="N33" s="257">
        <v>84.69141301658</v>
      </c>
      <c r="O33" s="258">
        <v>76.362788407361606</v>
      </c>
      <c r="P33" s="251"/>
      <c r="Q33" s="259">
        <v>82.983375778441996</v>
      </c>
      <c r="R33" s="258">
        <v>82.775404760249302</v>
      </c>
      <c r="S33" s="193"/>
      <c r="T33" s="193"/>
      <c r="U33" s="193"/>
      <c r="V33" s="193"/>
      <c r="W33" s="193"/>
      <c r="X33" s="193"/>
      <c r="Y33" s="193"/>
      <c r="Z33" s="193"/>
      <c r="AA33" s="193"/>
      <c r="AB33" s="193"/>
      <c r="AC33" s="193"/>
      <c r="AD33" s="193"/>
      <c r="AE33" s="193"/>
      <c r="AF33" s="193"/>
      <c r="AG33" s="193"/>
      <c r="AH33" s="193"/>
      <c r="AI33" s="193"/>
      <c r="AJ33" s="193"/>
      <c r="AK33" s="193"/>
      <c r="AL33" s="193"/>
      <c r="AM33" s="193"/>
      <c r="AN33" s="193"/>
      <c r="AO33" s="193"/>
      <c r="AP33" s="193"/>
      <c r="AQ33" s="193"/>
      <c r="AR33" s="193"/>
      <c r="AS33" s="193"/>
      <c r="AT33" s="193"/>
      <c r="AU33" s="193"/>
      <c r="AV33" s="193"/>
      <c r="AW33" s="193"/>
      <c r="AX33" s="193"/>
      <c r="AY33" s="193"/>
      <c r="AZ33" s="193"/>
      <c r="BA33" s="193"/>
      <c r="BB33" s="193"/>
      <c r="BC33" s="193"/>
      <c r="BD33" s="193"/>
      <c r="BE33" s="193"/>
      <c r="BF33" s="193"/>
      <c r="BG33" s="193"/>
      <c r="BH33" s="193"/>
      <c r="BI33" s="193"/>
      <c r="BJ33" s="193"/>
      <c r="BK33" s="193"/>
      <c r="BL33" s="193"/>
      <c r="BM33" s="193"/>
      <c r="BN33" s="193"/>
      <c r="BO33" s="193"/>
      <c r="BP33" s="193"/>
    </row>
    <row r="34" spans="1:68" s="84" customFormat="1" ht="16">
      <c r="A34" s="26"/>
      <c r="B34" s="193"/>
      <c r="C34" s="252">
        <v>2018</v>
      </c>
      <c r="D34" s="253">
        <v>67.782369081619706</v>
      </c>
      <c r="E34" s="253">
        <v>76.452727517250594</v>
      </c>
      <c r="F34" s="253">
        <v>80.547106811997907</v>
      </c>
      <c r="G34" s="253">
        <v>84.155038759689901</v>
      </c>
      <c r="H34" s="253">
        <v>85.279704541519905</v>
      </c>
      <c r="I34" s="253">
        <v>88.666142557651895</v>
      </c>
      <c r="J34" s="253">
        <v>91.648618329174198</v>
      </c>
      <c r="K34" s="253">
        <v>86.959637354335001</v>
      </c>
      <c r="L34" s="253">
        <v>87.273458762276604</v>
      </c>
      <c r="M34" s="253">
        <v>89.500261752210903</v>
      </c>
      <c r="N34" s="253">
        <v>85.774601142640407</v>
      </c>
      <c r="O34" s="254">
        <v>80.8942815987307</v>
      </c>
      <c r="P34" s="251"/>
      <c r="Q34" s="255">
        <v>83.793412669623194</v>
      </c>
      <c r="R34" s="254">
        <v>82.755603865976497</v>
      </c>
      <c r="S34" s="193"/>
      <c r="T34" s="193"/>
      <c r="U34" s="193"/>
      <c r="V34" s="193"/>
      <c r="W34" s="193"/>
      <c r="X34" s="193"/>
      <c r="Y34" s="193"/>
      <c r="Z34" s="193"/>
      <c r="AA34" s="193"/>
      <c r="AB34" s="193"/>
      <c r="AC34" s="193"/>
      <c r="AD34" s="193"/>
      <c r="AE34" s="193"/>
      <c r="AF34" s="193"/>
      <c r="AG34" s="193"/>
      <c r="AH34" s="193"/>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3"/>
      <c r="BF34" s="193"/>
      <c r="BG34" s="193"/>
      <c r="BH34" s="193"/>
      <c r="BI34" s="193"/>
      <c r="BJ34" s="193"/>
      <c r="BK34" s="193"/>
      <c r="BL34" s="193"/>
      <c r="BM34" s="193"/>
      <c r="BN34" s="193"/>
      <c r="BO34" s="193"/>
      <c r="BP34" s="193"/>
    </row>
    <row r="35" spans="1:68" s="84" customFormat="1" ht="16">
      <c r="A35" s="26"/>
      <c r="B35" s="193"/>
      <c r="C35" s="256">
        <v>2019</v>
      </c>
      <c r="D35" s="257">
        <v>69.183913583220601</v>
      </c>
      <c r="E35" s="257">
        <v>76.600782638902999</v>
      </c>
      <c r="F35" s="257">
        <v>82.864604722200397</v>
      </c>
      <c r="G35" s="257">
        <v>83.213803877014797</v>
      </c>
      <c r="H35" s="257">
        <v>84.943640582445497</v>
      </c>
      <c r="I35" s="257">
        <v>91.360505574096393</v>
      </c>
      <c r="J35" s="257">
        <v>91.164314158735294</v>
      </c>
      <c r="K35" s="257">
        <v>85.140322802289106</v>
      </c>
      <c r="L35" s="257">
        <v>86.107253086419703</v>
      </c>
      <c r="M35" s="257">
        <v>86.608075220755595</v>
      </c>
      <c r="N35" s="257">
        <v>83.807845263919006</v>
      </c>
      <c r="O35" s="258">
        <v>80.067061332452994</v>
      </c>
      <c r="P35" s="251"/>
      <c r="Q35" s="259">
        <v>83.460958877250604</v>
      </c>
      <c r="R35" s="258">
        <v>83.114651950375105</v>
      </c>
      <c r="S35" s="193"/>
      <c r="T35" s="193"/>
      <c r="U35" s="193"/>
      <c r="V35" s="193"/>
      <c r="W35" s="193"/>
      <c r="X35" s="193"/>
      <c r="Y35" s="193"/>
      <c r="Z35" s="193"/>
      <c r="AA35" s="193"/>
      <c r="AB35" s="193"/>
      <c r="AC35" s="193"/>
      <c r="AD35" s="193"/>
      <c r="AE35" s="193"/>
      <c r="AF35" s="193"/>
      <c r="AG35" s="193"/>
      <c r="AH35" s="193"/>
      <c r="AI35" s="193"/>
      <c r="AJ35" s="193"/>
      <c r="AK35" s="193"/>
      <c r="AL35" s="193"/>
      <c r="AM35" s="193"/>
      <c r="AN35" s="193"/>
      <c r="AO35" s="193"/>
      <c r="AP35" s="193"/>
      <c r="AQ35" s="193"/>
      <c r="AR35" s="193"/>
      <c r="AS35" s="193"/>
      <c r="AT35" s="193"/>
      <c r="AU35" s="193"/>
      <c r="AV35" s="193"/>
      <c r="AW35" s="193"/>
      <c r="AX35" s="193"/>
      <c r="AY35" s="193"/>
      <c r="AZ35" s="193"/>
      <c r="BA35" s="193"/>
      <c r="BB35" s="193"/>
      <c r="BC35" s="193"/>
      <c r="BD35" s="193"/>
      <c r="BE35" s="193"/>
      <c r="BF35" s="193"/>
      <c r="BG35" s="193"/>
      <c r="BH35" s="193"/>
      <c r="BI35" s="193"/>
      <c r="BJ35" s="193"/>
      <c r="BK35" s="193"/>
      <c r="BL35" s="193"/>
      <c r="BM35" s="193"/>
      <c r="BN35" s="193"/>
      <c r="BO35" s="193"/>
      <c r="BP35" s="193"/>
    </row>
    <row r="36" spans="1:68" s="84" customFormat="1" ht="16">
      <c r="A36" s="26"/>
      <c r="B36" s="193"/>
      <c r="C36" s="252">
        <v>2020</v>
      </c>
      <c r="D36" s="253">
        <v>69.0995769824749</v>
      </c>
      <c r="E36" s="253">
        <v>74.345005914498799</v>
      </c>
      <c r="F36" s="253">
        <v>36.670123788708999</v>
      </c>
      <c r="G36" s="253">
        <v>25.338860702058302</v>
      </c>
      <c r="H36" s="253">
        <v>23.002019540418001</v>
      </c>
      <c r="I36" s="253">
        <v>24.509049451332402</v>
      </c>
      <c r="J36" s="253">
        <v>26.0210041753894</v>
      </c>
      <c r="K36" s="253">
        <v>32.282927200537799</v>
      </c>
      <c r="L36" s="253">
        <v>33.209620898375199</v>
      </c>
      <c r="M36" s="253">
        <v>32.739799712066301</v>
      </c>
      <c r="N36" s="253">
        <v>26.557331325133099</v>
      </c>
      <c r="O36" s="254">
        <v>26.2202795715604</v>
      </c>
      <c r="P36" s="251"/>
      <c r="Q36" s="255">
        <v>36.9879082052136</v>
      </c>
      <c r="R36" s="254">
        <v>40.780271687413801</v>
      </c>
      <c r="S36" s="193"/>
      <c r="T36" s="193"/>
      <c r="U36" s="193"/>
      <c r="V36" s="193"/>
      <c r="W36" s="193"/>
      <c r="X36" s="193"/>
      <c r="Y36" s="193"/>
      <c r="Z36" s="193"/>
      <c r="AA36" s="193"/>
      <c r="AB36" s="193"/>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93"/>
      <c r="BF36" s="193"/>
      <c r="BG36" s="193"/>
      <c r="BH36" s="193"/>
      <c r="BI36" s="193"/>
      <c r="BJ36" s="193"/>
      <c r="BK36" s="193"/>
      <c r="BL36" s="193"/>
      <c r="BM36" s="193"/>
      <c r="BN36" s="193"/>
      <c r="BO36" s="193"/>
      <c r="BP36" s="193"/>
    </row>
    <row r="37" spans="1:68" s="84" customFormat="1" ht="16">
      <c r="A37" s="26"/>
      <c r="B37" s="193"/>
      <c r="C37" s="256">
        <v>2021</v>
      </c>
      <c r="D37" s="257">
        <v>22.4776109427909</v>
      </c>
      <c r="E37" s="257">
        <v>27.3545382506917</v>
      </c>
      <c r="F37" s="257">
        <v>27.531729243786302</v>
      </c>
      <c r="G37" s="257">
        <v>28.883698544816198</v>
      </c>
      <c r="H37" s="257">
        <v>33.503992241492902</v>
      </c>
      <c r="I37" s="257">
        <v>40.592135511191699</v>
      </c>
      <c r="J37" s="257">
        <v>47.484733520851698</v>
      </c>
      <c r="K37" s="257">
        <v>55.956319307645501</v>
      </c>
      <c r="L37" s="257">
        <v>60.729453211717498</v>
      </c>
      <c r="M37" s="257">
        <v>62.212545576998998</v>
      </c>
      <c r="N37" s="257">
        <v>65.265333428905905</v>
      </c>
      <c r="O37" s="258">
        <v>56.905616153912298</v>
      </c>
      <c r="P37" s="251"/>
      <c r="Q37" s="259">
        <v>45.012136478553501</v>
      </c>
      <c r="R37" s="258">
        <v>36.197067761566402</v>
      </c>
      <c r="S37" s="193"/>
      <c r="T37" s="193"/>
      <c r="U37" s="193"/>
      <c r="V37" s="193"/>
      <c r="W37" s="193"/>
      <c r="X37" s="193"/>
      <c r="Y37" s="193"/>
      <c r="Z37" s="193"/>
      <c r="AA37" s="193"/>
      <c r="AB37" s="193"/>
      <c r="AC37" s="193"/>
      <c r="AD37" s="193"/>
      <c r="AE37" s="193"/>
      <c r="AF37" s="193"/>
      <c r="AG37" s="193"/>
      <c r="AH37" s="193"/>
      <c r="AI37" s="193"/>
      <c r="AJ37" s="193"/>
      <c r="AK37" s="193"/>
      <c r="AL37" s="193"/>
      <c r="AM37" s="193"/>
      <c r="AN37" s="193"/>
      <c r="AO37" s="193"/>
      <c r="AP37" s="193"/>
      <c r="AQ37" s="193"/>
      <c r="AR37" s="193"/>
      <c r="AS37" s="193"/>
      <c r="AT37" s="193"/>
      <c r="AU37" s="193"/>
      <c r="AV37" s="193"/>
      <c r="AW37" s="193"/>
      <c r="AX37" s="193"/>
      <c r="AY37" s="193"/>
      <c r="AZ37" s="193"/>
      <c r="BA37" s="193"/>
      <c r="BB37" s="193"/>
      <c r="BC37" s="193"/>
      <c r="BD37" s="193"/>
      <c r="BE37" s="193"/>
      <c r="BF37" s="193"/>
      <c r="BG37" s="193"/>
      <c r="BH37" s="193"/>
      <c r="BI37" s="193"/>
      <c r="BJ37" s="193"/>
      <c r="BK37" s="193"/>
      <c r="BL37" s="193"/>
      <c r="BM37" s="193"/>
      <c r="BN37" s="193"/>
      <c r="BO37" s="193"/>
      <c r="BP37" s="193"/>
    </row>
    <row r="38" spans="1:68" s="84" customFormat="1" ht="16">
      <c r="A38" s="26"/>
      <c r="B38" s="193"/>
      <c r="C38" s="252">
        <v>2022</v>
      </c>
      <c r="D38" s="253">
        <v>40.843891302472102</v>
      </c>
      <c r="E38" s="253">
        <v>61.814924918057699</v>
      </c>
      <c r="F38" s="253">
        <v>73.061949337178106</v>
      </c>
      <c r="G38" s="253">
        <v>78.749395073992005</v>
      </c>
      <c r="H38" s="253">
        <v>81.918771891337599</v>
      </c>
      <c r="I38" s="253">
        <v>85.690895685556598</v>
      </c>
      <c r="J38" s="253">
        <v>86.422629606757098</v>
      </c>
      <c r="K38" s="253">
        <v>82.530551789804605</v>
      </c>
      <c r="L38" s="253">
        <v>84.805455887217803</v>
      </c>
      <c r="M38" s="253">
        <v>87.533530504161206</v>
      </c>
      <c r="N38" s="253">
        <v>85.171844857345903</v>
      </c>
      <c r="O38" s="254">
        <v>80.367736486067997</v>
      </c>
      <c r="P38" s="251"/>
      <c r="Q38" s="255">
        <v>77.343573246407104</v>
      </c>
      <c r="R38" s="254">
        <v>73.790449280654002</v>
      </c>
      <c r="S38" s="193"/>
      <c r="T38" s="193"/>
      <c r="U38" s="193"/>
      <c r="V38" s="193"/>
      <c r="W38" s="193"/>
      <c r="X38" s="193"/>
      <c r="Y38" s="193"/>
      <c r="Z38" s="193"/>
      <c r="AA38" s="193"/>
      <c r="AB38" s="193"/>
      <c r="AC38" s="193"/>
      <c r="AD38" s="193"/>
      <c r="AE38" s="193"/>
      <c r="AF38" s="193"/>
      <c r="AG38" s="193"/>
      <c r="AH38" s="193"/>
      <c r="AI38" s="193"/>
      <c r="AJ38" s="193"/>
      <c r="AK38" s="193"/>
      <c r="AL38" s="193"/>
      <c r="AM38" s="193"/>
      <c r="AN38" s="193"/>
      <c r="AO38" s="193"/>
      <c r="AP38" s="193"/>
      <c r="AQ38" s="193"/>
      <c r="AR38" s="193"/>
      <c r="AS38" s="193"/>
      <c r="AT38" s="193"/>
      <c r="AU38" s="193"/>
      <c r="AV38" s="193"/>
      <c r="AW38" s="193"/>
      <c r="AX38" s="193"/>
      <c r="AY38" s="193"/>
      <c r="AZ38" s="193"/>
      <c r="BA38" s="193"/>
      <c r="BB38" s="193"/>
      <c r="BC38" s="193"/>
      <c r="BD38" s="193"/>
      <c r="BE38" s="193"/>
      <c r="BF38" s="193"/>
      <c r="BG38" s="193"/>
      <c r="BH38" s="193"/>
      <c r="BI38" s="193"/>
      <c r="BJ38" s="193"/>
      <c r="BK38" s="193"/>
      <c r="BL38" s="193"/>
      <c r="BM38" s="193"/>
      <c r="BN38" s="193"/>
      <c r="BO38" s="193"/>
      <c r="BP38" s="193"/>
    </row>
    <row r="39" spans="1:68" s="84" customFormat="1" ht="16">
      <c r="A39" s="26"/>
      <c r="B39" s="193"/>
      <c r="C39" s="256">
        <v>2023</v>
      </c>
      <c r="D39" s="257">
        <v>68.768011706676006</v>
      </c>
      <c r="E39" s="257">
        <v>77.829815954959898</v>
      </c>
      <c r="F39" s="257">
        <v>80.577446295213093</v>
      </c>
      <c r="G39" s="257">
        <v>84.527651768672001</v>
      </c>
      <c r="H39" s="257">
        <v>84.755118140171405</v>
      </c>
      <c r="I39" s="257">
        <v>88.878293476371397</v>
      </c>
      <c r="J39" s="257">
        <v>88.554438772825307</v>
      </c>
      <c r="K39" s="257">
        <v>85.278162224824598</v>
      </c>
      <c r="L39" s="257">
        <v>86.490687030374204</v>
      </c>
      <c r="M39" s="257">
        <v>85.967895894966404</v>
      </c>
      <c r="N39" s="257">
        <v>84.015975693423499</v>
      </c>
      <c r="O39" s="258">
        <v>82.239393953538297</v>
      </c>
      <c r="P39" s="251"/>
      <c r="Q39" s="259">
        <v>83.196563184169307</v>
      </c>
      <c r="R39" s="258">
        <v>82.449605769359806</v>
      </c>
      <c r="S39" s="193"/>
      <c r="T39" s="193"/>
      <c r="U39" s="193"/>
      <c r="V39" s="193"/>
      <c r="W39" s="193"/>
      <c r="X39" s="193"/>
      <c r="Y39" s="193"/>
      <c r="Z39" s="193"/>
      <c r="AA39" s="193"/>
      <c r="AB39" s="193"/>
      <c r="AC39" s="193"/>
      <c r="AD39" s="193"/>
      <c r="AE39" s="193"/>
      <c r="AF39" s="193"/>
      <c r="AG39" s="193"/>
      <c r="AH39" s="193"/>
      <c r="AI39" s="193"/>
      <c r="AJ39" s="193"/>
      <c r="AK39" s="193"/>
      <c r="AL39" s="193"/>
      <c r="AM39" s="193"/>
      <c r="AN39" s="193"/>
      <c r="AO39" s="193"/>
      <c r="AP39" s="193"/>
      <c r="AQ39" s="193"/>
      <c r="AR39" s="193"/>
      <c r="AS39" s="193"/>
      <c r="AT39" s="193"/>
      <c r="AU39" s="193"/>
      <c r="AV39" s="193"/>
      <c r="AW39" s="193"/>
      <c r="AX39" s="193"/>
      <c r="AY39" s="193"/>
      <c r="AZ39" s="193"/>
      <c r="BA39" s="193"/>
      <c r="BB39" s="193"/>
      <c r="BC39" s="193"/>
      <c r="BD39" s="193"/>
      <c r="BE39" s="193"/>
      <c r="BF39" s="193"/>
      <c r="BG39" s="193"/>
      <c r="BH39" s="193"/>
      <c r="BI39" s="193"/>
      <c r="BJ39" s="193"/>
      <c r="BK39" s="193"/>
      <c r="BL39" s="193"/>
      <c r="BM39" s="193"/>
      <c r="BN39" s="193"/>
      <c r="BO39" s="193"/>
      <c r="BP39" s="193"/>
    </row>
    <row r="40" spans="1:68" s="84" customFormat="1" ht="16">
      <c r="A40" s="26"/>
      <c r="B40" s="193"/>
      <c r="C40" s="252">
        <v>2024</v>
      </c>
      <c r="D40" s="253">
        <v>70.741970945283001</v>
      </c>
      <c r="E40" s="253">
        <v>78.352732530320907</v>
      </c>
      <c r="F40" s="253">
        <v>81.658657346730706</v>
      </c>
      <c r="G40" s="253">
        <v>82.955390780601306</v>
      </c>
      <c r="H40" s="253">
        <v>85.892714022969301</v>
      </c>
      <c r="I40" s="253">
        <v>87.351726726726696</v>
      </c>
      <c r="J40" s="253">
        <v>89.677191382651301</v>
      </c>
      <c r="K40" s="253">
        <v>86.543029750370394</v>
      </c>
      <c r="L40" s="253">
        <v>86.974890777281601</v>
      </c>
      <c r="M40" s="253">
        <v>87.884757448904196</v>
      </c>
      <c r="N40" s="253">
        <v>86.4825099170573</v>
      </c>
      <c r="O40" s="254">
        <v>84.808581186225496</v>
      </c>
      <c r="P40" s="251"/>
      <c r="Q40" s="255">
        <v>84.179078354356093</v>
      </c>
      <c r="R40" s="254">
        <v>82.974365434380601</v>
      </c>
      <c r="S40" s="193"/>
      <c r="T40" s="193"/>
      <c r="U40" s="193"/>
      <c r="V40" s="193"/>
      <c r="W40" s="193"/>
      <c r="X40" s="193"/>
      <c r="Y40" s="193"/>
      <c r="Z40" s="193"/>
      <c r="AA40" s="193"/>
      <c r="AB40" s="193"/>
      <c r="AC40" s="193"/>
      <c r="AD40" s="193"/>
      <c r="AE40" s="193"/>
      <c r="AF40" s="193"/>
      <c r="AG40" s="193"/>
      <c r="AH40" s="193"/>
      <c r="AI40" s="193"/>
      <c r="AJ40" s="193"/>
      <c r="AK40" s="193"/>
      <c r="AL40" s="193"/>
      <c r="AM40" s="193"/>
      <c r="AN40" s="193"/>
      <c r="AO40" s="193"/>
      <c r="AP40" s="193"/>
      <c r="AQ40" s="193"/>
      <c r="AR40" s="193"/>
      <c r="AS40" s="193"/>
      <c r="AT40" s="193"/>
      <c r="AU40" s="193"/>
      <c r="AV40" s="193"/>
      <c r="AW40" s="193"/>
      <c r="AX40" s="193"/>
      <c r="AY40" s="193"/>
      <c r="AZ40" s="193"/>
      <c r="BA40" s="193"/>
      <c r="BB40" s="193"/>
      <c r="BC40" s="193"/>
      <c r="BD40" s="193"/>
      <c r="BE40" s="193"/>
      <c r="BF40" s="193"/>
      <c r="BG40" s="193"/>
      <c r="BH40" s="193"/>
      <c r="BI40" s="193"/>
      <c r="BJ40" s="193"/>
      <c r="BK40" s="193"/>
      <c r="BL40" s="193"/>
      <c r="BM40" s="193"/>
      <c r="BN40" s="193"/>
      <c r="BO40" s="193"/>
      <c r="BP40" s="193"/>
    </row>
    <row r="41" spans="1:68" s="146" customFormat="1" ht="16">
      <c r="A41" s="194"/>
      <c r="B41" s="195"/>
      <c r="C41" s="256">
        <v>2025</v>
      </c>
      <c r="D41" s="257">
        <v>69.539100930240096</v>
      </c>
      <c r="E41" s="257">
        <v>75.617088607594894</v>
      </c>
      <c r="F41" s="257">
        <v>79.594967432854403</v>
      </c>
      <c r="G41" s="257">
        <v>82.317247857226704</v>
      </c>
      <c r="H41" s="257">
        <v>83.893263824720606</v>
      </c>
      <c r="I41" s="257">
        <v>87.067706487061301</v>
      </c>
      <c r="J41" s="257">
        <v>89.428801843317899</v>
      </c>
      <c r="K41" s="257">
        <v>85.365619497208698</v>
      </c>
      <c r="L41" s="257"/>
      <c r="M41" s="257"/>
      <c r="N41" s="257"/>
      <c r="O41" s="258"/>
      <c r="P41" s="251"/>
      <c r="Q41" s="259"/>
      <c r="R41" s="258">
        <v>81.702361631560507</v>
      </c>
      <c r="S41" s="195"/>
      <c r="T41" s="195"/>
      <c r="U41" s="195"/>
      <c r="V41" s="195"/>
      <c r="W41" s="195"/>
      <c r="X41" s="195"/>
      <c r="Y41" s="195"/>
      <c r="Z41" s="195"/>
      <c r="AA41" s="195"/>
      <c r="AB41" s="195"/>
      <c r="AC41" s="195"/>
      <c r="AD41" s="195"/>
      <c r="AE41" s="195"/>
      <c r="AF41" s="195"/>
      <c r="AG41" s="195"/>
      <c r="AH41" s="195"/>
      <c r="AI41" s="195"/>
      <c r="AJ41" s="195"/>
      <c r="AK41" s="195"/>
      <c r="AL41" s="195"/>
      <c r="AM41" s="195"/>
      <c r="AN41" s="195"/>
      <c r="AO41" s="195"/>
      <c r="AP41" s="195"/>
      <c r="AQ41" s="195"/>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N41" s="195"/>
      <c r="BO41" s="195"/>
      <c r="BP41" s="195"/>
    </row>
    <row r="42" spans="1:68">
      <c r="C42" s="260" t="s">
        <v>55</v>
      </c>
      <c r="D42" s="261">
        <v>65.416997464754203</v>
      </c>
      <c r="E42" s="261">
        <v>73.910975954291303</v>
      </c>
      <c r="F42" s="261">
        <v>75.737003247409206</v>
      </c>
      <c r="G42" s="261">
        <v>77.697962000474405</v>
      </c>
      <c r="H42" s="261">
        <v>78.704585187346495</v>
      </c>
      <c r="I42" s="261">
        <v>83.417218341073095</v>
      </c>
      <c r="J42" s="261">
        <v>84.160630156493298</v>
      </c>
      <c r="K42" s="261">
        <v>80.789632255358995</v>
      </c>
      <c r="L42" s="261">
        <v>82.855533709743796</v>
      </c>
      <c r="M42" s="261">
        <v>82.6630987661636</v>
      </c>
      <c r="N42" s="261">
        <v>80.360721119058894</v>
      </c>
      <c r="O42" s="262">
        <v>73.163750102668104</v>
      </c>
      <c r="P42" s="251"/>
      <c r="Q42" s="263">
        <v>78.120422431983002</v>
      </c>
      <c r="R42" s="262">
        <v>77.507714395876206</v>
      </c>
    </row>
    <row r="43" spans="1:68" ht="16" thickBot="1">
      <c r="C43" s="521"/>
      <c r="D43" s="257"/>
      <c r="E43" s="257"/>
      <c r="F43" s="257"/>
      <c r="G43" s="257"/>
      <c r="H43" s="257"/>
      <c r="I43" s="257"/>
      <c r="J43" s="257"/>
      <c r="K43" s="257"/>
      <c r="L43" s="257"/>
      <c r="M43" s="257"/>
      <c r="N43" s="257"/>
      <c r="O43" s="257"/>
      <c r="P43" s="251"/>
      <c r="Q43" s="257"/>
      <c r="R43" s="257"/>
    </row>
    <row r="44" spans="1:68" ht="16" thickBot="1">
      <c r="C44" s="585" t="s">
        <v>574</v>
      </c>
      <c r="D44" s="586">
        <f>_xlfn.RRI(C40-C16,Q16,Q40)</f>
        <v>7.5495417961812805E-5</v>
      </c>
      <c r="E44" s="257"/>
      <c r="F44" s="257"/>
      <c r="G44" s="257"/>
      <c r="H44" s="257"/>
      <c r="I44" s="257"/>
      <c r="J44" s="257"/>
      <c r="K44" s="257"/>
      <c r="L44" s="257"/>
      <c r="M44" s="257"/>
      <c r="N44" s="257"/>
      <c r="O44" s="257"/>
      <c r="P44" s="251"/>
      <c r="Q44" s="257"/>
      <c r="R44" s="257"/>
    </row>
    <row r="45" spans="1:68">
      <c r="C45" s="521"/>
      <c r="D45" s="257"/>
      <c r="E45" s="257"/>
      <c r="F45" s="257"/>
      <c r="G45" s="257"/>
      <c r="H45" s="257"/>
      <c r="I45" s="257"/>
      <c r="J45" s="257"/>
      <c r="K45" s="257"/>
      <c r="L45" s="257"/>
      <c r="M45" s="257"/>
      <c r="N45" s="257"/>
      <c r="O45" s="257"/>
      <c r="P45" s="251"/>
      <c r="Q45" s="257"/>
      <c r="R45" s="257"/>
    </row>
    <row r="46" spans="1:68" ht="21" thickBot="1">
      <c r="C46" s="19" t="s">
        <v>56</v>
      </c>
      <c r="D46" s="19"/>
      <c r="E46" s="19"/>
      <c r="F46" s="19"/>
      <c r="G46" s="19"/>
      <c r="H46" s="103"/>
      <c r="I46" s="103"/>
      <c r="J46" s="103"/>
      <c r="K46" s="103"/>
      <c r="L46" s="103"/>
      <c r="M46" s="103"/>
      <c r="N46" s="103"/>
      <c r="O46" s="103"/>
      <c r="P46" s="103"/>
      <c r="Q46" s="103"/>
    </row>
    <row r="48" spans="1:68" s="84" customFormat="1" ht="16">
      <c r="A48" s="26"/>
      <c r="B48" s="2"/>
      <c r="C48" s="245" t="s">
        <v>57</v>
      </c>
      <c r="D48" s="246"/>
      <c r="E48" s="246"/>
      <c r="F48" s="246"/>
      <c r="G48" s="246"/>
      <c r="H48" s="246"/>
      <c r="I48" s="246"/>
      <c r="J48" s="246"/>
      <c r="K48" s="246"/>
      <c r="L48" s="246"/>
      <c r="M48" s="246"/>
      <c r="N48" s="246"/>
      <c r="O48" s="246"/>
      <c r="P48" s="246"/>
      <c r="Q48" s="246"/>
      <c r="R48" s="247"/>
      <c r="S48" s="193"/>
      <c r="T48" s="193"/>
      <c r="U48" s="193"/>
      <c r="V48" s="193"/>
      <c r="W48" s="193"/>
      <c r="X48" s="193"/>
      <c r="Y48" s="193"/>
      <c r="Z48" s="193"/>
      <c r="AA48" s="193"/>
      <c r="AB48" s="193"/>
      <c r="AC48" s="193"/>
      <c r="AD48" s="193"/>
      <c r="AE48" s="193"/>
      <c r="AF48" s="193"/>
      <c r="AG48" s="193"/>
      <c r="AH48" s="193"/>
      <c r="AI48" s="193"/>
      <c r="AJ48" s="193"/>
      <c r="AK48" s="193"/>
      <c r="AL48" s="193"/>
      <c r="AM48" s="193"/>
      <c r="AN48" s="193"/>
      <c r="AO48" s="193"/>
      <c r="AP48" s="193"/>
      <c r="AQ48" s="193"/>
      <c r="AR48" s="193"/>
      <c r="AS48" s="193"/>
      <c r="AT48" s="193"/>
      <c r="AU48" s="193"/>
      <c r="AV48" s="193"/>
      <c r="AW48" s="193"/>
      <c r="AX48" s="193"/>
      <c r="AY48" s="193"/>
      <c r="AZ48" s="193"/>
      <c r="BA48" s="193"/>
      <c r="BB48" s="193"/>
      <c r="BC48" s="193"/>
      <c r="BD48" s="193"/>
      <c r="BE48" s="193"/>
      <c r="BF48" s="193"/>
      <c r="BG48" s="193"/>
      <c r="BH48" s="193"/>
      <c r="BI48" s="193"/>
      <c r="BJ48" s="193"/>
      <c r="BK48" s="193"/>
      <c r="BL48" s="193"/>
      <c r="BM48" s="193"/>
      <c r="BN48" s="193"/>
      <c r="BO48" s="193"/>
    </row>
    <row r="49" spans="1:67" s="84" customFormat="1" ht="16">
      <c r="A49" s="26"/>
      <c r="B49" s="2"/>
      <c r="C49" s="248" t="s">
        <v>40</v>
      </c>
      <c r="D49" s="249" t="s">
        <v>41</v>
      </c>
      <c r="E49" s="249" t="s">
        <v>42</v>
      </c>
      <c r="F49" s="249" t="s">
        <v>43</v>
      </c>
      <c r="G49" s="249" t="s">
        <v>44</v>
      </c>
      <c r="H49" s="249" t="s">
        <v>45</v>
      </c>
      <c r="I49" s="249" t="s">
        <v>46</v>
      </c>
      <c r="J49" s="249" t="s">
        <v>47</v>
      </c>
      <c r="K49" s="249" t="s">
        <v>48</v>
      </c>
      <c r="L49" s="249" t="s">
        <v>49</v>
      </c>
      <c r="M49" s="249" t="s">
        <v>50</v>
      </c>
      <c r="N49" s="249" t="s">
        <v>51</v>
      </c>
      <c r="O49" s="250" t="s">
        <v>52</v>
      </c>
      <c r="P49" s="251"/>
      <c r="Q49" s="248" t="s">
        <v>53</v>
      </c>
      <c r="R49" s="250" t="s">
        <v>54</v>
      </c>
      <c r="S49" s="193"/>
      <c r="T49" s="193"/>
      <c r="U49" s="193"/>
      <c r="V49" s="193"/>
      <c r="W49" s="193"/>
      <c r="X49" s="193"/>
      <c r="Y49" s="193"/>
      <c r="Z49" s="193"/>
      <c r="AA49" s="193"/>
      <c r="AB49" s="193"/>
      <c r="AC49" s="193"/>
      <c r="AD49" s="193"/>
      <c r="AE49" s="193"/>
      <c r="AF49" s="193"/>
      <c r="AG49" s="193"/>
      <c r="AH49" s="193"/>
      <c r="AI49" s="193"/>
      <c r="AJ49" s="193"/>
      <c r="AK49" s="193"/>
      <c r="AL49" s="193"/>
      <c r="AM49" s="193"/>
      <c r="AN49" s="193"/>
      <c r="AO49" s="193"/>
      <c r="AP49" s="193"/>
      <c r="AQ49" s="193"/>
      <c r="AR49" s="193"/>
      <c r="AS49" s="193"/>
      <c r="AT49" s="193"/>
      <c r="AU49" s="193"/>
      <c r="AV49" s="193"/>
      <c r="AW49" s="193"/>
      <c r="AX49" s="193"/>
      <c r="AY49" s="193"/>
      <c r="AZ49" s="193"/>
      <c r="BA49" s="193"/>
      <c r="BB49" s="193"/>
      <c r="BC49" s="193"/>
      <c r="BD49" s="193"/>
      <c r="BE49" s="193"/>
      <c r="BF49" s="193"/>
      <c r="BG49" s="193"/>
      <c r="BH49" s="193"/>
      <c r="BI49" s="193"/>
      <c r="BJ49" s="193"/>
      <c r="BK49" s="193"/>
      <c r="BL49" s="193"/>
      <c r="BM49" s="193"/>
      <c r="BN49" s="193"/>
      <c r="BO49" s="193"/>
    </row>
    <row r="50" spans="1:67" s="84" customFormat="1" ht="16">
      <c r="A50" s="26"/>
      <c r="B50" s="2"/>
      <c r="C50" s="252">
        <v>2000</v>
      </c>
      <c r="D50" s="264">
        <v>63.325890135089097</v>
      </c>
      <c r="E50" s="264">
        <v>64.103227301303903</v>
      </c>
      <c r="F50" s="264">
        <v>65.252694619619305</v>
      </c>
      <c r="G50" s="264">
        <v>64.753578411203605</v>
      </c>
      <c r="H50" s="264">
        <v>69.2943632836662</v>
      </c>
      <c r="I50" s="264">
        <v>69.291916566507396</v>
      </c>
      <c r="J50" s="264">
        <v>68.880199821166997</v>
      </c>
      <c r="K50" s="264">
        <v>61.3810475326556</v>
      </c>
      <c r="L50" s="264">
        <v>71.320556625324798</v>
      </c>
      <c r="M50" s="264">
        <v>72.124836184323399</v>
      </c>
      <c r="N50" s="264">
        <v>73.824069684322694</v>
      </c>
      <c r="O50" s="265">
        <v>65.829899293066006</v>
      </c>
      <c r="P50" s="251"/>
      <c r="Q50" s="266">
        <v>67.652553551563898</v>
      </c>
      <c r="R50" s="265">
        <v>65.912739223650306</v>
      </c>
      <c r="S50" s="300"/>
      <c r="T50" s="193"/>
      <c r="U50" s="193"/>
      <c r="V50" s="193"/>
      <c r="W50" s="193"/>
      <c r="X50" s="193"/>
      <c r="Y50" s="193"/>
      <c r="Z50" s="193"/>
      <c r="AA50" s="193"/>
      <c r="AB50" s="193"/>
      <c r="AC50" s="193"/>
      <c r="AD50" s="193"/>
      <c r="AE50" s="193"/>
      <c r="AF50" s="193"/>
      <c r="AG50" s="193"/>
      <c r="AH50" s="193"/>
      <c r="AI50" s="193"/>
      <c r="AJ50" s="193"/>
      <c r="AK50" s="193"/>
      <c r="AL50" s="193"/>
      <c r="AM50" s="193"/>
      <c r="AN50" s="193"/>
      <c r="AO50" s="193"/>
      <c r="AP50" s="193"/>
      <c r="AQ50" s="193"/>
      <c r="AR50" s="193"/>
      <c r="AS50" s="193"/>
      <c r="AT50" s="193"/>
      <c r="AU50" s="193"/>
      <c r="AV50" s="193"/>
      <c r="AW50" s="193"/>
      <c r="AX50" s="193"/>
      <c r="AY50" s="193"/>
      <c r="AZ50" s="193"/>
      <c r="BA50" s="193"/>
      <c r="BB50" s="193"/>
      <c r="BC50" s="193"/>
      <c r="BD50" s="193"/>
      <c r="BE50" s="193"/>
      <c r="BF50" s="193"/>
      <c r="BG50" s="193"/>
      <c r="BH50" s="193"/>
      <c r="BI50" s="193"/>
      <c r="BJ50" s="193"/>
      <c r="BK50" s="193"/>
      <c r="BL50" s="193"/>
      <c r="BM50" s="193"/>
      <c r="BN50" s="193"/>
      <c r="BO50" s="193"/>
    </row>
    <row r="51" spans="1:67" s="84" customFormat="1" ht="16">
      <c r="A51" s="26"/>
      <c r="B51" s="2"/>
      <c r="C51" s="256">
        <v>2001</v>
      </c>
      <c r="D51" s="267">
        <v>63.746244107163797</v>
      </c>
      <c r="E51" s="267">
        <v>66.958789168808707</v>
      </c>
      <c r="F51" s="267">
        <v>68.817469310322394</v>
      </c>
      <c r="G51" s="267">
        <v>66.046640158080194</v>
      </c>
      <c r="H51" s="267">
        <v>71.427351670446498</v>
      </c>
      <c r="I51" s="267">
        <v>70.026451867161597</v>
      </c>
      <c r="J51" s="267">
        <v>64.136676877275903</v>
      </c>
      <c r="K51" s="267">
        <v>59.083036171177497</v>
      </c>
      <c r="L51" s="267">
        <v>68.574481646693101</v>
      </c>
      <c r="M51" s="267">
        <v>67.070355222720394</v>
      </c>
      <c r="N51" s="267">
        <v>66.068017533779596</v>
      </c>
      <c r="O51" s="268">
        <v>59.8515851281362</v>
      </c>
      <c r="P51" s="251"/>
      <c r="Q51" s="304">
        <v>66.049138706361902</v>
      </c>
      <c r="R51" s="268">
        <v>66.2433185428211</v>
      </c>
      <c r="S51" s="193"/>
      <c r="T51" s="193"/>
      <c r="U51" s="193"/>
      <c r="V51" s="193"/>
      <c r="W51" s="193"/>
      <c r="X51" s="193"/>
      <c r="Y51" s="193"/>
      <c r="Z51" s="193"/>
      <c r="AA51" s="193"/>
      <c r="AB51" s="193"/>
      <c r="AC51" s="193"/>
      <c r="AD51" s="193"/>
      <c r="AE51" s="193"/>
      <c r="AF51" s="193"/>
      <c r="AG51" s="193"/>
      <c r="AH51" s="193"/>
      <c r="AI51" s="193"/>
      <c r="AJ51" s="193"/>
      <c r="AK51" s="193"/>
      <c r="AL51" s="193"/>
      <c r="AM51" s="193"/>
      <c r="AN51" s="193"/>
      <c r="AO51" s="193"/>
      <c r="AP51" s="193"/>
      <c r="AQ51" s="193"/>
      <c r="AR51" s="193"/>
      <c r="AS51" s="193"/>
      <c r="AT51" s="193"/>
      <c r="AU51" s="193"/>
      <c r="AV51" s="193"/>
      <c r="AW51" s="193"/>
      <c r="AX51" s="193"/>
      <c r="AY51" s="193"/>
      <c r="AZ51" s="193"/>
      <c r="BA51" s="193"/>
      <c r="BB51" s="193"/>
      <c r="BC51" s="193"/>
      <c r="BD51" s="193"/>
      <c r="BE51" s="193"/>
      <c r="BF51" s="193"/>
      <c r="BG51" s="193"/>
      <c r="BH51" s="193"/>
      <c r="BI51" s="193"/>
      <c r="BJ51" s="193"/>
      <c r="BK51" s="193"/>
      <c r="BL51" s="193"/>
      <c r="BM51" s="193"/>
      <c r="BN51" s="193"/>
      <c r="BO51" s="193"/>
    </row>
    <row r="52" spans="1:67" s="84" customFormat="1" ht="16">
      <c r="A52" s="26"/>
      <c r="B52" s="2"/>
      <c r="C52" s="252">
        <v>2002</v>
      </c>
      <c r="D52" s="264">
        <v>58.902341251139497</v>
      </c>
      <c r="E52" s="264">
        <v>59.6113765524615</v>
      </c>
      <c r="F52" s="264">
        <v>60.071097267452998</v>
      </c>
      <c r="G52" s="264">
        <v>62.406212157311003</v>
      </c>
      <c r="H52" s="264">
        <v>64.846391889828993</v>
      </c>
      <c r="I52" s="264">
        <v>64.447421243090602</v>
      </c>
      <c r="J52" s="264">
        <v>62.823487500388303</v>
      </c>
      <c r="K52" s="264">
        <v>56.700595473563602</v>
      </c>
      <c r="L52" s="264">
        <v>66.053338357973999</v>
      </c>
      <c r="M52" s="264">
        <v>67.307220674717001</v>
      </c>
      <c r="N52" s="264">
        <v>66.657543111687005</v>
      </c>
      <c r="O52" s="265">
        <v>61.694320378321102</v>
      </c>
      <c r="P52" s="251"/>
      <c r="Q52" s="266">
        <v>62.724659662574602</v>
      </c>
      <c r="R52" s="265">
        <v>61.330719090453201</v>
      </c>
      <c r="S52" s="193"/>
      <c r="T52" s="193"/>
      <c r="U52" s="193"/>
      <c r="V52" s="193"/>
      <c r="W52" s="193"/>
      <c r="X52" s="193"/>
      <c r="Y52" s="193"/>
      <c r="Z52" s="193"/>
      <c r="AA52" s="193"/>
      <c r="AB52" s="193"/>
      <c r="AC52" s="193"/>
      <c r="AD52" s="193"/>
      <c r="AE52" s="193"/>
      <c r="AF52" s="193"/>
      <c r="AG52" s="193"/>
      <c r="AH52" s="193"/>
      <c r="AI52" s="193"/>
      <c r="AJ52" s="193"/>
      <c r="AK52" s="193"/>
      <c r="AL52" s="193"/>
      <c r="AM52" s="193"/>
      <c r="AN52" s="193"/>
      <c r="AO52" s="193"/>
      <c r="AP52" s="193"/>
      <c r="AQ52" s="193"/>
      <c r="AR52" s="193"/>
      <c r="AS52" s="193"/>
      <c r="AT52" s="193"/>
      <c r="AU52" s="193"/>
      <c r="AV52" s="193"/>
      <c r="AW52" s="193"/>
      <c r="AX52" s="193"/>
      <c r="AY52" s="193"/>
      <c r="AZ52" s="193"/>
      <c r="BA52" s="193"/>
      <c r="BB52" s="193"/>
      <c r="BC52" s="193"/>
      <c r="BD52" s="193"/>
      <c r="BE52" s="193"/>
      <c r="BF52" s="193"/>
      <c r="BG52" s="193"/>
      <c r="BH52" s="193"/>
      <c r="BI52" s="193"/>
      <c r="BJ52" s="193"/>
      <c r="BK52" s="193"/>
      <c r="BL52" s="193"/>
      <c r="BM52" s="193"/>
      <c r="BN52" s="193"/>
      <c r="BO52" s="193"/>
    </row>
    <row r="53" spans="1:67" s="84" customFormat="1" ht="16">
      <c r="A53" s="26"/>
      <c r="B53" s="2"/>
      <c r="C53" s="256">
        <v>2003</v>
      </c>
      <c r="D53" s="267">
        <v>61.415343606408697</v>
      </c>
      <c r="E53" s="267">
        <v>62.241121871687596</v>
      </c>
      <c r="F53" s="267">
        <v>63.113170344025598</v>
      </c>
      <c r="G53" s="267">
        <v>59.866653402107701</v>
      </c>
      <c r="H53" s="267">
        <v>61.863819973887402</v>
      </c>
      <c r="I53" s="267">
        <v>63.009881457216103</v>
      </c>
      <c r="J53" s="267">
        <v>56.862002247864197</v>
      </c>
      <c r="K53" s="267">
        <v>53.541587282123601</v>
      </c>
      <c r="L53" s="267">
        <v>64.310708834764398</v>
      </c>
      <c r="M53" s="267">
        <v>64.618481574703196</v>
      </c>
      <c r="N53" s="267">
        <v>67.161978337516999</v>
      </c>
      <c r="O53" s="268">
        <v>61.750126396686099</v>
      </c>
      <c r="P53" s="251"/>
      <c r="Q53" s="304">
        <v>61.641771309553398</v>
      </c>
      <c r="R53" s="268">
        <v>60.049120332893601</v>
      </c>
      <c r="S53" s="193"/>
      <c r="T53" s="193"/>
      <c r="U53" s="193"/>
      <c r="V53" s="193"/>
      <c r="W53" s="193"/>
      <c r="X53" s="193"/>
      <c r="Y53" s="193"/>
      <c r="Z53" s="193"/>
      <c r="AA53" s="193"/>
      <c r="AB53" s="193"/>
      <c r="AC53" s="193"/>
      <c r="AD53" s="193"/>
      <c r="AE53" s="193"/>
      <c r="AF53" s="193"/>
      <c r="AG53" s="193"/>
      <c r="AH53" s="193"/>
      <c r="AI53" s="193"/>
      <c r="AJ53" s="193"/>
      <c r="AK53" s="193"/>
      <c r="AL53" s="193"/>
      <c r="AM53" s="193"/>
      <c r="AN53" s="193"/>
      <c r="AO53" s="193"/>
      <c r="AP53" s="193"/>
      <c r="AQ53" s="193"/>
      <c r="AR53" s="193"/>
      <c r="AS53" s="193"/>
      <c r="AT53" s="193"/>
      <c r="AU53" s="193"/>
      <c r="AV53" s="193"/>
      <c r="AW53" s="193"/>
      <c r="AX53" s="193"/>
      <c r="AY53" s="193"/>
      <c r="AZ53" s="193"/>
      <c r="BA53" s="193"/>
      <c r="BB53" s="193"/>
      <c r="BC53" s="193"/>
      <c r="BD53" s="193"/>
      <c r="BE53" s="193"/>
      <c r="BF53" s="193"/>
      <c r="BG53" s="193"/>
      <c r="BH53" s="193"/>
      <c r="BI53" s="193"/>
      <c r="BJ53" s="193"/>
      <c r="BK53" s="193"/>
      <c r="BL53" s="193"/>
      <c r="BM53" s="193"/>
      <c r="BN53" s="193"/>
      <c r="BO53" s="193"/>
    </row>
    <row r="54" spans="1:67" s="84" customFormat="1" ht="16">
      <c r="A54" s="26"/>
      <c r="B54" s="2"/>
      <c r="C54" s="252">
        <v>2004</v>
      </c>
      <c r="D54" s="264">
        <v>60.835864130733697</v>
      </c>
      <c r="E54" s="264">
        <v>61.047094143432602</v>
      </c>
      <c r="F54" s="264">
        <v>64.846004496357295</v>
      </c>
      <c r="G54" s="264">
        <v>62.303341924907699</v>
      </c>
      <c r="H54" s="264">
        <v>63.334760738751498</v>
      </c>
      <c r="I54" s="264">
        <v>66.247966079013906</v>
      </c>
      <c r="J54" s="264">
        <v>61.512370306731803</v>
      </c>
      <c r="K54" s="264">
        <v>57.645706247149803</v>
      </c>
      <c r="L54" s="264">
        <v>65.4629488165628</v>
      </c>
      <c r="M54" s="264">
        <v>65.543553443041205</v>
      </c>
      <c r="N54" s="264">
        <v>68.010004193084001</v>
      </c>
      <c r="O54" s="265">
        <v>62.968829017985101</v>
      </c>
      <c r="P54" s="251"/>
      <c r="Q54" s="266">
        <v>63.428561456624102</v>
      </c>
      <c r="R54" s="265">
        <v>62.288369427587902</v>
      </c>
      <c r="S54" s="193"/>
      <c r="T54" s="193"/>
      <c r="U54" s="193"/>
      <c r="V54" s="193"/>
      <c r="W54" s="193"/>
      <c r="X54" s="193"/>
      <c r="Y54" s="193"/>
      <c r="Z54" s="193"/>
      <c r="AA54" s="193"/>
      <c r="AB54" s="193"/>
      <c r="AC54" s="193"/>
      <c r="AD54" s="193"/>
      <c r="AE54" s="193"/>
      <c r="AF54" s="193"/>
      <c r="AG54" s="193"/>
      <c r="AH54" s="193"/>
      <c r="AI54" s="193"/>
      <c r="AJ54" s="193"/>
      <c r="AK54" s="193"/>
      <c r="AL54" s="193"/>
      <c r="AM54" s="193"/>
      <c r="AN54" s="193"/>
      <c r="AO54" s="193"/>
      <c r="AP54" s="193"/>
      <c r="AQ54" s="193"/>
      <c r="AR54" s="193"/>
      <c r="AS54" s="193"/>
      <c r="AT54" s="193"/>
      <c r="AU54" s="193"/>
      <c r="AV54" s="193"/>
      <c r="AW54" s="193"/>
      <c r="AX54" s="193"/>
      <c r="AY54" s="193"/>
      <c r="AZ54" s="193"/>
      <c r="BA54" s="193"/>
      <c r="BB54" s="193"/>
      <c r="BC54" s="193"/>
      <c r="BD54" s="193"/>
      <c r="BE54" s="193"/>
      <c r="BF54" s="193"/>
      <c r="BG54" s="193"/>
      <c r="BH54" s="193"/>
      <c r="BI54" s="193"/>
      <c r="BJ54" s="193"/>
      <c r="BK54" s="193"/>
      <c r="BL54" s="193"/>
      <c r="BM54" s="193"/>
      <c r="BN54" s="193"/>
      <c r="BO54" s="193"/>
    </row>
    <row r="55" spans="1:67" s="84" customFormat="1" ht="16">
      <c r="A55" s="26"/>
      <c r="B55" s="2"/>
      <c r="C55" s="256">
        <v>2005</v>
      </c>
      <c r="D55" s="267">
        <v>62.986679293640798</v>
      </c>
      <c r="E55" s="267">
        <v>64.308023376873194</v>
      </c>
      <c r="F55" s="267">
        <v>64.961511057997001</v>
      </c>
      <c r="G55" s="267">
        <v>66.214190402635296</v>
      </c>
      <c r="H55" s="267">
        <v>66.261336521366403</v>
      </c>
      <c r="I55" s="267">
        <v>67.017223730871606</v>
      </c>
      <c r="J55" s="267">
        <v>65.739707250511898</v>
      </c>
      <c r="K55" s="267">
        <v>59.872793820318599</v>
      </c>
      <c r="L55" s="267">
        <v>67.920266664026698</v>
      </c>
      <c r="M55" s="267">
        <v>66.132411198322799</v>
      </c>
      <c r="N55" s="267">
        <v>70.344603226906202</v>
      </c>
      <c r="O55" s="268">
        <v>64.400056815861106</v>
      </c>
      <c r="P55" s="251"/>
      <c r="Q55" s="304">
        <v>65.613406061467103</v>
      </c>
      <c r="R55" s="268">
        <v>64.777866989197094</v>
      </c>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193"/>
      <c r="AS55" s="193"/>
      <c r="AT55" s="193"/>
      <c r="AU55" s="193"/>
      <c r="AV55" s="193"/>
      <c r="AW55" s="193"/>
      <c r="AX55" s="193"/>
      <c r="AY55" s="193"/>
      <c r="AZ55" s="193"/>
      <c r="BA55" s="193"/>
      <c r="BB55" s="193"/>
      <c r="BC55" s="193"/>
      <c r="BD55" s="193"/>
      <c r="BE55" s="193"/>
      <c r="BF55" s="193"/>
      <c r="BG55" s="193"/>
      <c r="BH55" s="193"/>
      <c r="BI55" s="193"/>
      <c r="BJ55" s="193"/>
      <c r="BK55" s="193"/>
      <c r="BL55" s="193"/>
      <c r="BM55" s="193"/>
      <c r="BN55" s="193"/>
      <c r="BO55" s="193"/>
    </row>
    <row r="56" spans="1:67" s="84" customFormat="1" ht="16">
      <c r="A56" s="26"/>
      <c r="B56" s="2"/>
      <c r="C56" s="252">
        <v>2006</v>
      </c>
      <c r="D56" s="264">
        <v>64.916274803780496</v>
      </c>
      <c r="E56" s="264">
        <v>65.130112091299907</v>
      </c>
      <c r="F56" s="264">
        <v>65.282763967284495</v>
      </c>
      <c r="G56" s="264">
        <v>63.849793585025502</v>
      </c>
      <c r="H56" s="264">
        <v>67.173220578033593</v>
      </c>
      <c r="I56" s="264">
        <v>70.771459728053301</v>
      </c>
      <c r="J56" s="264">
        <v>70.534506055087604</v>
      </c>
      <c r="K56" s="264">
        <v>61.336023139834303</v>
      </c>
      <c r="L56" s="264">
        <v>70.955760184815901</v>
      </c>
      <c r="M56" s="264">
        <v>72.3031380597523</v>
      </c>
      <c r="N56" s="264">
        <v>75.8231976839363</v>
      </c>
      <c r="O56" s="265">
        <v>68.164284739010398</v>
      </c>
      <c r="P56" s="251"/>
      <c r="Q56" s="266">
        <v>68.178645735313395</v>
      </c>
      <c r="R56" s="265">
        <v>66.250562713762093</v>
      </c>
      <c r="S56" s="193"/>
      <c r="T56" s="193"/>
      <c r="U56" s="193"/>
      <c r="V56" s="193"/>
      <c r="W56" s="193"/>
      <c r="X56" s="193"/>
      <c r="Y56" s="193"/>
      <c r="Z56" s="193"/>
      <c r="AA56" s="193"/>
      <c r="AB56" s="193"/>
      <c r="AC56" s="193"/>
      <c r="AD56" s="193"/>
      <c r="AE56" s="193"/>
      <c r="AF56" s="193"/>
      <c r="AG56" s="193"/>
      <c r="AH56" s="193"/>
      <c r="AI56" s="193"/>
      <c r="AJ56" s="193"/>
      <c r="AK56" s="193"/>
      <c r="AL56" s="193"/>
      <c r="AM56" s="193"/>
      <c r="AN56" s="193"/>
      <c r="AO56" s="193"/>
      <c r="AP56" s="193"/>
      <c r="AQ56" s="193"/>
      <c r="AR56" s="193"/>
      <c r="AS56" s="193"/>
      <c r="AT56" s="193"/>
      <c r="AU56" s="193"/>
      <c r="AV56" s="193"/>
      <c r="AW56" s="193"/>
      <c r="AX56" s="193"/>
      <c r="AY56" s="193"/>
      <c r="AZ56" s="193"/>
      <c r="BA56" s="193"/>
      <c r="BB56" s="193"/>
      <c r="BC56" s="193"/>
      <c r="BD56" s="193"/>
      <c r="BE56" s="193"/>
      <c r="BF56" s="193"/>
      <c r="BG56" s="193"/>
      <c r="BH56" s="193"/>
      <c r="BI56" s="193"/>
      <c r="BJ56" s="193"/>
      <c r="BK56" s="193"/>
      <c r="BL56" s="193"/>
      <c r="BM56" s="193"/>
      <c r="BN56" s="193"/>
      <c r="BO56" s="193"/>
    </row>
    <row r="57" spans="1:67" s="84" customFormat="1" ht="16">
      <c r="A57" s="26"/>
      <c r="B57" s="2"/>
      <c r="C57" s="256">
        <v>2007</v>
      </c>
      <c r="D57" s="267">
        <v>68.541969434979805</v>
      </c>
      <c r="E57" s="267">
        <v>69.5088585325705</v>
      </c>
      <c r="F57" s="267">
        <v>71.015806276554699</v>
      </c>
      <c r="G57" s="267">
        <v>71.384407856157395</v>
      </c>
      <c r="H57" s="267">
        <v>75.509701908453096</v>
      </c>
      <c r="I57" s="267">
        <v>77.1250454902179</v>
      </c>
      <c r="J57" s="267">
        <v>74.479309776083696</v>
      </c>
      <c r="K57" s="267">
        <v>67.137974694882104</v>
      </c>
      <c r="L57" s="267">
        <v>78.786826964228496</v>
      </c>
      <c r="M57" s="267">
        <v>79.448162910869897</v>
      </c>
      <c r="N57" s="267">
        <v>82.770220518605299</v>
      </c>
      <c r="O57" s="268">
        <v>75.584686912480507</v>
      </c>
      <c r="P57" s="251"/>
      <c r="Q57" s="304">
        <v>74.413803997805601</v>
      </c>
      <c r="R57" s="268">
        <v>71.956508385334203</v>
      </c>
      <c r="S57" s="193"/>
      <c r="T57" s="193"/>
      <c r="U57" s="193"/>
      <c r="V57" s="193"/>
      <c r="W57" s="193"/>
      <c r="X57" s="193"/>
      <c r="Y57" s="193"/>
      <c r="Z57" s="193"/>
      <c r="AA57" s="193"/>
      <c r="AB57" s="193"/>
      <c r="AC57" s="193"/>
      <c r="AD57" s="193"/>
      <c r="AE57" s="193"/>
      <c r="AF57" s="193"/>
      <c r="AG57" s="193"/>
      <c r="AH57" s="193"/>
      <c r="AI57" s="193"/>
      <c r="AJ57" s="193"/>
      <c r="AK57" s="193"/>
      <c r="AL57" s="193"/>
      <c r="AM57" s="193"/>
      <c r="AN57" s="193"/>
      <c r="AO57" s="193"/>
      <c r="AP57" s="193"/>
      <c r="AQ57" s="193"/>
      <c r="AR57" s="193"/>
      <c r="AS57" s="193"/>
      <c r="AT57" s="193"/>
      <c r="AU57" s="193"/>
      <c r="AV57" s="193"/>
      <c r="AW57" s="193"/>
      <c r="AX57" s="193"/>
      <c r="AY57" s="193"/>
      <c r="AZ57" s="193"/>
      <c r="BA57" s="193"/>
      <c r="BB57" s="193"/>
      <c r="BC57" s="193"/>
      <c r="BD57" s="193"/>
      <c r="BE57" s="193"/>
      <c r="BF57" s="193"/>
      <c r="BG57" s="193"/>
      <c r="BH57" s="193"/>
      <c r="BI57" s="193"/>
      <c r="BJ57" s="193"/>
      <c r="BK57" s="193"/>
      <c r="BL57" s="193"/>
      <c r="BM57" s="193"/>
      <c r="BN57" s="193"/>
      <c r="BO57" s="193"/>
    </row>
    <row r="58" spans="1:67" s="84" customFormat="1" ht="16">
      <c r="A58" s="26"/>
      <c r="B58" s="2"/>
      <c r="C58" s="252">
        <v>2008</v>
      </c>
      <c r="D58" s="264">
        <v>74.343799745305105</v>
      </c>
      <c r="E58" s="264">
        <v>75.857319030559694</v>
      </c>
      <c r="F58" s="264">
        <v>75.323110729948098</v>
      </c>
      <c r="G58" s="264">
        <v>79.960869096727606</v>
      </c>
      <c r="H58" s="264">
        <v>79.870141340859902</v>
      </c>
      <c r="I58" s="264">
        <v>82.611418195983902</v>
      </c>
      <c r="J58" s="264">
        <v>82.676583791021699</v>
      </c>
      <c r="K58" s="264">
        <v>71.8080212128868</v>
      </c>
      <c r="L58" s="264">
        <v>83.342163854679896</v>
      </c>
      <c r="M58" s="264">
        <v>82.166001863137097</v>
      </c>
      <c r="N58" s="264">
        <v>82.939474540882003</v>
      </c>
      <c r="O58" s="265">
        <v>77.257825382220204</v>
      </c>
      <c r="P58" s="251"/>
      <c r="Q58" s="266">
        <v>79.124115303007997</v>
      </c>
      <c r="R58" s="265">
        <v>77.934133622921607</v>
      </c>
      <c r="S58" s="193"/>
      <c r="T58" s="193"/>
      <c r="U58" s="193"/>
      <c r="V58" s="193"/>
      <c r="W58" s="193"/>
      <c r="X58" s="193"/>
      <c r="Y58" s="193"/>
      <c r="Z58" s="193"/>
      <c r="AA58" s="193"/>
      <c r="AB58" s="193"/>
      <c r="AC58" s="193"/>
      <c r="AD58" s="193"/>
      <c r="AE58" s="193"/>
      <c r="AF58" s="193"/>
      <c r="AG58" s="193"/>
      <c r="AH58" s="193"/>
      <c r="AI58" s="193"/>
      <c r="AJ58" s="193"/>
      <c r="AK58" s="193"/>
      <c r="AL58" s="193"/>
      <c r="AM58" s="193"/>
      <c r="AN58" s="193"/>
      <c r="AO58" s="193"/>
      <c r="AP58" s="193"/>
      <c r="AQ58" s="193"/>
      <c r="AR58" s="193"/>
      <c r="AS58" s="193"/>
      <c r="AT58" s="193"/>
      <c r="AU58" s="193"/>
      <c r="AV58" s="193"/>
      <c r="AW58" s="193"/>
      <c r="AX58" s="193"/>
      <c r="AY58" s="193"/>
      <c r="AZ58" s="193"/>
      <c r="BA58" s="193"/>
      <c r="BB58" s="193"/>
      <c r="BC58" s="193"/>
      <c r="BD58" s="193"/>
      <c r="BE58" s="193"/>
      <c r="BF58" s="193"/>
      <c r="BG58" s="193"/>
      <c r="BH58" s="193"/>
      <c r="BI58" s="193"/>
      <c r="BJ58" s="193"/>
      <c r="BK58" s="193"/>
      <c r="BL58" s="193"/>
      <c r="BM58" s="193"/>
      <c r="BN58" s="193"/>
      <c r="BO58" s="193"/>
    </row>
    <row r="59" spans="1:67" s="84" customFormat="1" ht="16">
      <c r="A59" s="26"/>
      <c r="B59" s="2"/>
      <c r="C59" s="256">
        <v>2009</v>
      </c>
      <c r="D59" s="267">
        <v>69.951416452940094</v>
      </c>
      <c r="E59" s="267">
        <v>73.798426831919201</v>
      </c>
      <c r="F59" s="267">
        <v>72.636368145044202</v>
      </c>
      <c r="G59" s="267">
        <v>72.234305568722405</v>
      </c>
      <c r="H59" s="267">
        <v>75.843730768192003</v>
      </c>
      <c r="I59" s="267">
        <v>80.098014509587202</v>
      </c>
      <c r="J59" s="267">
        <v>74.792059085099297</v>
      </c>
      <c r="K59" s="267">
        <v>70.327391168979105</v>
      </c>
      <c r="L59" s="267">
        <v>80.578165122870303</v>
      </c>
      <c r="M59" s="267">
        <v>80.160306210901098</v>
      </c>
      <c r="N59" s="267">
        <v>83.690618574860693</v>
      </c>
      <c r="O59" s="268">
        <v>77.014526361792804</v>
      </c>
      <c r="P59" s="251"/>
      <c r="Q59" s="304">
        <v>76.042427524912895</v>
      </c>
      <c r="R59" s="268">
        <v>73.816907791033998</v>
      </c>
      <c r="S59" s="193"/>
      <c r="T59" s="193"/>
      <c r="U59" s="193"/>
      <c r="V59" s="193"/>
      <c r="W59" s="193"/>
      <c r="X59" s="193"/>
      <c r="Y59" s="193"/>
      <c r="Z59" s="193"/>
      <c r="AA59" s="193"/>
      <c r="AB59" s="193"/>
      <c r="AC59" s="193"/>
      <c r="AD59" s="193"/>
      <c r="AE59" s="193"/>
      <c r="AF59" s="193"/>
      <c r="AG59" s="193"/>
      <c r="AH59" s="193"/>
      <c r="AI59" s="193"/>
      <c r="AJ59" s="193"/>
      <c r="AK59" s="193"/>
      <c r="AL59" s="193"/>
      <c r="AM59" s="193"/>
      <c r="AN59" s="193"/>
      <c r="AO59" s="193"/>
      <c r="AP59" s="193"/>
      <c r="AQ59" s="193"/>
      <c r="AR59" s="193"/>
      <c r="AS59" s="193"/>
      <c r="AT59" s="193"/>
      <c r="AU59" s="193"/>
      <c r="AV59" s="193"/>
      <c r="AW59" s="193"/>
      <c r="AX59" s="193"/>
      <c r="AY59" s="193"/>
      <c r="AZ59" s="193"/>
      <c r="BA59" s="193"/>
      <c r="BB59" s="193"/>
      <c r="BC59" s="193"/>
      <c r="BD59" s="193"/>
      <c r="BE59" s="193"/>
      <c r="BF59" s="193"/>
      <c r="BG59" s="193"/>
      <c r="BH59" s="193"/>
      <c r="BI59" s="193"/>
      <c r="BJ59" s="193"/>
      <c r="BK59" s="193"/>
      <c r="BL59" s="193"/>
      <c r="BM59" s="193"/>
      <c r="BN59" s="193"/>
      <c r="BO59" s="193"/>
    </row>
    <row r="60" spans="1:67" s="84" customFormat="1" ht="16">
      <c r="A60" s="26"/>
      <c r="B60" s="2"/>
      <c r="C60" s="252">
        <v>2010</v>
      </c>
      <c r="D60" s="264">
        <v>71.6292276490219</v>
      </c>
      <c r="E60" s="264">
        <v>74.127779282452394</v>
      </c>
      <c r="F60" s="264">
        <v>76.017336651128801</v>
      </c>
      <c r="G60" s="264">
        <v>76.433834777012294</v>
      </c>
      <c r="H60" s="264">
        <v>79.840225683460005</v>
      </c>
      <c r="I60" s="264">
        <v>84.343424627393304</v>
      </c>
      <c r="J60" s="264">
        <v>86.144047128184397</v>
      </c>
      <c r="K60" s="264">
        <v>72.627349981471198</v>
      </c>
      <c r="L60" s="264">
        <v>86.697728290986504</v>
      </c>
      <c r="M60" s="264">
        <v>87.365333373896306</v>
      </c>
      <c r="N60" s="264">
        <v>91.348465776797596</v>
      </c>
      <c r="O60" s="265">
        <v>83.547142869673394</v>
      </c>
      <c r="P60" s="251"/>
      <c r="Q60" s="266">
        <v>81.146436930209603</v>
      </c>
      <c r="R60" s="265">
        <v>77.978875289153606</v>
      </c>
      <c r="S60" s="193"/>
      <c r="T60" s="193"/>
      <c r="U60" s="193"/>
      <c r="V60" s="193"/>
      <c r="W60" s="193"/>
      <c r="X60" s="193"/>
      <c r="Y60" s="193"/>
      <c r="Z60" s="193"/>
      <c r="AA60" s="193"/>
      <c r="AB60" s="193"/>
      <c r="AC60" s="193"/>
      <c r="AD60" s="193"/>
      <c r="AE60" s="193"/>
      <c r="AF60" s="193"/>
      <c r="AG60" s="193"/>
      <c r="AH60" s="193"/>
      <c r="AI60" s="193"/>
      <c r="AJ60" s="193"/>
      <c r="AK60" s="193"/>
      <c r="AL60" s="193"/>
      <c r="AM60" s="193"/>
      <c r="AN60" s="193"/>
      <c r="AO60" s="193"/>
      <c r="AP60" s="193"/>
      <c r="AQ60" s="193"/>
      <c r="AR60" s="193"/>
      <c r="AS60" s="193"/>
      <c r="AT60" s="193"/>
      <c r="AU60" s="193"/>
      <c r="AV60" s="193"/>
      <c r="AW60" s="193"/>
      <c r="AX60" s="193"/>
      <c r="AY60" s="193"/>
      <c r="AZ60" s="193"/>
      <c r="BA60" s="193"/>
      <c r="BB60" s="193"/>
      <c r="BC60" s="193"/>
      <c r="BD60" s="193"/>
      <c r="BE60" s="193"/>
      <c r="BF60" s="193"/>
      <c r="BG60" s="193"/>
      <c r="BH60" s="193"/>
      <c r="BI60" s="193"/>
      <c r="BJ60" s="193"/>
      <c r="BK60" s="193"/>
      <c r="BL60" s="193"/>
      <c r="BM60" s="193"/>
      <c r="BN60" s="193"/>
      <c r="BO60" s="193"/>
    </row>
    <row r="61" spans="1:67" s="84" customFormat="1" ht="16">
      <c r="A61" s="26"/>
      <c r="B61" s="2"/>
      <c r="C61" s="256">
        <v>2011</v>
      </c>
      <c r="D61" s="267">
        <v>77.927477325496397</v>
      </c>
      <c r="E61" s="267">
        <v>80.435494137070606</v>
      </c>
      <c r="F61" s="267">
        <v>83.147738271081906</v>
      </c>
      <c r="G61" s="267">
        <v>83.491180047514604</v>
      </c>
      <c r="H61" s="267">
        <v>94.238254323228702</v>
      </c>
      <c r="I61" s="267">
        <v>97.700268019802806</v>
      </c>
      <c r="J61" s="267">
        <v>96.876399139619195</v>
      </c>
      <c r="K61" s="267">
        <v>80.729912953712599</v>
      </c>
      <c r="L61" s="267">
        <v>96.5991819223443</v>
      </c>
      <c r="M61" s="267">
        <v>92.631620088717099</v>
      </c>
      <c r="N61" s="267">
        <v>94.084404395898005</v>
      </c>
      <c r="O61" s="268">
        <v>84.421352803223897</v>
      </c>
      <c r="P61" s="251"/>
      <c r="Q61" s="304">
        <v>89.046684983732604</v>
      </c>
      <c r="R61" s="268">
        <v>87.449702890911496</v>
      </c>
      <c r="S61" s="193"/>
      <c r="T61" s="193"/>
      <c r="U61" s="193"/>
      <c r="V61" s="193"/>
      <c r="W61" s="193"/>
      <c r="X61" s="193"/>
      <c r="Y61" s="193"/>
      <c r="Z61" s="193"/>
      <c r="AA61" s="193"/>
      <c r="AB61" s="193"/>
      <c r="AC61" s="193"/>
      <c r="AD61" s="193"/>
      <c r="AE61" s="193"/>
      <c r="AF61" s="193"/>
      <c r="AG61" s="193"/>
      <c r="AH61" s="193"/>
      <c r="AI61" s="193"/>
      <c r="AJ61" s="193"/>
      <c r="AK61" s="193"/>
      <c r="AL61" s="193"/>
      <c r="AM61" s="193"/>
      <c r="AN61" s="193"/>
      <c r="AO61" s="193"/>
      <c r="AP61" s="193"/>
      <c r="AQ61" s="193"/>
      <c r="AR61" s="193"/>
      <c r="AS61" s="193"/>
      <c r="AT61" s="193"/>
      <c r="AU61" s="193"/>
      <c r="AV61" s="193"/>
      <c r="AW61" s="193"/>
      <c r="AX61" s="193"/>
      <c r="AY61" s="193"/>
      <c r="AZ61" s="193"/>
      <c r="BA61" s="193"/>
      <c r="BB61" s="193"/>
      <c r="BC61" s="193"/>
      <c r="BD61" s="193"/>
      <c r="BE61" s="193"/>
      <c r="BF61" s="193"/>
      <c r="BG61" s="193"/>
      <c r="BH61" s="193"/>
      <c r="BI61" s="193"/>
      <c r="BJ61" s="193"/>
      <c r="BK61" s="193"/>
      <c r="BL61" s="193"/>
      <c r="BM61" s="193"/>
      <c r="BN61" s="193"/>
      <c r="BO61" s="193"/>
    </row>
    <row r="62" spans="1:67" s="84" customFormat="1" ht="16">
      <c r="A62" s="26"/>
      <c r="B62" s="2"/>
      <c r="C62" s="252">
        <v>2012</v>
      </c>
      <c r="D62" s="264">
        <v>80.604949268752506</v>
      </c>
      <c r="E62" s="264">
        <v>81.937835726264396</v>
      </c>
      <c r="F62" s="264">
        <v>87.193937176085399</v>
      </c>
      <c r="G62" s="264">
        <v>91.551753932833705</v>
      </c>
      <c r="H62" s="264">
        <v>95.800506172772899</v>
      </c>
      <c r="I62" s="264">
        <v>95.7971679064906</v>
      </c>
      <c r="J62" s="264">
        <v>107.25761557846</v>
      </c>
      <c r="K62" s="264">
        <v>102.83254287144401</v>
      </c>
      <c r="L62" s="264">
        <v>92.545270065790007</v>
      </c>
      <c r="M62" s="264">
        <v>93.073302231008</v>
      </c>
      <c r="N62" s="264">
        <v>91.8029571756161</v>
      </c>
      <c r="O62" s="265">
        <v>83.294649953306205</v>
      </c>
      <c r="P62" s="251"/>
      <c r="Q62" s="266">
        <v>92.4354452951182</v>
      </c>
      <c r="R62" s="265">
        <v>93.495916607377495</v>
      </c>
      <c r="S62" s="193"/>
      <c r="T62" s="193"/>
      <c r="U62" s="193"/>
      <c r="V62" s="193"/>
      <c r="W62" s="193"/>
      <c r="X62" s="193"/>
      <c r="Y62" s="193"/>
      <c r="Z62" s="193"/>
      <c r="AA62" s="193"/>
      <c r="AB62" s="193"/>
      <c r="AC62" s="193"/>
      <c r="AD62" s="193"/>
      <c r="AE62" s="193"/>
      <c r="AF62" s="193"/>
      <c r="AG62" s="193"/>
      <c r="AH62" s="193"/>
      <c r="AI62" s="193"/>
      <c r="AJ62" s="193"/>
      <c r="AK62" s="193"/>
      <c r="AL62" s="193"/>
      <c r="AM62" s="193"/>
      <c r="AN62" s="193"/>
      <c r="AO62" s="193"/>
      <c r="AP62" s="193"/>
      <c r="AQ62" s="193"/>
      <c r="AR62" s="193"/>
      <c r="AS62" s="193"/>
      <c r="AT62" s="193"/>
      <c r="AU62" s="193"/>
      <c r="AV62" s="193"/>
      <c r="AW62" s="193"/>
      <c r="AX62" s="193"/>
      <c r="AY62" s="193"/>
      <c r="AZ62" s="193"/>
      <c r="BA62" s="193"/>
      <c r="BB62" s="193"/>
      <c r="BC62" s="193"/>
      <c r="BD62" s="193"/>
      <c r="BE62" s="193"/>
      <c r="BF62" s="193"/>
      <c r="BG62" s="193"/>
      <c r="BH62" s="193"/>
      <c r="BI62" s="193"/>
      <c r="BJ62" s="193"/>
      <c r="BK62" s="193"/>
      <c r="BL62" s="193"/>
      <c r="BM62" s="193"/>
      <c r="BN62" s="193"/>
      <c r="BO62" s="193"/>
    </row>
    <row r="63" spans="1:67" s="84" customFormat="1" ht="16">
      <c r="A63" s="26"/>
      <c r="B63" s="2"/>
      <c r="C63" s="256">
        <v>2013</v>
      </c>
      <c r="D63" s="267">
        <v>78.513349659116201</v>
      </c>
      <c r="E63" s="267">
        <v>79.769142433362603</v>
      </c>
      <c r="F63" s="267">
        <v>81.197396432962904</v>
      </c>
      <c r="G63" s="267">
        <v>88.011156976948001</v>
      </c>
      <c r="H63" s="267">
        <v>94.804492704192697</v>
      </c>
      <c r="I63" s="267">
        <v>102.84422900230599</v>
      </c>
      <c r="J63" s="267">
        <v>97.245495122633002</v>
      </c>
      <c r="K63" s="267">
        <v>86.580411935012904</v>
      </c>
      <c r="L63" s="267">
        <v>101.61342178370801</v>
      </c>
      <c r="M63" s="267">
        <v>99.238137371364303</v>
      </c>
      <c r="N63" s="267">
        <v>95.300503731723595</v>
      </c>
      <c r="O63" s="268">
        <v>85.935504490533205</v>
      </c>
      <c r="P63" s="251"/>
      <c r="Q63" s="304">
        <v>91.607556583195105</v>
      </c>
      <c r="R63" s="268">
        <v>89.415486038309894</v>
      </c>
      <c r="S63" s="193"/>
      <c r="T63" s="193"/>
      <c r="U63" s="193"/>
      <c r="V63" s="193"/>
      <c r="W63" s="193"/>
      <c r="X63" s="193"/>
      <c r="Y63" s="193"/>
      <c r="Z63" s="193"/>
      <c r="AA63" s="193"/>
      <c r="AB63" s="193"/>
      <c r="AC63" s="193"/>
      <c r="AD63" s="193"/>
      <c r="AE63" s="193"/>
      <c r="AF63" s="193"/>
      <c r="AG63" s="193"/>
      <c r="AH63" s="193"/>
      <c r="AI63" s="193"/>
      <c r="AJ63" s="193"/>
      <c r="AK63" s="193"/>
      <c r="AL63" s="193"/>
      <c r="AM63" s="193"/>
      <c r="AN63" s="193"/>
      <c r="AO63" s="193"/>
      <c r="AP63" s="193"/>
      <c r="AQ63" s="193"/>
      <c r="AR63" s="193"/>
      <c r="AS63" s="193"/>
      <c r="AT63" s="193"/>
      <c r="AU63" s="193"/>
      <c r="AV63" s="193"/>
      <c r="AW63" s="193"/>
      <c r="AX63" s="193"/>
      <c r="AY63" s="193"/>
      <c r="AZ63" s="193"/>
      <c r="BA63" s="193"/>
      <c r="BB63" s="193"/>
      <c r="BC63" s="193"/>
      <c r="BD63" s="193"/>
      <c r="BE63" s="193"/>
      <c r="BF63" s="193"/>
      <c r="BG63" s="193"/>
      <c r="BH63" s="193"/>
      <c r="BI63" s="193"/>
      <c r="BJ63" s="193"/>
      <c r="BK63" s="193"/>
      <c r="BL63" s="193"/>
      <c r="BM63" s="193"/>
      <c r="BN63" s="193"/>
      <c r="BO63" s="193"/>
    </row>
    <row r="64" spans="1:67" s="84" customFormat="1" ht="16">
      <c r="A64" s="26"/>
      <c r="B64" s="2"/>
      <c r="C64" s="252">
        <v>2014</v>
      </c>
      <c r="D64" s="264">
        <v>77.644358497629199</v>
      </c>
      <c r="E64" s="264">
        <v>82.826740463334104</v>
      </c>
      <c r="F64" s="264">
        <v>87.199907875387296</v>
      </c>
      <c r="G64" s="264">
        <v>92.890528718703095</v>
      </c>
      <c r="H64" s="264">
        <v>96.758544914045501</v>
      </c>
      <c r="I64" s="264">
        <v>106.683442144133</v>
      </c>
      <c r="J64" s="264">
        <v>100.444814067444</v>
      </c>
      <c r="K64" s="264">
        <v>89.710698539537901</v>
      </c>
      <c r="L64" s="264">
        <v>103.72053703348</v>
      </c>
      <c r="M64" s="264">
        <v>100.38177575660001</v>
      </c>
      <c r="N64" s="264">
        <v>98.683314850465905</v>
      </c>
      <c r="O64" s="265">
        <v>91.573824956768703</v>
      </c>
      <c r="P64" s="251"/>
      <c r="Q64" s="266">
        <v>94.683696141072303</v>
      </c>
      <c r="R64" s="265">
        <v>92.527394680841297</v>
      </c>
      <c r="S64" s="193"/>
      <c r="T64" s="193"/>
      <c r="U64" s="193"/>
      <c r="V64" s="193"/>
      <c r="W64" s="193"/>
      <c r="X64" s="193"/>
      <c r="Y64" s="193"/>
      <c r="Z64" s="193"/>
      <c r="AA64" s="193"/>
      <c r="AB64" s="193"/>
      <c r="AC64" s="193"/>
      <c r="AD64" s="193"/>
      <c r="AE64" s="193"/>
      <c r="AF64" s="193"/>
      <c r="AG64" s="193"/>
      <c r="AH64" s="193"/>
      <c r="AI64" s="193"/>
      <c r="AJ64" s="193"/>
      <c r="AK64" s="193"/>
      <c r="AL64" s="193"/>
      <c r="AM64" s="193"/>
      <c r="AN64" s="193"/>
      <c r="AO64" s="193"/>
      <c r="AP64" s="193"/>
      <c r="AQ64" s="193"/>
      <c r="AR64" s="193"/>
      <c r="AS64" s="193"/>
      <c r="AT64" s="193"/>
      <c r="AU64" s="193"/>
      <c r="AV64" s="193"/>
      <c r="AW64" s="193"/>
      <c r="AX64" s="193"/>
      <c r="AY64" s="193"/>
      <c r="AZ64" s="193"/>
      <c r="BA64" s="193"/>
      <c r="BB64" s="193"/>
      <c r="BC64" s="193"/>
      <c r="BD64" s="193"/>
      <c r="BE64" s="193"/>
      <c r="BF64" s="193"/>
      <c r="BG64" s="193"/>
      <c r="BH64" s="193"/>
      <c r="BI64" s="193"/>
      <c r="BJ64" s="193"/>
      <c r="BK64" s="193"/>
      <c r="BL64" s="193"/>
      <c r="BM64" s="193"/>
      <c r="BN64" s="193"/>
      <c r="BO64" s="193"/>
    </row>
    <row r="65" spans="1:67" s="84" customFormat="1" ht="16">
      <c r="A65" s="26"/>
      <c r="B65" s="2"/>
      <c r="C65" s="256">
        <v>2015</v>
      </c>
      <c r="D65" s="267">
        <v>81.547655603562802</v>
      </c>
      <c r="E65" s="267">
        <v>85.475209611460201</v>
      </c>
      <c r="F65" s="267">
        <v>88.330354684526597</v>
      </c>
      <c r="G65" s="267">
        <v>92.441226376947</v>
      </c>
      <c r="H65" s="267">
        <v>97.430211211408107</v>
      </c>
      <c r="I65" s="267">
        <v>104.721495219959</v>
      </c>
      <c r="J65" s="267">
        <v>101.204714976585</v>
      </c>
      <c r="K65" s="267">
        <v>90.2155097950981</v>
      </c>
      <c r="L65" s="267">
        <v>107.387562067221</v>
      </c>
      <c r="M65" s="267">
        <v>106.43870718290199</v>
      </c>
      <c r="N65" s="267">
        <v>99.030875368216101</v>
      </c>
      <c r="O65" s="268">
        <v>91.187966541967896</v>
      </c>
      <c r="P65" s="251"/>
      <c r="Q65" s="304">
        <v>96.070217390105398</v>
      </c>
      <c r="R65" s="268">
        <v>93.283505478312193</v>
      </c>
      <c r="S65" s="193"/>
      <c r="T65" s="193"/>
      <c r="U65" s="193"/>
      <c r="V65" s="193"/>
      <c r="W65" s="193"/>
      <c r="X65" s="193"/>
      <c r="Y65" s="193"/>
      <c r="Z65" s="193"/>
      <c r="AA65" s="193"/>
      <c r="AB65" s="193"/>
      <c r="AC65" s="193"/>
      <c r="AD65" s="193"/>
      <c r="AE65" s="193"/>
      <c r="AF65" s="193"/>
      <c r="AG65" s="193"/>
      <c r="AH65" s="193"/>
      <c r="AI65" s="193"/>
      <c r="AJ65" s="193"/>
      <c r="AK65" s="193"/>
      <c r="AL65" s="193"/>
      <c r="AM65" s="193"/>
      <c r="AN65" s="193"/>
      <c r="AO65" s="193"/>
      <c r="AP65" s="193"/>
      <c r="AQ65" s="193"/>
      <c r="AR65" s="193"/>
      <c r="AS65" s="193"/>
      <c r="AT65" s="193"/>
      <c r="AU65" s="193"/>
      <c r="AV65" s="193"/>
      <c r="AW65" s="193"/>
      <c r="AX65" s="193"/>
      <c r="AY65" s="193"/>
      <c r="AZ65" s="193"/>
      <c r="BA65" s="193"/>
      <c r="BB65" s="193"/>
      <c r="BC65" s="193"/>
      <c r="BD65" s="193"/>
      <c r="BE65" s="193"/>
      <c r="BF65" s="193"/>
      <c r="BG65" s="193"/>
      <c r="BH65" s="193"/>
      <c r="BI65" s="193"/>
      <c r="BJ65" s="193"/>
      <c r="BK65" s="193"/>
      <c r="BL65" s="193"/>
      <c r="BM65" s="193"/>
      <c r="BN65" s="193"/>
      <c r="BO65" s="193"/>
    </row>
    <row r="66" spans="1:67" s="84" customFormat="1" ht="16">
      <c r="A66" s="26"/>
      <c r="B66" s="2"/>
      <c r="C66" s="252">
        <v>2016</v>
      </c>
      <c r="D66" s="264">
        <v>80.563937611680103</v>
      </c>
      <c r="E66" s="264">
        <v>84.175816292043606</v>
      </c>
      <c r="F66" s="264">
        <v>86.055202174379204</v>
      </c>
      <c r="G66" s="264">
        <v>92.141225672142994</v>
      </c>
      <c r="H66" s="264">
        <v>96.412429407095402</v>
      </c>
      <c r="I66" s="264">
        <v>103.134349839718</v>
      </c>
      <c r="J66" s="264">
        <v>101.396068599942</v>
      </c>
      <c r="K66" s="264">
        <v>88.3720980573312</v>
      </c>
      <c r="L66" s="264">
        <v>106.337109059695</v>
      </c>
      <c r="M66" s="264">
        <v>99.473934850692999</v>
      </c>
      <c r="N66" s="264">
        <v>101.59426891883901</v>
      </c>
      <c r="O66" s="265">
        <v>95.361952215695098</v>
      </c>
      <c r="P66" s="251"/>
      <c r="Q66" s="266">
        <v>95.152057928074797</v>
      </c>
      <c r="R66" s="265">
        <v>92.201474142982903</v>
      </c>
      <c r="S66" s="193"/>
      <c r="T66" s="193"/>
      <c r="U66" s="193"/>
      <c r="V66" s="193"/>
      <c r="W66" s="193"/>
      <c r="X66" s="193"/>
      <c r="Y66" s="193"/>
      <c r="Z66" s="193"/>
      <c r="AA66" s="193"/>
      <c r="AB66" s="193"/>
      <c r="AC66" s="193"/>
      <c r="AD66" s="193"/>
      <c r="AE66" s="193"/>
      <c r="AF66" s="193"/>
      <c r="AG66" s="193"/>
      <c r="AH66" s="193"/>
      <c r="AI66" s="193"/>
      <c r="AJ66" s="193"/>
      <c r="AK66" s="193"/>
      <c r="AL66" s="193"/>
      <c r="AM66" s="193"/>
      <c r="AN66" s="193"/>
      <c r="AO66" s="193"/>
      <c r="AP66" s="193"/>
      <c r="AQ66" s="193"/>
      <c r="AR66" s="193"/>
      <c r="AS66" s="193"/>
      <c r="AT66" s="193"/>
      <c r="AU66" s="193"/>
      <c r="AV66" s="193"/>
      <c r="AW66" s="193"/>
      <c r="AX66" s="193"/>
      <c r="AY66" s="193"/>
      <c r="AZ66" s="193"/>
      <c r="BA66" s="193"/>
      <c r="BB66" s="193"/>
      <c r="BC66" s="193"/>
      <c r="BD66" s="193"/>
      <c r="BE66" s="193"/>
      <c r="BF66" s="193"/>
      <c r="BG66" s="193"/>
      <c r="BH66" s="193"/>
      <c r="BI66" s="193"/>
      <c r="BJ66" s="193"/>
      <c r="BK66" s="193"/>
      <c r="BL66" s="193"/>
      <c r="BM66" s="193"/>
      <c r="BN66" s="193"/>
      <c r="BO66" s="193"/>
    </row>
    <row r="67" spans="1:67" s="84" customFormat="1" ht="16">
      <c r="A67" s="26"/>
      <c r="B67" s="2"/>
      <c r="C67" s="256">
        <v>2017</v>
      </c>
      <c r="D67" s="267">
        <v>84.082021342434004</v>
      </c>
      <c r="E67" s="267">
        <v>89.313809912167898</v>
      </c>
      <c r="F67" s="267">
        <v>94.552223582432404</v>
      </c>
      <c r="G67" s="267">
        <v>98.742781672873704</v>
      </c>
      <c r="H67" s="267">
        <v>103.59253258311</v>
      </c>
      <c r="I67" s="267">
        <v>109.79352347963901</v>
      </c>
      <c r="J67" s="267">
        <v>109.195481477136</v>
      </c>
      <c r="K67" s="267">
        <v>93.508383683621304</v>
      </c>
      <c r="L67" s="267">
        <v>108.80617156896101</v>
      </c>
      <c r="M67" s="267">
        <v>102.947766996222</v>
      </c>
      <c r="N67" s="267">
        <v>102.86966847833899</v>
      </c>
      <c r="O67" s="268">
        <v>95.634200704362797</v>
      </c>
      <c r="P67" s="251"/>
      <c r="Q67" s="304">
        <v>99.900882131301003</v>
      </c>
      <c r="R67" s="268">
        <v>98.455268396738703</v>
      </c>
      <c r="S67" s="193"/>
      <c r="T67" s="193"/>
      <c r="U67" s="193"/>
      <c r="V67" s="193"/>
      <c r="W67" s="193"/>
      <c r="X67" s="193"/>
      <c r="Y67" s="193"/>
      <c r="Z67" s="193"/>
      <c r="AA67" s="193"/>
      <c r="AB67" s="193"/>
      <c r="AC67" s="193"/>
      <c r="AD67" s="193"/>
      <c r="AE67" s="193"/>
      <c r="AF67" s="193"/>
      <c r="AG67" s="193"/>
      <c r="AH67" s="193"/>
      <c r="AI67" s="193"/>
      <c r="AJ67" s="193"/>
      <c r="AK67" s="193"/>
      <c r="AL67" s="193"/>
      <c r="AM67" s="193"/>
      <c r="AN67" s="193"/>
      <c r="AO67" s="193"/>
      <c r="AP67" s="193"/>
      <c r="AQ67" s="193"/>
      <c r="AR67" s="193"/>
      <c r="AS67" s="193"/>
      <c r="AT67" s="193"/>
      <c r="AU67" s="193"/>
      <c r="AV67" s="193"/>
      <c r="AW67" s="193"/>
      <c r="AX67" s="193"/>
      <c r="AY67" s="193"/>
      <c r="AZ67" s="193"/>
      <c r="BA67" s="193"/>
      <c r="BB67" s="193"/>
      <c r="BC67" s="193"/>
      <c r="BD67" s="193"/>
      <c r="BE67" s="193"/>
      <c r="BF67" s="193"/>
      <c r="BG67" s="193"/>
      <c r="BH67" s="193"/>
      <c r="BI67" s="193"/>
      <c r="BJ67" s="193"/>
      <c r="BK67" s="193"/>
      <c r="BL67" s="193"/>
      <c r="BM67" s="193"/>
      <c r="BN67" s="193"/>
      <c r="BO67" s="193"/>
    </row>
    <row r="68" spans="1:67" s="84" customFormat="1" ht="16">
      <c r="A68" s="26"/>
      <c r="B68" s="2"/>
      <c r="C68" s="252">
        <v>2018</v>
      </c>
      <c r="D68" s="264">
        <v>86.229374147543993</v>
      </c>
      <c r="E68" s="264">
        <v>90.340162383138306</v>
      </c>
      <c r="F68" s="264">
        <v>93.354149498893705</v>
      </c>
      <c r="G68" s="264">
        <v>97.729149276344799</v>
      </c>
      <c r="H68" s="264">
        <v>102.13405768224899</v>
      </c>
      <c r="I68" s="264">
        <v>108.53552102851999</v>
      </c>
      <c r="J68" s="264">
        <v>111.345288296378</v>
      </c>
      <c r="K68" s="264">
        <v>92.779814255023894</v>
      </c>
      <c r="L68" s="264">
        <v>106.45070379799</v>
      </c>
      <c r="M68" s="264">
        <v>110.504557602658</v>
      </c>
      <c r="N68" s="264">
        <v>107.812800606926</v>
      </c>
      <c r="O68" s="265">
        <v>102.230868446934</v>
      </c>
      <c r="P68" s="251"/>
      <c r="Q68" s="266">
        <v>101.360530980913</v>
      </c>
      <c r="R68" s="265">
        <v>98.4858977687704</v>
      </c>
      <c r="S68" s="193"/>
      <c r="T68" s="193"/>
      <c r="U68" s="193"/>
      <c r="V68" s="193"/>
      <c r="W68" s="193"/>
      <c r="X68" s="193"/>
      <c r="Y68" s="193"/>
      <c r="Z68" s="193"/>
      <c r="AA68" s="193"/>
      <c r="AB68" s="193"/>
      <c r="AC68" s="193"/>
      <c r="AD68" s="193"/>
      <c r="AE68" s="193"/>
      <c r="AF68" s="193"/>
      <c r="AG68" s="193"/>
      <c r="AH68" s="193"/>
      <c r="AI68" s="193"/>
      <c r="AJ68" s="193"/>
      <c r="AK68" s="193"/>
      <c r="AL68" s="193"/>
      <c r="AM68" s="474"/>
      <c r="AN68" s="474"/>
      <c r="AO68" s="474"/>
      <c r="AP68" s="474"/>
      <c r="AQ68" s="474"/>
      <c r="AR68" s="474"/>
      <c r="AS68" s="193"/>
      <c r="AT68" s="193"/>
      <c r="AU68" s="193"/>
      <c r="AV68" s="193"/>
      <c r="AW68" s="193"/>
      <c r="AX68" s="193"/>
      <c r="AY68" s="193"/>
      <c r="AZ68" s="193"/>
      <c r="BA68" s="193"/>
      <c r="BB68" s="193"/>
      <c r="BC68" s="193"/>
      <c r="BD68" s="193"/>
      <c r="BE68" s="193"/>
      <c r="BF68" s="193"/>
      <c r="BG68" s="193"/>
      <c r="BH68" s="193"/>
      <c r="BI68" s="193"/>
      <c r="BJ68" s="193"/>
      <c r="BK68" s="193"/>
      <c r="BL68" s="193"/>
      <c r="BM68" s="193"/>
      <c r="BN68" s="193"/>
      <c r="BO68" s="193"/>
    </row>
    <row r="69" spans="1:67" s="84" customFormat="1" ht="16">
      <c r="A69" s="26"/>
      <c r="B69" s="2"/>
      <c r="C69" s="256">
        <v>2019</v>
      </c>
      <c r="D69" s="267">
        <v>89.226893706220594</v>
      </c>
      <c r="E69" s="267">
        <v>93.5329645443814</v>
      </c>
      <c r="F69" s="267">
        <v>96.712475112899099</v>
      </c>
      <c r="G69" s="267">
        <v>99.311123387234403</v>
      </c>
      <c r="H69" s="267">
        <v>104.564227577425</v>
      </c>
      <c r="I69" s="267">
        <v>119.282593132446</v>
      </c>
      <c r="J69" s="267">
        <v>114.30528050441001</v>
      </c>
      <c r="K69" s="267">
        <v>96.504292707435695</v>
      </c>
      <c r="L69" s="267">
        <v>115.04283917927999</v>
      </c>
      <c r="M69" s="267">
        <v>109.69166273581401</v>
      </c>
      <c r="N69" s="267">
        <v>108.23845358447799</v>
      </c>
      <c r="O69" s="268">
        <v>101.28320963578901</v>
      </c>
      <c r="P69" s="251"/>
      <c r="Q69" s="304">
        <v>104.550363853842</v>
      </c>
      <c r="R69" s="268">
        <v>102.414162946175</v>
      </c>
      <c r="S69" s="193"/>
      <c r="T69" s="193"/>
      <c r="U69" s="193"/>
      <c r="V69" s="193"/>
      <c r="W69" s="193"/>
      <c r="X69" s="193"/>
      <c r="Y69" s="193"/>
      <c r="Z69" s="193"/>
      <c r="AA69" s="193"/>
      <c r="AB69" s="193"/>
      <c r="AC69" s="193"/>
      <c r="AD69" s="193"/>
      <c r="AE69" s="193"/>
      <c r="AF69" s="193"/>
      <c r="AG69" s="193"/>
      <c r="AH69" s="193"/>
      <c r="AI69" s="193"/>
      <c r="AJ69" s="193"/>
      <c r="AK69" s="193"/>
      <c r="AL69" s="193"/>
      <c r="AM69" s="474"/>
      <c r="AN69" s="474"/>
      <c r="AO69" s="474"/>
      <c r="AP69" s="474"/>
      <c r="AQ69" s="474"/>
      <c r="AR69" s="474"/>
      <c r="AS69" s="193"/>
      <c r="AT69" s="193"/>
      <c r="AU69" s="193"/>
      <c r="AV69" s="193"/>
      <c r="AW69" s="193"/>
      <c r="AX69" s="193"/>
      <c r="AY69" s="193"/>
      <c r="AZ69" s="193"/>
      <c r="BA69" s="193"/>
      <c r="BB69" s="193"/>
      <c r="BC69" s="193"/>
      <c r="BD69" s="193"/>
      <c r="BE69" s="193"/>
      <c r="BF69" s="193"/>
      <c r="BG69" s="193"/>
      <c r="BH69" s="193"/>
      <c r="BI69" s="193"/>
      <c r="BJ69" s="193"/>
      <c r="BK69" s="193"/>
      <c r="BL69" s="193"/>
      <c r="BM69" s="193"/>
      <c r="BN69" s="193"/>
      <c r="BO69" s="193"/>
    </row>
    <row r="70" spans="1:67" s="84" customFormat="1" ht="16">
      <c r="A70" s="26"/>
      <c r="B70" s="2"/>
      <c r="C70" s="252">
        <v>2020</v>
      </c>
      <c r="D70" s="264">
        <v>87.669687913961695</v>
      </c>
      <c r="E70" s="264">
        <v>92.747194540882205</v>
      </c>
      <c r="F70" s="264">
        <v>90.136973735160495</v>
      </c>
      <c r="G70" s="264">
        <v>50.636630273812003</v>
      </c>
      <c r="H70" s="264">
        <v>50.352499456092801</v>
      </c>
      <c r="I70" s="264">
        <v>55.7219839154262</v>
      </c>
      <c r="J70" s="264">
        <v>68.4388684609401</v>
      </c>
      <c r="K70" s="264">
        <v>70.290319869860397</v>
      </c>
      <c r="L70" s="264">
        <v>66.9872958592738</v>
      </c>
      <c r="M70" s="264">
        <v>65.407010882250503</v>
      </c>
      <c r="N70" s="264">
        <v>56.604011722399498</v>
      </c>
      <c r="O70" s="265">
        <v>55.756998656462898</v>
      </c>
      <c r="P70" s="251"/>
      <c r="Q70" s="266">
        <v>74.519050536768006</v>
      </c>
      <c r="R70" s="265">
        <v>79.345637838290401</v>
      </c>
      <c r="S70" s="193"/>
      <c r="T70" s="193"/>
      <c r="U70" s="193"/>
      <c r="V70" s="193"/>
      <c r="W70" s="193"/>
      <c r="X70" s="193"/>
      <c r="Y70" s="193"/>
      <c r="Z70" s="193"/>
      <c r="AA70" s="193"/>
      <c r="AB70" s="193"/>
      <c r="AC70" s="193"/>
      <c r="AD70" s="193"/>
      <c r="AE70" s="193"/>
      <c r="AF70" s="193"/>
      <c r="AG70" s="193"/>
      <c r="AH70" s="193"/>
      <c r="AI70" s="193"/>
      <c r="AJ70" s="193"/>
      <c r="AK70" s="193"/>
      <c r="AL70" s="193"/>
      <c r="AM70" s="474"/>
      <c r="AN70" s="474"/>
      <c r="AO70" s="474"/>
      <c r="AP70" s="474"/>
      <c r="AQ70" s="474"/>
      <c r="AR70" s="474"/>
      <c r="AS70" s="193"/>
      <c r="AT70" s="193"/>
      <c r="AU70" s="193"/>
      <c r="AV70" s="193"/>
      <c r="AW70" s="193"/>
      <c r="AX70" s="193"/>
      <c r="AY70" s="193"/>
      <c r="AZ70" s="193"/>
      <c r="BA70" s="193"/>
      <c r="BB70" s="193"/>
      <c r="BC70" s="193"/>
      <c r="BD70" s="193"/>
      <c r="BE70" s="193"/>
      <c r="BF70" s="193"/>
      <c r="BG70" s="193"/>
      <c r="BH70" s="193"/>
      <c r="BI70" s="193"/>
      <c r="BJ70" s="193"/>
      <c r="BK70" s="193"/>
      <c r="BL70" s="193"/>
      <c r="BM70" s="193"/>
      <c r="BN70" s="193"/>
      <c r="BO70" s="193"/>
    </row>
    <row r="71" spans="1:67" s="84" customFormat="1" ht="16">
      <c r="A71" s="26"/>
      <c r="B71" s="2"/>
      <c r="C71" s="256">
        <v>2021</v>
      </c>
      <c r="D71" s="267">
        <v>50.8172373984427</v>
      </c>
      <c r="E71" s="267">
        <v>50.948046452569699</v>
      </c>
      <c r="F71" s="267">
        <v>51.451558283835197</v>
      </c>
      <c r="G71" s="267">
        <v>56.2753479654587</v>
      </c>
      <c r="H71" s="267">
        <v>65.417906141934694</v>
      </c>
      <c r="I71" s="267">
        <v>74.008188522596498</v>
      </c>
      <c r="J71" s="267">
        <v>81.05716977566</v>
      </c>
      <c r="K71" s="267">
        <v>84.163963641906093</v>
      </c>
      <c r="L71" s="267">
        <v>96.100457152359098</v>
      </c>
      <c r="M71" s="267">
        <v>95.702655003562697</v>
      </c>
      <c r="N71" s="267">
        <v>96.819221621570094</v>
      </c>
      <c r="O71" s="268">
        <v>95.497855949005</v>
      </c>
      <c r="P71" s="251"/>
      <c r="Q71" s="304">
        <v>81.999505358792405</v>
      </c>
      <c r="R71" s="268">
        <v>69.098461591978094</v>
      </c>
      <c r="S71" s="193"/>
      <c r="T71" s="193"/>
      <c r="U71" s="193"/>
      <c r="V71" s="193"/>
      <c r="W71" s="193"/>
      <c r="X71" s="193"/>
      <c r="Y71" s="193"/>
      <c r="Z71" s="193"/>
      <c r="AA71" s="193"/>
      <c r="AB71" s="193"/>
      <c r="AC71" s="193"/>
      <c r="AD71" s="193"/>
      <c r="AE71" s="193"/>
      <c r="AF71" s="193"/>
      <c r="AG71" s="193"/>
      <c r="AH71" s="193"/>
      <c r="AI71" s="193"/>
      <c r="AJ71" s="193"/>
      <c r="AK71" s="193"/>
      <c r="AL71" s="193"/>
      <c r="AM71" s="474"/>
      <c r="AN71" s="474"/>
      <c r="AO71" s="474"/>
      <c r="AP71" s="474"/>
      <c r="AQ71" s="474"/>
      <c r="AR71" s="474"/>
      <c r="AS71" s="193"/>
      <c r="AT71" s="193"/>
      <c r="AU71" s="193"/>
      <c r="AV71" s="193"/>
      <c r="AW71" s="193"/>
      <c r="AX71" s="193"/>
      <c r="AY71" s="193"/>
      <c r="AZ71" s="193"/>
      <c r="BA71" s="193"/>
      <c r="BB71" s="193"/>
      <c r="BC71" s="193"/>
      <c r="BD71" s="193"/>
      <c r="BE71" s="193"/>
      <c r="BF71" s="193"/>
      <c r="BG71" s="193"/>
      <c r="BH71" s="193"/>
      <c r="BI71" s="193"/>
      <c r="BJ71" s="193"/>
      <c r="BK71" s="193"/>
      <c r="BL71" s="193"/>
      <c r="BM71" s="193"/>
      <c r="BN71" s="193"/>
      <c r="BO71" s="193"/>
    </row>
    <row r="72" spans="1:67" s="84" customFormat="1" ht="16">
      <c r="A72" s="26"/>
      <c r="B72" s="2"/>
      <c r="C72" s="252">
        <v>2022</v>
      </c>
      <c r="D72" s="264">
        <v>76.897593274830399</v>
      </c>
      <c r="E72" s="264">
        <v>86.047592233623703</v>
      </c>
      <c r="F72" s="264">
        <v>99.864580063875806</v>
      </c>
      <c r="G72" s="264">
        <v>105.864721853549</v>
      </c>
      <c r="H72" s="264">
        <v>113.834641707578</v>
      </c>
      <c r="I72" s="264">
        <v>134.42646623296901</v>
      </c>
      <c r="J72" s="264">
        <v>138.731183299299</v>
      </c>
      <c r="K72" s="264">
        <v>118.25174154219199</v>
      </c>
      <c r="L72" s="264">
        <v>133.499246395006</v>
      </c>
      <c r="M72" s="264">
        <v>131.475311361585</v>
      </c>
      <c r="N72" s="264">
        <v>127.778161482283</v>
      </c>
      <c r="O72" s="265">
        <v>132.07709167005299</v>
      </c>
      <c r="P72" s="251"/>
      <c r="Q72" s="266">
        <v>119.55714947281299</v>
      </c>
      <c r="R72" s="265">
        <v>112.902362881296</v>
      </c>
      <c r="S72" s="193"/>
      <c r="T72" s="193"/>
      <c r="U72" s="193"/>
      <c r="V72" s="193"/>
      <c r="W72" s="193"/>
      <c r="X72" s="193"/>
      <c r="Y72" s="193"/>
      <c r="Z72" s="193"/>
      <c r="AA72" s="193"/>
      <c r="AB72" s="193"/>
      <c r="AC72" s="193"/>
      <c r="AD72" s="193"/>
      <c r="AE72" s="193"/>
      <c r="AF72" s="193"/>
      <c r="AG72" s="193"/>
      <c r="AH72" s="193"/>
      <c r="AI72" s="193"/>
      <c r="AJ72" s="193"/>
      <c r="AK72" s="193"/>
      <c r="AL72" s="193"/>
      <c r="AM72" s="474"/>
      <c r="AN72" s="474"/>
      <c r="AO72" s="474"/>
      <c r="AP72" s="474"/>
      <c r="AQ72" s="474"/>
      <c r="AR72" s="474"/>
      <c r="AS72" s="193"/>
      <c r="AT72" s="193"/>
      <c r="AU72" s="193"/>
      <c r="AV72" s="193"/>
      <c r="AW72" s="193"/>
      <c r="AX72" s="193"/>
      <c r="AY72" s="193"/>
      <c r="AZ72" s="193"/>
      <c r="BA72" s="193"/>
      <c r="BB72" s="193"/>
      <c r="BC72" s="193"/>
      <c r="BD72" s="193"/>
      <c r="BE72" s="193"/>
      <c r="BF72" s="193"/>
      <c r="BG72" s="193"/>
      <c r="BH72" s="193"/>
      <c r="BI72" s="193"/>
      <c r="BJ72" s="193"/>
      <c r="BK72" s="193"/>
      <c r="BL72" s="193"/>
      <c r="BM72" s="193"/>
      <c r="BN72" s="193"/>
      <c r="BO72" s="193"/>
    </row>
    <row r="73" spans="1:67" s="84" customFormat="1" ht="16">
      <c r="A73" s="26"/>
      <c r="B73" s="2"/>
      <c r="C73" s="256">
        <v>2023</v>
      </c>
      <c r="D73" s="267">
        <v>100.927103315407</v>
      </c>
      <c r="E73" s="267">
        <v>112.59352066436099</v>
      </c>
      <c r="F73" s="267">
        <v>117.922522175929</v>
      </c>
      <c r="G73" s="267">
        <v>133.55904406239699</v>
      </c>
      <c r="H73" s="267">
        <v>139.74615900688801</v>
      </c>
      <c r="I73" s="267">
        <v>151.45386529650401</v>
      </c>
      <c r="J73" s="267">
        <v>149.625572565043</v>
      </c>
      <c r="K73" s="267">
        <v>123.654584965627</v>
      </c>
      <c r="L73" s="267">
        <v>142.461297744033</v>
      </c>
      <c r="M73" s="267">
        <v>136.13119461078301</v>
      </c>
      <c r="N73" s="267">
        <v>132.14476702169199</v>
      </c>
      <c r="O73" s="268">
        <v>136.953915124091</v>
      </c>
      <c r="P73" s="251"/>
      <c r="Q73" s="304">
        <v>132.38741723705499</v>
      </c>
      <c r="R73" s="268">
        <v>130.00925396357499</v>
      </c>
      <c r="S73" s="193"/>
      <c r="T73" s="193"/>
      <c r="U73" s="193"/>
      <c r="V73" s="193"/>
      <c r="W73" s="193"/>
      <c r="X73" s="193"/>
      <c r="Y73" s="193"/>
      <c r="Z73" s="193"/>
      <c r="AA73" s="193"/>
      <c r="AB73" s="193"/>
      <c r="AC73" s="193"/>
      <c r="AD73" s="193"/>
      <c r="AE73" s="193"/>
      <c r="AF73" s="193"/>
      <c r="AG73" s="193"/>
      <c r="AH73" s="193"/>
      <c r="AI73" s="193"/>
      <c r="AJ73" s="193"/>
      <c r="AK73" s="193"/>
      <c r="AL73" s="193"/>
      <c r="AM73" s="474"/>
      <c r="AN73" s="474"/>
      <c r="AO73" s="474"/>
      <c r="AP73" s="474"/>
      <c r="AQ73" s="474"/>
      <c r="AR73" s="474"/>
      <c r="AS73" s="193"/>
      <c r="AT73" s="193"/>
      <c r="AU73" s="193"/>
      <c r="AV73" s="193"/>
      <c r="AW73" s="193"/>
      <c r="AX73" s="193"/>
      <c r="AY73" s="193"/>
      <c r="AZ73" s="193"/>
      <c r="BA73" s="193"/>
      <c r="BB73" s="193"/>
      <c r="BC73" s="193"/>
      <c r="BD73" s="193"/>
      <c r="BE73" s="193"/>
      <c r="BF73" s="193"/>
      <c r="BG73" s="193"/>
      <c r="BH73" s="193"/>
      <c r="BI73" s="193"/>
      <c r="BJ73" s="193"/>
      <c r="BK73" s="193"/>
      <c r="BL73" s="193"/>
      <c r="BM73" s="193"/>
      <c r="BN73" s="193"/>
      <c r="BO73" s="193"/>
    </row>
    <row r="74" spans="1:67" s="84" customFormat="1" ht="16">
      <c r="A74" s="26"/>
      <c r="B74" s="2"/>
      <c r="C74" s="252">
        <v>2024</v>
      </c>
      <c r="D74" s="264">
        <v>103.47141595308</v>
      </c>
      <c r="E74" s="264">
        <v>111.25839494634999</v>
      </c>
      <c r="F74" s="264">
        <v>117.26803415774501</v>
      </c>
      <c r="G74" s="264">
        <v>126.163299782701</v>
      </c>
      <c r="H74" s="264">
        <v>135.85727622439299</v>
      </c>
      <c r="I74" s="264">
        <v>149.78698064598399</v>
      </c>
      <c r="J74" s="264">
        <v>144.79652768494699</v>
      </c>
      <c r="K74" s="264">
        <v>123.592039451952</v>
      </c>
      <c r="L74" s="264">
        <v>132.30743945669499</v>
      </c>
      <c r="M74" s="264">
        <v>131.390412444292</v>
      </c>
      <c r="N74" s="264">
        <v>131.79956359400799</v>
      </c>
      <c r="O74" s="265">
        <v>134.930914758471</v>
      </c>
      <c r="P74" s="251"/>
      <c r="Q74" s="266">
        <v>129.34742634041299</v>
      </c>
      <c r="R74" s="265">
        <v>127.611833585284</v>
      </c>
      <c r="S74" s="193"/>
      <c r="T74" s="193"/>
      <c r="U74" s="193"/>
      <c r="V74" s="193"/>
      <c r="W74" s="193"/>
      <c r="X74" s="193"/>
      <c r="Y74" s="193"/>
      <c r="Z74" s="193"/>
      <c r="AA74" s="193"/>
      <c r="AB74" s="193"/>
      <c r="AC74" s="193"/>
      <c r="AD74" s="193"/>
      <c r="AE74" s="193"/>
      <c r="AF74" s="193"/>
      <c r="AG74" s="193"/>
      <c r="AH74" s="193"/>
      <c r="AI74" s="193"/>
      <c r="AJ74" s="193"/>
      <c r="AK74" s="193"/>
      <c r="AL74" s="193"/>
      <c r="AM74" s="474"/>
      <c r="AN74" s="474"/>
      <c r="AO74" s="474"/>
      <c r="AP74" s="474"/>
      <c r="AQ74" s="474"/>
      <c r="AR74" s="474"/>
      <c r="AS74" s="193"/>
      <c r="AT74" s="193"/>
      <c r="AU74" s="193"/>
      <c r="AV74" s="193"/>
      <c r="AW74" s="193"/>
      <c r="AX74" s="193"/>
      <c r="AY74" s="193"/>
      <c r="AZ74" s="193"/>
      <c r="BA74" s="193"/>
      <c r="BB74" s="193"/>
      <c r="BC74" s="193"/>
      <c r="BD74" s="193"/>
      <c r="BE74" s="193"/>
      <c r="BF74" s="193"/>
      <c r="BG74" s="193"/>
      <c r="BH74" s="193"/>
      <c r="BI74" s="193"/>
      <c r="BJ74" s="193"/>
      <c r="BK74" s="193"/>
      <c r="BL74" s="193"/>
      <c r="BM74" s="193"/>
      <c r="BN74" s="193"/>
      <c r="BO74" s="193"/>
    </row>
    <row r="75" spans="1:67" s="84" customFormat="1" ht="16">
      <c r="A75" s="26"/>
      <c r="B75" s="2"/>
      <c r="C75" s="256">
        <v>2025</v>
      </c>
      <c r="D75" s="267">
        <v>101.250542419106</v>
      </c>
      <c r="E75" s="267">
        <v>104.009556786934</v>
      </c>
      <c r="F75" s="267">
        <v>112.996833673967</v>
      </c>
      <c r="G75" s="267">
        <v>122.413016330459</v>
      </c>
      <c r="H75" s="267">
        <v>128.791945418609</v>
      </c>
      <c r="I75" s="267">
        <v>146.628003832536</v>
      </c>
      <c r="J75" s="267">
        <v>146.68142844525201</v>
      </c>
      <c r="K75" s="267">
        <v>120.10631893093399</v>
      </c>
      <c r="L75" s="267"/>
      <c r="M75" s="267"/>
      <c r="N75" s="267"/>
      <c r="O75" s="268"/>
      <c r="P75" s="251"/>
      <c r="Q75" s="301"/>
      <c r="R75" s="268">
        <v>124.220054612128</v>
      </c>
      <c r="S75" s="193"/>
      <c r="T75" s="193"/>
      <c r="U75" s="193"/>
      <c r="V75" s="193"/>
      <c r="W75" s="193"/>
      <c r="X75" s="193"/>
      <c r="Y75" s="193"/>
      <c r="Z75" s="193"/>
      <c r="AA75" s="193"/>
      <c r="AB75" s="193"/>
      <c r="AC75" s="193"/>
      <c r="AD75" s="193"/>
      <c r="AE75" s="193"/>
      <c r="AF75" s="193"/>
      <c r="AG75" s="193"/>
      <c r="AH75" s="193"/>
      <c r="AI75" s="193"/>
      <c r="AJ75" s="193"/>
      <c r="AK75" s="193"/>
      <c r="AL75" s="193"/>
      <c r="AM75" s="474"/>
      <c r="AN75" s="474"/>
      <c r="AO75" s="474"/>
      <c r="AP75" s="474"/>
      <c r="AQ75" s="474"/>
      <c r="AR75" s="474"/>
      <c r="AS75" s="193"/>
      <c r="AT75" s="193"/>
      <c r="AU75" s="193"/>
      <c r="AV75" s="193"/>
      <c r="AW75" s="193"/>
      <c r="AX75" s="193"/>
      <c r="AY75" s="193"/>
      <c r="AZ75" s="193"/>
      <c r="BA75" s="193"/>
      <c r="BB75" s="193"/>
      <c r="BC75" s="193"/>
      <c r="BD75" s="193"/>
      <c r="BE75" s="193"/>
      <c r="BF75" s="193"/>
      <c r="BG75" s="193"/>
      <c r="BH75" s="193"/>
      <c r="BI75" s="193"/>
      <c r="BJ75" s="193"/>
      <c r="BK75" s="193"/>
      <c r="BL75" s="193"/>
      <c r="BM75" s="193"/>
      <c r="BN75" s="193"/>
      <c r="BO75" s="193"/>
    </row>
    <row r="76" spans="1:67" ht="16">
      <c r="C76" s="269" t="s">
        <v>55</v>
      </c>
      <c r="D76" s="270">
        <f>AVERAGE(D50:D75)</f>
        <v>76.075717232594883</v>
      </c>
      <c r="E76" s="270">
        <f t="shared" ref="E76:O76" si="0">AVERAGE(E50:E75)</f>
        <v>79.311677281204339</v>
      </c>
      <c r="F76" s="270">
        <f t="shared" si="0"/>
        <v>82.104662298649842</v>
      </c>
      <c r="G76" s="270">
        <f t="shared" si="0"/>
        <v>83.718308218069595</v>
      </c>
      <c r="H76" s="270">
        <f t="shared" si="0"/>
        <v>88.269258803383394</v>
      </c>
      <c r="I76" s="270">
        <f t="shared" si="0"/>
        <v>94.442626989004864</v>
      </c>
      <c r="J76" s="270">
        <f t="shared" si="0"/>
        <v>93.73780222435245</v>
      </c>
      <c r="K76" s="270">
        <f t="shared" si="0"/>
        <v>82.798236920220447</v>
      </c>
      <c r="L76" s="270">
        <f t="shared" si="0"/>
        <v>92.554459137950531</v>
      </c>
      <c r="M76" s="270">
        <f t="shared" si="0"/>
        <v>91.149113993393456</v>
      </c>
      <c r="N76" s="270">
        <f t="shared" si="0"/>
        <v>90.928046629393307</v>
      </c>
      <c r="O76" s="270">
        <f t="shared" si="0"/>
        <v>85.768143568075871</v>
      </c>
      <c r="P76" s="251"/>
      <c r="Q76" s="272">
        <v>89.591286489811694</v>
      </c>
      <c r="R76" s="271">
        <v>89.184689323149499</v>
      </c>
      <c r="AM76" s="474"/>
      <c r="AN76" s="474"/>
      <c r="AO76" s="474"/>
      <c r="AP76" s="474"/>
      <c r="AQ76" s="474"/>
      <c r="AR76" s="474"/>
    </row>
    <row r="77" spans="1:67" ht="16">
      <c r="AM77" s="474"/>
      <c r="AN77" s="474"/>
      <c r="AO77" s="474"/>
      <c r="AP77" s="474"/>
      <c r="AQ77" s="474"/>
      <c r="AR77" s="474"/>
    </row>
    <row r="78" spans="1:67" ht="16">
      <c r="AM78" s="474"/>
      <c r="AN78" s="474"/>
      <c r="AO78" s="474"/>
      <c r="AP78" s="474"/>
      <c r="AQ78" s="474"/>
      <c r="AR78" s="474"/>
    </row>
    <row r="79" spans="1:67" ht="21" thickBot="1">
      <c r="C79" s="19" t="s">
        <v>60</v>
      </c>
      <c r="D79" s="19"/>
      <c r="E79" s="19"/>
      <c r="F79" s="19"/>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M79" s="474"/>
      <c r="AN79" s="474"/>
      <c r="AO79" s="474"/>
      <c r="AP79" s="474"/>
      <c r="AQ79" s="474"/>
      <c r="AR79" s="474"/>
    </row>
    <row r="80" spans="1:67" ht="17" thickTop="1">
      <c r="C80" s="2" t="s">
        <v>61</v>
      </c>
      <c r="D80" s="273" t="s">
        <v>62</v>
      </c>
      <c r="AM80" s="474"/>
      <c r="AN80" s="474"/>
      <c r="AO80" s="474"/>
      <c r="AP80" s="474"/>
      <c r="AQ80" s="474"/>
      <c r="AR80" s="474"/>
    </row>
    <row r="81" spans="3:80" ht="17" thickBot="1">
      <c r="C81" s="196"/>
      <c r="AM81" s="474"/>
      <c r="AN81" s="474"/>
      <c r="AO81" s="474"/>
      <c r="AP81" s="474"/>
      <c r="AQ81" s="474"/>
      <c r="AR81" s="474"/>
      <c r="AY81" s="318"/>
      <c r="AZ81" s="318"/>
      <c r="BA81" s="318"/>
      <c r="BB81" s="318"/>
      <c r="BC81" s="318"/>
      <c r="BD81" s="318"/>
      <c r="BE81" s="318"/>
      <c r="BF81" s="318"/>
      <c r="BG81" s="318"/>
      <c r="BH81" s="318"/>
      <c r="BI81" s="318"/>
      <c r="BJ81" s="318"/>
      <c r="BK81" s="318"/>
      <c r="BL81" s="318"/>
      <c r="BM81" s="318"/>
      <c r="BN81" s="318"/>
      <c r="BO81" s="318"/>
      <c r="BP81" s="318"/>
      <c r="BQ81" s="318"/>
    </row>
    <row r="82" spans="3:80" ht="16">
      <c r="C82" s="197" t="s">
        <v>63</v>
      </c>
      <c r="G82" s="198"/>
      <c r="H82" s="199">
        <v>45658</v>
      </c>
      <c r="I82" s="200">
        <v>45658</v>
      </c>
      <c r="J82" s="200">
        <v>45689</v>
      </c>
      <c r="K82" s="200">
        <v>45689</v>
      </c>
      <c r="L82" s="200">
        <v>45717</v>
      </c>
      <c r="M82" s="200">
        <v>45717</v>
      </c>
      <c r="N82" s="200">
        <v>45748</v>
      </c>
      <c r="O82" s="200">
        <v>45748</v>
      </c>
      <c r="P82" s="200">
        <v>45778</v>
      </c>
      <c r="Q82" s="200">
        <v>45778</v>
      </c>
      <c r="R82" s="200">
        <v>45809</v>
      </c>
      <c r="S82" s="200">
        <v>45809</v>
      </c>
      <c r="T82" s="200">
        <v>45839</v>
      </c>
      <c r="U82" s="200">
        <v>45839</v>
      </c>
      <c r="V82" s="200">
        <v>45870</v>
      </c>
      <c r="W82" s="200">
        <v>45870</v>
      </c>
      <c r="X82" s="200">
        <v>45901</v>
      </c>
      <c r="Y82" s="200">
        <v>45901</v>
      </c>
      <c r="Z82" s="200">
        <v>45931</v>
      </c>
      <c r="AA82" s="200">
        <v>45931</v>
      </c>
      <c r="AB82" s="200">
        <v>45962</v>
      </c>
      <c r="AC82" s="200">
        <v>45962</v>
      </c>
      <c r="AD82" s="200">
        <v>45992</v>
      </c>
      <c r="AE82" s="201">
        <v>45992</v>
      </c>
      <c r="AM82" s="474"/>
      <c r="AN82" s="474"/>
      <c r="AO82" s="474"/>
      <c r="AP82" s="474"/>
      <c r="AQ82" s="474"/>
      <c r="AR82" s="474"/>
      <c r="AY82" s="318"/>
      <c r="AZ82" s="318"/>
      <c r="BA82" s="318"/>
      <c r="BB82" s="318"/>
      <c r="BC82" s="318"/>
      <c r="BD82" s="318"/>
      <c r="BE82" s="318"/>
      <c r="BF82" s="318"/>
      <c r="BG82" s="318"/>
      <c r="BH82" s="318"/>
      <c r="BI82" s="318"/>
      <c r="BJ82" s="318"/>
      <c r="BK82" s="318"/>
      <c r="BL82" s="318"/>
      <c r="BM82" s="318"/>
      <c r="BN82" s="318"/>
      <c r="BO82" s="318"/>
      <c r="BP82" s="318"/>
      <c r="BQ82" s="318"/>
      <c r="BR82" s="318"/>
      <c r="BS82" s="318"/>
      <c r="BT82" s="318"/>
      <c r="BU82" s="318"/>
      <c r="BV82" s="318"/>
      <c r="BW82" s="318"/>
      <c r="BX82" s="318"/>
      <c r="BY82" s="318"/>
      <c r="BZ82" s="318"/>
      <c r="CA82" s="318"/>
      <c r="CB82" s="318"/>
    </row>
    <row r="83" spans="3:80" ht="17" thickBot="1">
      <c r="C83" s="202"/>
      <c r="G83" s="202"/>
      <c r="H83" s="82" t="s">
        <v>59</v>
      </c>
      <c r="I83" s="83" t="s">
        <v>58</v>
      </c>
      <c r="J83" s="83" t="str">
        <f>H83</f>
        <v>WD</v>
      </c>
      <c r="K83" s="83" t="str">
        <f>I83</f>
        <v>WE</v>
      </c>
      <c r="L83" s="83" t="str">
        <f t="shared" ref="L83:AE83" si="1">J83</f>
        <v>WD</v>
      </c>
      <c r="M83" s="83" t="str">
        <f t="shared" si="1"/>
        <v>WE</v>
      </c>
      <c r="N83" s="83" t="str">
        <f t="shared" si="1"/>
        <v>WD</v>
      </c>
      <c r="O83" s="83" t="str">
        <f t="shared" si="1"/>
        <v>WE</v>
      </c>
      <c r="P83" s="83" t="str">
        <f t="shared" si="1"/>
        <v>WD</v>
      </c>
      <c r="Q83" s="83" t="str">
        <f t="shared" si="1"/>
        <v>WE</v>
      </c>
      <c r="R83" s="83" t="str">
        <f t="shared" si="1"/>
        <v>WD</v>
      </c>
      <c r="S83" s="83" t="str">
        <f t="shared" si="1"/>
        <v>WE</v>
      </c>
      <c r="T83" s="83" t="str">
        <f t="shared" si="1"/>
        <v>WD</v>
      </c>
      <c r="U83" s="83" t="str">
        <f t="shared" si="1"/>
        <v>WE</v>
      </c>
      <c r="V83" s="83" t="str">
        <f t="shared" si="1"/>
        <v>WD</v>
      </c>
      <c r="W83" s="83" t="str">
        <f t="shared" si="1"/>
        <v>WE</v>
      </c>
      <c r="X83" s="83" t="str">
        <f t="shared" si="1"/>
        <v>WD</v>
      </c>
      <c r="Y83" s="83" t="str">
        <f t="shared" si="1"/>
        <v>WE</v>
      </c>
      <c r="Z83" s="83" t="str">
        <f t="shared" si="1"/>
        <v>WD</v>
      </c>
      <c r="AA83" s="83" t="str">
        <f t="shared" si="1"/>
        <v>WE</v>
      </c>
      <c r="AB83" s="83" t="str">
        <f t="shared" si="1"/>
        <v>WD</v>
      </c>
      <c r="AC83" s="83" t="str">
        <f t="shared" si="1"/>
        <v>WE</v>
      </c>
      <c r="AD83" s="83" t="str">
        <f t="shared" si="1"/>
        <v>WD</v>
      </c>
      <c r="AE83" s="203" t="str">
        <f t="shared" si="1"/>
        <v>WE</v>
      </c>
      <c r="AM83" s="474"/>
      <c r="AN83" s="474"/>
      <c r="AO83" s="474"/>
      <c r="AP83" s="474"/>
      <c r="AQ83" s="474"/>
      <c r="AR83" s="474"/>
      <c r="AY83" s="318"/>
      <c r="AZ83" s="318"/>
      <c r="BA83" s="318"/>
      <c r="BB83" s="318"/>
      <c r="BC83" s="318"/>
      <c r="BD83" s="318"/>
      <c r="BE83" s="318"/>
      <c r="BF83" s="318"/>
      <c r="BG83" s="318"/>
      <c r="BH83" s="318"/>
      <c r="BI83" s="318"/>
      <c r="BJ83" s="318"/>
      <c r="BK83" s="318"/>
      <c r="BL83" s="318"/>
      <c r="BM83" s="318"/>
      <c r="BN83" s="318"/>
      <c r="BO83" s="318"/>
      <c r="BP83" s="318"/>
      <c r="BQ83" s="318"/>
      <c r="BR83" s="318"/>
      <c r="BS83" s="318"/>
      <c r="BT83" s="318"/>
      <c r="BU83" s="318"/>
      <c r="BV83" s="318"/>
      <c r="BW83" s="318"/>
      <c r="BX83" s="318"/>
      <c r="BY83" s="318"/>
      <c r="BZ83" s="318"/>
      <c r="CA83" s="318"/>
      <c r="CB83" s="318"/>
    </row>
    <row r="84" spans="3:80" ht="17" thickBot="1">
      <c r="C84" s="204" t="s">
        <v>64</v>
      </c>
      <c r="D84" s="205"/>
      <c r="E84" s="205"/>
      <c r="F84" s="205"/>
      <c r="G84" s="206" t="s">
        <v>65</v>
      </c>
      <c r="H84" s="207">
        <v>46044</v>
      </c>
      <c r="I84" s="208">
        <v>46046</v>
      </c>
      <c r="J84" s="208">
        <v>46064</v>
      </c>
      <c r="K84" s="208">
        <v>46067</v>
      </c>
      <c r="L84" s="208">
        <v>46099</v>
      </c>
      <c r="M84" s="208">
        <v>46102</v>
      </c>
      <c r="N84" s="208">
        <v>46127</v>
      </c>
      <c r="O84" s="208">
        <v>46130</v>
      </c>
      <c r="P84" s="208">
        <v>46155</v>
      </c>
      <c r="Q84" s="208">
        <v>46158</v>
      </c>
      <c r="R84" s="208">
        <v>46190</v>
      </c>
      <c r="S84" s="208">
        <v>46193</v>
      </c>
      <c r="T84" s="208">
        <v>46218</v>
      </c>
      <c r="U84" s="208">
        <v>46221</v>
      </c>
      <c r="V84" s="208">
        <v>46253</v>
      </c>
      <c r="W84" s="208">
        <v>46256</v>
      </c>
      <c r="X84" s="208">
        <v>46281</v>
      </c>
      <c r="Y84" s="208">
        <v>46284</v>
      </c>
      <c r="Z84" s="208">
        <v>46309</v>
      </c>
      <c r="AA84" s="208">
        <v>46312</v>
      </c>
      <c r="AB84" s="208">
        <v>46337</v>
      </c>
      <c r="AC84" s="208">
        <v>46340</v>
      </c>
      <c r="AD84" s="208">
        <v>46008</v>
      </c>
      <c r="AE84" s="209">
        <v>46011</v>
      </c>
      <c r="AM84" s="474"/>
      <c r="AN84" s="474"/>
      <c r="AO84" s="474"/>
      <c r="AP84" s="474"/>
      <c r="AQ84" s="474"/>
      <c r="AR84" s="474"/>
      <c r="AY84" s="318"/>
      <c r="AZ84" s="318"/>
      <c r="BA84" s="318"/>
      <c r="BB84" s="318"/>
      <c r="BC84" s="318"/>
      <c r="BD84" s="318"/>
      <c r="BE84" s="318"/>
      <c r="BF84" s="318"/>
      <c r="BG84" s="318"/>
      <c r="BH84" s="318"/>
      <c r="BI84" s="318"/>
      <c r="BJ84" s="318"/>
      <c r="BK84" s="318"/>
      <c r="BL84" s="318"/>
      <c r="BM84" s="318"/>
      <c r="BN84" s="318"/>
      <c r="BO84" s="318"/>
      <c r="BP84" s="318"/>
      <c r="BQ84" s="318"/>
      <c r="BR84" s="318"/>
      <c r="BS84" s="318"/>
      <c r="BT84" s="318"/>
      <c r="BU84" s="318"/>
      <c r="BV84" s="318"/>
      <c r="BW84" s="318"/>
      <c r="BX84" s="318"/>
      <c r="BY84" s="318"/>
      <c r="BZ84" s="318"/>
      <c r="CA84" s="318"/>
      <c r="CB84" s="318"/>
    </row>
    <row r="85" spans="3:80" ht="16">
      <c r="C85" s="710" t="s">
        <v>66</v>
      </c>
      <c r="D85" s="711"/>
      <c r="E85" s="711"/>
      <c r="F85" s="712"/>
      <c r="G85" s="78">
        <v>51</v>
      </c>
      <c r="H85" s="274">
        <v>146.9</v>
      </c>
      <c r="I85" s="274">
        <v>156.9</v>
      </c>
      <c r="J85" s="274">
        <v>186.9</v>
      </c>
      <c r="K85" s="274">
        <v>196.9</v>
      </c>
      <c r="L85" s="274">
        <v>192.95</v>
      </c>
      <c r="M85" s="274">
        <v>182.95</v>
      </c>
      <c r="N85" s="275">
        <v>192.95</v>
      </c>
      <c r="O85" s="275">
        <v>202.95</v>
      </c>
      <c r="P85" s="275">
        <v>202.95</v>
      </c>
      <c r="Q85" s="275">
        <v>202.95</v>
      </c>
      <c r="R85" s="275">
        <v>192.95</v>
      </c>
      <c r="S85" s="275">
        <v>192.95</v>
      </c>
      <c r="T85" s="275">
        <v>212.95</v>
      </c>
      <c r="U85" s="275">
        <v>226.9</v>
      </c>
      <c r="V85" s="275">
        <v>192.9</v>
      </c>
      <c r="W85" s="275">
        <v>202.9</v>
      </c>
      <c r="X85" s="275">
        <v>226.9</v>
      </c>
      <c r="Y85" s="275">
        <v>226.9</v>
      </c>
      <c r="Z85" s="275">
        <v>226.9</v>
      </c>
      <c r="AA85" s="275">
        <v>226.9</v>
      </c>
      <c r="AB85" s="274">
        <v>213.95</v>
      </c>
      <c r="AC85" s="274">
        <v>276.89999999999998</v>
      </c>
      <c r="AD85" s="274">
        <v>226.9</v>
      </c>
      <c r="AE85" s="274">
        <v>277.89999999999998</v>
      </c>
      <c r="AM85" s="474"/>
      <c r="AN85" s="474"/>
      <c r="AO85" s="474"/>
      <c r="AP85" s="474"/>
      <c r="AQ85" s="474"/>
      <c r="AR85" s="474"/>
      <c r="AY85" s="318"/>
      <c r="AZ85" s="318"/>
      <c r="BA85" s="318"/>
      <c r="BB85" s="318"/>
      <c r="BC85" s="318"/>
      <c r="BD85" s="318"/>
      <c r="BE85" s="318"/>
      <c r="BF85" s="318"/>
      <c r="BG85" s="318"/>
      <c r="BH85" s="318"/>
      <c r="BI85" s="318"/>
      <c r="BJ85" s="318"/>
      <c r="BK85" s="318"/>
      <c r="BL85" s="318"/>
      <c r="BM85" s="318"/>
      <c r="BN85" s="318"/>
      <c r="BO85" s="318"/>
      <c r="BP85" s="318"/>
      <c r="BQ85" s="318"/>
      <c r="BR85" s="318"/>
      <c r="BS85" s="318"/>
      <c r="BT85" s="318"/>
      <c r="BU85" s="318"/>
      <c r="BV85" s="318"/>
      <c r="BW85" s="318"/>
      <c r="BX85" s="318"/>
      <c r="BY85" s="318"/>
      <c r="BZ85" s="318"/>
      <c r="CA85" s="318"/>
      <c r="CB85" s="318"/>
    </row>
    <row r="86" spans="3:80" ht="16">
      <c r="C86" s="679" t="s">
        <v>67</v>
      </c>
      <c r="D86" s="680"/>
      <c r="E86" s="680"/>
      <c r="F86" s="681"/>
      <c r="G86" s="210">
        <v>68</v>
      </c>
      <c r="H86" s="276">
        <v>166.9</v>
      </c>
      <c r="I86" s="276">
        <v>176.9</v>
      </c>
      <c r="J86" s="276">
        <v>206.9</v>
      </c>
      <c r="K86" s="276">
        <v>216.9</v>
      </c>
      <c r="L86" s="276">
        <v>212.95</v>
      </c>
      <c r="M86" s="276">
        <v>202.95</v>
      </c>
      <c r="N86" s="277">
        <v>212.95</v>
      </c>
      <c r="O86" s="277">
        <v>222.95</v>
      </c>
      <c r="P86" s="277">
        <v>222.95</v>
      </c>
      <c r="Q86" s="277">
        <v>222.95</v>
      </c>
      <c r="R86" s="277">
        <v>212.95</v>
      </c>
      <c r="S86" s="277">
        <v>212.95</v>
      </c>
      <c r="T86" s="277">
        <v>232.95</v>
      </c>
      <c r="U86" s="277">
        <v>246.9</v>
      </c>
      <c r="V86" s="277">
        <v>202.9</v>
      </c>
      <c r="W86" s="277">
        <v>212.9</v>
      </c>
      <c r="X86" s="277">
        <v>246.9</v>
      </c>
      <c r="Y86" s="277">
        <v>246.9</v>
      </c>
      <c r="Z86" s="277">
        <v>246.9</v>
      </c>
      <c r="AA86" s="277">
        <v>246.9</v>
      </c>
      <c r="AB86" s="276">
        <v>233.95</v>
      </c>
      <c r="AC86" s="276">
        <v>296.89999999999998</v>
      </c>
      <c r="AD86" s="276">
        <v>237.9</v>
      </c>
      <c r="AE86" s="276">
        <v>296.89999999999998</v>
      </c>
      <c r="AM86" s="474"/>
      <c r="AN86" s="474"/>
      <c r="AO86" s="474"/>
      <c r="AP86" s="474"/>
      <c r="AQ86" s="474"/>
      <c r="AR86" s="474"/>
      <c r="AY86" s="475"/>
      <c r="AZ86" s="318"/>
      <c r="BA86" s="318"/>
      <c r="BB86" s="318"/>
      <c r="BC86" s="476"/>
      <c r="BD86" s="477"/>
      <c r="BE86" s="477"/>
      <c r="BF86" s="477"/>
      <c r="BG86" s="477"/>
      <c r="BH86" s="477"/>
      <c r="BI86" s="477"/>
      <c r="BJ86" s="477"/>
      <c r="BK86" s="477"/>
      <c r="BL86" s="477"/>
      <c r="BM86" s="477"/>
      <c r="BN86" s="477"/>
      <c r="BO86" s="477"/>
      <c r="BP86" s="477"/>
      <c r="BQ86" s="477"/>
      <c r="BR86" s="477"/>
      <c r="BS86" s="477"/>
      <c r="BT86" s="477"/>
      <c r="BU86" s="477"/>
      <c r="BV86" s="477"/>
      <c r="BW86" s="477"/>
      <c r="BX86" s="477"/>
      <c r="BY86" s="477"/>
      <c r="BZ86" s="477"/>
      <c r="CA86" s="477"/>
      <c r="CB86" s="318"/>
    </row>
    <row r="87" spans="3:80" ht="16">
      <c r="C87" s="682" t="s">
        <v>68</v>
      </c>
      <c r="D87" s="683"/>
      <c r="E87" s="683"/>
      <c r="F87" s="684"/>
      <c r="G87" s="78">
        <v>37</v>
      </c>
      <c r="H87" s="274">
        <v>186.9</v>
      </c>
      <c r="I87" s="274">
        <v>196.9</v>
      </c>
      <c r="J87" s="274">
        <v>226.9</v>
      </c>
      <c r="K87" s="274">
        <v>236.9</v>
      </c>
      <c r="L87" s="274">
        <v>232.9</v>
      </c>
      <c r="M87" s="274">
        <v>222.95</v>
      </c>
      <c r="N87" s="275">
        <v>232.95</v>
      </c>
      <c r="O87" s="275">
        <v>242.95</v>
      </c>
      <c r="P87" s="275">
        <v>242.95</v>
      </c>
      <c r="Q87" s="275">
        <v>242.95</v>
      </c>
      <c r="R87" s="275">
        <v>232.95</v>
      </c>
      <c r="S87" s="275">
        <v>232.95</v>
      </c>
      <c r="T87" s="275">
        <v>252.95</v>
      </c>
      <c r="U87" s="275">
        <v>266.89999999999998</v>
      </c>
      <c r="V87" s="275">
        <v>222.9</v>
      </c>
      <c r="W87" s="275">
        <v>232.9</v>
      </c>
      <c r="X87" s="275">
        <v>266.89999999999998</v>
      </c>
      <c r="Y87" s="275">
        <v>266.89999999999998</v>
      </c>
      <c r="Z87" s="275">
        <v>266.89999999999998</v>
      </c>
      <c r="AA87" s="275">
        <v>266.89999999999998</v>
      </c>
      <c r="AB87" s="274">
        <v>253.95</v>
      </c>
      <c r="AC87" s="274">
        <v>316.89999999999998</v>
      </c>
      <c r="AD87" s="274">
        <v>247.9</v>
      </c>
      <c r="AE87" s="274">
        <v>317.89999999999998</v>
      </c>
      <c r="AM87" s="474"/>
      <c r="AN87" s="474"/>
      <c r="AO87" s="474"/>
      <c r="AP87" s="474"/>
      <c r="AQ87" s="474"/>
      <c r="AR87" s="474"/>
      <c r="AY87" s="478"/>
      <c r="AZ87" s="318"/>
      <c r="BA87" s="318"/>
      <c r="BB87" s="318"/>
      <c r="BC87" s="478"/>
      <c r="BD87" s="479"/>
      <c r="BE87" s="479"/>
      <c r="BF87" s="479"/>
      <c r="BG87" s="479"/>
      <c r="BH87" s="479"/>
      <c r="BI87" s="479"/>
      <c r="BJ87" s="479"/>
      <c r="BK87" s="479"/>
      <c r="BL87" s="479"/>
      <c r="BM87" s="479"/>
      <c r="BN87" s="479"/>
      <c r="BO87" s="479"/>
      <c r="BP87" s="479"/>
      <c r="BQ87" s="479"/>
      <c r="BR87" s="479"/>
      <c r="BS87" s="479"/>
      <c r="BT87" s="479"/>
      <c r="BU87" s="479"/>
      <c r="BV87" s="479"/>
      <c r="BW87" s="479"/>
      <c r="BX87" s="479"/>
      <c r="BY87" s="479"/>
      <c r="BZ87" s="479"/>
      <c r="CA87" s="479"/>
      <c r="CB87" s="318"/>
    </row>
    <row r="88" spans="3:80" ht="16">
      <c r="C88" s="679" t="s">
        <v>69</v>
      </c>
      <c r="D88" s="680"/>
      <c r="E88" s="680"/>
      <c r="F88" s="681"/>
      <c r="G88" s="210">
        <v>27</v>
      </c>
      <c r="H88" s="276">
        <v>206.9</v>
      </c>
      <c r="I88" s="276">
        <v>216.9</v>
      </c>
      <c r="J88" s="276">
        <v>246.9</v>
      </c>
      <c r="K88" s="276">
        <v>256.89999999999998</v>
      </c>
      <c r="L88" s="276">
        <v>252.95</v>
      </c>
      <c r="M88" s="276">
        <v>242.95</v>
      </c>
      <c r="N88" s="277">
        <v>252.95</v>
      </c>
      <c r="O88" s="277">
        <v>262.95</v>
      </c>
      <c r="P88" s="277">
        <v>262.95</v>
      </c>
      <c r="Q88" s="277">
        <v>262.95</v>
      </c>
      <c r="R88" s="277">
        <v>252.95</v>
      </c>
      <c r="S88" s="277">
        <v>252.95</v>
      </c>
      <c r="T88" s="277">
        <v>272.95</v>
      </c>
      <c r="U88" s="277">
        <v>286.89999999999998</v>
      </c>
      <c r="V88" s="277">
        <v>242.9</v>
      </c>
      <c r="W88" s="277">
        <v>252.9</v>
      </c>
      <c r="X88" s="277">
        <v>286.89999999999998</v>
      </c>
      <c r="Y88" s="277">
        <v>286.89999999999998</v>
      </c>
      <c r="Z88" s="277">
        <v>286.89999999999998</v>
      </c>
      <c r="AA88" s="277">
        <v>286.89999999999998</v>
      </c>
      <c r="AB88" s="276">
        <v>273.95</v>
      </c>
      <c r="AC88" s="276">
        <v>333.9</v>
      </c>
      <c r="AD88" s="276">
        <v>267.89999999999998</v>
      </c>
      <c r="AE88" s="276">
        <v>347.9</v>
      </c>
      <c r="AM88" s="474"/>
      <c r="AN88" s="474"/>
      <c r="AO88" s="474"/>
      <c r="AP88" s="474"/>
      <c r="AQ88" s="474"/>
      <c r="AR88" s="474"/>
      <c r="AY88" s="480"/>
      <c r="AZ88" s="481"/>
      <c r="BA88" s="481"/>
      <c r="BB88" s="481"/>
      <c r="BC88" s="480"/>
      <c r="BD88" s="482"/>
      <c r="BE88" s="482"/>
      <c r="BF88" s="482"/>
      <c r="BG88" s="482"/>
      <c r="BH88" s="482"/>
      <c r="BI88" s="482"/>
      <c r="BJ88" s="482"/>
      <c r="BK88" s="482"/>
      <c r="BL88" s="482"/>
      <c r="BM88" s="482"/>
      <c r="BN88" s="482"/>
      <c r="BO88" s="482"/>
      <c r="BP88" s="482"/>
      <c r="BQ88" s="482"/>
      <c r="BR88" s="482"/>
      <c r="BS88" s="482"/>
      <c r="BT88" s="482"/>
      <c r="BU88" s="482"/>
      <c r="BV88" s="482"/>
      <c r="BW88" s="482"/>
      <c r="BX88" s="482"/>
      <c r="BY88" s="482"/>
      <c r="BZ88" s="482"/>
      <c r="CA88" s="482"/>
      <c r="CB88" s="318"/>
    </row>
    <row r="89" spans="3:80" ht="16">
      <c r="C89" s="194" t="s">
        <v>70</v>
      </c>
      <c r="D89" s="194"/>
      <c r="E89" s="194"/>
      <c r="F89" s="194"/>
      <c r="G89" s="211">
        <f>SUM(G85:G88)</f>
        <v>183</v>
      </c>
      <c r="AM89" s="474"/>
      <c r="AN89" s="474"/>
      <c r="AO89" s="474"/>
      <c r="AP89" s="474"/>
      <c r="AQ89" s="474"/>
      <c r="AR89" s="474"/>
      <c r="AY89" s="689"/>
      <c r="AZ89" s="689"/>
      <c r="BA89" s="689"/>
      <c r="BB89" s="689"/>
      <c r="BC89" s="483"/>
      <c r="BD89" s="484"/>
      <c r="BE89" s="484"/>
      <c r="BF89" s="484"/>
      <c r="BG89" s="484"/>
      <c r="BH89" s="484"/>
      <c r="BI89" s="484"/>
      <c r="BJ89" s="485"/>
      <c r="BK89" s="485"/>
      <c r="BL89" s="485"/>
      <c r="BM89" s="485"/>
      <c r="BN89" s="485"/>
      <c r="BO89" s="485"/>
      <c r="BP89" s="485"/>
      <c r="BQ89" s="485"/>
      <c r="BR89" s="485"/>
      <c r="BS89" s="485"/>
      <c r="BT89" s="485"/>
      <c r="BU89" s="485"/>
      <c r="BV89" s="485"/>
      <c r="BW89" s="485"/>
      <c r="BX89" s="484"/>
      <c r="BY89" s="484"/>
      <c r="BZ89" s="484"/>
      <c r="CA89" s="484"/>
      <c r="CB89" s="318"/>
    </row>
    <row r="90" spans="3:80" ht="16">
      <c r="H90" s="202" t="s">
        <v>71</v>
      </c>
      <c r="I90" s="202" t="s">
        <v>72</v>
      </c>
      <c r="J90" s="202" t="s">
        <v>73</v>
      </c>
      <c r="K90" s="202" t="s">
        <v>74</v>
      </c>
      <c r="L90" s="202" t="s">
        <v>75</v>
      </c>
      <c r="M90" s="202" t="s">
        <v>76</v>
      </c>
      <c r="N90" s="202" t="s">
        <v>77</v>
      </c>
      <c r="O90" s="202" t="s">
        <v>78</v>
      </c>
      <c r="P90" s="202" t="s">
        <v>79</v>
      </c>
      <c r="Q90" s="202" t="s">
        <v>80</v>
      </c>
      <c r="R90" s="202" t="s">
        <v>81</v>
      </c>
      <c r="S90" s="202" t="s">
        <v>82</v>
      </c>
      <c r="T90" s="202" t="s">
        <v>83</v>
      </c>
      <c r="U90" s="202" t="s">
        <v>84</v>
      </c>
      <c r="V90" s="202" t="s">
        <v>85</v>
      </c>
      <c r="W90" s="202" t="s">
        <v>86</v>
      </c>
      <c r="X90" s="202" t="s">
        <v>87</v>
      </c>
      <c r="Y90" s="202" t="s">
        <v>88</v>
      </c>
      <c r="Z90" s="202" t="s">
        <v>89</v>
      </c>
      <c r="AA90" s="202" t="s">
        <v>90</v>
      </c>
      <c r="AB90" s="202" t="s">
        <v>91</v>
      </c>
      <c r="AC90" s="202" t="s">
        <v>92</v>
      </c>
      <c r="AD90" s="202" t="s">
        <v>93</v>
      </c>
      <c r="AE90" s="202" t="s">
        <v>94</v>
      </c>
      <c r="AM90" s="474"/>
      <c r="AN90" s="474"/>
      <c r="AO90" s="474"/>
      <c r="AP90" s="474"/>
      <c r="AQ90" s="474"/>
      <c r="AR90" s="474"/>
      <c r="AY90" s="678"/>
      <c r="AZ90" s="678"/>
      <c r="BA90" s="678"/>
      <c r="BB90" s="678"/>
      <c r="BC90" s="486"/>
      <c r="BD90" s="487"/>
      <c r="BE90" s="487"/>
      <c r="BF90" s="487"/>
      <c r="BG90" s="487"/>
      <c r="BH90" s="487"/>
      <c r="BI90" s="487"/>
      <c r="BJ90" s="488"/>
      <c r="BK90" s="488"/>
      <c r="BL90" s="488"/>
      <c r="BM90" s="488"/>
      <c r="BN90" s="488"/>
      <c r="BO90" s="488"/>
      <c r="BP90" s="488"/>
      <c r="BQ90" s="488"/>
      <c r="BR90" s="488"/>
      <c r="BS90" s="488"/>
      <c r="BT90" s="488"/>
      <c r="BU90" s="488"/>
      <c r="BV90" s="488"/>
      <c r="BW90" s="488"/>
      <c r="BX90" s="487"/>
      <c r="BY90" s="487"/>
      <c r="BZ90" s="487"/>
      <c r="CA90" s="487"/>
      <c r="CB90" s="318"/>
    </row>
    <row r="91" spans="3:80" ht="16">
      <c r="D91" s="84"/>
      <c r="E91" s="84"/>
      <c r="F91" s="698" t="s">
        <v>95</v>
      </c>
      <c r="G91" s="699"/>
      <c r="H91" s="278">
        <f>SUMPRODUCT(H85:H88,$G$85:$G$88)/SUM($G$85:$G$88)</f>
        <v>171.27158469945357</v>
      </c>
      <c r="I91" s="278">
        <f>SUMPRODUCT(I85:I88,$G$85:$G$88)/SUM($G$85:$G$88)</f>
        <v>181.27158469945357</v>
      </c>
      <c r="J91" s="278">
        <f t="shared" ref="J91:AE91" si="2">SUMPRODUCT(J85:J88,$G$85:$G$88)/SUM($G$85:$G$88)</f>
        <v>211.27158469945357</v>
      </c>
      <c r="K91" s="278">
        <f t="shared" si="2"/>
        <v>221.27158469945354</v>
      </c>
      <c r="L91" s="278">
        <f t="shared" si="2"/>
        <v>217.31147540983608</v>
      </c>
      <c r="M91" s="278">
        <f t="shared" si="2"/>
        <v>207.32158469945355</v>
      </c>
      <c r="N91" s="279">
        <f>SUMPRODUCT(N85:N88,$G$85:$G$88)/SUM($G$85:$G$88)</f>
        <v>217.32158469945355</v>
      </c>
      <c r="O91" s="279">
        <f t="shared" si="2"/>
        <v>227.32158469945355</v>
      </c>
      <c r="P91" s="279">
        <f t="shared" si="2"/>
        <v>227.32158469945355</v>
      </c>
      <c r="Q91" s="279">
        <f t="shared" si="2"/>
        <v>227.32158469945355</v>
      </c>
      <c r="R91" s="279">
        <f t="shared" si="2"/>
        <v>217.32158469945355</v>
      </c>
      <c r="S91" s="279">
        <f t="shared" si="2"/>
        <v>217.32158469945355</v>
      </c>
      <c r="T91" s="279">
        <f t="shared" si="2"/>
        <v>237.32158469945355</v>
      </c>
      <c r="U91" s="279">
        <f t="shared" si="2"/>
        <v>251.27158469945354</v>
      </c>
      <c r="V91" s="279">
        <f t="shared" si="2"/>
        <v>210.05846994535523</v>
      </c>
      <c r="W91" s="279">
        <f t="shared" si="2"/>
        <v>220.05846994535523</v>
      </c>
      <c r="X91" s="279">
        <f t="shared" si="2"/>
        <v>251.27158469945354</v>
      </c>
      <c r="Y91" s="279">
        <f t="shared" si="2"/>
        <v>251.27158469945354</v>
      </c>
      <c r="Z91" s="279">
        <f t="shared" si="2"/>
        <v>251.27158469945354</v>
      </c>
      <c r="AA91" s="279">
        <f t="shared" si="2"/>
        <v>251.27158469945354</v>
      </c>
      <c r="AB91" s="278">
        <f t="shared" si="2"/>
        <v>238.32158469945355</v>
      </c>
      <c r="AC91" s="278">
        <f t="shared" si="2"/>
        <v>300.82896174863384</v>
      </c>
      <c r="AD91" s="278">
        <f t="shared" si="2"/>
        <v>241.28251366120216</v>
      </c>
      <c r="AE91" s="278">
        <f t="shared" si="2"/>
        <v>303.37540983606556</v>
      </c>
      <c r="AM91" s="474"/>
      <c r="AN91" s="474"/>
      <c r="AO91" s="474"/>
      <c r="AP91" s="474"/>
      <c r="AQ91" s="474"/>
      <c r="AR91" s="474"/>
      <c r="AY91" s="689"/>
      <c r="AZ91" s="689"/>
      <c r="BA91" s="689"/>
      <c r="BB91" s="689"/>
      <c r="BC91" s="483"/>
      <c r="BD91" s="484"/>
      <c r="BE91" s="484"/>
      <c r="BF91" s="484"/>
      <c r="BG91" s="484"/>
      <c r="BH91" s="484"/>
      <c r="BI91" s="484"/>
      <c r="BJ91" s="485"/>
      <c r="BK91" s="485"/>
      <c r="BL91" s="485"/>
      <c r="BM91" s="485"/>
      <c r="BN91" s="485"/>
      <c r="BO91" s="485"/>
      <c r="BP91" s="485"/>
      <c r="BQ91" s="485"/>
      <c r="BR91" s="485"/>
      <c r="BS91" s="485"/>
      <c r="BT91" s="485"/>
      <c r="BU91" s="485"/>
      <c r="BV91" s="485"/>
      <c r="BW91" s="485"/>
      <c r="BX91" s="484"/>
      <c r="BY91" s="484"/>
      <c r="BZ91" s="484"/>
      <c r="CA91" s="484"/>
      <c r="CB91" s="318"/>
    </row>
    <row r="92" spans="3:80" ht="16">
      <c r="AM92" s="474"/>
      <c r="AN92" s="474"/>
      <c r="AO92" s="474"/>
      <c r="AP92" s="474"/>
      <c r="AQ92" s="474"/>
      <c r="AR92" s="474"/>
      <c r="AY92" s="678"/>
      <c r="AZ92" s="678"/>
      <c r="BA92" s="678"/>
      <c r="BB92" s="678"/>
      <c r="BC92" s="486"/>
      <c r="BD92" s="487"/>
      <c r="BE92" s="487"/>
      <c r="BF92" s="487"/>
      <c r="BG92" s="487"/>
      <c r="BH92" s="487"/>
      <c r="BI92" s="487"/>
      <c r="BJ92" s="488"/>
      <c r="BK92" s="488"/>
      <c r="BL92" s="488"/>
      <c r="BM92" s="488"/>
      <c r="BN92" s="488"/>
      <c r="BO92" s="488"/>
      <c r="BP92" s="488"/>
      <c r="BQ92" s="488"/>
      <c r="BR92" s="488"/>
      <c r="BS92" s="488"/>
      <c r="BT92" s="488"/>
      <c r="BU92" s="488"/>
      <c r="BV92" s="488"/>
      <c r="BW92" s="488"/>
      <c r="BX92" s="487"/>
      <c r="BY92" s="487"/>
      <c r="BZ92" s="487"/>
      <c r="CA92" s="487"/>
      <c r="CB92" s="318"/>
    </row>
    <row r="93" spans="3:80" ht="16">
      <c r="N93" s="212"/>
      <c r="AM93" s="474"/>
      <c r="AN93" s="474"/>
      <c r="AO93" s="474"/>
      <c r="AP93" s="474"/>
      <c r="AQ93" s="474"/>
      <c r="AR93" s="474"/>
      <c r="AY93" s="318"/>
      <c r="AZ93" s="318"/>
      <c r="BA93" s="318"/>
      <c r="BB93" s="318"/>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row>
    <row r="94" spans="3:80" ht="21" thickBot="1">
      <c r="C94" s="19" t="s">
        <v>96</v>
      </c>
      <c r="D94" s="149"/>
      <c r="E94" s="149"/>
      <c r="F94" s="149"/>
      <c r="G94" s="149"/>
      <c r="AM94" s="474"/>
      <c r="AN94" s="474"/>
      <c r="AO94" s="474"/>
      <c r="AP94" s="474"/>
      <c r="AQ94" s="474"/>
      <c r="AR94" s="474"/>
      <c r="AY94" s="318"/>
      <c r="AZ94" s="318"/>
      <c r="BA94" s="318"/>
      <c r="BB94" s="318"/>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row>
    <row r="95" spans="3:80" ht="18" thickTop="1" thickBot="1">
      <c r="C95" s="2" t="s">
        <v>63</v>
      </c>
      <c r="AM95" s="474"/>
      <c r="AN95" s="474"/>
      <c r="AO95" s="474"/>
      <c r="AP95" s="474"/>
      <c r="AQ95" s="474"/>
      <c r="AR95" s="474"/>
      <c r="AY95" s="475"/>
      <c r="AZ95" s="318"/>
      <c r="BA95" s="318"/>
      <c r="BB95" s="318"/>
      <c r="BC95" s="476"/>
      <c r="BD95" s="477"/>
      <c r="BE95" s="477"/>
      <c r="BF95" s="477"/>
      <c r="BG95" s="477"/>
      <c r="BH95" s="477"/>
      <c r="BI95" s="477"/>
      <c r="BJ95" s="477"/>
      <c r="BK95" s="477"/>
      <c r="BL95" s="477"/>
      <c r="BM95" s="477"/>
      <c r="BN95" s="477"/>
      <c r="BO95" s="477"/>
      <c r="BP95" s="477"/>
      <c r="BQ95" s="477"/>
      <c r="BR95" s="477"/>
      <c r="BS95" s="477"/>
      <c r="BT95" s="477"/>
      <c r="BU95" s="477"/>
      <c r="BV95" s="477"/>
      <c r="BW95" s="477"/>
      <c r="BX95" s="477"/>
      <c r="BY95" s="477"/>
      <c r="BZ95" s="477"/>
      <c r="CA95" s="477"/>
      <c r="CB95" s="318"/>
    </row>
    <row r="96" spans="3:80" ht="17" thickBot="1">
      <c r="D96" s="704" t="s">
        <v>97</v>
      </c>
      <c r="E96" s="705"/>
      <c r="AM96" s="474"/>
      <c r="AN96" s="474"/>
      <c r="AO96" s="474"/>
      <c r="AP96" s="474"/>
      <c r="AQ96" s="474"/>
      <c r="AR96" s="474"/>
      <c r="AY96" s="478"/>
      <c r="AZ96" s="318"/>
      <c r="BA96" s="318"/>
      <c r="BB96" s="318"/>
      <c r="BC96" s="478"/>
      <c r="BD96" s="479"/>
      <c r="BE96" s="479"/>
      <c r="BF96" s="479"/>
      <c r="BG96" s="479"/>
      <c r="BH96" s="479"/>
      <c r="BI96" s="479"/>
      <c r="BJ96" s="479"/>
      <c r="BK96" s="479"/>
      <c r="BL96" s="479"/>
      <c r="BM96" s="479"/>
      <c r="BN96" s="479"/>
      <c r="BO96" s="479"/>
      <c r="BP96" s="479"/>
      <c r="BQ96" s="479"/>
      <c r="BR96" s="479"/>
      <c r="BS96" s="479"/>
      <c r="BT96" s="479"/>
      <c r="BU96" s="479"/>
      <c r="BV96" s="479"/>
      <c r="BW96" s="479"/>
      <c r="BX96" s="479"/>
      <c r="BY96" s="479"/>
      <c r="BZ96" s="479"/>
      <c r="CA96" s="479"/>
      <c r="CB96" s="318"/>
    </row>
    <row r="97" spans="3:80" ht="17" thickBot="1">
      <c r="D97" s="685" t="s">
        <v>98</v>
      </c>
      <c r="E97" s="686"/>
      <c r="F97" s="84"/>
      <c r="G97" s="84"/>
      <c r="AM97" s="474"/>
      <c r="AN97" s="474"/>
      <c r="AO97" s="474"/>
      <c r="AP97" s="474"/>
      <c r="AQ97" s="474"/>
      <c r="AR97" s="474"/>
      <c r="AY97" s="480"/>
      <c r="AZ97" s="481"/>
      <c r="BA97" s="481"/>
      <c r="BB97" s="481"/>
      <c r="BC97" s="480"/>
      <c r="BD97" s="482"/>
      <c r="BE97" s="482"/>
      <c r="BF97" s="482"/>
      <c r="BG97" s="482"/>
      <c r="BH97" s="482"/>
      <c r="BI97" s="482"/>
      <c r="BJ97" s="482"/>
      <c r="BK97" s="482"/>
      <c r="BL97" s="482"/>
      <c r="BM97" s="482"/>
      <c r="BN97" s="482"/>
      <c r="BO97" s="482"/>
      <c r="BP97" s="482"/>
      <c r="BQ97" s="482"/>
      <c r="BR97" s="482"/>
      <c r="BS97" s="482"/>
      <c r="BT97" s="482"/>
      <c r="BU97" s="482"/>
      <c r="BV97" s="482"/>
      <c r="BW97" s="482"/>
      <c r="BX97" s="482"/>
      <c r="BY97" s="482"/>
      <c r="BZ97" s="482"/>
      <c r="CA97" s="482"/>
      <c r="CB97" s="318"/>
    </row>
    <row r="98" spans="3:80" ht="16">
      <c r="C98" s="213" t="s">
        <v>41</v>
      </c>
      <c r="D98" s="687">
        <f>H91*(5/7)+I91*(2/7)</f>
        <v>174.12872755659643</v>
      </c>
      <c r="E98" s="688"/>
      <c r="F98" s="84"/>
      <c r="G98" s="84"/>
      <c r="K98" s="16"/>
      <c r="AM98" s="474"/>
      <c r="AN98" s="474"/>
      <c r="AO98" s="474"/>
      <c r="AP98" s="474"/>
      <c r="AQ98" s="474"/>
      <c r="AR98" s="474"/>
      <c r="AY98" s="689"/>
      <c r="AZ98" s="689"/>
      <c r="BA98" s="689"/>
      <c r="BB98" s="689"/>
      <c r="BC98" s="483"/>
      <c r="BD98" s="484"/>
      <c r="BE98" s="484"/>
      <c r="BF98" s="484"/>
      <c r="BG98" s="484"/>
      <c r="BH98" s="484"/>
      <c r="BI98" s="484"/>
      <c r="BJ98" s="485"/>
      <c r="BK98" s="485"/>
      <c r="BL98" s="485"/>
      <c r="BM98" s="485"/>
      <c r="BN98" s="485"/>
      <c r="BO98" s="485"/>
      <c r="BP98" s="485"/>
      <c r="BQ98" s="485"/>
      <c r="BR98" s="485"/>
      <c r="BS98" s="485"/>
      <c r="BT98" s="485"/>
      <c r="BU98" s="485"/>
      <c r="BV98" s="485"/>
      <c r="BW98" s="485"/>
      <c r="BX98" s="484"/>
      <c r="BY98" s="484"/>
      <c r="BZ98" s="484"/>
      <c r="CA98" s="484"/>
      <c r="CB98" s="318"/>
    </row>
    <row r="99" spans="3:80" ht="16">
      <c r="C99" s="213" t="s">
        <v>42</v>
      </c>
      <c r="D99" s="690">
        <f>J91*(5/7)+K91*(2/7)</f>
        <v>214.1287275565964</v>
      </c>
      <c r="E99" s="691"/>
      <c r="F99" s="84"/>
      <c r="G99" s="84"/>
      <c r="AM99" s="474"/>
      <c r="AN99" s="474"/>
      <c r="AO99" s="474"/>
      <c r="AP99" s="474"/>
      <c r="AQ99" s="474"/>
      <c r="AR99" s="474"/>
      <c r="AY99" s="678"/>
      <c r="AZ99" s="678"/>
      <c r="BA99" s="678"/>
      <c r="BB99" s="678"/>
      <c r="BC99" s="486"/>
      <c r="BD99" s="487"/>
      <c r="BE99" s="487"/>
      <c r="BF99" s="487"/>
      <c r="BG99" s="487"/>
      <c r="BH99" s="487"/>
      <c r="BI99" s="487"/>
      <c r="BJ99" s="488"/>
      <c r="BK99" s="488"/>
      <c r="BL99" s="488"/>
      <c r="BM99" s="488"/>
      <c r="BN99" s="488"/>
      <c r="BO99" s="488"/>
      <c r="BP99" s="488"/>
      <c r="BQ99" s="488"/>
      <c r="BR99" s="488"/>
      <c r="BS99" s="488"/>
      <c r="BT99" s="488"/>
      <c r="BU99" s="488"/>
      <c r="BV99" s="488"/>
      <c r="BW99" s="488"/>
      <c r="BX99" s="487"/>
      <c r="BY99" s="487"/>
      <c r="BZ99" s="487"/>
      <c r="CA99" s="487"/>
      <c r="CB99" s="318"/>
    </row>
    <row r="100" spans="3:80" ht="16">
      <c r="C100" s="213" t="s">
        <v>43</v>
      </c>
      <c r="D100" s="690">
        <f>L91*(5/7)+M91*(2/7)</f>
        <v>214.45722092115537</v>
      </c>
      <c r="E100" s="691"/>
      <c r="F100" s="84"/>
      <c r="G100" s="84"/>
      <c r="AM100" s="474"/>
      <c r="AN100" s="474"/>
      <c r="AO100" s="474"/>
      <c r="AP100" s="474"/>
      <c r="AQ100" s="474"/>
      <c r="AR100" s="474"/>
      <c r="AY100" s="689"/>
      <c r="AZ100" s="689"/>
      <c r="BA100" s="689"/>
      <c r="BB100" s="689"/>
      <c r="BC100" s="483"/>
      <c r="BD100" s="484"/>
      <c r="BE100" s="484"/>
      <c r="BF100" s="484"/>
      <c r="BG100" s="484"/>
      <c r="BH100" s="484"/>
      <c r="BI100" s="484"/>
      <c r="BJ100" s="485"/>
      <c r="BK100" s="485"/>
      <c r="BL100" s="485"/>
      <c r="BM100" s="485"/>
      <c r="BN100" s="485"/>
      <c r="BO100" s="485"/>
      <c r="BP100" s="485"/>
      <c r="BQ100" s="485"/>
      <c r="BR100" s="485"/>
      <c r="BS100" s="485"/>
      <c r="BT100" s="485"/>
      <c r="BU100" s="485"/>
      <c r="BV100" s="485"/>
      <c r="BW100" s="485"/>
      <c r="BX100" s="484"/>
      <c r="BY100" s="484"/>
      <c r="BZ100" s="484"/>
      <c r="CA100" s="484"/>
      <c r="CB100" s="318"/>
    </row>
    <row r="101" spans="3:80" ht="16">
      <c r="C101" s="213" t="s">
        <v>44</v>
      </c>
      <c r="D101" s="690">
        <f>N91*(5/7)+O91*(2/7)</f>
        <v>220.17872755659641</v>
      </c>
      <c r="E101" s="691"/>
      <c r="F101" s="84"/>
      <c r="G101" s="84"/>
      <c r="H101" s="10"/>
      <c r="AM101" s="474"/>
      <c r="AN101" s="474"/>
      <c r="AO101" s="474"/>
      <c r="AP101" s="474"/>
      <c r="AQ101" s="474"/>
      <c r="AR101" s="474"/>
      <c r="AY101" s="678"/>
      <c r="AZ101" s="678"/>
      <c r="BA101" s="678"/>
      <c r="BB101" s="678"/>
      <c r="BC101" s="486"/>
      <c r="BD101" s="487"/>
      <c r="BE101" s="487"/>
      <c r="BF101" s="487"/>
      <c r="BG101" s="487"/>
      <c r="BH101" s="487"/>
      <c r="BI101" s="487"/>
      <c r="BJ101" s="488"/>
      <c r="BK101" s="488"/>
      <c r="BL101" s="488"/>
      <c r="BM101" s="488"/>
      <c r="BN101" s="488"/>
      <c r="BO101" s="488"/>
      <c r="BP101" s="488"/>
      <c r="BQ101" s="488"/>
      <c r="BR101" s="488"/>
      <c r="BS101" s="488"/>
      <c r="BT101" s="488"/>
      <c r="BU101" s="488"/>
      <c r="BV101" s="488"/>
      <c r="BW101" s="488"/>
      <c r="BX101" s="487"/>
      <c r="BY101" s="487"/>
      <c r="BZ101" s="487"/>
      <c r="CA101" s="487"/>
      <c r="CB101" s="318"/>
    </row>
    <row r="102" spans="3:80" ht="16">
      <c r="C102" s="213" t="s">
        <v>45</v>
      </c>
      <c r="D102" s="690">
        <f>P91*(5/7)+Q91*(2/7)</f>
        <v>227.32158469945352</v>
      </c>
      <c r="E102" s="691"/>
      <c r="F102" s="84"/>
      <c r="G102" s="84"/>
      <c r="H102" s="10"/>
      <c r="I102" s="84"/>
      <c r="K102" s="244"/>
      <c r="L102" s="244"/>
      <c r="AM102" s="474"/>
      <c r="AN102" s="474"/>
      <c r="AO102" s="474"/>
      <c r="AP102" s="474"/>
      <c r="AQ102" s="474"/>
      <c r="AR102" s="474"/>
      <c r="AY102" s="318"/>
      <c r="AZ102" s="318"/>
      <c r="BA102" s="318"/>
      <c r="BB102" s="318"/>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row>
    <row r="103" spans="3:80" ht="16">
      <c r="C103" s="213" t="s">
        <v>46</v>
      </c>
      <c r="D103" s="690">
        <f>R91*(5/7)+S91*(2/7)</f>
        <v>217.32158469945355</v>
      </c>
      <c r="E103" s="691"/>
      <c r="F103" s="84"/>
      <c r="G103" s="84"/>
      <c r="H103" s="10"/>
      <c r="AM103" s="474"/>
      <c r="AN103" s="474"/>
      <c r="AO103" s="474"/>
      <c r="AP103" s="474"/>
      <c r="AQ103" s="474"/>
      <c r="AR103" s="474"/>
      <c r="BR103" s="318"/>
      <c r="BS103" s="318"/>
      <c r="BT103" s="318"/>
      <c r="BU103" s="318"/>
      <c r="BV103" s="318"/>
      <c r="BW103" s="318"/>
      <c r="BX103" s="318"/>
      <c r="BY103" s="318"/>
      <c r="BZ103" s="318"/>
      <c r="CA103" s="318"/>
      <c r="CB103" s="318"/>
    </row>
    <row r="104" spans="3:80" ht="16">
      <c r="C104" s="213" t="s">
        <v>47</v>
      </c>
      <c r="D104" s="690">
        <f>T91*(5/7)+U91*(2/7)</f>
        <v>241.30729898516782</v>
      </c>
      <c r="E104" s="691"/>
      <c r="F104" s="84"/>
      <c r="G104" s="84"/>
      <c r="H104" s="10"/>
      <c r="AM104" s="474"/>
      <c r="AN104" s="474"/>
      <c r="AO104" s="474"/>
      <c r="AP104" s="474"/>
      <c r="AQ104" s="474"/>
      <c r="AR104" s="474"/>
    </row>
    <row r="105" spans="3:80" ht="16">
      <c r="C105" s="213" t="s">
        <v>48</v>
      </c>
      <c r="D105" s="690">
        <f>V91*(5/7)+W91*(2/7)</f>
        <v>212.91561280249809</v>
      </c>
      <c r="E105" s="691"/>
      <c r="F105" s="84"/>
      <c r="G105" s="84"/>
      <c r="H105" s="10"/>
      <c r="AM105" s="474"/>
      <c r="AN105" s="474"/>
      <c r="AO105" s="474"/>
      <c r="AP105" s="474"/>
      <c r="AQ105" s="474"/>
      <c r="AR105" s="474"/>
    </row>
    <row r="106" spans="3:80" ht="16">
      <c r="C106" s="213" t="s">
        <v>49</v>
      </c>
      <c r="D106" s="690">
        <f>X91*(5/7)+Y91*(2/7)</f>
        <v>251.27158469945354</v>
      </c>
      <c r="E106" s="691"/>
      <c r="F106" s="84"/>
      <c r="G106" s="84"/>
      <c r="H106" s="10"/>
      <c r="AM106" s="474"/>
      <c r="AN106" s="474"/>
      <c r="AO106" s="474"/>
      <c r="AP106" s="474"/>
      <c r="AQ106" s="474"/>
      <c r="AR106" s="474"/>
    </row>
    <row r="107" spans="3:80" ht="16">
      <c r="C107" s="213" t="s">
        <v>50</v>
      </c>
      <c r="D107" s="690">
        <f>Z91*(5/7)+AA91*(2/7)</f>
        <v>251.27158469945354</v>
      </c>
      <c r="E107" s="691"/>
      <c r="F107" s="84"/>
      <c r="G107" s="84"/>
      <c r="H107" s="10"/>
      <c r="AM107" s="474"/>
      <c r="AN107" s="474"/>
      <c r="AO107" s="474"/>
      <c r="AP107" s="474"/>
      <c r="AQ107" s="474"/>
      <c r="AR107" s="474"/>
    </row>
    <row r="108" spans="3:80" ht="16">
      <c r="C108" s="213" t="s">
        <v>51</v>
      </c>
      <c r="D108" s="690">
        <f>AB91*(5/7)+AC91*(2/7)</f>
        <v>256.18083528493366</v>
      </c>
      <c r="E108" s="691"/>
      <c r="F108" s="84"/>
      <c r="G108" s="84"/>
      <c r="AM108" s="474"/>
      <c r="AN108" s="474"/>
      <c r="AO108" s="474"/>
      <c r="AP108" s="474"/>
      <c r="AQ108" s="474"/>
      <c r="AR108" s="474"/>
    </row>
    <row r="109" spans="3:80" ht="17" thickBot="1">
      <c r="C109" s="214" t="s">
        <v>52</v>
      </c>
      <c r="D109" s="706">
        <f>AD91*(5/7)+AE91*(2/7)</f>
        <v>259.02334113973455</v>
      </c>
      <c r="E109" s="707"/>
      <c r="F109" s="84"/>
      <c r="G109" s="84"/>
      <c r="AM109" s="474"/>
      <c r="AN109" s="474"/>
      <c r="AO109" s="474"/>
      <c r="AP109" s="474"/>
      <c r="AQ109" s="474"/>
      <c r="AR109" s="474"/>
    </row>
    <row r="110" spans="3:80" ht="15.75" customHeight="1" thickTop="1" thickBot="1">
      <c r="C110" s="25" t="s">
        <v>99</v>
      </c>
      <c r="D110" s="708">
        <f>AVERAGE(D98:E109)</f>
        <v>228.29223588342441</v>
      </c>
      <c r="E110" s="709"/>
      <c r="F110" s="318"/>
      <c r="AM110" s="474"/>
      <c r="AN110" s="474"/>
      <c r="AO110" s="474"/>
      <c r="AP110" s="474"/>
      <c r="AQ110" s="474"/>
      <c r="AR110" s="474"/>
    </row>
    <row r="111" spans="3:80" ht="15.75" customHeight="1" thickBot="1">
      <c r="C111" s="215" t="s">
        <v>100</v>
      </c>
      <c r="D111" s="716">
        <f>D110</f>
        <v>228.29223588342441</v>
      </c>
      <c r="E111" s="717"/>
      <c r="F111" s="2" t="s">
        <v>525</v>
      </c>
      <c r="AM111" s="474"/>
      <c r="AN111" s="474"/>
      <c r="AO111" s="474"/>
      <c r="AP111" s="474"/>
      <c r="AQ111" s="474"/>
      <c r="AR111" s="474"/>
    </row>
    <row r="112" spans="3:80" ht="15.75" customHeight="1" thickBot="1">
      <c r="C112" s="216" t="s">
        <v>101</v>
      </c>
      <c r="D112" s="716">
        <f>D111/(1+20%)</f>
        <v>190.24352990285368</v>
      </c>
      <c r="E112" s="717"/>
      <c r="F112" s="318" t="s">
        <v>557</v>
      </c>
      <c r="AM112" s="474"/>
      <c r="AN112" s="474"/>
      <c r="AO112" s="474"/>
      <c r="AP112" s="474"/>
      <c r="AQ112" s="474"/>
      <c r="AR112" s="474"/>
    </row>
    <row r="113" spans="3:47" ht="16">
      <c r="AM113" s="474"/>
      <c r="AN113" s="474"/>
      <c r="AO113" s="474"/>
      <c r="AP113" s="474"/>
      <c r="AQ113" s="474"/>
      <c r="AR113" s="474"/>
    </row>
    <row r="114" spans="3:47" ht="21" thickBot="1">
      <c r="C114" s="19" t="s">
        <v>102</v>
      </c>
      <c r="D114" s="19"/>
      <c r="E114" s="19"/>
      <c r="F114" s="19"/>
      <c r="G114" s="19"/>
      <c r="H114" s="19"/>
      <c r="I114" s="103"/>
      <c r="J114" s="103"/>
      <c r="AM114" s="474"/>
      <c r="AN114" s="474"/>
      <c r="AO114" s="474"/>
      <c r="AP114" s="474"/>
      <c r="AQ114" s="474"/>
      <c r="AR114" s="474"/>
    </row>
    <row r="115" spans="3:47" ht="17" thickTop="1">
      <c r="AM115" s="474"/>
      <c r="AN115" s="474"/>
      <c r="AO115" s="474"/>
      <c r="AP115" s="474"/>
      <c r="AQ115" s="474"/>
      <c r="AR115" s="474"/>
    </row>
    <row r="116" spans="3:47" ht="19" thickBot="1">
      <c r="C116" s="21" t="s">
        <v>103</v>
      </c>
      <c r="D116" s="217"/>
      <c r="E116" s="217"/>
      <c r="F116" s="217"/>
      <c r="G116" s="217"/>
      <c r="H116" s="217"/>
      <c r="I116" s="217"/>
      <c r="J116" s="217"/>
      <c r="K116" s="84"/>
      <c r="L116" s="84"/>
      <c r="AM116" s="474"/>
      <c r="AN116" s="474"/>
      <c r="AO116" s="474"/>
      <c r="AP116" s="474"/>
      <c r="AQ116" s="474"/>
      <c r="AR116" s="474"/>
    </row>
    <row r="117" spans="3:47" ht="17" thickTop="1">
      <c r="C117" s="84"/>
      <c r="D117" s="84"/>
      <c r="E117" s="84"/>
      <c r="F117" s="84"/>
      <c r="G117" s="84"/>
      <c r="H117" s="84"/>
      <c r="I117" s="218"/>
      <c r="J117" s="218"/>
      <c r="K117" s="84"/>
      <c r="L117" s="84"/>
      <c r="AM117" s="474"/>
      <c r="AN117" s="474"/>
      <c r="AO117" s="474"/>
      <c r="AP117" s="474"/>
      <c r="AQ117" s="474"/>
      <c r="AR117" s="474"/>
    </row>
    <row r="118" spans="3:47" ht="15.75" customHeight="1" thickBot="1">
      <c r="C118" s="718" t="s">
        <v>104</v>
      </c>
      <c r="D118" s="718"/>
      <c r="E118" s="281"/>
      <c r="F118" s="281"/>
      <c r="G118" s="281"/>
      <c r="H118" s="84"/>
      <c r="I118" s="703"/>
      <c r="J118" s="703"/>
      <c r="AM118" s="474"/>
      <c r="AN118" s="474"/>
      <c r="AO118" s="474"/>
      <c r="AP118" s="474"/>
      <c r="AQ118" s="474"/>
      <c r="AR118" s="474"/>
    </row>
    <row r="119" spans="3:47" ht="16.5" customHeight="1">
      <c r="C119" s="718"/>
      <c r="D119" s="718"/>
      <c r="E119" s="281"/>
      <c r="F119" s="281"/>
      <c r="G119" s="281"/>
      <c r="H119" s="84"/>
      <c r="I119" s="703"/>
      <c r="J119" s="703"/>
      <c r="K119" s="84"/>
      <c r="L119" s="37" t="s">
        <v>105</v>
      </c>
      <c r="M119" s="36"/>
      <c r="N119" s="36"/>
      <c r="O119" s="38"/>
      <c r="AM119" s="474"/>
      <c r="AN119" s="474"/>
      <c r="AO119" s="474"/>
      <c r="AP119" s="474"/>
      <c r="AQ119" s="474"/>
      <c r="AR119" s="474"/>
    </row>
    <row r="120" spans="3:47" ht="20" customHeight="1">
      <c r="C120" s="287" t="s">
        <v>40</v>
      </c>
      <c r="D120" s="288" t="s">
        <v>106</v>
      </c>
      <c r="E120" s="282"/>
      <c r="F120" s="282"/>
      <c r="G120" s="283"/>
      <c r="H120" s="177"/>
      <c r="I120" s="514"/>
      <c r="J120" s="515"/>
      <c r="K120" s="84"/>
      <c r="L120" s="700" t="s">
        <v>584</v>
      </c>
      <c r="M120" s="701"/>
      <c r="N120" s="701"/>
      <c r="O120" s="702"/>
      <c r="AM120" s="474"/>
      <c r="AN120" s="474"/>
      <c r="AO120" s="474"/>
      <c r="AP120" s="474"/>
      <c r="AQ120" s="474"/>
      <c r="AR120" s="474"/>
      <c r="AU120" s="156"/>
    </row>
    <row r="121" spans="3:47" ht="16">
      <c r="C121" s="219">
        <v>2000</v>
      </c>
      <c r="D121" s="302">
        <f>Q50</f>
        <v>67.652553551563898</v>
      </c>
      <c r="E121" s="41"/>
      <c r="F121" s="41"/>
      <c r="G121" s="284"/>
      <c r="I121" s="478"/>
      <c r="J121" s="516"/>
      <c r="K121" s="84"/>
      <c r="L121" s="700"/>
      <c r="M121" s="701"/>
      <c r="N121" s="701"/>
      <c r="O121" s="702"/>
      <c r="AM121" s="474"/>
      <c r="AN121" s="474"/>
      <c r="AO121" s="474"/>
      <c r="AP121" s="474"/>
      <c r="AQ121" s="474"/>
      <c r="AR121" s="474"/>
    </row>
    <row r="122" spans="3:47" ht="16">
      <c r="C122" s="219">
        <f>C121+1</f>
        <v>2001</v>
      </c>
      <c r="D122" s="289">
        <f t="shared" ref="D122:D144" si="3">Q51</f>
        <v>66.049138706361902</v>
      </c>
      <c r="E122" s="41"/>
      <c r="F122" s="41"/>
      <c r="G122" s="284"/>
      <c r="I122" s="478"/>
      <c r="J122" s="516"/>
      <c r="K122" s="84"/>
      <c r="L122" s="700"/>
      <c r="M122" s="701"/>
      <c r="N122" s="701"/>
      <c r="O122" s="702"/>
      <c r="AM122" s="474"/>
      <c r="AN122" s="474"/>
      <c r="AO122" s="474"/>
      <c r="AP122" s="474"/>
      <c r="AQ122" s="474"/>
      <c r="AR122" s="474"/>
    </row>
    <row r="123" spans="3:47" ht="16">
      <c r="C123" s="219">
        <f t="shared" ref="C123:C145" si="4">C122+1</f>
        <v>2002</v>
      </c>
      <c r="D123" s="302">
        <f t="shared" si="3"/>
        <v>62.724659662574602</v>
      </c>
      <c r="E123" s="41"/>
      <c r="F123" s="41"/>
      <c r="G123" s="284"/>
      <c r="I123" s="478"/>
      <c r="J123" s="516"/>
      <c r="K123" s="84"/>
      <c r="L123" s="700"/>
      <c r="M123" s="701"/>
      <c r="N123" s="701"/>
      <c r="O123" s="702"/>
      <c r="AM123" s="474"/>
      <c r="AN123" s="474"/>
      <c r="AO123" s="474"/>
      <c r="AP123" s="474"/>
      <c r="AQ123" s="474"/>
      <c r="AR123" s="474"/>
    </row>
    <row r="124" spans="3:47" ht="18" customHeight="1" thickBot="1">
      <c r="C124" s="219">
        <f t="shared" si="4"/>
        <v>2003</v>
      </c>
      <c r="D124" s="289">
        <f t="shared" si="3"/>
        <v>61.641771309553398</v>
      </c>
      <c r="E124" s="41"/>
      <c r="F124" s="41"/>
      <c r="G124" s="284"/>
      <c r="I124" s="478"/>
      <c r="J124" s="516"/>
      <c r="K124" s="84"/>
      <c r="L124" s="599" t="s">
        <v>107</v>
      </c>
      <c r="M124" s="30">
        <f>D146</f>
        <v>2.7372807390380727E-2</v>
      </c>
      <c r="N124" s="220"/>
      <c r="O124" s="221"/>
      <c r="AM124" s="474"/>
      <c r="AN124" s="474"/>
      <c r="AO124" s="474"/>
      <c r="AP124" s="474"/>
      <c r="AQ124" s="474"/>
      <c r="AR124" s="474"/>
    </row>
    <row r="125" spans="3:47" ht="16">
      <c r="C125" s="219">
        <f t="shared" si="4"/>
        <v>2004</v>
      </c>
      <c r="D125" s="302">
        <f t="shared" si="3"/>
        <v>63.428561456624102</v>
      </c>
      <c r="E125" s="41"/>
      <c r="F125" s="41"/>
      <c r="G125" s="284"/>
      <c r="I125" s="478"/>
      <c r="J125" s="516"/>
      <c r="K125" s="84"/>
      <c r="L125" s="84"/>
      <c r="AM125" s="474"/>
      <c r="AN125" s="474"/>
      <c r="AO125" s="474"/>
      <c r="AP125" s="474"/>
      <c r="AQ125" s="474"/>
      <c r="AR125" s="474"/>
    </row>
    <row r="126" spans="3:47" ht="16">
      <c r="C126" s="219">
        <f t="shared" si="4"/>
        <v>2005</v>
      </c>
      <c r="D126" s="289">
        <f t="shared" si="3"/>
        <v>65.613406061467103</v>
      </c>
      <c r="E126" s="41"/>
      <c r="F126" s="41"/>
      <c r="G126" s="284"/>
      <c r="I126" s="478"/>
      <c r="J126" s="516"/>
      <c r="AM126" s="474"/>
      <c r="AN126" s="474"/>
      <c r="AO126" s="474"/>
      <c r="AP126" s="474"/>
      <c r="AQ126" s="474"/>
      <c r="AR126" s="474"/>
    </row>
    <row r="127" spans="3:47" ht="16">
      <c r="C127" s="219">
        <f t="shared" si="4"/>
        <v>2006</v>
      </c>
      <c r="D127" s="302">
        <f t="shared" si="3"/>
        <v>68.178645735313395</v>
      </c>
      <c r="E127" s="41"/>
      <c r="F127" s="41"/>
      <c r="G127" s="284"/>
      <c r="I127" s="478"/>
      <c r="J127" s="516"/>
      <c r="AM127" s="474"/>
      <c r="AN127" s="474"/>
      <c r="AO127" s="474"/>
      <c r="AP127" s="474"/>
      <c r="AQ127" s="474"/>
      <c r="AR127" s="474"/>
    </row>
    <row r="128" spans="3:47" ht="16">
      <c r="C128" s="219">
        <f t="shared" si="4"/>
        <v>2007</v>
      </c>
      <c r="D128" s="289">
        <f t="shared" si="3"/>
        <v>74.413803997805601</v>
      </c>
      <c r="E128" s="41"/>
      <c r="F128" s="41"/>
      <c r="G128" s="284"/>
      <c r="I128" s="478"/>
      <c r="J128" s="516"/>
      <c r="AM128" s="474"/>
      <c r="AN128" s="474"/>
      <c r="AO128" s="474"/>
      <c r="AP128" s="474"/>
      <c r="AQ128" s="474"/>
      <c r="AR128" s="474"/>
    </row>
    <row r="129" spans="3:44" ht="16">
      <c r="C129" s="219">
        <f t="shared" si="4"/>
        <v>2008</v>
      </c>
      <c r="D129" s="302">
        <f t="shared" si="3"/>
        <v>79.124115303007997</v>
      </c>
      <c r="E129" s="41"/>
      <c r="F129" s="41"/>
      <c r="G129" s="284"/>
      <c r="I129" s="478"/>
      <c r="J129" s="516"/>
      <c r="AM129" s="474"/>
      <c r="AN129" s="474"/>
      <c r="AO129" s="474"/>
      <c r="AP129" s="474"/>
      <c r="AQ129" s="474"/>
      <c r="AR129" s="474"/>
    </row>
    <row r="130" spans="3:44" ht="16">
      <c r="C130" s="219">
        <f t="shared" si="4"/>
        <v>2009</v>
      </c>
      <c r="D130" s="289">
        <f t="shared" si="3"/>
        <v>76.042427524912895</v>
      </c>
      <c r="E130" s="41"/>
      <c r="F130" s="41"/>
      <c r="G130" s="284"/>
      <c r="I130" s="478"/>
      <c r="J130" s="516"/>
      <c r="AM130" s="474"/>
      <c r="AN130" s="474"/>
      <c r="AO130" s="474"/>
      <c r="AP130" s="474"/>
      <c r="AQ130" s="474"/>
      <c r="AR130" s="474"/>
    </row>
    <row r="131" spans="3:44" ht="16">
      <c r="C131" s="219">
        <f t="shared" si="4"/>
        <v>2010</v>
      </c>
      <c r="D131" s="302">
        <f t="shared" si="3"/>
        <v>81.146436930209603</v>
      </c>
      <c r="E131" s="41"/>
      <c r="F131" s="41"/>
      <c r="G131" s="284"/>
      <c r="H131" s="357"/>
      <c r="I131" s="478"/>
      <c r="J131" s="516"/>
      <c r="AM131" s="474"/>
      <c r="AN131" s="474"/>
      <c r="AO131" s="474"/>
      <c r="AP131" s="474"/>
      <c r="AQ131" s="474"/>
      <c r="AR131" s="474"/>
    </row>
    <row r="132" spans="3:44" ht="16">
      <c r="C132" s="219">
        <f t="shared" si="4"/>
        <v>2011</v>
      </c>
      <c r="D132" s="289">
        <f t="shared" si="3"/>
        <v>89.046684983732604</v>
      </c>
      <c r="E132" s="41"/>
      <c r="F132" s="41"/>
      <c r="G132" s="284"/>
      <c r="I132" s="478"/>
      <c r="J132" s="516"/>
      <c r="AM132" s="474"/>
      <c r="AN132" s="474"/>
      <c r="AO132" s="474"/>
      <c r="AP132" s="474"/>
      <c r="AQ132" s="474"/>
      <c r="AR132" s="474"/>
    </row>
    <row r="133" spans="3:44" ht="16">
      <c r="C133" s="219">
        <f t="shared" si="4"/>
        <v>2012</v>
      </c>
      <c r="D133" s="302">
        <f t="shared" si="3"/>
        <v>92.4354452951182</v>
      </c>
      <c r="E133" s="41"/>
      <c r="F133" s="41"/>
      <c r="G133" s="284"/>
      <c r="I133" s="478"/>
      <c r="J133" s="516"/>
      <c r="AM133" s="474"/>
      <c r="AN133" s="474"/>
      <c r="AO133" s="474"/>
      <c r="AP133" s="474"/>
      <c r="AQ133" s="474"/>
      <c r="AR133" s="474"/>
    </row>
    <row r="134" spans="3:44" ht="16">
      <c r="C134" s="219">
        <f t="shared" si="4"/>
        <v>2013</v>
      </c>
      <c r="D134" s="289">
        <f t="shared" si="3"/>
        <v>91.607556583195105</v>
      </c>
      <c r="E134" s="41"/>
      <c r="F134" s="41"/>
      <c r="G134" s="284"/>
      <c r="I134" s="478"/>
      <c r="J134" s="516"/>
      <c r="AM134" s="474"/>
      <c r="AN134" s="474"/>
      <c r="AO134" s="474"/>
      <c r="AP134" s="474"/>
      <c r="AQ134" s="474"/>
      <c r="AR134" s="474"/>
    </row>
    <row r="135" spans="3:44" ht="16">
      <c r="C135" s="219">
        <f t="shared" si="4"/>
        <v>2014</v>
      </c>
      <c r="D135" s="302">
        <f t="shared" si="3"/>
        <v>94.683696141072303</v>
      </c>
      <c r="E135" s="41"/>
      <c r="F135" s="41"/>
      <c r="G135" s="284"/>
      <c r="I135" s="478"/>
      <c r="J135" s="516"/>
      <c r="AM135" s="474"/>
      <c r="AN135" s="474"/>
      <c r="AO135" s="474"/>
      <c r="AP135" s="474"/>
      <c r="AQ135" s="474"/>
      <c r="AR135" s="474"/>
    </row>
    <row r="136" spans="3:44" ht="16">
      <c r="C136" s="219">
        <f t="shared" si="4"/>
        <v>2015</v>
      </c>
      <c r="D136" s="289">
        <f t="shared" si="3"/>
        <v>96.070217390105398</v>
      </c>
      <c r="E136" s="729"/>
      <c r="F136" s="729"/>
      <c r="G136" s="729"/>
      <c r="H136" s="729"/>
      <c r="I136" s="478"/>
      <c r="J136" s="516"/>
      <c r="AM136" s="474"/>
      <c r="AN136" s="474"/>
      <c r="AO136" s="474"/>
      <c r="AP136" s="474"/>
      <c r="AQ136" s="474"/>
      <c r="AR136" s="474"/>
    </row>
    <row r="137" spans="3:44" ht="16">
      <c r="C137" s="219">
        <f t="shared" si="4"/>
        <v>2016</v>
      </c>
      <c r="D137" s="302">
        <f t="shared" si="3"/>
        <v>95.152057928074797</v>
      </c>
      <c r="E137" s="729"/>
      <c r="F137" s="729"/>
      <c r="G137" s="729"/>
      <c r="H137" s="729"/>
      <c r="I137" s="478"/>
      <c r="J137" s="516"/>
      <c r="AM137" s="474"/>
      <c r="AN137" s="474"/>
      <c r="AO137" s="474"/>
      <c r="AP137" s="474"/>
      <c r="AQ137" s="474"/>
      <c r="AR137" s="474"/>
    </row>
    <row r="138" spans="3:44" ht="16">
      <c r="C138" s="219">
        <f t="shared" si="4"/>
        <v>2017</v>
      </c>
      <c r="D138" s="289">
        <f t="shared" si="3"/>
        <v>99.900882131301003</v>
      </c>
      <c r="E138" s="729"/>
      <c r="F138" s="729"/>
      <c r="G138" s="729"/>
      <c r="H138" s="729"/>
      <c r="I138" s="478"/>
      <c r="J138" s="516"/>
      <c r="K138" s="363"/>
      <c r="L138" s="47"/>
      <c r="M138" s="47"/>
      <c r="N138" s="47"/>
      <c r="O138" s="47"/>
      <c r="X138" s="357"/>
      <c r="AM138" s="474"/>
      <c r="AN138" s="474"/>
      <c r="AO138" s="474"/>
      <c r="AP138" s="474"/>
      <c r="AQ138" s="474"/>
      <c r="AR138" s="474"/>
    </row>
    <row r="139" spans="3:44" ht="16">
      <c r="C139" s="219">
        <f t="shared" si="4"/>
        <v>2018</v>
      </c>
      <c r="D139" s="302">
        <f t="shared" si="3"/>
        <v>101.360530980913</v>
      </c>
      <c r="E139" s="729"/>
      <c r="F139" s="729"/>
      <c r="G139" s="729"/>
      <c r="H139" s="729"/>
      <c r="I139" s="478"/>
      <c r="J139" s="516"/>
      <c r="K139" s="363"/>
      <c r="L139" s="47"/>
      <c r="M139" s="47"/>
      <c r="N139" s="47"/>
      <c r="O139" s="47"/>
      <c r="AM139" s="474"/>
      <c r="AN139" s="474"/>
      <c r="AO139" s="474"/>
      <c r="AP139" s="474"/>
      <c r="AQ139" s="474"/>
      <c r="AR139" s="474"/>
    </row>
    <row r="140" spans="3:44" ht="16">
      <c r="C140" s="219">
        <f t="shared" si="4"/>
        <v>2019</v>
      </c>
      <c r="D140" s="289">
        <f t="shared" si="3"/>
        <v>104.550363853842</v>
      </c>
      <c r="E140" s="729"/>
      <c r="F140" s="729"/>
      <c r="G140" s="729"/>
      <c r="H140" s="729"/>
      <c r="I140" s="478"/>
      <c r="J140" s="516"/>
      <c r="K140" s="363"/>
      <c r="L140" s="47"/>
      <c r="M140" s="47"/>
      <c r="N140" s="47"/>
      <c r="O140" s="47"/>
      <c r="AM140" s="474"/>
      <c r="AN140" s="474"/>
      <c r="AO140" s="474"/>
      <c r="AP140" s="474"/>
      <c r="AQ140" s="474"/>
      <c r="AR140" s="474"/>
    </row>
    <row r="141" spans="3:44" ht="16">
      <c r="C141" s="219">
        <f t="shared" si="4"/>
        <v>2020</v>
      </c>
      <c r="D141" s="302">
        <f t="shared" si="3"/>
        <v>74.519050536768006</v>
      </c>
      <c r="E141" s="729"/>
      <c r="F141" s="729"/>
      <c r="G141" s="729"/>
      <c r="H141" s="729"/>
      <c r="I141" s="478"/>
      <c r="J141" s="516"/>
      <c r="K141" s="363"/>
      <c r="L141" s="47"/>
      <c r="M141" s="47"/>
      <c r="N141" s="47"/>
      <c r="O141" s="47"/>
      <c r="AM141" s="474"/>
      <c r="AN141" s="474"/>
      <c r="AO141" s="474"/>
      <c r="AP141" s="474"/>
      <c r="AQ141" s="474"/>
      <c r="AR141" s="474"/>
    </row>
    <row r="142" spans="3:44" ht="16">
      <c r="C142" s="219">
        <f t="shared" si="4"/>
        <v>2021</v>
      </c>
      <c r="D142" s="289">
        <f t="shared" si="3"/>
        <v>81.999505358792405</v>
      </c>
      <c r="E142" s="729"/>
      <c r="F142" s="729"/>
      <c r="G142" s="729"/>
      <c r="H142" s="729"/>
      <c r="I142" s="478"/>
      <c r="J142" s="516"/>
      <c r="K142" s="363"/>
      <c r="L142" s="729"/>
      <c r="M142" s="729"/>
      <c r="N142" s="729"/>
      <c r="O142" s="729"/>
      <c r="Y142" s="318"/>
      <c r="Z142" s="318"/>
      <c r="AA142" s="318"/>
      <c r="AM142" s="474"/>
      <c r="AN142" s="474"/>
      <c r="AO142" s="474"/>
      <c r="AP142" s="474"/>
      <c r="AQ142" s="474"/>
      <c r="AR142" s="474"/>
    </row>
    <row r="143" spans="3:44" ht="16">
      <c r="C143" s="219">
        <f t="shared" si="4"/>
        <v>2022</v>
      </c>
      <c r="D143" s="302">
        <f t="shared" si="3"/>
        <v>119.55714947281299</v>
      </c>
      <c r="E143" s="729"/>
      <c r="F143" s="729"/>
      <c r="G143" s="729"/>
      <c r="H143" s="729"/>
      <c r="I143" s="478"/>
      <c r="J143" s="516"/>
      <c r="K143" s="363"/>
      <c r="L143" s="729"/>
      <c r="M143" s="729"/>
      <c r="N143" s="729"/>
      <c r="O143" s="729"/>
      <c r="Y143" s="318"/>
      <c r="Z143" s="318"/>
      <c r="AA143" s="318"/>
      <c r="AM143" s="474"/>
      <c r="AN143" s="474"/>
      <c r="AO143" s="474"/>
      <c r="AP143" s="474"/>
      <c r="AQ143" s="474"/>
      <c r="AR143" s="474"/>
    </row>
    <row r="144" spans="3:44" ht="16">
      <c r="C144" s="219">
        <f t="shared" si="4"/>
        <v>2023</v>
      </c>
      <c r="D144" s="289">
        <f t="shared" si="3"/>
        <v>132.38741723705499</v>
      </c>
      <c r="E144" s="729"/>
      <c r="F144" s="729"/>
      <c r="G144" s="729"/>
      <c r="H144" s="729"/>
      <c r="I144" s="478"/>
      <c r="J144" s="516"/>
      <c r="K144" s="363"/>
      <c r="L144" s="320"/>
      <c r="M144" s="321"/>
      <c r="N144" s="321"/>
      <c r="O144" s="321"/>
      <c r="Y144" s="470"/>
      <c r="Z144" s="470"/>
      <c r="AA144" s="318"/>
      <c r="AM144" s="474"/>
      <c r="AN144" s="474"/>
      <c r="AO144" s="474"/>
      <c r="AP144" s="474"/>
      <c r="AQ144" s="474"/>
      <c r="AR144" s="474"/>
    </row>
    <row r="145" spans="3:44" ht="18">
      <c r="C145" s="219">
        <f t="shared" si="4"/>
        <v>2024</v>
      </c>
      <c r="D145" s="302">
        <f>Q74</f>
        <v>129.34742634041299</v>
      </c>
      <c r="E145" s="729"/>
      <c r="F145" s="729"/>
      <c r="G145" s="729"/>
      <c r="H145" s="729"/>
      <c r="I145" s="478"/>
      <c r="J145" s="516"/>
      <c r="K145" s="363"/>
      <c r="L145" s="322"/>
      <c r="M145" s="321"/>
      <c r="N145" s="321"/>
      <c r="O145" s="321"/>
      <c r="Y145" s="470"/>
      <c r="Z145" s="471"/>
      <c r="AA145" s="318"/>
      <c r="AM145" s="474"/>
      <c r="AN145" s="474"/>
      <c r="AO145" s="474"/>
      <c r="AP145" s="474"/>
      <c r="AQ145" s="474"/>
      <c r="AR145" s="474"/>
    </row>
    <row r="146" spans="3:44" ht="16">
      <c r="C146" s="14" t="s">
        <v>113</v>
      </c>
      <c r="D146" s="517">
        <f>_xlfn.RRI(C145-C121,D121,D145)</f>
        <v>2.7372807390380727E-2</v>
      </c>
      <c r="E146" s="729"/>
      <c r="F146" s="729"/>
      <c r="G146" s="729"/>
      <c r="H146" s="729"/>
      <c r="I146" s="338"/>
      <c r="J146" s="492"/>
      <c r="K146" s="363"/>
      <c r="L146" s="319"/>
      <c r="M146" s="321"/>
      <c r="N146" s="321"/>
      <c r="O146" s="321"/>
      <c r="Y146" s="470"/>
      <c r="Z146" s="471"/>
      <c r="AA146" s="318"/>
      <c r="AM146" s="474"/>
      <c r="AN146" s="474"/>
      <c r="AO146" s="474"/>
      <c r="AP146" s="474"/>
      <c r="AQ146" s="474"/>
      <c r="AR146" s="474"/>
    </row>
    <row r="147" spans="3:44" ht="17" customHeight="1">
      <c r="C147" s="1"/>
      <c r="E147" s="729"/>
      <c r="F147" s="729"/>
      <c r="G147" s="729"/>
      <c r="H147" s="729"/>
      <c r="I147" s="729"/>
      <c r="J147" s="729"/>
      <c r="K147" s="363"/>
      <c r="L147" s="319"/>
      <c r="M147" s="319"/>
      <c r="N147" s="319"/>
      <c r="O147" s="319"/>
      <c r="Y147" s="318"/>
      <c r="Z147" s="318"/>
      <c r="AA147" s="318"/>
      <c r="AM147" s="474"/>
      <c r="AN147" s="474"/>
      <c r="AO147" s="474"/>
      <c r="AP147" s="474"/>
      <c r="AQ147" s="474"/>
      <c r="AR147" s="474"/>
    </row>
    <row r="148" spans="3:44" ht="17" customHeight="1">
      <c r="E148" s="730"/>
      <c r="F148" s="730"/>
      <c r="G148" s="730"/>
      <c r="H148" s="730"/>
      <c r="I148" s="729"/>
      <c r="J148" s="729"/>
      <c r="K148" s="363"/>
      <c r="L148" s="729"/>
      <c r="M148" s="729"/>
      <c r="N148" s="729"/>
      <c r="O148" s="729"/>
      <c r="Y148" s="318"/>
      <c r="Z148" s="318"/>
      <c r="AA148" s="318"/>
      <c r="AC148" s="156"/>
      <c r="AF148" s="84"/>
      <c r="AG148" s="84"/>
      <c r="AH148" s="84"/>
      <c r="AI148" s="84"/>
      <c r="AM148" s="474"/>
      <c r="AN148" s="474"/>
      <c r="AO148" s="474"/>
      <c r="AP148" s="474"/>
      <c r="AQ148" s="474"/>
      <c r="AR148" s="474"/>
    </row>
    <row r="149" spans="3:44" ht="16">
      <c r="E149" s="729"/>
      <c r="F149" s="729"/>
      <c r="G149" s="729"/>
      <c r="H149" s="729"/>
      <c r="I149" s="729"/>
      <c r="J149" s="729"/>
      <c r="K149" s="363"/>
      <c r="L149" s="729"/>
      <c r="M149" s="729"/>
      <c r="N149" s="729"/>
      <c r="O149" s="729"/>
      <c r="Y149" s="318"/>
      <c r="Z149" s="318"/>
      <c r="AA149" s="318"/>
      <c r="AM149" s="474"/>
      <c r="AN149" s="474"/>
      <c r="AO149" s="474"/>
      <c r="AP149" s="474"/>
      <c r="AQ149" s="474"/>
      <c r="AR149" s="474"/>
    </row>
    <row r="150" spans="3:44" ht="16">
      <c r="E150" s="729"/>
      <c r="F150" s="729"/>
      <c r="G150" s="729"/>
      <c r="H150" s="729"/>
      <c r="I150" s="729"/>
      <c r="J150" s="729"/>
      <c r="K150" s="363"/>
      <c r="L150" s="729"/>
      <c r="M150" s="729"/>
      <c r="N150" s="729"/>
      <c r="O150" s="729"/>
      <c r="Y150" s="318"/>
      <c r="Z150" s="318"/>
      <c r="AA150" s="318"/>
      <c r="AM150" s="474"/>
      <c r="AN150" s="474"/>
      <c r="AO150" s="474"/>
      <c r="AP150" s="474"/>
      <c r="AQ150" s="474"/>
      <c r="AR150" s="474"/>
    </row>
    <row r="151" spans="3:44" ht="16">
      <c r="E151" s="729"/>
      <c r="F151" s="729"/>
      <c r="G151" s="729"/>
      <c r="H151" s="729"/>
      <c r="I151" s="729"/>
      <c r="J151" s="729"/>
      <c r="K151" s="363"/>
      <c r="Y151" s="318"/>
      <c r="Z151" s="318"/>
      <c r="AA151" s="318"/>
      <c r="AM151" s="474"/>
      <c r="AN151" s="474"/>
      <c r="AO151" s="474"/>
      <c r="AP151" s="474"/>
      <c r="AQ151" s="474"/>
      <c r="AR151" s="474"/>
    </row>
    <row r="152" spans="3:44" ht="16">
      <c r="C152" s="338"/>
      <c r="E152" s="729"/>
      <c r="F152" s="729"/>
      <c r="G152" s="729"/>
      <c r="H152" s="729"/>
      <c r="I152" s="729"/>
      <c r="J152" s="729"/>
      <c r="K152" s="363"/>
      <c r="Y152" s="318"/>
      <c r="Z152" s="318"/>
      <c r="AA152" s="318"/>
      <c r="AM152" s="474"/>
      <c r="AN152" s="474"/>
      <c r="AO152" s="474"/>
      <c r="AP152" s="474"/>
      <c r="AQ152" s="474"/>
      <c r="AR152" s="474"/>
    </row>
    <row r="153" spans="3:44" ht="16" customHeight="1" thickBot="1">
      <c r="C153" s="222" t="s">
        <v>115</v>
      </c>
      <c r="D153" s="21"/>
      <c r="E153" s="21"/>
      <c r="F153" s="21"/>
      <c r="G153" s="223"/>
      <c r="H153" s="223"/>
      <c r="I153" s="223"/>
      <c r="J153" s="223"/>
      <c r="K153" s="223"/>
      <c r="L153" s="223"/>
      <c r="M153" s="223"/>
      <c r="W153" s="433"/>
      <c r="Y153" s="318"/>
      <c r="Z153" s="318"/>
      <c r="AA153" s="318"/>
      <c r="AM153" s="474"/>
      <c r="AN153" s="474"/>
      <c r="AO153" s="474"/>
      <c r="AP153" s="474"/>
      <c r="AQ153" s="474"/>
      <c r="AR153" s="474"/>
    </row>
    <row r="154" spans="3:44" ht="17" customHeight="1" thickTop="1" thickBot="1">
      <c r="L154" s="469" t="s">
        <v>116</v>
      </c>
      <c r="M154" s="469"/>
      <c r="W154"/>
      <c r="Y154" s="456"/>
      <c r="Z154" s="318"/>
      <c r="AA154" s="318"/>
      <c r="AM154" s="474"/>
      <c r="AN154" s="474"/>
      <c r="AO154" s="474"/>
      <c r="AP154" s="474"/>
      <c r="AQ154" s="474"/>
      <c r="AR154" s="474"/>
    </row>
    <row r="155" spans="3:44" ht="33.75" customHeight="1" thickBot="1">
      <c r="C155" s="466" t="s">
        <v>117</v>
      </c>
      <c r="D155" s="467"/>
      <c r="E155" s="467"/>
      <c r="F155" s="467"/>
      <c r="G155" s="349" t="s">
        <v>118</v>
      </c>
      <c r="H155" s="349" t="s">
        <v>119</v>
      </c>
      <c r="I155" s="349" t="s">
        <v>120</v>
      </c>
      <c r="J155" s="350" t="s">
        <v>489</v>
      </c>
      <c r="L155" t="s">
        <v>121</v>
      </c>
      <c r="M155"/>
      <c r="N155"/>
      <c r="O155"/>
      <c r="P155"/>
      <c r="Q155"/>
      <c r="R155"/>
      <c r="S155"/>
      <c r="T155"/>
      <c r="W155"/>
      <c r="Y155" s="456"/>
      <c r="Z155" s="318"/>
      <c r="AA155" s="318"/>
      <c r="AM155" s="474"/>
      <c r="AN155" s="474"/>
      <c r="AO155" s="474"/>
      <c r="AP155" s="474"/>
      <c r="AQ155" s="474"/>
      <c r="AR155" s="474"/>
    </row>
    <row r="156" spans="3:44" ht="17" thickBot="1">
      <c r="C156" s="545" t="s">
        <v>110</v>
      </c>
      <c r="D156" s="545"/>
      <c r="E156" s="545"/>
      <c r="F156" s="545"/>
      <c r="G156" s="323">
        <v>1972</v>
      </c>
      <c r="H156" s="303">
        <f t="shared" ref="H156:H163" si="5">2025-G156</f>
        <v>53</v>
      </c>
      <c r="I156" s="348" t="s">
        <v>122</v>
      </c>
      <c r="J156" s="324">
        <f>'APPENDIX – Real Depreciation'!AS6</f>
        <v>215.85714285714286</v>
      </c>
      <c r="K156" s="16"/>
      <c r="L156"/>
      <c r="M156"/>
      <c r="N156"/>
      <c r="O156"/>
      <c r="P156"/>
      <c r="Q156"/>
      <c r="R156"/>
      <c r="S156"/>
      <c r="T156"/>
      <c r="U156" s="318"/>
      <c r="W156" s="456"/>
      <c r="Y156" s="456"/>
      <c r="Z156" s="318"/>
      <c r="AA156" s="318"/>
      <c r="AM156" s="474"/>
      <c r="AN156" s="474"/>
      <c r="AO156" s="474"/>
      <c r="AP156" s="474"/>
      <c r="AQ156" s="474"/>
      <c r="AR156" s="474"/>
    </row>
    <row r="157" spans="3:44" ht="16">
      <c r="C157" s="545" t="s">
        <v>111</v>
      </c>
      <c r="D157" s="545"/>
      <c r="E157" s="545"/>
      <c r="F157" s="545"/>
      <c r="G157" s="323">
        <v>1973</v>
      </c>
      <c r="H157" s="303">
        <f t="shared" si="5"/>
        <v>52</v>
      </c>
      <c r="I157" s="79" t="s">
        <v>122</v>
      </c>
      <c r="J157" s="324">
        <f>'APPENDIX – Real Depreciation'!AS7</f>
        <v>197.07142857142858</v>
      </c>
      <c r="K157" s="16"/>
      <c r="L157" s="499" t="s">
        <v>123</v>
      </c>
      <c r="M157" s="499"/>
      <c r="N157"/>
      <c r="O157"/>
      <c r="P157"/>
      <c r="Q157"/>
      <c r="R157"/>
      <c r="S157"/>
      <c r="T157"/>
      <c r="U157" s="318"/>
      <c r="W157"/>
      <c r="Y157" s="456"/>
      <c r="Z157" s="318"/>
      <c r="AA157" s="318"/>
      <c r="AM157" s="474"/>
      <c r="AN157" s="474"/>
      <c r="AO157" s="474"/>
      <c r="AP157" s="474"/>
      <c r="AQ157" s="474"/>
      <c r="AR157" s="474"/>
    </row>
    <row r="158" spans="3:44" ht="16">
      <c r="C158" s="545" t="s">
        <v>112</v>
      </c>
      <c r="D158" s="545"/>
      <c r="E158" s="545"/>
      <c r="F158" s="545"/>
      <c r="G158" s="323">
        <v>1997</v>
      </c>
      <c r="H158" s="303">
        <f t="shared" si="5"/>
        <v>28</v>
      </c>
      <c r="I158" s="79" t="s">
        <v>122</v>
      </c>
      <c r="J158" s="324">
        <f>'APPENDIX – Real Depreciation'!AS8</f>
        <v>161.5</v>
      </c>
      <c r="K158" s="16"/>
      <c r="L158" t="s">
        <v>124</v>
      </c>
      <c r="M158">
        <v>0.85784378377055615</v>
      </c>
      <c r="N158"/>
      <c r="O158"/>
      <c r="P158"/>
      <c r="Q158"/>
      <c r="R158"/>
      <c r="S158"/>
      <c r="T158"/>
      <c r="U158" s="318"/>
      <c r="W158" s="456"/>
      <c r="Y158" s="456"/>
      <c r="Z158" s="318"/>
      <c r="AA158" s="318"/>
      <c r="AM158" s="474"/>
      <c r="AN158" s="474"/>
      <c r="AO158" s="474"/>
      <c r="AP158" s="474"/>
      <c r="AQ158" s="474"/>
      <c r="AR158" s="474"/>
    </row>
    <row r="159" spans="3:44" ht="16">
      <c r="C159" s="545" t="s">
        <v>527</v>
      </c>
      <c r="D159" s="545"/>
      <c r="E159" s="545"/>
      <c r="F159" s="545"/>
      <c r="G159" s="323">
        <v>2000</v>
      </c>
      <c r="H159" s="303">
        <f t="shared" si="5"/>
        <v>25</v>
      </c>
      <c r="I159" s="79" t="s">
        <v>122</v>
      </c>
      <c r="J159" s="324">
        <f>'APPENDIX – Real Depreciation'!AS9</f>
        <v>162.19285714285712</v>
      </c>
      <c r="K159" s="16"/>
      <c r="L159" t="s">
        <v>125</v>
      </c>
      <c r="M159">
        <v>0.73589595735378477</v>
      </c>
      <c r="N159"/>
      <c r="O159"/>
      <c r="P159"/>
      <c r="Q159"/>
      <c r="R159"/>
      <c r="S159"/>
      <c r="T159"/>
      <c r="U159" s="318"/>
      <c r="W159" s="456"/>
      <c r="Y159" s="456"/>
      <c r="Z159" s="318"/>
      <c r="AA159" s="318"/>
    </row>
    <row r="160" spans="3:44" ht="16" customHeight="1">
      <c r="C160" s="468" t="s">
        <v>470</v>
      </c>
      <c r="D160" s="462"/>
      <c r="E160" s="462"/>
      <c r="F160" s="462"/>
      <c r="G160" s="323">
        <v>2003</v>
      </c>
      <c r="H160" s="303">
        <f t="shared" si="5"/>
        <v>22</v>
      </c>
      <c r="I160" s="29" t="s">
        <v>127</v>
      </c>
      <c r="J160" s="324">
        <f>'APPENDIX – Real Depreciation'!AS10</f>
        <v>166.07142857142858</v>
      </c>
      <c r="K160" s="16"/>
      <c r="L160" t="s">
        <v>126</v>
      </c>
      <c r="M160">
        <v>0.69187861691274888</v>
      </c>
      <c r="N160"/>
      <c r="O160"/>
      <c r="P160"/>
      <c r="Q160"/>
      <c r="R160"/>
      <c r="S160"/>
      <c r="T160"/>
      <c r="U160" s="318"/>
      <c r="W160" s="456"/>
      <c r="Y160" s="456"/>
      <c r="Z160" s="318"/>
      <c r="AA160" s="318"/>
    </row>
    <row r="161" spans="3:27" ht="16">
      <c r="C161" s="468" t="s">
        <v>114</v>
      </c>
      <c r="D161" s="463"/>
      <c r="E161" s="463"/>
      <c r="F161" s="463"/>
      <c r="G161" s="323">
        <v>2008</v>
      </c>
      <c r="H161" s="303">
        <f t="shared" si="5"/>
        <v>17</v>
      </c>
      <c r="I161" s="29" t="s">
        <v>127</v>
      </c>
      <c r="J161" s="324">
        <f>'APPENDIX – Real Depreciation'!AS11</f>
        <v>133.25</v>
      </c>
      <c r="K161" s="16"/>
      <c r="L161" t="s">
        <v>128</v>
      </c>
      <c r="M161">
        <v>14.503273324735741</v>
      </c>
      <c r="N161"/>
      <c r="O161"/>
      <c r="P161"/>
      <c r="Q161"/>
      <c r="R161"/>
      <c r="S161"/>
      <c r="T161"/>
      <c r="U161" s="318"/>
      <c r="W161"/>
      <c r="Y161" s="456"/>
      <c r="Z161" s="318"/>
      <c r="AA161" s="318"/>
    </row>
    <row r="162" spans="3:27" ht="17" customHeight="1" thickBot="1">
      <c r="C162" s="468" t="s">
        <v>108</v>
      </c>
      <c r="D162" s="462"/>
      <c r="E162" s="462"/>
      <c r="F162" s="462"/>
      <c r="G162" s="323">
        <v>2012</v>
      </c>
      <c r="H162" s="303">
        <f t="shared" si="5"/>
        <v>13</v>
      </c>
      <c r="I162" s="29" t="s">
        <v>127</v>
      </c>
      <c r="J162" s="324">
        <f>'APPENDIX – Real Depreciation'!AS12</f>
        <v>149.42857142857142</v>
      </c>
      <c r="K162" s="16"/>
      <c r="L162" s="351" t="s">
        <v>129</v>
      </c>
      <c r="M162" s="351">
        <v>8</v>
      </c>
      <c r="N162"/>
      <c r="O162"/>
      <c r="P162"/>
      <c r="Q162"/>
      <c r="R162"/>
      <c r="S162"/>
      <c r="T162"/>
      <c r="U162" s="318"/>
      <c r="Y162" s="318"/>
      <c r="Z162" s="318"/>
      <c r="AA162" s="318"/>
    </row>
    <row r="163" spans="3:27" ht="16" customHeight="1">
      <c r="C163" s="468" t="s">
        <v>453</v>
      </c>
      <c r="D163" s="462"/>
      <c r="E163" s="462"/>
      <c r="F163" s="462"/>
      <c r="G163" s="323">
        <v>2018</v>
      </c>
      <c r="H163" s="303">
        <f t="shared" si="5"/>
        <v>7</v>
      </c>
      <c r="I163" s="29" t="s">
        <v>127</v>
      </c>
      <c r="J163" s="324">
        <f>'APPENDIX – Real Depreciation'!AS13</f>
        <v>164.14285714285714</v>
      </c>
      <c r="K163" s="16"/>
      <c r="L163"/>
      <c r="M163"/>
      <c r="N163"/>
      <c r="O163"/>
      <c r="P163"/>
      <c r="Q163"/>
      <c r="R163"/>
      <c r="S163"/>
      <c r="T163"/>
      <c r="U163" s="318"/>
      <c r="Y163" s="318"/>
      <c r="Z163" s="318"/>
      <c r="AA163" s="318"/>
    </row>
    <row r="164" spans="3:27" ht="17" thickBot="1">
      <c r="C164" s="459"/>
      <c r="D164" s="459"/>
      <c r="E164" s="459"/>
      <c r="F164" s="459"/>
      <c r="G164" s="459"/>
      <c r="H164" s="459"/>
      <c r="I164" s="459"/>
      <c r="J164" s="459"/>
      <c r="K164" s="461"/>
      <c r="L164" t="s">
        <v>130</v>
      </c>
      <c r="M164"/>
      <c r="N164"/>
      <c r="O164"/>
      <c r="P164"/>
      <c r="Q164"/>
      <c r="R164"/>
      <c r="S164"/>
      <c r="T164"/>
      <c r="U164" s="318"/>
      <c r="Y164" s="318"/>
      <c r="Z164" s="318"/>
      <c r="AA164" s="318"/>
    </row>
    <row r="165" spans="3:27" ht="16">
      <c r="C165" s="459"/>
      <c r="D165" s="459"/>
      <c r="E165" s="459"/>
      <c r="F165" s="459"/>
      <c r="G165" s="459"/>
      <c r="H165" s="459"/>
      <c r="I165" s="459"/>
      <c r="J165" s="459"/>
      <c r="K165" s="461"/>
      <c r="L165" s="498"/>
      <c r="M165" s="498" t="s">
        <v>131</v>
      </c>
      <c r="N165" s="498" t="s">
        <v>132</v>
      </c>
      <c r="O165" s="498" t="s">
        <v>133</v>
      </c>
      <c r="P165" s="498" t="s">
        <v>134</v>
      </c>
      <c r="Q165" s="498" t="s">
        <v>135</v>
      </c>
      <c r="R165"/>
      <c r="S165"/>
      <c r="T165"/>
      <c r="U165" s="318"/>
      <c r="Y165" s="318"/>
      <c r="Z165" s="318"/>
      <c r="AA165" s="318"/>
    </row>
    <row r="166" spans="3:27" ht="16">
      <c r="C166" s="459"/>
      <c r="D166" s="459"/>
      <c r="E166" s="459"/>
      <c r="F166" s="459"/>
      <c r="G166" s="459"/>
      <c r="H166" s="459"/>
      <c r="I166" s="459"/>
      <c r="J166" s="459"/>
      <c r="K166" s="461"/>
      <c r="L166" t="s">
        <v>136</v>
      </c>
      <c r="M166">
        <v>1</v>
      </c>
      <c r="N166">
        <v>3516.6138465958093</v>
      </c>
      <c r="O166">
        <v>3516.6138465958093</v>
      </c>
      <c r="P166">
        <v>16.71831941640286</v>
      </c>
      <c r="Q166">
        <v>6.4379300253972821E-3</v>
      </c>
      <c r="R166"/>
      <c r="S166"/>
      <c r="T166"/>
      <c r="U166" s="318"/>
      <c r="Y166" s="318"/>
      <c r="Z166" s="318"/>
      <c r="AA166" s="318"/>
    </row>
    <row r="167" spans="3:27" ht="16">
      <c r="C167" s="459"/>
      <c r="D167" s="459"/>
      <c r="E167" s="459"/>
      <c r="F167" s="459"/>
      <c r="G167" s="459"/>
      <c r="H167" s="459"/>
      <c r="I167" s="459"/>
      <c r="J167" s="459"/>
      <c r="K167" s="461"/>
      <c r="L167" t="s">
        <v>137</v>
      </c>
      <c r="M167">
        <v>6</v>
      </c>
      <c r="N167">
        <v>1262.0696227919479</v>
      </c>
      <c r="O167">
        <v>210.34493713199132</v>
      </c>
      <c r="P167"/>
      <c r="Q167"/>
      <c r="R167"/>
      <c r="S167"/>
      <c r="T167"/>
      <c r="U167" s="318"/>
      <c r="Y167" s="318"/>
      <c r="Z167" s="318"/>
      <c r="AA167" s="318"/>
    </row>
    <row r="168" spans="3:27" ht="17" thickBot="1">
      <c r="C168" s="459"/>
      <c r="D168" s="459"/>
      <c r="E168" s="459"/>
      <c r="F168" s="459"/>
      <c r="G168" s="459"/>
      <c r="H168" s="459"/>
      <c r="I168" s="459"/>
      <c r="J168" s="459"/>
      <c r="K168" s="461"/>
      <c r="L168" s="351" t="s">
        <v>138</v>
      </c>
      <c r="M168" s="351">
        <v>7</v>
      </c>
      <c r="N168" s="351">
        <v>4778.6834693877572</v>
      </c>
      <c r="O168" s="351"/>
      <c r="P168" s="351"/>
      <c r="Q168" s="351"/>
      <c r="R168"/>
      <c r="S168"/>
      <c r="T168"/>
      <c r="U168" s="318"/>
      <c r="Y168" s="318"/>
      <c r="Z168" s="318"/>
      <c r="AA168" s="318"/>
    </row>
    <row r="169" spans="3:27" ht="17" thickBot="1">
      <c r="C169" s="459"/>
      <c r="D169" s="459"/>
      <c r="E169" s="459"/>
      <c r="F169" s="459"/>
      <c r="G169" s="459"/>
      <c r="H169" s="459"/>
      <c r="I169" s="459"/>
      <c r="J169" s="460"/>
      <c r="K169" s="461"/>
      <c r="L169"/>
      <c r="M169"/>
      <c r="N169"/>
      <c r="O169"/>
      <c r="P169"/>
      <c r="Q169"/>
      <c r="R169"/>
      <c r="S169"/>
      <c r="T169"/>
      <c r="U169" s="318"/>
      <c r="Y169" s="318"/>
      <c r="Z169" s="318"/>
      <c r="AA169" s="318"/>
    </row>
    <row r="170" spans="3:27" ht="16">
      <c r="C170" s="459"/>
      <c r="D170" s="459"/>
      <c r="E170" s="459"/>
      <c r="F170" s="459"/>
      <c r="G170" s="459"/>
      <c r="H170" s="459"/>
      <c r="I170" s="459"/>
      <c r="J170" s="459"/>
      <c r="K170" s="461"/>
      <c r="L170" s="498"/>
      <c r="M170" s="498" t="s">
        <v>139</v>
      </c>
      <c r="N170" s="498" t="s">
        <v>128</v>
      </c>
      <c r="O170" s="498" t="s">
        <v>140</v>
      </c>
      <c r="P170" s="498" t="s">
        <v>141</v>
      </c>
      <c r="Q170" s="498" t="s">
        <v>142</v>
      </c>
      <c r="R170" s="498" t="s">
        <v>143</v>
      </c>
      <c r="S170" s="498" t="s">
        <v>144</v>
      </c>
      <c r="T170" s="498" t="s">
        <v>145</v>
      </c>
      <c r="U170" s="318"/>
      <c r="Y170" s="318"/>
      <c r="Z170" s="318"/>
      <c r="AA170" s="318"/>
    </row>
    <row r="171" spans="3:27" ht="16">
      <c r="C171" s="459"/>
      <c r="D171" s="459"/>
      <c r="E171" s="459"/>
      <c r="F171" s="459"/>
      <c r="G171" s="459"/>
      <c r="H171" s="459"/>
      <c r="I171" s="520"/>
      <c r="J171" s="459"/>
      <c r="K171" s="461"/>
      <c r="L171" t="s">
        <v>146</v>
      </c>
      <c r="M171">
        <v>132.96047134487463</v>
      </c>
      <c r="N171">
        <v>10.131602395472052</v>
      </c>
      <c r="O171">
        <v>13.12334082556343</v>
      </c>
      <c r="P171">
        <v>1.2077576152330157E-5</v>
      </c>
      <c r="Q171">
        <v>108.1693333723053</v>
      </c>
      <c r="R171">
        <v>157.75160931744395</v>
      </c>
      <c r="S171">
        <v>108.1693333723053</v>
      </c>
      <c r="T171">
        <v>157.75160931744395</v>
      </c>
      <c r="U171" s="318"/>
      <c r="Y171" s="318"/>
      <c r="Z171" s="318"/>
      <c r="AA171" s="318"/>
    </row>
    <row r="172" spans="3:27" ht="17" thickBot="1">
      <c r="C172" s="459"/>
      <c r="D172" s="459"/>
      <c r="E172" s="459"/>
      <c r="F172" s="459"/>
      <c r="G172" s="459"/>
      <c r="H172" s="459"/>
      <c r="I172" s="459"/>
      <c r="J172" s="459"/>
      <c r="K172" s="461"/>
      <c r="L172" s="351" t="s">
        <v>119</v>
      </c>
      <c r="M172" s="500">
        <v>1.3171913131580106</v>
      </c>
      <c r="N172" s="351">
        <v>0.32214585567959825</v>
      </c>
      <c r="O172" s="351">
        <v>4.0888041548113865</v>
      </c>
      <c r="P172" s="351">
        <v>6.4379300253972873E-3</v>
      </c>
      <c r="Q172" s="351">
        <v>0.5289288010983646</v>
      </c>
      <c r="R172" s="351">
        <v>2.1054538252176567</v>
      </c>
      <c r="S172" s="351">
        <v>0.5289288010983646</v>
      </c>
      <c r="T172" s="351">
        <v>2.1054538252176567</v>
      </c>
      <c r="U172" s="318"/>
      <c r="Y172" s="318"/>
      <c r="Z172" s="318"/>
      <c r="AA172" s="318"/>
    </row>
    <row r="173" spans="3:27" ht="16">
      <c r="C173" s="459"/>
      <c r="D173" s="459"/>
      <c r="E173" s="459"/>
      <c r="F173" s="459"/>
      <c r="G173" s="459"/>
      <c r="H173" s="459"/>
      <c r="I173" s="459"/>
      <c r="J173" s="459"/>
      <c r="K173" s="461"/>
      <c r="L173"/>
      <c r="M173"/>
      <c r="N173"/>
      <c r="O173"/>
      <c r="P173"/>
      <c r="Q173"/>
      <c r="R173"/>
      <c r="S173"/>
      <c r="T173"/>
      <c r="U173" s="318"/>
      <c r="Y173" s="318"/>
      <c r="Z173" s="318"/>
      <c r="AA173" s="318"/>
    </row>
    <row r="174" spans="3:27" ht="16">
      <c r="C174" s="459"/>
      <c r="D174" s="459"/>
      <c r="E174" s="459"/>
      <c r="F174" s="459"/>
      <c r="G174" s="459"/>
      <c r="H174" s="459"/>
      <c r="I174" s="459"/>
      <c r="J174" s="459"/>
      <c r="K174" s="461"/>
      <c r="L174"/>
      <c r="M174"/>
      <c r="N174"/>
      <c r="O174"/>
      <c r="P174"/>
      <c r="Q174"/>
      <c r="R174"/>
      <c r="S174"/>
      <c r="T174"/>
      <c r="U174" s="318"/>
      <c r="Y174" s="318"/>
      <c r="Z174" s="318"/>
      <c r="AA174" s="318"/>
    </row>
    <row r="175" spans="3:27" ht="16">
      <c r="C175" s="459"/>
      <c r="D175" s="459"/>
      <c r="E175" s="459"/>
      <c r="F175" s="459"/>
      <c r="G175" s="459"/>
      <c r="H175" s="459"/>
      <c r="I175" s="459"/>
      <c r="J175" s="459"/>
      <c r="K175" s="461"/>
      <c r="L175"/>
      <c r="M175"/>
      <c r="N175"/>
      <c r="O175"/>
      <c r="P175"/>
      <c r="Q175"/>
      <c r="R175"/>
      <c r="S175"/>
      <c r="T175"/>
      <c r="U175" s="318"/>
      <c r="Y175" s="318"/>
      <c r="Z175" s="318"/>
      <c r="AA175" s="318"/>
    </row>
    <row r="176" spans="3:27" ht="16">
      <c r="C176" s="459"/>
      <c r="D176" s="459"/>
      <c r="E176" s="459"/>
      <c r="F176" s="459"/>
      <c r="G176" s="459"/>
      <c r="H176" s="459"/>
      <c r="I176" s="459"/>
      <c r="J176" s="459"/>
      <c r="K176" s="461"/>
      <c r="L176" t="s">
        <v>552</v>
      </c>
      <c r="M176"/>
      <c r="N176"/>
      <c r="O176"/>
      <c r="P176"/>
      <c r="Q176"/>
      <c r="R176"/>
      <c r="S176"/>
      <c r="T176"/>
      <c r="U176" s="318"/>
      <c r="Y176" s="318"/>
      <c r="Z176" s="318"/>
      <c r="AA176" s="318"/>
    </row>
    <row r="177" spans="3:44" ht="17" thickBot="1">
      <c r="C177" s="459"/>
      <c r="D177" s="459"/>
      <c r="E177" s="459"/>
      <c r="F177" s="459"/>
      <c r="G177" s="459"/>
      <c r="H177" s="459"/>
      <c r="I177" s="459"/>
      <c r="J177" s="459"/>
      <c r="K177" s="461"/>
      <c r="L177"/>
      <c r="M177"/>
      <c r="N177"/>
      <c r="O177"/>
      <c r="P177"/>
      <c r="Q177"/>
      <c r="R177"/>
      <c r="S177"/>
      <c r="T177"/>
      <c r="U177" s="318"/>
      <c r="Y177" s="318"/>
      <c r="Z177" s="318"/>
      <c r="AA177" s="318"/>
    </row>
    <row r="178" spans="3:44" ht="16">
      <c r="C178" s="459"/>
      <c r="D178" s="459"/>
      <c r="E178" s="459"/>
      <c r="F178" s="459"/>
      <c r="G178" s="459"/>
      <c r="H178" s="459"/>
      <c r="I178" s="459"/>
      <c r="J178" s="459"/>
      <c r="K178" s="461"/>
      <c r="L178" s="498" t="s">
        <v>553</v>
      </c>
      <c r="M178" s="498" t="s">
        <v>554</v>
      </c>
      <c r="N178" s="498" t="s">
        <v>555</v>
      </c>
      <c r="O178"/>
      <c r="P178"/>
      <c r="Q178"/>
      <c r="R178"/>
      <c r="S178"/>
      <c r="T178"/>
      <c r="U178" s="318"/>
      <c r="Y178" s="318"/>
      <c r="Z178" s="318"/>
      <c r="AA178" s="318"/>
    </row>
    <row r="179" spans="3:44" ht="16">
      <c r="C179" s="459"/>
      <c r="D179" s="459"/>
      <c r="E179" s="459"/>
      <c r="F179" s="459"/>
      <c r="G179" s="459"/>
      <c r="H179" s="459"/>
      <c r="I179" s="459"/>
      <c r="J179" s="459"/>
      <c r="K179" s="461"/>
      <c r="L179">
        <v>1</v>
      </c>
      <c r="M179">
        <v>202.7716109422492</v>
      </c>
      <c r="N179">
        <v>13.085531914893664</v>
      </c>
      <c r="O179"/>
      <c r="P179"/>
      <c r="Q179"/>
      <c r="R179"/>
      <c r="S179"/>
      <c r="T179"/>
      <c r="U179" s="318"/>
      <c r="Y179" s="318"/>
      <c r="Z179" s="318"/>
      <c r="AA179" s="318"/>
    </row>
    <row r="180" spans="3:44" ht="16">
      <c r="C180" s="459"/>
      <c r="D180" s="459"/>
      <c r="E180" s="459"/>
      <c r="F180" s="459"/>
      <c r="G180" s="459"/>
      <c r="H180" s="459"/>
      <c r="I180" s="459"/>
      <c r="J180" s="459"/>
      <c r="K180" s="461"/>
      <c r="L180">
        <v>2</v>
      </c>
      <c r="M180">
        <v>201.45441962909121</v>
      </c>
      <c r="N180">
        <v>-4.3829910576626219</v>
      </c>
      <c r="O180"/>
      <c r="P180"/>
      <c r="Q180"/>
      <c r="R180"/>
      <c r="S180"/>
      <c r="T180"/>
      <c r="U180" s="318"/>
      <c r="Y180" s="318"/>
      <c r="Z180" s="318"/>
      <c r="AA180" s="318"/>
    </row>
    <row r="181" spans="3:44" ht="16">
      <c r="C181" s="459"/>
      <c r="D181" s="459"/>
      <c r="E181" s="459"/>
      <c r="F181" s="459"/>
      <c r="G181" s="459"/>
      <c r="H181" s="459"/>
      <c r="I181" s="459"/>
      <c r="J181" s="459"/>
      <c r="K181" s="461"/>
      <c r="L181">
        <v>3</v>
      </c>
      <c r="M181">
        <v>169.84182811329893</v>
      </c>
      <c r="N181">
        <v>-8.3418281132989307</v>
      </c>
      <c r="O181"/>
      <c r="P181"/>
      <c r="Q181"/>
      <c r="R181"/>
      <c r="S181"/>
      <c r="T181"/>
      <c r="U181" s="318"/>
      <c r="Y181" s="318"/>
      <c r="Z181" s="318"/>
      <c r="AA181" s="318"/>
    </row>
    <row r="182" spans="3:44" ht="16">
      <c r="C182" s="459"/>
      <c r="D182" s="459"/>
      <c r="E182" s="459"/>
      <c r="F182" s="459"/>
      <c r="G182" s="459"/>
      <c r="H182" s="459"/>
      <c r="I182" s="459"/>
      <c r="J182" s="459"/>
      <c r="K182" s="461"/>
      <c r="L182">
        <v>4</v>
      </c>
      <c r="M182">
        <v>165.8902541738249</v>
      </c>
      <c r="N182">
        <v>-3.6973970309677782</v>
      </c>
      <c r="O182"/>
      <c r="P182"/>
      <c r="Q182"/>
      <c r="R182"/>
      <c r="S182"/>
      <c r="T182"/>
      <c r="U182" s="318"/>
      <c r="Y182" s="318"/>
      <c r="Z182" s="318"/>
      <c r="AA182" s="318"/>
    </row>
    <row r="183" spans="3:44" ht="16">
      <c r="C183" s="469" t="s">
        <v>116</v>
      </c>
      <c r="D183" s="459"/>
      <c r="E183" s="459"/>
      <c r="F183" s="459"/>
      <c r="G183" s="459"/>
      <c r="H183" s="459"/>
      <c r="I183" s="459"/>
      <c r="J183" s="459"/>
      <c r="K183" s="461"/>
      <c r="L183">
        <v>5</v>
      </c>
      <c r="M183">
        <v>161.93868023435087</v>
      </c>
      <c r="N183">
        <v>4.1327483370777145</v>
      </c>
      <c r="O183"/>
      <c r="P183"/>
      <c r="Q183"/>
      <c r="R183"/>
      <c r="S183"/>
      <c r="T183"/>
      <c r="U183" s="318"/>
      <c r="Y183" s="318"/>
      <c r="Z183" s="318"/>
      <c r="AA183" s="318"/>
    </row>
    <row r="184" spans="3:44" ht="17" thickBot="1">
      <c r="C184" s="459"/>
      <c r="D184" s="459"/>
      <c r="E184" s="459"/>
      <c r="F184" s="459"/>
      <c r="G184" s="459"/>
      <c r="H184" s="459"/>
      <c r="I184" s="459"/>
      <c r="J184" s="459"/>
      <c r="K184" s="461"/>
      <c r="L184">
        <v>6</v>
      </c>
      <c r="M184">
        <v>155.35272366856083</v>
      </c>
      <c r="N184">
        <v>-22.102723668560827</v>
      </c>
      <c r="O184"/>
      <c r="P184"/>
      <c r="Q184"/>
      <c r="R184"/>
      <c r="S184"/>
      <c r="T184"/>
      <c r="U184" s="318"/>
      <c r="Y184" s="318"/>
      <c r="Z184" s="318"/>
      <c r="AA184" s="318"/>
    </row>
    <row r="185" spans="3:44" ht="17" thickBot="1">
      <c r="C185" s="225" t="s">
        <v>493</v>
      </c>
      <c r="D185" s="226">
        <f>M172/AVERAGE(J156:J163)</f>
        <v>7.8083875189855195E-3</v>
      </c>
      <c r="E185"/>
      <c r="F185"/>
      <c r="G185" s="459"/>
      <c r="H185" s="459"/>
      <c r="I185" s="459"/>
      <c r="J185" s="459"/>
      <c r="K185" s="461"/>
      <c r="L185">
        <v>7</v>
      </c>
      <c r="M185">
        <v>150.08395841592878</v>
      </c>
      <c r="N185">
        <v>-0.65538698735736034</v>
      </c>
      <c r="O185"/>
      <c r="P185"/>
      <c r="Q185"/>
      <c r="R185"/>
      <c r="S185"/>
      <c r="T185"/>
      <c r="U185" s="318"/>
      <c r="X185" s="357"/>
      <c r="AJ185"/>
      <c r="AK185"/>
      <c r="AL185"/>
      <c r="AM185"/>
      <c r="AN185"/>
      <c r="AO185"/>
      <c r="AP185"/>
      <c r="AQ185"/>
      <c r="AR185"/>
    </row>
    <row r="186" spans="3:44" ht="17" customHeight="1" thickBot="1">
      <c r="C186"/>
      <c r="D186"/>
      <c r="E186"/>
      <c r="F186"/>
      <c r="G186" s="459"/>
      <c r="H186" s="459"/>
      <c r="I186" s="459"/>
      <c r="J186" s="459"/>
      <c r="K186" s="459"/>
      <c r="L186" s="351">
        <v>8</v>
      </c>
      <c r="M186" s="351">
        <v>142.18081053698072</v>
      </c>
      <c r="N186" s="351">
        <v>21.962046605876424</v>
      </c>
      <c r="O186"/>
      <c r="P186"/>
      <c r="Q186"/>
      <c r="R186"/>
      <c r="S186"/>
      <c r="T186"/>
      <c r="U186" s="318"/>
      <c r="AJ186"/>
      <c r="AK186"/>
      <c r="AL186"/>
      <c r="AM186"/>
      <c r="AN186"/>
      <c r="AO186"/>
      <c r="AP186"/>
      <c r="AQ186"/>
      <c r="AR186"/>
    </row>
    <row r="187" spans="3:44" ht="27" customHeight="1">
      <c r="C187"/>
      <c r="D187"/>
      <c r="E187"/>
      <c r="F187"/>
      <c r="G187" s="459"/>
      <c r="H187" s="459"/>
      <c r="I187" s="459"/>
      <c r="J187" s="459"/>
      <c r="K187" s="459"/>
      <c r="L187" s="456"/>
      <c r="M187" s="456"/>
      <c r="N187" s="456"/>
      <c r="O187" s="456"/>
      <c r="P187" s="456"/>
      <c r="Q187" s="456"/>
      <c r="R187" s="456"/>
      <c r="S187" s="456"/>
      <c r="T187" s="456"/>
      <c r="U187" s="318"/>
      <c r="AJ187" s="472"/>
      <c r="AK187" s="472"/>
      <c r="AL187"/>
      <c r="AM187"/>
      <c r="AN187"/>
      <c r="AO187"/>
      <c r="AP187"/>
      <c r="AQ187"/>
      <c r="AR187"/>
    </row>
    <row r="188" spans="3:44" ht="17" customHeight="1" thickBot="1">
      <c r="C188" s="224" t="s">
        <v>147</v>
      </c>
      <c r="D188" s="224"/>
      <c r="E188" s="84"/>
      <c r="G188" s="459"/>
      <c r="H188" s="459"/>
      <c r="I188" s="459"/>
      <c r="J188" s="459"/>
      <c r="K188" s="459"/>
      <c r="L188"/>
      <c r="M188"/>
      <c r="N188"/>
      <c r="O188"/>
      <c r="P188"/>
      <c r="Q188"/>
      <c r="R188"/>
      <c r="S188"/>
      <c r="T188"/>
      <c r="AJ188"/>
      <c r="AK188"/>
      <c r="AL188"/>
      <c r="AM188"/>
      <c r="AN188"/>
      <c r="AO188"/>
      <c r="AP188"/>
      <c r="AQ188"/>
      <c r="AR188"/>
    </row>
    <row r="189" spans="3:44" ht="16" customHeight="1">
      <c r="G189" s="459"/>
      <c r="H189" s="459"/>
      <c r="I189" s="459"/>
      <c r="J189" s="459"/>
      <c r="K189" s="459"/>
      <c r="L189" s="491"/>
      <c r="M189" s="492"/>
      <c r="N189" s="456"/>
      <c r="O189" s="456"/>
      <c r="P189" s="456"/>
      <c r="Q189"/>
      <c r="R189"/>
      <c r="S189"/>
      <c r="T189"/>
      <c r="AB189"/>
      <c r="AJ189" s="473"/>
      <c r="AK189" s="473"/>
      <c r="AL189" s="473"/>
      <c r="AM189" s="473"/>
      <c r="AN189" s="473"/>
      <c r="AO189" s="473"/>
      <c r="AP189"/>
      <c r="AQ189"/>
      <c r="AR189"/>
    </row>
    <row r="190" spans="3:44" ht="16" customHeight="1">
      <c r="D190" s="14" t="s">
        <v>148</v>
      </c>
      <c r="E190" s="14" t="s">
        <v>149</v>
      </c>
      <c r="G190" s="459"/>
      <c r="H190" s="459"/>
      <c r="I190" s="459"/>
      <c r="J190" s="459"/>
      <c r="K190" s="459"/>
      <c r="L190" s="456"/>
      <c r="M190" s="456"/>
      <c r="N190" s="456"/>
      <c r="O190" s="456"/>
      <c r="P190" s="456"/>
      <c r="Q190"/>
      <c r="R190"/>
      <c r="S190"/>
      <c r="T190"/>
      <c r="AJ190"/>
      <c r="AK190"/>
      <c r="AL190"/>
      <c r="AM190"/>
      <c r="AN190"/>
      <c r="AO190"/>
      <c r="AP190"/>
      <c r="AQ190"/>
      <c r="AR190"/>
    </row>
    <row r="191" spans="3:44" ht="16">
      <c r="C191" s="546" t="s">
        <v>150</v>
      </c>
      <c r="D191" s="227">
        <f>AVERAGE(H156:H159)</f>
        <v>39.5</v>
      </c>
      <c r="E191" s="352">
        <f>AVERAGEIFS(J156:J163,I156:I163,"old")</f>
        <v>184.15535714285716</v>
      </c>
      <c r="F191" s="306"/>
      <c r="G191" s="459"/>
      <c r="H191" s="459"/>
      <c r="I191" s="459"/>
      <c r="J191" s="459"/>
      <c r="K191" s="459"/>
      <c r="L191" s="456"/>
      <c r="M191" s="456"/>
      <c r="N191" s="456"/>
      <c r="O191" s="456"/>
      <c r="P191" s="456"/>
      <c r="Q191"/>
      <c r="R191"/>
      <c r="S191"/>
      <c r="T191"/>
      <c r="AJ191"/>
      <c r="AK191"/>
      <c r="AL191"/>
      <c r="AM191"/>
      <c r="AN191"/>
      <c r="AO191"/>
      <c r="AP191"/>
      <c r="AQ191"/>
      <c r="AR191"/>
    </row>
    <row r="192" spans="3:44" ht="16" customHeight="1">
      <c r="C192" s="398" t="s">
        <v>151</v>
      </c>
      <c r="D192" s="227">
        <f>AVERAGE(H160:H163)</f>
        <v>14.75</v>
      </c>
      <c r="E192" s="352">
        <f>AVERAGEIFS(J156:J163,I156:I163,"new")</f>
        <v>153.22321428571428</v>
      </c>
      <c r="F192" s="306"/>
      <c r="G192" s="459"/>
      <c r="H192" s="459"/>
      <c r="I192" s="459"/>
      <c r="J192" s="459"/>
      <c r="K192" s="459"/>
      <c r="L192" s="493"/>
      <c r="M192" s="493"/>
      <c r="N192" s="218"/>
      <c r="O192" s="318"/>
      <c r="P192" s="218"/>
      <c r="Q192" s="84"/>
      <c r="R192" s="84"/>
      <c r="S192" s="84"/>
      <c r="AJ192"/>
      <c r="AK192"/>
      <c r="AL192"/>
      <c r="AM192"/>
      <c r="AN192"/>
      <c r="AO192"/>
      <c r="AP192"/>
      <c r="AQ192"/>
      <c r="AR192"/>
    </row>
    <row r="193" spans="1:44" ht="16" customHeight="1" thickBot="1">
      <c r="C193" s="1"/>
      <c r="G193" s="459"/>
      <c r="H193" s="459"/>
      <c r="I193" s="459"/>
      <c r="J193" s="459"/>
      <c r="K193" s="459"/>
      <c r="L193" s="318"/>
      <c r="M193" s="318"/>
      <c r="N193" s="318"/>
      <c r="O193" s="318"/>
      <c r="P193" s="218"/>
      <c r="Q193" s="84"/>
      <c r="R193" s="84"/>
      <c r="S193" s="84"/>
      <c r="AJ193"/>
      <c r="AK193"/>
      <c r="AL193"/>
      <c r="AM193"/>
      <c r="AN193"/>
      <c r="AO193"/>
      <c r="AP193"/>
      <c r="AQ193"/>
      <c r="AR193"/>
    </row>
    <row r="194" spans="1:44" ht="16" customHeight="1" thickBot="1">
      <c r="C194" s="225" t="s">
        <v>152</v>
      </c>
      <c r="D194" s="226">
        <f>_xlfn.RRI(D191-D192,E192,E191)</f>
        <v>7.4573232565762204E-3</v>
      </c>
      <c r="G194" s="459"/>
      <c r="H194" s="459"/>
      <c r="I194" s="459"/>
      <c r="J194" s="459"/>
      <c r="K194" s="459"/>
      <c r="L194" s="318"/>
      <c r="M194" s="338"/>
      <c r="N194" s="338"/>
      <c r="O194" s="318"/>
      <c r="P194" s="218"/>
      <c r="Q194" s="84"/>
      <c r="R194" s="84"/>
      <c r="S194" s="84"/>
      <c r="AJ194" s="473"/>
      <c r="AK194" s="473"/>
      <c r="AL194" s="473"/>
      <c r="AM194" s="473"/>
      <c r="AN194" s="473"/>
      <c r="AO194" s="473"/>
      <c r="AP194" s="473"/>
      <c r="AQ194" s="473"/>
      <c r="AR194" s="473"/>
    </row>
    <row r="195" spans="1:44" ht="17" customHeight="1">
      <c r="G195" s="459"/>
      <c r="H195" s="459"/>
      <c r="I195" s="459"/>
      <c r="J195" s="459"/>
      <c r="K195" s="459"/>
      <c r="L195" s="338"/>
      <c r="M195" s="494"/>
      <c r="N195" s="495"/>
      <c r="O195" s="496"/>
      <c r="P195" s="218"/>
      <c r="Q195" s="84"/>
      <c r="R195" s="84"/>
      <c r="S195" s="84"/>
      <c r="AJ195"/>
      <c r="AK195"/>
      <c r="AL195"/>
      <c r="AM195"/>
      <c r="AN195"/>
      <c r="AO195"/>
      <c r="AP195"/>
      <c r="AQ195"/>
      <c r="AR195"/>
    </row>
    <row r="196" spans="1:44" ht="17" customHeight="1">
      <c r="C196" s="80" t="s">
        <v>153</v>
      </c>
      <c r="D196" s="228"/>
      <c r="E196" s="228"/>
      <c r="F196" s="229"/>
      <c r="G196" s="459"/>
      <c r="H196" s="459"/>
      <c r="I196" s="459"/>
      <c r="J196" s="459"/>
      <c r="K196" s="459"/>
      <c r="L196" s="338"/>
      <c r="M196" s="494"/>
      <c r="N196" s="495"/>
      <c r="O196" s="496"/>
      <c r="P196" s="218"/>
      <c r="Q196" s="84"/>
      <c r="R196" s="84"/>
      <c r="S196" s="84"/>
      <c r="AJ196"/>
      <c r="AK196"/>
      <c r="AL196"/>
      <c r="AM196"/>
      <c r="AN196"/>
      <c r="AO196"/>
      <c r="AP196"/>
      <c r="AQ196"/>
      <c r="AR196"/>
    </row>
    <row r="197" spans="1:44" ht="16" customHeight="1">
      <c r="C197" s="318"/>
      <c r="D197" s="318"/>
      <c r="E197" s="318"/>
      <c r="F197" s="318"/>
      <c r="G197" s="318"/>
      <c r="H197" s="318"/>
      <c r="I197" s="318"/>
      <c r="J197" s="318"/>
      <c r="K197" s="318"/>
      <c r="L197" s="338"/>
      <c r="M197" s="318"/>
      <c r="N197" s="318"/>
      <c r="O197" s="318"/>
      <c r="P197" s="318"/>
      <c r="AJ197"/>
      <c r="AK197"/>
      <c r="AL197"/>
      <c r="AM197"/>
      <c r="AN197"/>
      <c r="AO197"/>
      <c r="AP197"/>
      <c r="AQ197"/>
      <c r="AR197"/>
    </row>
    <row r="198" spans="1:44" ht="16" customHeight="1">
      <c r="C198" s="318"/>
      <c r="D198" s="318"/>
      <c r="E198" s="318"/>
      <c r="F198" s="318"/>
      <c r="G198" s="318"/>
      <c r="H198" s="318"/>
      <c r="I198" s="318"/>
      <c r="L198" s="491"/>
      <c r="M198" s="492"/>
      <c r="N198" s="318"/>
      <c r="O198" s="318"/>
      <c r="P198" s="318"/>
      <c r="AJ198"/>
      <c r="AK198"/>
      <c r="AL198"/>
      <c r="AM198"/>
      <c r="AN198"/>
      <c r="AO198"/>
      <c r="AP198"/>
      <c r="AQ198"/>
      <c r="AR198"/>
    </row>
    <row r="199" spans="1:44" ht="16">
      <c r="C199" s="318"/>
      <c r="D199" s="318"/>
      <c r="E199" s="318"/>
      <c r="F199" s="318"/>
      <c r="G199" s="318"/>
      <c r="H199" s="318"/>
      <c r="I199" s="318"/>
      <c r="L199" s="318"/>
      <c r="M199" s="318"/>
      <c r="N199" s="318"/>
      <c r="O199" s="318"/>
      <c r="P199" s="318"/>
      <c r="AJ199"/>
      <c r="AK199"/>
      <c r="AL199"/>
      <c r="AM199"/>
      <c r="AN199"/>
      <c r="AO199"/>
      <c r="AP199"/>
      <c r="AQ199"/>
      <c r="AR199"/>
    </row>
    <row r="200" spans="1:44" ht="16">
      <c r="C200" s="318"/>
      <c r="D200" s="318"/>
      <c r="E200" s="318"/>
      <c r="F200" s="318"/>
      <c r="G200" s="318"/>
      <c r="H200" s="318"/>
      <c r="I200" s="318"/>
      <c r="K200" s="318"/>
      <c r="L200" s="497"/>
      <c r="M200" s="318"/>
      <c r="N200" s="318"/>
      <c r="O200" s="218"/>
      <c r="P200" s="218"/>
      <c r="Q200" s="84"/>
      <c r="R200" s="84"/>
      <c r="S200" s="84"/>
      <c r="T200" s="84"/>
    </row>
    <row r="201" spans="1:44" ht="16" thickBot="1">
      <c r="C201" s="222" t="s">
        <v>154</v>
      </c>
      <c r="D201" s="21"/>
      <c r="E201" s="21"/>
      <c r="F201" s="21"/>
      <c r="G201" s="21"/>
      <c r="H201" s="21"/>
      <c r="I201" s="21"/>
      <c r="L201" s="318"/>
      <c r="M201" s="318"/>
      <c r="N201" s="318"/>
      <c r="O201" s="318"/>
      <c r="P201" s="318"/>
    </row>
    <row r="202" spans="1:44" s="84" customFormat="1" ht="17" thickTop="1">
      <c r="A202" s="26"/>
      <c r="L202" s="2"/>
      <c r="M202" s="2"/>
      <c r="N202" s="2"/>
      <c r="O202" s="2"/>
      <c r="P202" s="2"/>
      <c r="Q202" s="2"/>
      <c r="R202" s="2"/>
      <c r="S202" s="2"/>
      <c r="T202" s="2"/>
    </row>
    <row r="203" spans="1:44" ht="17" thickBot="1">
      <c r="C203" s="31" t="s">
        <v>155</v>
      </c>
      <c r="D203" s="273" t="s">
        <v>156</v>
      </c>
      <c r="L203" s="84"/>
      <c r="M203" s="84"/>
    </row>
    <row r="204" spans="1:44" ht="15.75" customHeight="1" thickBot="1">
      <c r="D204" s="66" t="s">
        <v>40</v>
      </c>
      <c r="E204" s="65" t="s">
        <v>157</v>
      </c>
      <c r="G204" s="76" t="s">
        <v>158</v>
      </c>
      <c r="H204" s="77"/>
      <c r="I204" s="77">
        <f>_xlfn.RRI(D229-D205,E205,E229)</f>
        <v>2.5016411429209295E-2</v>
      </c>
      <c r="L204" s="84"/>
      <c r="M204" s="84"/>
    </row>
    <row r="205" spans="1:44" ht="16">
      <c r="D205" s="230">
        <v>2000</v>
      </c>
      <c r="E205" s="285">
        <v>81.468466802293335</v>
      </c>
      <c r="L205" s="84"/>
      <c r="M205" s="84"/>
      <c r="N205" s="84"/>
      <c r="O205" s="84"/>
    </row>
    <row r="206" spans="1:44" ht="16">
      <c r="D206" s="231">
        <v>2001</v>
      </c>
      <c r="E206" s="285">
        <v>82.716848529683745</v>
      </c>
      <c r="L206" s="84"/>
      <c r="M206" s="84"/>
      <c r="N206" s="84"/>
      <c r="O206" s="84"/>
      <c r="P206" s="84"/>
      <c r="Q206" s="84"/>
      <c r="R206" s="84"/>
      <c r="S206" s="84"/>
      <c r="T206" s="84"/>
    </row>
    <row r="207" spans="1:44" ht="16">
      <c r="D207" s="231">
        <v>2002</v>
      </c>
      <c r="E207" s="285">
        <v>83.974477529128905</v>
      </c>
      <c r="K207" s="84"/>
      <c r="L207" s="84"/>
      <c r="M207" s="84"/>
      <c r="N207" s="84"/>
      <c r="O207" s="84"/>
      <c r="P207" s="84"/>
      <c r="Q207" s="84"/>
      <c r="R207" s="84"/>
      <c r="S207" s="84"/>
      <c r="T207" s="84"/>
    </row>
    <row r="208" spans="1:44" ht="16">
      <c r="D208" s="231">
        <v>2003</v>
      </c>
      <c r="E208" s="285">
        <v>85.130386535971894</v>
      </c>
      <c r="K208" s="84"/>
      <c r="L208" s="84"/>
      <c r="M208" s="84"/>
      <c r="N208" s="84"/>
      <c r="O208" s="84"/>
      <c r="P208" s="84"/>
      <c r="Q208" s="84"/>
      <c r="R208" s="84"/>
      <c r="S208" s="84"/>
      <c r="T208" s="84"/>
    </row>
    <row r="209" spans="4:23" ht="16">
      <c r="D209" s="231">
        <v>2004</v>
      </c>
      <c r="E209" s="285">
        <v>86.314037358979078</v>
      </c>
      <c r="K209" s="84"/>
      <c r="L209" s="84"/>
      <c r="M209" s="84"/>
      <c r="N209" s="84"/>
      <c r="O209" s="84"/>
      <c r="P209" s="84"/>
      <c r="Q209" s="84"/>
      <c r="R209" s="84"/>
      <c r="S209" s="84"/>
      <c r="T209" s="84"/>
    </row>
    <row r="210" spans="4:23" ht="16">
      <c r="D210" s="231">
        <v>2005</v>
      </c>
      <c r="E210" s="285">
        <v>88.117255409654135</v>
      </c>
      <c r="K210" s="84"/>
      <c r="L210" s="84"/>
      <c r="M210" s="84"/>
      <c r="N210" s="84"/>
      <c r="O210" s="84"/>
      <c r="P210" s="84"/>
      <c r="Q210" s="84"/>
      <c r="R210" s="84"/>
      <c r="S210" s="84"/>
      <c r="T210" s="84"/>
    </row>
    <row r="211" spans="4:23" ht="16">
      <c r="D211" s="231">
        <v>2006</v>
      </c>
      <c r="E211" s="285">
        <v>90.281117070464191</v>
      </c>
      <c r="K211" s="84"/>
      <c r="L211" s="84"/>
      <c r="M211" s="84"/>
      <c r="N211" s="84"/>
      <c r="O211" s="84"/>
      <c r="P211" s="84"/>
      <c r="Q211" s="84"/>
      <c r="R211" s="84"/>
      <c r="S211" s="84"/>
      <c r="T211" s="84"/>
    </row>
    <row r="212" spans="4:23" ht="16">
      <c r="D212" s="231">
        <v>2007</v>
      </c>
      <c r="E212" s="285">
        <v>92.435731459219497</v>
      </c>
      <c r="K212" s="84"/>
      <c r="L212" s="84"/>
      <c r="M212" s="84"/>
      <c r="N212" s="84"/>
      <c r="O212" s="84"/>
      <c r="P212" s="84"/>
      <c r="Q212" s="84"/>
      <c r="R212" s="84"/>
      <c r="S212" s="84"/>
      <c r="T212" s="84"/>
    </row>
    <row r="213" spans="4:23" ht="16">
      <c r="D213" s="231">
        <v>2008</v>
      </c>
      <c r="E213" s="285">
        <v>95.690771222489346</v>
      </c>
      <c r="H213"/>
      <c r="I213"/>
      <c r="J213"/>
      <c r="K213"/>
      <c r="L213"/>
      <c r="M213"/>
      <c r="N213"/>
      <c r="O213"/>
      <c r="P213"/>
      <c r="Q213"/>
      <c r="R213" s="84"/>
      <c r="S213" s="84"/>
      <c r="T213" s="84"/>
    </row>
    <row r="214" spans="4:23" ht="16">
      <c r="D214" s="231">
        <v>2009</v>
      </c>
      <c r="E214" s="285">
        <v>97.567967449602364</v>
      </c>
      <c r="I214"/>
      <c r="J214"/>
      <c r="K214"/>
      <c r="L214"/>
      <c r="M214"/>
      <c r="N214"/>
      <c r="O214"/>
      <c r="P214"/>
      <c r="Q214"/>
      <c r="R214"/>
      <c r="S214"/>
      <c r="T214"/>
      <c r="U214"/>
      <c r="V214"/>
      <c r="W214"/>
    </row>
    <row r="215" spans="4:23" ht="16">
      <c r="D215" s="231">
        <v>2010</v>
      </c>
      <c r="E215" s="232">
        <v>100</v>
      </c>
      <c r="L215" s="84"/>
      <c r="M215" s="84"/>
      <c r="N215" s="84"/>
      <c r="O215" s="84"/>
      <c r="P215" s="84"/>
      <c r="Q215" s="84"/>
      <c r="R215" s="84"/>
      <c r="S215" s="84"/>
      <c r="T215" s="84"/>
    </row>
    <row r="216" spans="4:23" ht="16">
      <c r="D216" s="231">
        <v>2011</v>
      </c>
      <c r="E216" s="285">
        <v>103.85611244682821</v>
      </c>
      <c r="L216" s="84"/>
      <c r="M216" s="84"/>
      <c r="N216" s="84"/>
      <c r="O216" s="84"/>
      <c r="P216" s="84"/>
      <c r="Q216" s="84"/>
      <c r="R216" s="84"/>
      <c r="S216" s="84"/>
      <c r="T216" s="84"/>
    </row>
    <row r="217" spans="4:23" ht="16">
      <c r="D217" s="231">
        <v>2012</v>
      </c>
      <c r="E217" s="285">
        <v>106.5285740706492</v>
      </c>
      <c r="L217" s="84"/>
      <c r="M217" s="84"/>
      <c r="N217" s="84"/>
      <c r="O217" s="84"/>
      <c r="P217" s="84"/>
      <c r="Q217" s="84"/>
      <c r="R217" s="84"/>
      <c r="S217" s="84"/>
      <c r="T217" s="84"/>
    </row>
    <row r="218" spans="4:23" ht="16">
      <c r="D218" s="231">
        <v>2013</v>
      </c>
      <c r="E218" s="285">
        <v>108.9698538931015</v>
      </c>
      <c r="L218" s="84"/>
      <c r="M218" s="84"/>
      <c r="N218" s="84"/>
      <c r="O218" s="84"/>
      <c r="P218" s="84"/>
      <c r="Q218" s="84"/>
      <c r="R218" s="84"/>
      <c r="S218" s="84"/>
      <c r="T218" s="84"/>
    </row>
    <row r="219" spans="4:23" ht="16">
      <c r="D219" s="231">
        <v>2014</v>
      </c>
      <c r="E219" s="285">
        <v>110.5511374144627</v>
      </c>
      <c r="L219" s="84"/>
      <c r="M219" s="84"/>
      <c r="N219" s="84"/>
      <c r="O219" s="84"/>
      <c r="P219" s="84"/>
      <c r="Q219" s="84"/>
      <c r="R219" s="84"/>
      <c r="S219" s="84"/>
      <c r="T219" s="84"/>
    </row>
    <row r="220" spans="4:23" ht="16">
      <c r="D220" s="231">
        <v>2015</v>
      </c>
      <c r="E220" s="285">
        <v>110.9580173848714</v>
      </c>
      <c r="H220" s="156"/>
      <c r="L220" s="84"/>
      <c r="M220" s="84"/>
      <c r="N220" s="84"/>
      <c r="O220" s="84"/>
      <c r="P220" s="84"/>
      <c r="Q220" s="84"/>
      <c r="R220" s="84"/>
      <c r="S220" s="84"/>
      <c r="T220" s="84"/>
    </row>
    <row r="221" spans="4:23" ht="16">
      <c r="D221" s="231">
        <v>2016</v>
      </c>
      <c r="E221" s="285">
        <v>112.0769373034955</v>
      </c>
      <c r="L221" s="84"/>
      <c r="M221" s="84"/>
      <c r="N221" s="84"/>
      <c r="O221" s="84"/>
      <c r="P221" s="84"/>
      <c r="Q221" s="84"/>
      <c r="R221" s="84"/>
      <c r="S221" s="84"/>
      <c r="T221" s="84"/>
    </row>
    <row r="222" spans="4:23" ht="16">
      <c r="D222" s="231">
        <v>2017</v>
      </c>
      <c r="E222" s="285">
        <v>114.943591640466</v>
      </c>
      <c r="L222" s="84"/>
      <c r="M222" s="84"/>
      <c r="N222" s="84"/>
      <c r="O222" s="84"/>
      <c r="P222" s="84"/>
      <c r="Q222" s="84"/>
      <c r="R222" s="84"/>
      <c r="S222" s="84"/>
      <c r="T222" s="84"/>
    </row>
    <row r="223" spans="4:23" ht="16">
      <c r="D223" s="231">
        <v>2018</v>
      </c>
      <c r="E223" s="285">
        <v>117.579064176068</v>
      </c>
      <c r="L223" s="84"/>
      <c r="M223" s="84"/>
      <c r="N223" s="84"/>
      <c r="O223" s="84"/>
      <c r="P223" s="84"/>
      <c r="Q223" s="84"/>
      <c r="R223" s="84"/>
      <c r="S223" s="84"/>
      <c r="T223" s="84"/>
    </row>
    <row r="224" spans="4:23" ht="16">
      <c r="D224" s="231">
        <v>2019</v>
      </c>
      <c r="E224" s="285">
        <v>119.6227113001664</v>
      </c>
      <c r="L224" s="84"/>
      <c r="M224" s="84"/>
      <c r="N224" s="84"/>
      <c r="O224" s="84"/>
      <c r="P224" s="84"/>
      <c r="Q224" s="84"/>
      <c r="R224" s="84"/>
      <c r="S224" s="84"/>
      <c r="T224" s="84"/>
    </row>
    <row r="225" spans="3:20" ht="16">
      <c r="D225" s="231">
        <v>2020</v>
      </c>
      <c r="E225" s="285">
        <v>120.8063621231737</v>
      </c>
      <c r="L225" s="84"/>
      <c r="M225" s="84"/>
      <c r="N225" s="84"/>
      <c r="O225" s="84"/>
      <c r="P225" s="84"/>
      <c r="Q225" s="84"/>
      <c r="R225" s="84"/>
      <c r="S225" s="84"/>
      <c r="T225" s="84"/>
    </row>
    <row r="226" spans="3:20" ht="16">
      <c r="D226" s="231">
        <v>2021</v>
      </c>
      <c r="E226" s="285">
        <v>123.8487146291845</v>
      </c>
      <c r="L226" s="84"/>
      <c r="M226" s="84"/>
      <c r="N226" s="84"/>
      <c r="O226" s="84"/>
      <c r="P226" s="84"/>
      <c r="Q226" s="84"/>
      <c r="R226" s="84"/>
      <c r="S226" s="84"/>
      <c r="T226" s="84"/>
    </row>
    <row r="227" spans="3:20" ht="16">
      <c r="D227" s="231">
        <v>2022</v>
      </c>
      <c r="E227" s="285">
        <v>133.66007027926759</v>
      </c>
    </row>
    <row r="228" spans="3:20" ht="16">
      <c r="D228" s="231">
        <v>2023</v>
      </c>
      <c r="E228" s="285">
        <v>142.74089143702599</v>
      </c>
    </row>
    <row r="229" spans="3:20" ht="16">
      <c r="D229" s="290">
        <v>2024</v>
      </c>
      <c r="E229" s="285">
        <v>147.4107638246717</v>
      </c>
    </row>
    <row r="231" spans="3:20">
      <c r="G231" s="333"/>
    </row>
    <row r="232" spans="3:20">
      <c r="J232" s="356"/>
    </row>
    <row r="233" spans="3:20" ht="16" thickBot="1">
      <c r="C233" s="21" t="s">
        <v>102</v>
      </c>
      <c r="D233" s="21"/>
      <c r="E233" s="21"/>
      <c r="F233" s="21"/>
    </row>
    <row r="234" spans="3:20" ht="16" thickTop="1"/>
    <row r="235" spans="3:20">
      <c r="C235" s="713" t="s">
        <v>490</v>
      </c>
      <c r="D235" s="714"/>
      <c r="E235" s="714"/>
      <c r="F235" s="715"/>
    </row>
    <row r="236" spans="3:20">
      <c r="C236" s="67" t="s">
        <v>159</v>
      </c>
      <c r="D236" s="68"/>
      <c r="E236" s="69"/>
      <c r="F236" s="22">
        <f>D146</f>
        <v>2.7372807390380727E-2</v>
      </c>
    </row>
    <row r="237" spans="3:20">
      <c r="C237" s="67" t="s">
        <v>160</v>
      </c>
      <c r="D237" s="68"/>
      <c r="E237" s="69"/>
      <c r="F237" s="22">
        <v>-5.0000000000000001E-3</v>
      </c>
      <c r="G237" s="1" t="s">
        <v>153</v>
      </c>
    </row>
    <row r="238" spans="3:20">
      <c r="C238" s="67" t="s">
        <v>161</v>
      </c>
      <c r="D238" s="68"/>
      <c r="E238" s="69"/>
      <c r="F238" s="22">
        <f>-I204</f>
        <v>-2.5016411429209295E-2</v>
      </c>
    </row>
    <row r="239" spans="3:20" ht="16" thickBot="1">
      <c r="C239" s="70" t="s">
        <v>162</v>
      </c>
      <c r="D239" s="71"/>
      <c r="E239" s="72"/>
      <c r="F239" s="490">
        <v>2.1000000000000001E-2</v>
      </c>
    </row>
    <row r="240" spans="3:20" ht="16" thickTop="1">
      <c r="C240" s="73" t="s">
        <v>163</v>
      </c>
      <c r="D240" s="74"/>
      <c r="E240" s="75"/>
      <c r="F240" s="27">
        <f>SUM(F236:F239)</f>
        <v>1.8356395961171432E-2</v>
      </c>
    </row>
    <row r="241" spans="3:10">
      <c r="C241" s="10" t="s">
        <v>164</v>
      </c>
      <c r="I241" s="357"/>
    </row>
    <row r="244" spans="3:10">
      <c r="C244" s="713" t="s">
        <v>499</v>
      </c>
      <c r="D244" s="714"/>
      <c r="E244" s="714"/>
      <c r="F244" s="715"/>
    </row>
    <row r="245" spans="3:10">
      <c r="C245" s="67" t="s">
        <v>159</v>
      </c>
      <c r="D245" s="68"/>
      <c r="E245" s="69"/>
      <c r="F245" s="22">
        <f>F236</f>
        <v>2.7372807390380727E-2</v>
      </c>
    </row>
    <row r="246" spans="3:10">
      <c r="C246" s="67" t="s">
        <v>160</v>
      </c>
      <c r="D246" s="68"/>
      <c r="E246" s="69"/>
      <c r="F246" s="22">
        <f>F237</f>
        <v>-5.0000000000000001E-3</v>
      </c>
      <c r="G246" s="1" t="s">
        <v>153</v>
      </c>
    </row>
    <row r="247" spans="3:10">
      <c r="C247" s="67" t="s">
        <v>161</v>
      </c>
      <c r="D247" s="68"/>
      <c r="E247" s="69"/>
      <c r="F247" s="22">
        <f>F238</f>
        <v>-2.5016411429209295E-2</v>
      </c>
    </row>
    <row r="248" spans="3:10" ht="16" thickBot="1">
      <c r="C248" s="70" t="s">
        <v>162</v>
      </c>
      <c r="D248" s="71"/>
      <c r="E248" s="72"/>
      <c r="F248" s="490">
        <v>0.02</v>
      </c>
    </row>
    <row r="249" spans="3:10" ht="16" thickTop="1">
      <c r="C249" s="73" t="s">
        <v>163</v>
      </c>
      <c r="D249" s="74"/>
      <c r="E249" s="75"/>
      <c r="F249" s="27">
        <f>SUM(F245:F248)</f>
        <v>1.7356395961171431E-2</v>
      </c>
    </row>
    <row r="250" spans="3:10" ht="22" customHeight="1">
      <c r="C250" s="10" t="s">
        <v>164</v>
      </c>
    </row>
    <row r="252" spans="3:10" ht="16" thickBot="1">
      <c r="C252" s="19" t="s">
        <v>165</v>
      </c>
      <c r="D252" s="19"/>
      <c r="E252" s="19"/>
      <c r="F252" s="19"/>
      <c r="G252" s="19"/>
      <c r="H252" s="19"/>
      <c r="I252" s="19"/>
      <c r="J252" s="19"/>
    </row>
    <row r="253" spans="3:10" ht="16" thickTop="1"/>
    <row r="254" spans="3:10" ht="16" thickBot="1">
      <c r="C254" s="21" t="s">
        <v>166</v>
      </c>
      <c r="D254" s="21"/>
      <c r="E254" s="21"/>
      <c r="H254" s="21" t="s">
        <v>167</v>
      </c>
      <c r="I254" s="21"/>
      <c r="J254" s="21"/>
    </row>
    <row r="255" spans="3:10" ht="16" thickTop="1"/>
    <row r="256" spans="3:10">
      <c r="C256" s="721" t="s">
        <v>168</v>
      </c>
      <c r="D256" s="722"/>
      <c r="E256" s="22">
        <v>4.4699999999999997E-2</v>
      </c>
      <c r="F256" s="156"/>
      <c r="H256" s="721" t="s">
        <v>169</v>
      </c>
      <c r="I256" s="722"/>
      <c r="J256" s="22">
        <f>E261</f>
        <v>6.8699999999999997E-2</v>
      </c>
    </row>
    <row r="257" spans="3:10" ht="17" thickBot="1">
      <c r="C257" s="725" t="s">
        <v>170</v>
      </c>
      <c r="D257" s="726"/>
      <c r="E257" s="286">
        <v>1.7000000000000001E-2</v>
      </c>
      <c r="F257" s="346"/>
      <c r="H257" s="723" t="s">
        <v>171</v>
      </c>
      <c r="I257" s="724"/>
      <c r="J257" s="23">
        <f>'4. Market Valuation'!D85</f>
        <v>1.7556395961171433E-2</v>
      </c>
    </row>
    <row r="258" spans="3:10" ht="17" thickTop="1">
      <c r="C258" s="725" t="s">
        <v>491</v>
      </c>
      <c r="D258" s="726"/>
      <c r="E258" s="286">
        <v>0</v>
      </c>
      <c r="F258" s="84"/>
      <c r="H258" s="719" t="s">
        <v>172</v>
      </c>
      <c r="I258" s="720"/>
      <c r="J258" s="27">
        <f>J256-J257</f>
        <v>5.1143604038828561E-2</v>
      </c>
    </row>
    <row r="259" spans="3:10" ht="16">
      <c r="C259" s="725" t="s">
        <v>173</v>
      </c>
      <c r="D259" s="726"/>
      <c r="E259" s="286">
        <v>0</v>
      </c>
      <c r="F259" s="84"/>
    </row>
    <row r="260" spans="3:10" ht="17" customHeight="1" thickBot="1">
      <c r="C260" s="727" t="s">
        <v>174</v>
      </c>
      <c r="D260" s="728"/>
      <c r="E260" s="490">
        <v>7.0000000000000001E-3</v>
      </c>
      <c r="F260" s="340"/>
      <c r="J260" s="156"/>
    </row>
    <row r="261" spans="3:10" ht="17" thickTop="1">
      <c r="C261" s="719" t="s">
        <v>175</v>
      </c>
      <c r="D261" s="720"/>
      <c r="E261" s="27">
        <f>SUM(E256:E260)</f>
        <v>6.8699999999999997E-2</v>
      </c>
      <c r="F261" s="347"/>
    </row>
    <row r="263" spans="3:10">
      <c r="C263" s="1" t="s">
        <v>176</v>
      </c>
    </row>
    <row r="264" spans="3:10" ht="16">
      <c r="C264" s="292"/>
    </row>
    <row r="265" spans="3:10" ht="16">
      <c r="C265" s="292" t="s">
        <v>492</v>
      </c>
    </row>
    <row r="266" spans="3:10">
      <c r="C266" s="1" t="s">
        <v>494</v>
      </c>
    </row>
    <row r="268" spans="3:10">
      <c r="C268" s="1" t="s">
        <v>495</v>
      </c>
    </row>
    <row r="269" spans="3:10" ht="16">
      <c r="D269" s="362"/>
      <c r="E269"/>
      <c r="F269"/>
    </row>
    <row r="270" spans="3:10" ht="16">
      <c r="D270"/>
      <c r="E270"/>
      <c r="F270"/>
    </row>
    <row r="271" spans="3:10" ht="16">
      <c r="D271" s="293"/>
      <c r="E271"/>
      <c r="F271"/>
    </row>
    <row r="272" spans="3:10" ht="16">
      <c r="D272"/>
      <c r="E272"/>
      <c r="F272"/>
    </row>
    <row r="273" spans="3:9" ht="16">
      <c r="D273" s="292"/>
      <c r="E273"/>
      <c r="F273"/>
    </row>
    <row r="274" spans="3:9" ht="16">
      <c r="D274"/>
      <c r="E274"/>
      <c r="F274"/>
    </row>
    <row r="275" spans="3:9" ht="16">
      <c r="D275" s="293"/>
      <c r="E275"/>
      <c r="F275"/>
    </row>
    <row r="276" spans="3:9" ht="16">
      <c r="D276"/>
      <c r="E276"/>
      <c r="F276"/>
    </row>
    <row r="277" spans="3:9" ht="16">
      <c r="D277" s="293"/>
      <c r="E277"/>
      <c r="F277"/>
    </row>
    <row r="278" spans="3:9" ht="32">
      <c r="D278"/>
      <c r="E278"/>
      <c r="F278"/>
      <c r="I278" s="291"/>
    </row>
    <row r="279" spans="3:9" ht="16">
      <c r="D279" s="292"/>
      <c r="E279"/>
      <c r="F279"/>
      <c r="I279"/>
    </row>
    <row r="280" spans="3:9" ht="16">
      <c r="D280" s="293"/>
      <c r="E280"/>
      <c r="F280"/>
      <c r="I280" s="293"/>
    </row>
    <row r="281" spans="3:9" ht="16">
      <c r="C281" s="353"/>
      <c r="D281" s="296"/>
      <c r="E281" s="296"/>
      <c r="F281" s="296"/>
      <c r="I281"/>
    </row>
    <row r="282" spans="3:9" ht="16">
      <c r="D282" s="296"/>
      <c r="E282"/>
      <c r="F282"/>
      <c r="I282" s="292"/>
    </row>
    <row r="283" spans="3:9" ht="16">
      <c r="C283" s="353"/>
      <c r="D283" s="296"/>
      <c r="E283"/>
      <c r="F283"/>
      <c r="I283" s="293"/>
    </row>
    <row r="284" spans="3:9" ht="16">
      <c r="C284" s="273"/>
      <c r="D284"/>
      <c r="E284"/>
      <c r="F284"/>
      <c r="I284" s="293"/>
    </row>
    <row r="285" spans="3:9" ht="16">
      <c r="C285" s="1"/>
      <c r="D285" s="292"/>
      <c r="E285"/>
      <c r="F285"/>
      <c r="I285" s="293"/>
    </row>
    <row r="286" spans="3:9" ht="16">
      <c r="C286" s="344"/>
      <c r="D286"/>
      <c r="E286"/>
      <c r="F286"/>
      <c r="I286"/>
    </row>
    <row r="287" spans="3:9" ht="16">
      <c r="C287" s="345"/>
      <c r="D287" s="293"/>
      <c r="E287"/>
      <c r="F287"/>
      <c r="I287" s="293"/>
    </row>
    <row r="288" spans="3:9" ht="16">
      <c r="C288" s="345"/>
      <c r="D288"/>
      <c r="E288"/>
      <c r="F288"/>
      <c r="I288" s="293"/>
    </row>
    <row r="289" spans="3:12" ht="16">
      <c r="C289" s="345"/>
      <c r="D289" s="293"/>
      <c r="E289"/>
      <c r="F289"/>
      <c r="I289"/>
    </row>
    <row r="290" spans="3:12" ht="16">
      <c r="C290" s="345"/>
      <c r="D290"/>
      <c r="E290"/>
      <c r="F290"/>
      <c r="I290" s="293"/>
    </row>
    <row r="291" spans="3:12" ht="16">
      <c r="C291" s="345"/>
      <c r="D291" s="292"/>
      <c r="E291"/>
      <c r="F291"/>
    </row>
    <row r="292" spans="3:12" ht="16">
      <c r="C292" s="345"/>
      <c r="D292"/>
      <c r="E292"/>
      <c r="F292"/>
    </row>
    <row r="293" spans="3:12" ht="16">
      <c r="C293" s="345"/>
      <c r="D293" s="293"/>
      <c r="E293"/>
      <c r="F293"/>
    </row>
    <row r="294" spans="3:12" ht="16">
      <c r="C294" s="345"/>
      <c r="D294"/>
      <c r="E294"/>
      <c r="F294"/>
    </row>
    <row r="295" spans="3:12" ht="16">
      <c r="C295" s="345"/>
      <c r="D295" s="293"/>
      <c r="E295"/>
      <c r="F295"/>
    </row>
    <row r="296" spans="3:12" ht="16">
      <c r="C296" s="345"/>
      <c r="D296"/>
      <c r="E296"/>
      <c r="F296"/>
    </row>
    <row r="297" spans="3:12" ht="16">
      <c r="C297" s="345"/>
      <c r="D297" s="293"/>
      <c r="E297"/>
      <c r="F297"/>
    </row>
    <row r="298" spans="3:12" ht="16">
      <c r="C298" s="345"/>
      <c r="D298"/>
      <c r="E298"/>
      <c r="F298"/>
    </row>
    <row r="299" spans="3:12" ht="16">
      <c r="C299" s="345"/>
      <c r="D299" s="293"/>
      <c r="E299"/>
      <c r="F299"/>
    </row>
    <row r="300" spans="3:12" ht="16">
      <c r="C300"/>
      <c r="D300"/>
      <c r="E300"/>
      <c r="F300"/>
    </row>
    <row r="301" spans="3:12" ht="16">
      <c r="C301" s="273"/>
      <c r="D301" s="293"/>
      <c r="E301"/>
      <c r="F301"/>
      <c r="L301" s="10"/>
    </row>
    <row r="302" spans="3:12" ht="16">
      <c r="C302" s="84"/>
      <c r="D302" s="84"/>
      <c r="E302" s="84"/>
    </row>
    <row r="303" spans="3:12" ht="16">
      <c r="C303" s="84"/>
      <c r="D303" s="84"/>
      <c r="E303" s="84"/>
    </row>
    <row r="304" spans="3:12" ht="16">
      <c r="C304" s="501"/>
      <c r="D304" s="218"/>
      <c r="E304" s="218"/>
      <c r="F304" s="318"/>
      <c r="G304" s="318"/>
    </row>
    <row r="305" spans="3:7" ht="32">
      <c r="C305" s="502"/>
      <c r="D305" s="218"/>
      <c r="E305" s="218"/>
      <c r="F305" s="318"/>
      <c r="G305" s="318"/>
    </row>
    <row r="306" spans="3:7" ht="16">
      <c r="C306" s="456"/>
      <c r="D306" s="218"/>
      <c r="E306" s="218"/>
      <c r="F306" s="318"/>
      <c r="G306" s="318"/>
    </row>
    <row r="307" spans="3:7" ht="16">
      <c r="C307" s="503"/>
      <c r="D307" s="318"/>
      <c r="E307" s="318"/>
      <c r="F307" s="318"/>
      <c r="G307" s="318"/>
    </row>
    <row r="308" spans="3:7" ht="16">
      <c r="C308" s="456"/>
      <c r="D308" s="318"/>
      <c r="E308" s="318"/>
      <c r="F308" s="318"/>
      <c r="G308" s="318"/>
    </row>
    <row r="309" spans="3:7" ht="16">
      <c r="C309" s="503"/>
      <c r="D309" s="318"/>
      <c r="E309" s="318"/>
      <c r="F309" s="318"/>
      <c r="G309" s="318"/>
    </row>
    <row r="310" spans="3:7" ht="16">
      <c r="C310" s="456"/>
      <c r="D310" s="318"/>
      <c r="E310" s="318"/>
      <c r="F310" s="318"/>
      <c r="G310" s="318"/>
    </row>
    <row r="311" spans="3:7" ht="16">
      <c r="C311" s="504"/>
      <c r="D311" s="318"/>
      <c r="E311" s="318"/>
      <c r="F311" s="318"/>
      <c r="G311" s="318"/>
    </row>
    <row r="312" spans="3:7" ht="16">
      <c r="C312" s="456"/>
      <c r="D312" s="318"/>
      <c r="E312" s="318"/>
      <c r="F312" s="318"/>
      <c r="G312" s="318"/>
    </row>
    <row r="313" spans="3:7" ht="16">
      <c r="C313" s="503"/>
      <c r="D313" s="318"/>
      <c r="E313" s="318"/>
      <c r="F313" s="318"/>
      <c r="G313" s="318"/>
    </row>
    <row r="314" spans="3:7" ht="16">
      <c r="C314" s="456"/>
      <c r="D314" s="318"/>
      <c r="E314" s="318"/>
      <c r="F314" s="318"/>
      <c r="G314" s="318"/>
    </row>
    <row r="315" spans="3:7" ht="16" hidden="1">
      <c r="C315" s="292" t="s">
        <v>177</v>
      </c>
    </row>
    <row r="316" spans="3:7" ht="16" hidden="1">
      <c r="C316"/>
    </row>
    <row r="317" spans="3:7" ht="16" hidden="1">
      <c r="C317" s="292" t="s">
        <v>178</v>
      </c>
    </row>
    <row r="318" spans="3:7" ht="16" hidden="1">
      <c r="C318"/>
    </row>
    <row r="319" spans="3:7" ht="16" hidden="1">
      <c r="C319" s="292" t="s">
        <v>179</v>
      </c>
    </row>
    <row r="320" spans="3:7" ht="16" hidden="1">
      <c r="C320"/>
    </row>
    <row r="321" spans="3:3" ht="16" hidden="1">
      <c r="C321" s="292" t="s">
        <v>180</v>
      </c>
    </row>
    <row r="322" spans="3:3" ht="16" hidden="1">
      <c r="C322"/>
    </row>
    <row r="323" spans="3:3" ht="16" hidden="1">
      <c r="C323" s="293" t="s">
        <v>181</v>
      </c>
    </row>
    <row r="324" spans="3:3" ht="16" hidden="1">
      <c r="C324"/>
    </row>
    <row r="325" spans="3:3" ht="16" hidden="1">
      <c r="C325" s="293" t="s">
        <v>182</v>
      </c>
    </row>
    <row r="326" spans="3:3" ht="16" hidden="1">
      <c r="C326"/>
    </row>
    <row r="327" spans="3:3" ht="16" hidden="1">
      <c r="C327" s="292" t="s">
        <v>183</v>
      </c>
    </row>
    <row r="328" spans="3:3" ht="16" hidden="1">
      <c r="C328"/>
    </row>
    <row r="329" spans="3:3" ht="16" hidden="1">
      <c r="C329" s="293" t="s">
        <v>184</v>
      </c>
    </row>
    <row r="330" spans="3:3" hidden="1"/>
    <row r="331" spans="3:3" hidden="1"/>
    <row r="332" spans="3:3" ht="16" hidden="1">
      <c r="C332" s="292" t="s">
        <v>185</v>
      </c>
    </row>
    <row r="333" spans="3:3" ht="18" hidden="1">
      <c r="C333" s="294" t="s">
        <v>186</v>
      </c>
    </row>
    <row r="334" spans="3:3" ht="18" hidden="1">
      <c r="C334" s="294" t="s">
        <v>187</v>
      </c>
    </row>
    <row r="335" spans="3:3" hidden="1"/>
    <row r="336" spans="3:3" hidden="1"/>
    <row r="337" spans="3:5" ht="32" hidden="1">
      <c r="C337" s="291" t="s">
        <v>188</v>
      </c>
      <c r="D337"/>
      <c r="E337"/>
    </row>
    <row r="338" spans="3:5" ht="16" hidden="1">
      <c r="C338"/>
      <c r="D338"/>
      <c r="E338"/>
    </row>
    <row r="339" spans="3:5" ht="19" hidden="1">
      <c r="C339" s="295" t="s">
        <v>189</v>
      </c>
      <c r="D339"/>
      <c r="E339"/>
    </row>
    <row r="340" spans="3:5" ht="16" hidden="1">
      <c r="C340"/>
      <c r="D340"/>
      <c r="E340"/>
    </row>
    <row r="341" spans="3:5" ht="16" hidden="1">
      <c r="C341" s="293" t="s">
        <v>190</v>
      </c>
      <c r="D341"/>
      <c r="E341"/>
    </row>
    <row r="342" spans="3:5" ht="16" hidden="1">
      <c r="C342"/>
      <c r="D342"/>
      <c r="E342"/>
    </row>
    <row r="343" spans="3:5" ht="16" hidden="1">
      <c r="C343" s="292" t="s">
        <v>191</v>
      </c>
      <c r="D343"/>
      <c r="E343"/>
    </row>
    <row r="344" spans="3:5" ht="16" hidden="1">
      <c r="C344"/>
      <c r="D344"/>
      <c r="E344"/>
    </row>
    <row r="345" spans="3:5" ht="16" hidden="1">
      <c r="C345" s="292" t="s">
        <v>192</v>
      </c>
      <c r="D345"/>
      <c r="E345"/>
    </row>
    <row r="346" spans="3:5" ht="16" hidden="1">
      <c r="C346"/>
      <c r="D346"/>
      <c r="E346"/>
    </row>
    <row r="347" spans="3:5" ht="16" hidden="1">
      <c r="C347" s="293" t="s">
        <v>193</v>
      </c>
      <c r="D347"/>
      <c r="E347"/>
    </row>
    <row r="348" spans="3:5" ht="16" hidden="1">
      <c r="C348"/>
      <c r="D348"/>
      <c r="E348"/>
    </row>
    <row r="349" spans="3:5" ht="16" hidden="1">
      <c r="C349"/>
      <c r="D349"/>
      <c r="E349"/>
    </row>
    <row r="350" spans="3:5" ht="16" hidden="1">
      <c r="C350"/>
      <c r="D350"/>
      <c r="E350"/>
    </row>
    <row r="351" spans="3:5" ht="19" hidden="1">
      <c r="C351" s="295" t="s">
        <v>194</v>
      </c>
      <c r="D351"/>
      <c r="E351"/>
    </row>
    <row r="352" spans="3:5" ht="16" hidden="1">
      <c r="C352"/>
      <c r="D352"/>
      <c r="E352"/>
    </row>
    <row r="353" spans="3:5" ht="16" hidden="1">
      <c r="C353" s="292" t="s">
        <v>195</v>
      </c>
      <c r="D353"/>
      <c r="E353"/>
    </row>
    <row r="354" spans="3:5" ht="16" hidden="1">
      <c r="C354" s="293"/>
      <c r="D354"/>
      <c r="E354"/>
    </row>
    <row r="355" spans="3:5" ht="16" hidden="1">
      <c r="C355" s="296" t="s">
        <v>196</v>
      </c>
      <c r="D355" s="296" t="s">
        <v>197</v>
      </c>
      <c r="E355" s="296" t="s">
        <v>198</v>
      </c>
    </row>
    <row r="356" spans="3:5" ht="16" hidden="1">
      <c r="C356" t="s">
        <v>199</v>
      </c>
      <c r="D356" s="297">
        <v>5.0999999999999997E-2</v>
      </c>
      <c r="E356" t="s">
        <v>200</v>
      </c>
    </row>
    <row r="357" spans="3:5" ht="16" hidden="1">
      <c r="C357" t="s">
        <v>201</v>
      </c>
      <c r="D357" s="297">
        <v>5.3999999999999999E-2</v>
      </c>
      <c r="E357" t="s">
        <v>202</v>
      </c>
    </row>
    <row r="358" spans="3:5" ht="16" hidden="1">
      <c r="C358" t="s">
        <v>203</v>
      </c>
      <c r="D358" s="297">
        <v>5.5E-2</v>
      </c>
      <c r="E358" t="s">
        <v>204</v>
      </c>
    </row>
    <row r="359" spans="3:5" ht="16" hidden="1">
      <c r="C359" t="s">
        <v>205</v>
      </c>
      <c r="D359" t="s">
        <v>206</v>
      </c>
      <c r="E359" t="s">
        <v>207</v>
      </c>
    </row>
    <row r="360" spans="3:5" ht="16" hidden="1">
      <c r="C360"/>
      <c r="D360"/>
      <c r="E360"/>
    </row>
    <row r="361" spans="3:5" ht="16" hidden="1">
      <c r="C361" s="292" t="s">
        <v>208</v>
      </c>
      <c r="D361"/>
      <c r="E361"/>
    </row>
    <row r="362" spans="3:5" ht="16" hidden="1">
      <c r="C362" s="293"/>
      <c r="D362"/>
      <c r="E362"/>
    </row>
    <row r="363" spans="3:5" ht="16" hidden="1">
      <c r="C363" s="296" t="s">
        <v>209</v>
      </c>
      <c r="D363" s="296" t="s">
        <v>210</v>
      </c>
      <c r="E363" s="296" t="s">
        <v>198</v>
      </c>
    </row>
    <row r="364" spans="3:5" ht="16" hidden="1">
      <c r="C364" t="s">
        <v>211</v>
      </c>
      <c r="D364" s="297">
        <v>5.2699999999999997E-2</v>
      </c>
      <c r="E364" t="s">
        <v>212</v>
      </c>
    </row>
    <row r="365" spans="3:5" ht="16" hidden="1">
      <c r="C365" t="s">
        <v>213</v>
      </c>
      <c r="D365" s="297">
        <v>5.5E-2</v>
      </c>
      <c r="E365" t="s">
        <v>214</v>
      </c>
    </row>
    <row r="366" spans="3:5" ht="16" hidden="1">
      <c r="C366" t="s">
        <v>215</v>
      </c>
      <c r="D366" t="s">
        <v>216</v>
      </c>
      <c r="E366" t="s">
        <v>217</v>
      </c>
    </row>
    <row r="367" spans="3:5" ht="16" hidden="1">
      <c r="C367" s="298" t="s">
        <v>218</v>
      </c>
      <c r="D367" t="s">
        <v>219</v>
      </c>
      <c r="E367" t="s">
        <v>220</v>
      </c>
    </row>
    <row r="368" spans="3:5" ht="16" hidden="1">
      <c r="C368"/>
      <c r="D368"/>
      <c r="E368"/>
    </row>
    <row r="369" spans="3:5" ht="16" hidden="1">
      <c r="C369" s="293" t="s">
        <v>221</v>
      </c>
      <c r="D369"/>
      <c r="E369"/>
    </row>
    <row r="370" spans="3:5" ht="16" hidden="1">
      <c r="C370" s="293" t="s">
        <v>222</v>
      </c>
      <c r="D370"/>
      <c r="E370"/>
    </row>
    <row r="371" spans="3:5" ht="16" hidden="1">
      <c r="C371" s="293" t="s">
        <v>223</v>
      </c>
      <c r="D371"/>
      <c r="E371"/>
    </row>
    <row r="372" spans="3:5" ht="16" hidden="1">
      <c r="C372"/>
      <c r="D372"/>
      <c r="E372"/>
    </row>
    <row r="373" spans="3:5" ht="16" hidden="1">
      <c r="C373" s="292" t="s">
        <v>224</v>
      </c>
      <c r="D373"/>
      <c r="E373"/>
    </row>
    <row r="374" spans="3:5" hidden="1"/>
    <row r="375" spans="3:5" hidden="1"/>
    <row r="376" spans="3:5" ht="16" hidden="1">
      <c r="C376" s="293" t="s">
        <v>225</v>
      </c>
      <c r="D376"/>
      <c r="E376"/>
    </row>
    <row r="377" spans="3:5" ht="16" hidden="1">
      <c r="C377" s="292" t="s">
        <v>226</v>
      </c>
      <c r="D377"/>
      <c r="E377"/>
    </row>
    <row r="378" spans="3:5" ht="16" hidden="1">
      <c r="C378" s="293" t="s">
        <v>227</v>
      </c>
      <c r="D378"/>
      <c r="E378"/>
    </row>
    <row r="379" spans="3:5" ht="16" hidden="1">
      <c r="C379"/>
      <c r="D379"/>
      <c r="E379"/>
    </row>
    <row r="380" spans="3:5" ht="16" hidden="1">
      <c r="C380"/>
      <c r="D380"/>
      <c r="E380"/>
    </row>
    <row r="381" spans="3:5" ht="16" hidden="1">
      <c r="C381"/>
      <c r="D381"/>
      <c r="E381"/>
    </row>
    <row r="382" spans="3:5" ht="19" hidden="1">
      <c r="C382" s="295" t="s">
        <v>228</v>
      </c>
      <c r="D382"/>
      <c r="E382"/>
    </row>
    <row r="383" spans="3:5" ht="16" hidden="1">
      <c r="C383"/>
      <c r="D383"/>
      <c r="E383"/>
    </row>
    <row r="384" spans="3:5" ht="16" hidden="1">
      <c r="C384" s="293" t="s">
        <v>229</v>
      </c>
      <c r="D384"/>
      <c r="E384"/>
    </row>
    <row r="385" spans="3:5" ht="16" hidden="1">
      <c r="C385"/>
      <c r="D385"/>
      <c r="E385"/>
    </row>
    <row r="386" spans="3:5" ht="16" hidden="1">
      <c r="C386" s="293" t="s">
        <v>230</v>
      </c>
      <c r="D386"/>
      <c r="E386"/>
    </row>
    <row r="387" spans="3:5" ht="16" hidden="1">
      <c r="C387"/>
      <c r="D387"/>
      <c r="E387"/>
    </row>
    <row r="388" spans="3:5" ht="16" hidden="1">
      <c r="C388" s="293" t="s">
        <v>231</v>
      </c>
      <c r="D388"/>
      <c r="E388"/>
    </row>
    <row r="389" spans="3:5" ht="16" hidden="1">
      <c r="C389"/>
      <c r="D389"/>
      <c r="E389"/>
    </row>
    <row r="390" spans="3:5" ht="16" hidden="1">
      <c r="C390" s="292" t="s">
        <v>232</v>
      </c>
      <c r="D390"/>
      <c r="E390"/>
    </row>
    <row r="391" spans="3:5" ht="16" hidden="1">
      <c r="C391"/>
      <c r="D391"/>
      <c r="E391"/>
    </row>
    <row r="392" spans="3:5" ht="16" hidden="1">
      <c r="C392" s="293" t="s">
        <v>233</v>
      </c>
      <c r="D392"/>
      <c r="E392"/>
    </row>
    <row r="393" spans="3:5" ht="16" hidden="1">
      <c r="C393"/>
      <c r="D393"/>
      <c r="E393"/>
    </row>
    <row r="394" spans="3:5" ht="16" hidden="1">
      <c r="C394" s="292" t="s">
        <v>234</v>
      </c>
      <c r="D394"/>
      <c r="E394"/>
    </row>
    <row r="395" spans="3:5" ht="16" hidden="1">
      <c r="C395"/>
      <c r="D395"/>
      <c r="E395"/>
    </row>
    <row r="396" spans="3:5" ht="16" hidden="1">
      <c r="C396" s="292" t="s">
        <v>235</v>
      </c>
      <c r="D396"/>
      <c r="E396"/>
    </row>
    <row r="397" spans="3:5" ht="16" hidden="1">
      <c r="C397" s="293" t="s">
        <v>236</v>
      </c>
      <c r="D397"/>
      <c r="E397"/>
    </row>
    <row r="398" spans="3:5" ht="16" hidden="1">
      <c r="C398"/>
      <c r="D398"/>
      <c r="E398"/>
    </row>
    <row r="399" spans="3:5" ht="16" hidden="1">
      <c r="C399"/>
      <c r="D399"/>
      <c r="E399"/>
    </row>
    <row r="400" spans="3:5" ht="16" hidden="1">
      <c r="C400"/>
      <c r="D400"/>
      <c r="E400"/>
    </row>
    <row r="401" spans="3:5" ht="19" hidden="1">
      <c r="C401" s="295" t="s">
        <v>237</v>
      </c>
      <c r="D401"/>
      <c r="E401"/>
    </row>
    <row r="402" spans="3:5" ht="16" hidden="1">
      <c r="C402"/>
      <c r="D402"/>
      <c r="E402"/>
    </row>
    <row r="403" spans="3:5" ht="16" hidden="1">
      <c r="C403" s="293" t="s">
        <v>238</v>
      </c>
      <c r="D403"/>
      <c r="E403"/>
    </row>
    <row r="404" spans="3:5" ht="16" hidden="1">
      <c r="C404" s="293"/>
      <c r="D404"/>
      <c r="E404"/>
    </row>
    <row r="405" spans="3:5" ht="16" hidden="1">
      <c r="C405" s="296" t="s">
        <v>239</v>
      </c>
      <c r="D405" s="296" t="s">
        <v>240</v>
      </c>
      <c r="E405" s="296" t="s">
        <v>198</v>
      </c>
    </row>
    <row r="406" spans="3:5" ht="16" hidden="1">
      <c r="C406" t="s">
        <v>241</v>
      </c>
      <c r="D406" s="299">
        <v>4.4699999999999997E-2</v>
      </c>
      <c r="E406" t="s">
        <v>242</v>
      </c>
    </row>
    <row r="407" spans="3:5" ht="16" hidden="1">
      <c r="C407" t="s">
        <v>243</v>
      </c>
      <c r="D407" s="299">
        <v>1.4999999999999999E-2</v>
      </c>
      <c r="E407" t="s">
        <v>244</v>
      </c>
    </row>
    <row r="408" spans="3:5" ht="16" hidden="1">
      <c r="C408" t="s">
        <v>245</v>
      </c>
      <c r="D408" s="299">
        <v>3.0000000000000001E-3</v>
      </c>
      <c r="E408" t="s">
        <v>246</v>
      </c>
    </row>
    <row r="409" spans="3:5" ht="16" hidden="1">
      <c r="C409" t="s">
        <v>247</v>
      </c>
      <c r="D409" s="299">
        <v>2E-3</v>
      </c>
      <c r="E409" t="s">
        <v>248</v>
      </c>
    </row>
    <row r="410" spans="3:5" ht="16" hidden="1">
      <c r="C410" t="s">
        <v>249</v>
      </c>
      <c r="D410" s="296" t="s">
        <v>250</v>
      </c>
      <c r="E410" t="s">
        <v>251</v>
      </c>
    </row>
    <row r="411" spans="3:5" ht="16" hidden="1">
      <c r="C411" s="296" t="s">
        <v>252</v>
      </c>
      <c r="D411" s="296" t="s">
        <v>253</v>
      </c>
      <c r="E411"/>
    </row>
    <row r="412" spans="3:5" ht="16" hidden="1">
      <c r="C412"/>
      <c r="D412"/>
      <c r="E412"/>
    </row>
    <row r="413" spans="3:5" ht="16" hidden="1">
      <c r="C413" t="s">
        <v>254</v>
      </c>
      <c r="D413"/>
      <c r="E413"/>
    </row>
    <row r="414" spans="3:5" ht="18" hidden="1">
      <c r="C414" s="294" t="s">
        <v>255</v>
      </c>
      <c r="D414"/>
      <c r="E414"/>
    </row>
    <row r="415" spans="3:5" ht="18" hidden="1">
      <c r="C415" s="294" t="s">
        <v>256</v>
      </c>
      <c r="D415"/>
      <c r="E415"/>
    </row>
    <row r="416" spans="3:5" ht="18" hidden="1">
      <c r="C416" s="294" t="s">
        <v>257</v>
      </c>
      <c r="D416"/>
      <c r="E416"/>
    </row>
    <row r="417" spans="3:5" ht="19" hidden="1">
      <c r="C417" s="295" t="s">
        <v>258</v>
      </c>
      <c r="D417"/>
      <c r="E417"/>
    </row>
    <row r="418" spans="3:5" ht="16" hidden="1">
      <c r="C418"/>
      <c r="D418"/>
      <c r="E418"/>
    </row>
    <row r="419" spans="3:5" ht="16" hidden="1">
      <c r="C419" s="293" t="s">
        <v>259</v>
      </c>
      <c r="D419"/>
      <c r="E419"/>
    </row>
    <row r="420" spans="3:5" ht="16" hidden="1">
      <c r="C420" s="292" t="s">
        <v>260</v>
      </c>
      <c r="D420"/>
      <c r="E420"/>
    </row>
    <row r="421" spans="3:5" ht="16" hidden="1">
      <c r="C421"/>
      <c r="D421"/>
      <c r="E421"/>
    </row>
    <row r="422" spans="3:5" ht="16" hidden="1">
      <c r="C422" s="293" t="s">
        <v>261</v>
      </c>
      <c r="D422"/>
      <c r="E422"/>
    </row>
    <row r="423" spans="3:5" ht="16" hidden="1">
      <c r="C423"/>
      <c r="D423"/>
      <c r="E423"/>
    </row>
    <row r="424" spans="3:5" ht="16" hidden="1">
      <c r="C424" s="293" t="s">
        <v>262</v>
      </c>
      <c r="D424"/>
      <c r="E424"/>
    </row>
    <row r="425" spans="3:5" ht="16" hidden="1">
      <c r="C425"/>
      <c r="D425"/>
      <c r="E425"/>
    </row>
    <row r="426" spans="3:5" ht="16" hidden="1">
      <c r="C426" s="293" t="s">
        <v>263</v>
      </c>
      <c r="D426"/>
      <c r="E426"/>
    </row>
    <row r="427" spans="3:5" ht="16" hidden="1">
      <c r="C427"/>
      <c r="D427"/>
      <c r="E427"/>
    </row>
    <row r="428" spans="3:5" ht="16" hidden="1">
      <c r="C428"/>
      <c r="D428"/>
      <c r="E428"/>
    </row>
    <row r="429" spans="3:5" ht="16" hidden="1">
      <c r="C429"/>
      <c r="D429"/>
      <c r="E429"/>
    </row>
    <row r="430" spans="3:5" ht="19" hidden="1">
      <c r="C430" s="295" t="s">
        <v>264</v>
      </c>
      <c r="D430"/>
      <c r="E430"/>
    </row>
    <row r="431" spans="3:5" ht="16" hidden="1">
      <c r="C431"/>
      <c r="D431"/>
      <c r="E431"/>
    </row>
    <row r="432" spans="3:5" ht="16" hidden="1">
      <c r="C432" s="292" t="s">
        <v>265</v>
      </c>
      <c r="D432"/>
      <c r="E432"/>
    </row>
    <row r="433" spans="3:16" ht="16" hidden="1">
      <c r="C433"/>
      <c r="D433"/>
      <c r="E433"/>
    </row>
    <row r="434" spans="3:16" ht="16" hidden="1">
      <c r="C434" s="292" t="s">
        <v>266</v>
      </c>
      <c r="D434"/>
      <c r="E434"/>
    </row>
    <row r="435" spans="3:16" ht="16" hidden="1">
      <c r="C435"/>
      <c r="D435"/>
      <c r="E435"/>
    </row>
    <row r="436" spans="3:16" ht="16" hidden="1">
      <c r="C436" s="292" t="s">
        <v>267</v>
      </c>
      <c r="D436"/>
      <c r="E436"/>
    </row>
    <row r="437" spans="3:16" ht="16" hidden="1">
      <c r="C437"/>
      <c r="D437"/>
      <c r="E437"/>
    </row>
    <row r="438" spans="3:16" ht="16" hidden="1">
      <c r="C438" s="293" t="s">
        <v>268</v>
      </c>
      <c r="D438"/>
      <c r="E438"/>
    </row>
    <row r="439" spans="3:16" ht="16" hidden="1">
      <c r="C439" s="293" t="s">
        <v>269</v>
      </c>
      <c r="D439"/>
      <c r="E439"/>
    </row>
    <row r="440" spans="3:16" ht="16" hidden="1">
      <c r="C440" s="293" t="s">
        <v>270</v>
      </c>
      <c r="D440"/>
      <c r="E440"/>
    </row>
    <row r="441" spans="3:16" ht="16" hidden="1">
      <c r="C441" s="293" t="s">
        <v>271</v>
      </c>
      <c r="D441"/>
      <c r="E441"/>
    </row>
    <row r="442" spans="3:16" hidden="1"/>
    <row r="443" spans="3:16" hidden="1"/>
    <row r="444" spans="3:16" hidden="1"/>
    <row r="447" spans="3:16" ht="16">
      <c r="C447"/>
      <c r="D447"/>
      <c r="E447"/>
      <c r="F447"/>
      <c r="G447"/>
      <c r="H447"/>
      <c r="I447"/>
      <c r="J447"/>
      <c r="K447"/>
      <c r="L447"/>
      <c r="M447"/>
      <c r="N447"/>
      <c r="O447"/>
      <c r="P447"/>
    </row>
    <row r="448" spans="3:16" ht="32">
      <c r="C448" s="291"/>
      <c r="D448"/>
      <c r="E448"/>
      <c r="F448"/>
      <c r="G448"/>
      <c r="H448"/>
      <c r="I448"/>
      <c r="J448"/>
      <c r="K448"/>
      <c r="L448"/>
      <c r="M448"/>
      <c r="N448"/>
      <c r="O448"/>
      <c r="P448"/>
    </row>
    <row r="449" spans="3:16" ht="16">
      <c r="C449"/>
      <c r="D449"/>
      <c r="E449"/>
      <c r="F449"/>
      <c r="G449"/>
      <c r="H449"/>
      <c r="I449"/>
      <c r="J449"/>
      <c r="K449"/>
      <c r="L449"/>
      <c r="M449"/>
      <c r="N449"/>
      <c r="O449"/>
      <c r="P449"/>
    </row>
    <row r="450" spans="3:16" ht="16">
      <c r="C450" s="293"/>
      <c r="D450"/>
      <c r="E450"/>
      <c r="F450"/>
      <c r="G450"/>
      <c r="H450"/>
      <c r="I450"/>
      <c r="J450"/>
      <c r="K450"/>
      <c r="L450"/>
      <c r="M450"/>
      <c r="N450"/>
      <c r="O450"/>
      <c r="P450"/>
    </row>
    <row r="451" spans="3:16" ht="16">
      <c r="C451"/>
      <c r="D451"/>
      <c r="E451"/>
      <c r="F451"/>
      <c r="G451"/>
      <c r="H451"/>
      <c r="I451"/>
      <c r="J451"/>
      <c r="K451"/>
      <c r="L451"/>
      <c r="M451"/>
      <c r="N451"/>
      <c r="O451"/>
      <c r="P451"/>
    </row>
    <row r="452" spans="3:16" ht="16">
      <c r="C452" s="293"/>
      <c r="D452"/>
      <c r="E452"/>
      <c r="F452"/>
      <c r="G452"/>
      <c r="H452"/>
      <c r="I452"/>
      <c r="J452"/>
      <c r="K452"/>
      <c r="L452"/>
      <c r="M452"/>
      <c r="N452"/>
      <c r="O452"/>
      <c r="P452"/>
    </row>
    <row r="453" spans="3:16" ht="16">
      <c r="C453"/>
      <c r="D453"/>
      <c r="E453"/>
      <c r="F453"/>
      <c r="G453"/>
      <c r="H453"/>
      <c r="I453"/>
      <c r="J453"/>
      <c r="K453"/>
      <c r="L453"/>
      <c r="M453"/>
      <c r="N453"/>
      <c r="O453"/>
      <c r="P453"/>
    </row>
    <row r="454" spans="3:16" ht="16">
      <c r="C454" s="293"/>
      <c r="D454"/>
      <c r="E454"/>
      <c r="F454"/>
      <c r="G454"/>
      <c r="H454"/>
      <c r="I454"/>
      <c r="J454"/>
      <c r="K454"/>
      <c r="L454"/>
      <c r="M454"/>
      <c r="N454"/>
      <c r="O454"/>
      <c r="P454"/>
    </row>
    <row r="455" spans="3:16" ht="16">
      <c r="C455"/>
      <c r="D455"/>
      <c r="E455"/>
      <c r="F455"/>
      <c r="G455"/>
      <c r="H455"/>
      <c r="I455"/>
      <c r="J455"/>
      <c r="K455"/>
      <c r="L455"/>
      <c r="M455"/>
      <c r="N455"/>
      <c r="O455"/>
      <c r="P455"/>
    </row>
    <row r="456" spans="3:16" ht="16">
      <c r="C456" s="293"/>
      <c r="D456"/>
      <c r="E456"/>
      <c r="F456"/>
      <c r="G456"/>
      <c r="H456"/>
      <c r="I456"/>
      <c r="J456"/>
      <c r="K456"/>
      <c r="L456"/>
      <c r="M456"/>
      <c r="N456"/>
      <c r="O456"/>
      <c r="P456"/>
    </row>
    <row r="457" spans="3:16" ht="16">
      <c r="C457"/>
      <c r="D457"/>
      <c r="E457"/>
      <c r="F457"/>
      <c r="G457"/>
      <c r="H457"/>
      <c r="I457"/>
      <c r="J457"/>
      <c r="K457"/>
      <c r="L457"/>
      <c r="M457"/>
      <c r="N457"/>
      <c r="O457"/>
      <c r="P457"/>
    </row>
    <row r="458" spans="3:16" ht="19">
      <c r="C458" s="295"/>
      <c r="D458"/>
      <c r="E458"/>
      <c r="F458"/>
      <c r="G458"/>
      <c r="H458"/>
      <c r="I458"/>
      <c r="J458"/>
      <c r="K458"/>
      <c r="L458"/>
      <c r="M458"/>
      <c r="N458"/>
      <c r="O458"/>
      <c r="P458"/>
    </row>
    <row r="459" spans="3:16" ht="16">
      <c r="C459"/>
      <c r="D459"/>
      <c r="E459"/>
      <c r="F459"/>
      <c r="G459"/>
      <c r="H459"/>
      <c r="I459"/>
      <c r="J459"/>
      <c r="K459"/>
      <c r="L459"/>
      <c r="M459"/>
      <c r="N459"/>
      <c r="O459"/>
      <c r="P459"/>
    </row>
    <row r="460" spans="3:16" ht="16">
      <c r="C460" s="292"/>
      <c r="D460"/>
      <c r="E460"/>
      <c r="F460"/>
      <c r="G460"/>
      <c r="H460"/>
      <c r="I460"/>
      <c r="J460"/>
      <c r="K460"/>
      <c r="L460"/>
      <c r="M460"/>
      <c r="N460"/>
      <c r="O460"/>
      <c r="P460"/>
    </row>
    <row r="461" spans="3:16" ht="16">
      <c r="C461"/>
      <c r="D461"/>
      <c r="E461"/>
      <c r="F461"/>
      <c r="G461"/>
      <c r="H461"/>
      <c r="I461"/>
      <c r="J461"/>
      <c r="K461"/>
      <c r="L461"/>
      <c r="M461"/>
      <c r="N461"/>
      <c r="O461"/>
      <c r="P461"/>
    </row>
    <row r="462" spans="3:16" ht="16">
      <c r="C462" s="292"/>
      <c r="D462"/>
      <c r="E462"/>
      <c r="F462"/>
      <c r="G462"/>
      <c r="H462"/>
      <c r="I462"/>
      <c r="J462"/>
      <c r="K462"/>
      <c r="L462"/>
      <c r="M462"/>
      <c r="N462"/>
      <c r="O462"/>
      <c r="P462"/>
    </row>
    <row r="463" spans="3:16" ht="16">
      <c r="C463"/>
      <c r="D463"/>
      <c r="E463"/>
      <c r="F463"/>
      <c r="G463"/>
      <c r="H463"/>
      <c r="I463"/>
      <c r="J463"/>
      <c r="K463"/>
      <c r="L463"/>
      <c r="M463"/>
      <c r="N463"/>
      <c r="O463"/>
      <c r="P463"/>
    </row>
    <row r="464" spans="3:16" ht="16">
      <c r="C464" s="292"/>
      <c r="D464"/>
      <c r="E464"/>
      <c r="F464"/>
      <c r="G464"/>
      <c r="H464"/>
      <c r="I464"/>
      <c r="J464"/>
      <c r="K464"/>
      <c r="L464"/>
      <c r="M464"/>
      <c r="N464"/>
      <c r="O464"/>
      <c r="P464"/>
    </row>
    <row r="465" spans="3:16" ht="16">
      <c r="C465"/>
      <c r="D465"/>
      <c r="E465"/>
      <c r="F465"/>
      <c r="G465"/>
      <c r="H465"/>
      <c r="I465"/>
      <c r="J465"/>
      <c r="K465"/>
      <c r="L465"/>
      <c r="M465"/>
      <c r="N465"/>
      <c r="O465"/>
      <c r="P465"/>
    </row>
    <row r="466" spans="3:16" ht="16">
      <c r="C466" s="292"/>
      <c r="D466"/>
      <c r="E466"/>
      <c r="F466"/>
      <c r="G466"/>
      <c r="H466"/>
      <c r="I466"/>
      <c r="J466"/>
      <c r="K466"/>
      <c r="L466"/>
      <c r="M466"/>
      <c r="N466"/>
      <c r="O466"/>
      <c r="P466"/>
    </row>
    <row r="467" spans="3:16" ht="16">
      <c r="C467"/>
      <c r="D467"/>
      <c r="E467"/>
      <c r="F467"/>
      <c r="G467"/>
      <c r="H467"/>
      <c r="I467"/>
      <c r="J467"/>
      <c r="K467"/>
      <c r="L467"/>
      <c r="M467"/>
      <c r="N467"/>
      <c r="O467"/>
      <c r="P467"/>
    </row>
    <row r="468" spans="3:16" ht="16">
      <c r="C468" s="292"/>
      <c r="D468"/>
      <c r="E468"/>
      <c r="F468"/>
      <c r="G468"/>
      <c r="H468"/>
      <c r="I468"/>
      <c r="J468"/>
      <c r="K468"/>
      <c r="L468"/>
      <c r="M468"/>
      <c r="N468"/>
      <c r="O468"/>
      <c r="P468"/>
    </row>
    <row r="469" spans="3:16" ht="16">
      <c r="C469"/>
      <c r="D469"/>
      <c r="E469"/>
      <c r="F469"/>
      <c r="G469"/>
      <c r="H469"/>
      <c r="I469"/>
      <c r="J469"/>
      <c r="K469"/>
      <c r="L469"/>
      <c r="M469"/>
      <c r="N469"/>
      <c r="O469"/>
      <c r="P469"/>
    </row>
    <row r="470" spans="3:16" ht="16">
      <c r="C470" s="292"/>
      <c r="D470"/>
      <c r="E470"/>
      <c r="F470"/>
      <c r="G470"/>
      <c r="H470"/>
      <c r="I470"/>
      <c r="J470"/>
      <c r="K470"/>
      <c r="L470"/>
      <c r="M470"/>
      <c r="N470"/>
      <c r="O470"/>
      <c r="P470"/>
    </row>
    <row r="471" spans="3:16" ht="16">
      <c r="C471"/>
      <c r="D471"/>
      <c r="E471"/>
      <c r="F471"/>
      <c r="G471"/>
      <c r="H471"/>
      <c r="I471"/>
      <c r="J471"/>
      <c r="K471"/>
      <c r="L471"/>
      <c r="M471"/>
      <c r="N471"/>
      <c r="O471"/>
      <c r="P471"/>
    </row>
    <row r="472" spans="3:16" ht="19">
      <c r="C472" s="295"/>
      <c r="D472"/>
      <c r="E472"/>
      <c r="F472"/>
      <c r="G472"/>
      <c r="H472"/>
      <c r="I472"/>
      <c r="J472"/>
      <c r="K472"/>
      <c r="L472"/>
      <c r="M472"/>
      <c r="N472"/>
      <c r="O472"/>
      <c r="P472"/>
    </row>
    <row r="473" spans="3:16" ht="16">
      <c r="C473"/>
      <c r="D473"/>
      <c r="E473"/>
      <c r="F473"/>
      <c r="G473"/>
      <c r="H473"/>
      <c r="I473"/>
      <c r="J473"/>
      <c r="K473"/>
      <c r="L473"/>
      <c r="M473"/>
      <c r="N473"/>
      <c r="O473"/>
      <c r="P473"/>
    </row>
    <row r="474" spans="3:16" ht="16">
      <c r="C474" s="293"/>
      <c r="D474"/>
      <c r="E474"/>
      <c r="F474"/>
      <c r="G474"/>
      <c r="H474"/>
      <c r="I474"/>
      <c r="J474"/>
      <c r="K474"/>
      <c r="L474"/>
      <c r="M474"/>
      <c r="N474"/>
      <c r="O474"/>
      <c r="P474"/>
    </row>
    <row r="475" spans="3:16" ht="16">
      <c r="C475"/>
      <c r="D475"/>
      <c r="E475"/>
      <c r="F475"/>
      <c r="G475"/>
      <c r="H475"/>
      <c r="I475"/>
      <c r="J475"/>
      <c r="K475"/>
      <c r="L475"/>
      <c r="M475"/>
      <c r="N475"/>
      <c r="O475"/>
      <c r="P475"/>
    </row>
    <row r="476" spans="3:16" ht="19">
      <c r="C476" s="295"/>
      <c r="D476"/>
      <c r="E476"/>
      <c r="F476"/>
      <c r="G476"/>
      <c r="H476"/>
      <c r="I476"/>
      <c r="J476"/>
      <c r="K476"/>
      <c r="L476"/>
      <c r="M476"/>
      <c r="N476"/>
      <c r="O476"/>
      <c r="P476"/>
    </row>
    <row r="477" spans="3:16" ht="16">
      <c r="C477"/>
      <c r="D477"/>
      <c r="E477"/>
      <c r="F477"/>
      <c r="G477"/>
      <c r="H477"/>
      <c r="I477"/>
      <c r="J477"/>
      <c r="K477"/>
      <c r="L477"/>
      <c r="M477"/>
      <c r="N477"/>
      <c r="O477"/>
      <c r="P477"/>
    </row>
    <row r="478" spans="3:16" ht="16">
      <c r="C478" s="293"/>
      <c r="D478"/>
      <c r="E478"/>
      <c r="F478"/>
      <c r="G478"/>
      <c r="H478"/>
      <c r="I478"/>
      <c r="J478"/>
      <c r="K478"/>
      <c r="L478"/>
      <c r="M478"/>
      <c r="N478"/>
      <c r="O478"/>
      <c r="P478"/>
    </row>
    <row r="479" spans="3:16" ht="16">
      <c r="C479"/>
      <c r="D479"/>
      <c r="E479"/>
      <c r="F479"/>
      <c r="G479"/>
      <c r="H479"/>
      <c r="I479"/>
      <c r="J479"/>
      <c r="K479"/>
      <c r="L479"/>
      <c r="M479"/>
      <c r="N479"/>
      <c r="O479"/>
      <c r="P479"/>
    </row>
    <row r="480" spans="3:16" ht="16">
      <c r="C480"/>
      <c r="D480"/>
      <c r="E480"/>
      <c r="F480"/>
      <c r="G480"/>
      <c r="H480"/>
      <c r="I480"/>
      <c r="J480"/>
      <c r="K480"/>
      <c r="L480"/>
      <c r="M480"/>
      <c r="N480"/>
      <c r="O480"/>
      <c r="P480"/>
    </row>
    <row r="481" spans="3:16" ht="16">
      <c r="C481"/>
      <c r="D481"/>
      <c r="E481"/>
      <c r="F481"/>
      <c r="G481"/>
      <c r="H481"/>
      <c r="I481"/>
      <c r="J481"/>
      <c r="K481"/>
      <c r="L481"/>
      <c r="M481"/>
      <c r="N481"/>
      <c r="O481"/>
      <c r="P481"/>
    </row>
    <row r="482" spans="3:16" ht="32">
      <c r="C482" s="291"/>
      <c r="D482"/>
      <c r="E482"/>
      <c r="F482"/>
      <c r="G482"/>
      <c r="H482"/>
      <c r="I482"/>
      <c r="J482"/>
      <c r="K482"/>
      <c r="L482"/>
      <c r="M482"/>
      <c r="N482"/>
      <c r="O482"/>
      <c r="P482"/>
    </row>
    <row r="483" spans="3:16" ht="16">
      <c r="C483"/>
      <c r="D483"/>
      <c r="E483"/>
      <c r="F483"/>
      <c r="G483"/>
      <c r="H483"/>
      <c r="I483"/>
      <c r="J483"/>
      <c r="K483"/>
      <c r="L483"/>
      <c r="M483"/>
      <c r="N483"/>
      <c r="O483"/>
      <c r="P483"/>
    </row>
    <row r="484" spans="3:16" ht="16">
      <c r="C484" s="293"/>
      <c r="D484"/>
      <c r="E484"/>
      <c r="F484"/>
      <c r="G484"/>
      <c r="H484"/>
      <c r="I484"/>
      <c r="J484"/>
      <c r="K484"/>
      <c r="L484"/>
      <c r="M484"/>
      <c r="N484"/>
      <c r="O484"/>
      <c r="P484"/>
    </row>
    <row r="485" spans="3:16" ht="16">
      <c r="C485"/>
      <c r="D485"/>
      <c r="E485"/>
      <c r="F485"/>
      <c r="G485"/>
      <c r="H485"/>
      <c r="I485"/>
      <c r="J485"/>
      <c r="K485"/>
      <c r="L485"/>
      <c r="M485"/>
      <c r="N485"/>
      <c r="O485"/>
      <c r="P485"/>
    </row>
    <row r="486" spans="3:16" ht="16">
      <c r="C486" s="293"/>
      <c r="D486"/>
      <c r="E486"/>
      <c r="F486"/>
      <c r="G486"/>
      <c r="H486"/>
      <c r="I486"/>
      <c r="J486"/>
      <c r="K486"/>
      <c r="L486"/>
      <c r="M486"/>
      <c r="N486"/>
      <c r="O486"/>
      <c r="P486"/>
    </row>
    <row r="487" spans="3:16" ht="16">
      <c r="C487"/>
      <c r="D487"/>
      <c r="E487"/>
      <c r="F487"/>
      <c r="G487"/>
      <c r="H487"/>
      <c r="I487"/>
      <c r="J487"/>
      <c r="K487"/>
      <c r="L487"/>
      <c r="M487"/>
      <c r="N487"/>
      <c r="O487"/>
      <c r="P487"/>
    </row>
    <row r="488" spans="3:16" ht="16">
      <c r="C488" s="293"/>
      <c r="D488"/>
      <c r="E488"/>
      <c r="F488"/>
      <c r="G488"/>
      <c r="H488"/>
      <c r="I488"/>
      <c r="J488"/>
      <c r="K488"/>
      <c r="L488"/>
      <c r="M488"/>
      <c r="N488"/>
      <c r="O488"/>
      <c r="P488"/>
    </row>
    <row r="489" spans="3:16" ht="16">
      <c r="C489"/>
      <c r="D489"/>
      <c r="E489"/>
      <c r="F489"/>
      <c r="G489"/>
      <c r="H489"/>
      <c r="I489"/>
      <c r="J489"/>
      <c r="K489"/>
      <c r="L489"/>
      <c r="M489"/>
      <c r="N489"/>
      <c r="O489"/>
      <c r="P489"/>
    </row>
    <row r="490" spans="3:16" ht="16">
      <c r="C490" s="293"/>
      <c r="D490"/>
      <c r="E490"/>
      <c r="F490"/>
      <c r="G490"/>
      <c r="H490"/>
      <c r="I490"/>
      <c r="J490"/>
      <c r="K490"/>
      <c r="L490"/>
      <c r="M490"/>
      <c r="N490"/>
      <c r="O490"/>
      <c r="P490"/>
    </row>
    <row r="491" spans="3:16" ht="16">
      <c r="C491"/>
      <c r="D491"/>
      <c r="E491"/>
      <c r="F491"/>
      <c r="G491"/>
      <c r="H491"/>
      <c r="I491"/>
      <c r="J491"/>
      <c r="K491"/>
      <c r="L491"/>
      <c r="M491"/>
      <c r="N491"/>
      <c r="O491"/>
      <c r="P491"/>
    </row>
    <row r="492" spans="3:16" ht="16">
      <c r="C492" s="293"/>
      <c r="D492"/>
      <c r="E492"/>
      <c r="F492"/>
      <c r="G492"/>
      <c r="H492"/>
      <c r="I492"/>
      <c r="J492"/>
      <c r="K492"/>
      <c r="L492"/>
      <c r="M492"/>
      <c r="N492"/>
      <c r="O492"/>
      <c r="P492"/>
    </row>
    <row r="493" spans="3:16" ht="16">
      <c r="C493"/>
      <c r="D493"/>
      <c r="E493"/>
      <c r="F493"/>
      <c r="G493"/>
      <c r="H493"/>
      <c r="I493"/>
      <c r="J493"/>
      <c r="K493"/>
      <c r="L493"/>
      <c r="M493"/>
      <c r="N493"/>
      <c r="O493"/>
      <c r="P493"/>
    </row>
    <row r="494" spans="3:16" ht="16">
      <c r="C494" s="293"/>
      <c r="D494"/>
      <c r="E494"/>
      <c r="F494"/>
      <c r="G494"/>
      <c r="H494"/>
      <c r="I494"/>
      <c r="J494"/>
      <c r="K494"/>
      <c r="L494"/>
      <c r="M494"/>
      <c r="N494"/>
      <c r="O494"/>
      <c r="P494"/>
    </row>
    <row r="495" spans="3:16" ht="16">
      <c r="C495"/>
      <c r="D495"/>
      <c r="E495"/>
      <c r="F495"/>
      <c r="G495"/>
      <c r="H495"/>
      <c r="I495"/>
      <c r="J495"/>
      <c r="K495"/>
      <c r="L495"/>
      <c r="M495"/>
      <c r="N495"/>
      <c r="O495"/>
      <c r="P495"/>
    </row>
    <row r="496" spans="3:16" ht="16">
      <c r="C496" s="293"/>
      <c r="D496"/>
      <c r="E496"/>
      <c r="F496"/>
      <c r="G496"/>
      <c r="H496"/>
      <c r="I496"/>
      <c r="J496"/>
      <c r="K496"/>
      <c r="L496"/>
      <c r="M496"/>
      <c r="N496"/>
      <c r="O496"/>
      <c r="P496"/>
    </row>
    <row r="497" spans="3:16" ht="16">
      <c r="C497"/>
      <c r="D497"/>
      <c r="E497"/>
      <c r="F497"/>
      <c r="G497"/>
      <c r="H497"/>
      <c r="I497"/>
      <c r="J497"/>
      <c r="K497"/>
      <c r="L497"/>
      <c r="M497"/>
      <c r="N497"/>
      <c r="O497"/>
      <c r="P497"/>
    </row>
    <row r="498" spans="3:16" ht="19">
      <c r="C498" s="295"/>
      <c r="D498"/>
      <c r="E498"/>
      <c r="F498"/>
      <c r="G498"/>
      <c r="H498"/>
      <c r="I498"/>
      <c r="J498"/>
      <c r="K498"/>
      <c r="L498"/>
      <c r="M498"/>
      <c r="N498"/>
      <c r="O498"/>
      <c r="P498"/>
    </row>
    <row r="499" spans="3:16" ht="16">
      <c r="C499"/>
      <c r="D499"/>
      <c r="E499"/>
      <c r="F499"/>
      <c r="G499"/>
      <c r="H499"/>
      <c r="I499"/>
      <c r="J499"/>
      <c r="K499"/>
      <c r="L499"/>
      <c r="M499"/>
      <c r="N499"/>
      <c r="O499"/>
      <c r="P499"/>
    </row>
    <row r="500" spans="3:16" ht="16">
      <c r="C500" s="292"/>
      <c r="D500"/>
      <c r="E500"/>
      <c r="F500"/>
      <c r="G500"/>
      <c r="H500"/>
      <c r="I500"/>
      <c r="J500"/>
      <c r="K500"/>
      <c r="L500"/>
      <c r="M500"/>
      <c r="N500"/>
      <c r="O500"/>
      <c r="P500"/>
    </row>
    <row r="501" spans="3:16" ht="16">
      <c r="C501"/>
      <c r="D501"/>
      <c r="E501"/>
      <c r="F501"/>
      <c r="G501"/>
      <c r="H501"/>
      <c r="I501"/>
      <c r="J501"/>
      <c r="K501"/>
      <c r="L501"/>
      <c r="M501"/>
      <c r="N501"/>
      <c r="O501"/>
      <c r="P501"/>
    </row>
    <row r="502" spans="3:16" ht="16">
      <c r="C502" s="292"/>
      <c r="D502"/>
      <c r="E502"/>
      <c r="F502"/>
      <c r="G502"/>
      <c r="H502"/>
      <c r="I502"/>
      <c r="J502"/>
      <c r="K502"/>
      <c r="L502"/>
      <c r="M502"/>
      <c r="N502"/>
      <c r="O502"/>
      <c r="P502"/>
    </row>
    <row r="503" spans="3:16" ht="16">
      <c r="C503"/>
      <c r="D503"/>
      <c r="E503"/>
      <c r="F503"/>
      <c r="G503"/>
      <c r="H503"/>
      <c r="I503"/>
      <c r="J503"/>
      <c r="K503"/>
      <c r="L503"/>
      <c r="M503"/>
      <c r="N503"/>
      <c r="O503"/>
      <c r="P503"/>
    </row>
    <row r="504" spans="3:16" ht="16">
      <c r="C504" s="292"/>
      <c r="D504"/>
      <c r="E504"/>
      <c r="F504"/>
      <c r="G504"/>
      <c r="H504"/>
      <c r="I504"/>
      <c r="J504"/>
      <c r="K504"/>
      <c r="L504"/>
      <c r="M504"/>
      <c r="N504"/>
      <c r="O504"/>
      <c r="P504"/>
    </row>
    <row r="505" spans="3:16" ht="16">
      <c r="C505"/>
      <c r="D505"/>
      <c r="E505"/>
      <c r="F505"/>
      <c r="G505"/>
      <c r="H505"/>
      <c r="I505"/>
      <c r="J505"/>
      <c r="K505"/>
      <c r="L505"/>
      <c r="M505"/>
      <c r="N505"/>
      <c r="O505"/>
      <c r="P505"/>
    </row>
    <row r="506" spans="3:16" ht="16">
      <c r="C506" s="292"/>
      <c r="D506"/>
      <c r="E506"/>
      <c r="F506"/>
      <c r="G506"/>
      <c r="H506"/>
      <c r="I506"/>
      <c r="J506"/>
      <c r="K506"/>
      <c r="L506"/>
      <c r="M506"/>
      <c r="N506"/>
      <c r="O506"/>
      <c r="P506"/>
    </row>
    <row r="507" spans="3:16" ht="16">
      <c r="C507"/>
      <c r="D507"/>
      <c r="E507"/>
      <c r="F507"/>
      <c r="G507"/>
      <c r="H507"/>
      <c r="I507"/>
      <c r="J507"/>
      <c r="K507"/>
      <c r="L507"/>
      <c r="M507"/>
      <c r="N507"/>
      <c r="O507"/>
      <c r="P507"/>
    </row>
    <row r="508" spans="3:16" ht="16">
      <c r="C508" s="292"/>
      <c r="D508"/>
      <c r="E508"/>
      <c r="F508"/>
      <c r="G508"/>
      <c r="H508"/>
      <c r="I508"/>
      <c r="J508"/>
      <c r="K508"/>
      <c r="L508"/>
      <c r="M508"/>
      <c r="N508"/>
      <c r="O508"/>
      <c r="P508"/>
    </row>
    <row r="509" spans="3:16" ht="16">
      <c r="C509"/>
      <c r="D509"/>
      <c r="E509"/>
      <c r="F509"/>
      <c r="G509"/>
      <c r="H509"/>
      <c r="I509"/>
      <c r="J509"/>
      <c r="K509"/>
      <c r="L509"/>
      <c r="M509"/>
      <c r="N509"/>
      <c r="O509"/>
      <c r="P509"/>
    </row>
    <row r="510" spans="3:16" ht="16">
      <c r="C510" s="292"/>
      <c r="D510"/>
      <c r="E510"/>
      <c r="F510"/>
      <c r="G510"/>
      <c r="H510"/>
      <c r="I510"/>
      <c r="J510"/>
      <c r="K510"/>
      <c r="L510"/>
      <c r="M510"/>
      <c r="N510"/>
      <c r="O510"/>
      <c r="P510"/>
    </row>
    <row r="511" spans="3:16" ht="16">
      <c r="C511"/>
      <c r="D511"/>
      <c r="E511"/>
      <c r="F511"/>
      <c r="G511"/>
      <c r="H511"/>
      <c r="I511"/>
      <c r="J511"/>
      <c r="K511"/>
      <c r="L511"/>
      <c r="M511"/>
      <c r="N511"/>
      <c r="O511"/>
      <c r="P511"/>
    </row>
    <row r="512" spans="3:16" ht="19">
      <c r="C512" s="295"/>
      <c r="D512"/>
      <c r="E512"/>
      <c r="F512"/>
      <c r="G512"/>
      <c r="H512"/>
      <c r="I512"/>
      <c r="J512"/>
      <c r="K512"/>
      <c r="L512"/>
      <c r="M512"/>
      <c r="N512"/>
      <c r="O512"/>
      <c r="P512"/>
    </row>
    <row r="513" spans="3:16" ht="16">
      <c r="C513"/>
      <c r="D513"/>
      <c r="E513"/>
      <c r="F513"/>
      <c r="G513"/>
      <c r="H513"/>
      <c r="I513"/>
      <c r="J513"/>
      <c r="K513"/>
      <c r="L513"/>
      <c r="M513"/>
      <c r="N513"/>
      <c r="O513"/>
      <c r="P513"/>
    </row>
    <row r="514" spans="3:16" ht="16">
      <c r="C514" s="293"/>
      <c r="D514"/>
      <c r="E514"/>
      <c r="F514"/>
      <c r="G514"/>
      <c r="H514"/>
      <c r="I514"/>
      <c r="J514"/>
      <c r="K514"/>
      <c r="L514"/>
      <c r="M514"/>
      <c r="N514"/>
      <c r="O514"/>
      <c r="P514"/>
    </row>
    <row r="515" spans="3:16" ht="16">
      <c r="C515"/>
      <c r="D515"/>
      <c r="E515"/>
      <c r="F515"/>
      <c r="G515"/>
      <c r="H515"/>
      <c r="I515"/>
      <c r="J515"/>
      <c r="K515"/>
      <c r="L515"/>
      <c r="M515"/>
      <c r="N515"/>
      <c r="O515"/>
      <c r="P515"/>
    </row>
    <row r="516" spans="3:16" ht="16">
      <c r="C516" s="293"/>
      <c r="D516"/>
      <c r="E516"/>
      <c r="F516"/>
      <c r="G516"/>
      <c r="H516"/>
      <c r="I516"/>
      <c r="J516"/>
      <c r="K516"/>
      <c r="L516"/>
      <c r="M516"/>
      <c r="N516"/>
      <c r="O516"/>
      <c r="P516"/>
    </row>
    <row r="517" spans="3:16" ht="16">
      <c r="C517"/>
      <c r="D517"/>
      <c r="E517"/>
      <c r="F517"/>
      <c r="G517"/>
      <c r="H517"/>
      <c r="I517"/>
      <c r="J517"/>
      <c r="K517"/>
      <c r="L517"/>
      <c r="M517"/>
      <c r="N517"/>
      <c r="O517"/>
      <c r="P517"/>
    </row>
    <row r="518" spans="3:16" ht="16">
      <c r="C518" s="293"/>
      <c r="D518"/>
      <c r="E518"/>
      <c r="F518"/>
      <c r="G518"/>
      <c r="H518"/>
      <c r="I518"/>
      <c r="J518"/>
      <c r="K518"/>
      <c r="L518"/>
      <c r="M518"/>
      <c r="N518"/>
      <c r="O518"/>
      <c r="P518"/>
    </row>
    <row r="519" spans="3:16" ht="16">
      <c r="C519"/>
      <c r="D519"/>
      <c r="E519"/>
      <c r="F519"/>
      <c r="G519"/>
      <c r="H519"/>
      <c r="I519"/>
      <c r="J519"/>
      <c r="K519"/>
      <c r="L519"/>
      <c r="M519"/>
      <c r="N519"/>
      <c r="O519"/>
      <c r="P519"/>
    </row>
    <row r="520" spans="3:16" ht="16">
      <c r="C520" s="293"/>
      <c r="D520"/>
      <c r="E520"/>
      <c r="F520"/>
      <c r="G520"/>
      <c r="H520"/>
      <c r="I520"/>
      <c r="J520"/>
      <c r="K520"/>
      <c r="L520"/>
      <c r="M520"/>
      <c r="N520"/>
      <c r="O520"/>
      <c r="P520"/>
    </row>
    <row r="521" spans="3:16" ht="16">
      <c r="C521"/>
      <c r="D521"/>
      <c r="E521"/>
      <c r="F521"/>
      <c r="G521"/>
      <c r="H521"/>
      <c r="I521"/>
      <c r="J521"/>
      <c r="K521"/>
      <c r="L521"/>
      <c r="M521"/>
      <c r="N521"/>
      <c r="O521"/>
      <c r="P521"/>
    </row>
    <row r="522" spans="3:16" ht="16">
      <c r="C522" s="293"/>
      <c r="D522"/>
      <c r="E522"/>
      <c r="F522"/>
      <c r="G522"/>
      <c r="H522"/>
      <c r="I522"/>
      <c r="J522"/>
      <c r="K522"/>
      <c r="L522"/>
      <c r="M522"/>
      <c r="N522"/>
      <c r="O522"/>
      <c r="P522"/>
    </row>
    <row r="523" spans="3:16" ht="16">
      <c r="C523"/>
      <c r="D523"/>
      <c r="E523"/>
      <c r="F523"/>
      <c r="G523"/>
      <c r="H523"/>
      <c r="I523"/>
      <c r="J523"/>
      <c r="K523"/>
      <c r="L523"/>
      <c r="M523"/>
      <c r="N523"/>
      <c r="O523"/>
      <c r="P523"/>
    </row>
    <row r="524" spans="3:16" ht="16">
      <c r="C524" s="293"/>
      <c r="D524"/>
      <c r="E524"/>
      <c r="F524"/>
      <c r="G524"/>
      <c r="H524"/>
      <c r="I524"/>
      <c r="J524"/>
      <c r="K524"/>
      <c r="L524"/>
      <c r="M524"/>
      <c r="N524"/>
      <c r="O524"/>
      <c r="P524"/>
    </row>
    <row r="525" spans="3:16" ht="16">
      <c r="C525"/>
      <c r="D525"/>
      <c r="E525"/>
      <c r="F525"/>
      <c r="G525"/>
      <c r="H525"/>
      <c r="I525"/>
      <c r="J525"/>
      <c r="K525"/>
      <c r="L525"/>
      <c r="M525"/>
      <c r="N525"/>
      <c r="O525"/>
      <c r="P525"/>
    </row>
    <row r="526" spans="3:16" ht="19">
      <c r="C526" s="295"/>
      <c r="D526"/>
      <c r="E526"/>
      <c r="F526"/>
      <c r="G526"/>
      <c r="H526"/>
      <c r="I526"/>
      <c r="J526"/>
      <c r="K526"/>
      <c r="L526"/>
      <c r="M526"/>
      <c r="N526"/>
      <c r="O526"/>
      <c r="P526"/>
    </row>
    <row r="527" spans="3:16" ht="16">
      <c r="C527"/>
      <c r="D527"/>
      <c r="E527"/>
      <c r="F527"/>
      <c r="G527"/>
      <c r="H527"/>
      <c r="I527"/>
      <c r="J527"/>
      <c r="K527"/>
      <c r="L527"/>
      <c r="M527"/>
      <c r="N527"/>
      <c r="O527"/>
      <c r="P527"/>
    </row>
    <row r="528" spans="3:16" ht="16">
      <c r="C528" s="293"/>
      <c r="D528"/>
      <c r="E528"/>
      <c r="F528"/>
      <c r="G528"/>
      <c r="H528"/>
      <c r="I528"/>
      <c r="J528"/>
      <c r="K528"/>
      <c r="L528"/>
      <c r="M528"/>
      <c r="N528"/>
      <c r="O528"/>
      <c r="P528"/>
    </row>
    <row r="529" spans="3:16" ht="16">
      <c r="C529"/>
      <c r="D529"/>
      <c r="E529"/>
      <c r="F529"/>
      <c r="G529"/>
      <c r="H529"/>
      <c r="I529"/>
      <c r="J529"/>
      <c r="K529"/>
      <c r="L529"/>
      <c r="M529"/>
      <c r="N529"/>
      <c r="O529"/>
      <c r="P529"/>
    </row>
    <row r="530" spans="3:16" ht="16">
      <c r="C530"/>
      <c r="D530"/>
      <c r="E530"/>
      <c r="F530"/>
      <c r="G530"/>
      <c r="H530"/>
      <c r="I530"/>
      <c r="J530"/>
      <c r="K530"/>
      <c r="L530"/>
      <c r="M530"/>
      <c r="N530"/>
      <c r="O530"/>
      <c r="P530"/>
    </row>
    <row r="531" spans="3:16" ht="16">
      <c r="C531"/>
      <c r="D531"/>
      <c r="E531"/>
      <c r="F531"/>
      <c r="G531"/>
      <c r="H531"/>
      <c r="I531"/>
      <c r="J531"/>
      <c r="K531"/>
      <c r="L531"/>
      <c r="M531"/>
      <c r="N531"/>
      <c r="O531"/>
      <c r="P531"/>
    </row>
    <row r="532" spans="3:16" ht="32">
      <c r="C532" s="291"/>
      <c r="D532"/>
      <c r="E532"/>
      <c r="F532"/>
      <c r="G532"/>
      <c r="H532"/>
      <c r="I532"/>
      <c r="J532"/>
      <c r="K532"/>
      <c r="L532"/>
      <c r="M532"/>
      <c r="N532"/>
      <c r="O532"/>
      <c r="P532"/>
    </row>
    <row r="533" spans="3:16" ht="16">
      <c r="C533" s="293"/>
      <c r="D533"/>
      <c r="E533"/>
      <c r="F533"/>
      <c r="G533"/>
      <c r="H533"/>
      <c r="I533"/>
      <c r="J533"/>
      <c r="K533"/>
      <c r="L533"/>
      <c r="M533"/>
      <c r="N533"/>
      <c r="O533"/>
      <c r="P533"/>
    </row>
    <row r="534" spans="3:16" ht="16">
      <c r="C534" s="296"/>
      <c r="D534" s="296"/>
      <c r="E534" s="296"/>
      <c r="F534"/>
      <c r="G534"/>
      <c r="H534"/>
      <c r="I534"/>
      <c r="J534"/>
      <c r="K534"/>
      <c r="L534"/>
      <c r="M534"/>
      <c r="N534"/>
      <c r="O534"/>
      <c r="P534"/>
    </row>
    <row r="535" spans="3:16" ht="16">
      <c r="C535"/>
      <c r="D535"/>
      <c r="E535"/>
      <c r="F535"/>
      <c r="G535"/>
      <c r="H535"/>
      <c r="I535"/>
      <c r="J535"/>
      <c r="K535"/>
      <c r="L535"/>
      <c r="M535"/>
      <c r="N535"/>
      <c r="O535"/>
      <c r="P535"/>
    </row>
    <row r="536" spans="3:16" ht="16">
      <c r="C536"/>
      <c r="D536"/>
      <c r="E536"/>
      <c r="F536"/>
      <c r="G536"/>
      <c r="H536"/>
      <c r="I536"/>
      <c r="J536"/>
      <c r="K536"/>
      <c r="L536"/>
      <c r="M536"/>
      <c r="N536"/>
      <c r="O536"/>
      <c r="P536"/>
    </row>
    <row r="537" spans="3:16" ht="16">
      <c r="C537"/>
      <c r="D537"/>
      <c r="E537"/>
      <c r="F537"/>
      <c r="G537"/>
      <c r="H537"/>
      <c r="I537"/>
      <c r="J537"/>
      <c r="K537"/>
      <c r="L537"/>
      <c r="M537"/>
      <c r="N537"/>
      <c r="O537"/>
      <c r="P537"/>
    </row>
    <row r="538" spans="3:16" ht="16">
      <c r="C538"/>
      <c r="D538"/>
      <c r="E538"/>
      <c r="F538"/>
      <c r="G538"/>
      <c r="H538"/>
      <c r="I538"/>
      <c r="J538"/>
      <c r="K538"/>
      <c r="L538"/>
      <c r="M538"/>
      <c r="N538"/>
      <c r="O538"/>
      <c r="P538"/>
    </row>
    <row r="539" spans="3:16" ht="16">
      <c r="C539"/>
      <c r="D539"/>
      <c r="E539"/>
      <c r="F539"/>
      <c r="G539"/>
      <c r="H539"/>
      <c r="I539"/>
      <c r="J539"/>
      <c r="K539"/>
      <c r="L539"/>
      <c r="M539"/>
      <c r="N539"/>
      <c r="O539"/>
      <c r="P539"/>
    </row>
    <row r="540" spans="3:16" ht="16">
      <c r="C540"/>
      <c r="D540"/>
      <c r="E540"/>
      <c r="F540"/>
      <c r="G540"/>
      <c r="H540"/>
      <c r="I540"/>
      <c r="J540"/>
      <c r="K540"/>
      <c r="L540"/>
      <c r="M540"/>
      <c r="N540"/>
      <c r="O540"/>
      <c r="P540"/>
    </row>
    <row r="541" spans="3:16" ht="16">
      <c r="C541"/>
      <c r="D541"/>
      <c r="E541"/>
      <c r="F541"/>
      <c r="G541"/>
      <c r="H541"/>
      <c r="I541"/>
      <c r="J541"/>
      <c r="K541"/>
      <c r="L541"/>
      <c r="M541"/>
      <c r="N541"/>
      <c r="O541"/>
      <c r="P541"/>
    </row>
    <row r="542" spans="3:16" ht="16">
      <c r="C542"/>
      <c r="D542"/>
      <c r="E542"/>
      <c r="F542"/>
      <c r="G542"/>
      <c r="H542"/>
      <c r="I542"/>
      <c r="J542"/>
      <c r="K542"/>
      <c r="L542"/>
      <c r="M542"/>
      <c r="N542"/>
      <c r="O542"/>
      <c r="P542"/>
    </row>
    <row r="543" spans="3:16" ht="16">
      <c r="C543"/>
      <c r="D543"/>
      <c r="E543"/>
      <c r="F543"/>
      <c r="G543"/>
      <c r="H543"/>
      <c r="I543"/>
      <c r="J543"/>
      <c r="K543"/>
      <c r="L543"/>
      <c r="M543"/>
      <c r="N543"/>
      <c r="O543"/>
      <c r="P543"/>
    </row>
    <row r="544" spans="3:16" ht="16">
      <c r="C544"/>
      <c r="D544"/>
      <c r="E544"/>
      <c r="F544"/>
      <c r="G544"/>
      <c r="H544"/>
      <c r="I544"/>
      <c r="J544"/>
      <c r="K544"/>
      <c r="L544"/>
      <c r="M544"/>
      <c r="N544"/>
      <c r="O544"/>
      <c r="P544"/>
    </row>
    <row r="545" spans="3:16" ht="16">
      <c r="C545"/>
      <c r="D545"/>
      <c r="E545"/>
      <c r="F545"/>
      <c r="G545"/>
      <c r="H545"/>
      <c r="I545"/>
      <c r="J545"/>
      <c r="K545"/>
      <c r="L545"/>
      <c r="M545"/>
      <c r="N545"/>
      <c r="O545"/>
      <c r="P545"/>
    </row>
  </sheetData>
  <mergeCells count="73">
    <mergeCell ref="E151:H151"/>
    <mergeCell ref="I151:J151"/>
    <mergeCell ref="E152:H152"/>
    <mergeCell ref="I152:J152"/>
    <mergeCell ref="E148:H148"/>
    <mergeCell ref="I148:J148"/>
    <mergeCell ref="E149:H149"/>
    <mergeCell ref="I149:J149"/>
    <mergeCell ref="E150:H150"/>
    <mergeCell ref="I150:J150"/>
    <mergeCell ref="D111:E111"/>
    <mergeCell ref="L149:O149"/>
    <mergeCell ref="L150:O150"/>
    <mergeCell ref="L142:O142"/>
    <mergeCell ref="L143:O143"/>
    <mergeCell ref="L148:O148"/>
    <mergeCell ref="E136:H136"/>
    <mergeCell ref="E137:H137"/>
    <mergeCell ref="E138:H138"/>
    <mergeCell ref="E139:H139"/>
    <mergeCell ref="E140:H140"/>
    <mergeCell ref="E143:H143"/>
    <mergeCell ref="E144:H144"/>
    <mergeCell ref="E145:H145"/>
    <mergeCell ref="E146:H146"/>
    <mergeCell ref="E147:H147"/>
    <mergeCell ref="C244:F244"/>
    <mergeCell ref="D112:E112"/>
    <mergeCell ref="C118:D119"/>
    <mergeCell ref="C261:D261"/>
    <mergeCell ref="H256:I256"/>
    <mergeCell ref="H257:I257"/>
    <mergeCell ref="H258:I258"/>
    <mergeCell ref="C258:D258"/>
    <mergeCell ref="C257:D257"/>
    <mergeCell ref="C260:D260"/>
    <mergeCell ref="C259:D259"/>
    <mergeCell ref="C256:D256"/>
    <mergeCell ref="C235:F235"/>
    <mergeCell ref="E141:H141"/>
    <mergeCell ref="E142:H142"/>
    <mergeCell ref="I147:J147"/>
    <mergeCell ref="C3:O4"/>
    <mergeCell ref="F91:G91"/>
    <mergeCell ref="L120:O123"/>
    <mergeCell ref="I118:J119"/>
    <mergeCell ref="D96:E96"/>
    <mergeCell ref="D101:E101"/>
    <mergeCell ref="D102:E102"/>
    <mergeCell ref="D103:E103"/>
    <mergeCell ref="D104:E104"/>
    <mergeCell ref="D105:E105"/>
    <mergeCell ref="D106:E106"/>
    <mergeCell ref="D107:E107"/>
    <mergeCell ref="D108:E108"/>
    <mergeCell ref="D109:E109"/>
    <mergeCell ref="D110:E110"/>
    <mergeCell ref="C85:F85"/>
    <mergeCell ref="AY101:BB101"/>
    <mergeCell ref="C88:F88"/>
    <mergeCell ref="C87:F87"/>
    <mergeCell ref="C86:F86"/>
    <mergeCell ref="D97:E97"/>
    <mergeCell ref="D98:E98"/>
    <mergeCell ref="AY89:BB89"/>
    <mergeCell ref="AY90:BB90"/>
    <mergeCell ref="AY91:BB91"/>
    <mergeCell ref="AY92:BB92"/>
    <mergeCell ref="D99:E99"/>
    <mergeCell ref="D100:E100"/>
    <mergeCell ref="AY98:BB98"/>
    <mergeCell ref="AY99:BB99"/>
    <mergeCell ref="AY100:BB100"/>
  </mergeCells>
  <conditionalFormatting sqref="G156:J163">
    <cfRule type="expression" dxfId="15" priority="9" stopIfTrue="1">
      <formula>MOD(ROW(), 2)=0</formula>
    </cfRule>
    <cfRule type="expression" dxfId="14" priority="10" stopIfTrue="1">
      <formula>MOD(ROW(), 2)=1</formula>
    </cfRule>
  </conditionalFormatting>
  <hyperlinks>
    <hyperlink ref="D80" r:id="rId1" xr:uid="{F544AE61-5212-A644-8BF3-A53590513862}"/>
    <hyperlink ref="D203" r:id="rId2" xr:uid="{F1B56D6D-4813-DF4B-9BBB-CC06B6DF87CF}"/>
  </hyperlinks>
  <pageMargins left="0.7" right="0.7" top="0.75" bottom="0.75" header="0.3" footer="0.3"/>
  <pageSetup paperSize="9" orientation="portrait" horizontalDpi="0" verticalDpi="0"/>
  <ignoredErrors>
    <ignoredError sqref="K91:M91 O91:AE91" formulaRange="1"/>
  </ignoredError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F95DB-BA94-0046-BCFD-E6AF5F0BC82E}">
  <dimension ref="A1:J103"/>
  <sheetViews>
    <sheetView showGridLines="0" zoomScaleNormal="100" workbookViewId="0">
      <pane xSplit="2" ySplit="3" topLeftCell="C4" activePane="bottomRight" state="frozen"/>
      <selection pane="topRight"/>
      <selection pane="bottomLeft"/>
      <selection pane="bottomRight" activeCell="D7" sqref="D7"/>
    </sheetView>
  </sheetViews>
  <sheetFormatPr baseColWidth="10" defaultColWidth="11" defaultRowHeight="15"/>
  <cols>
    <col min="1" max="1" width="5" style="26" customWidth="1"/>
    <col min="2" max="2" width="2.5" style="2" customWidth="1"/>
    <col min="3" max="3" width="41.83203125" style="2" customWidth="1"/>
    <col min="4" max="4" width="22.1640625" style="2" customWidth="1"/>
    <col min="5" max="5" width="33" style="2" bestFit="1" customWidth="1"/>
    <col min="6" max="6" width="26.1640625" style="175" bestFit="1" customWidth="1"/>
    <col min="7" max="7" width="69.83203125" style="2" customWidth="1"/>
    <col min="8" max="9" width="11" style="2"/>
    <col min="10" max="10" width="15.6640625" style="2" customWidth="1"/>
    <col min="11" max="16384" width="11" style="2"/>
  </cols>
  <sheetData>
    <row r="1" spans="1:10" s="26" customFormat="1" ht="18" customHeight="1">
      <c r="F1" s="564"/>
    </row>
    <row r="2" spans="1:10" ht="16" thickBot="1"/>
    <row r="3" spans="1:10" ht="24.75" customHeight="1" thickBot="1">
      <c r="C3" s="616" t="s">
        <v>581</v>
      </c>
      <c r="D3" s="617"/>
      <c r="E3" s="617"/>
      <c r="F3" s="617"/>
      <c r="G3" s="618"/>
    </row>
    <row r="4" spans="1:10">
      <c r="C4" s="10" t="s">
        <v>272</v>
      </c>
    </row>
    <row r="6" spans="1:10" ht="16" thickBot="1">
      <c r="C6" s="19" t="s">
        <v>273</v>
      </c>
      <c r="D6" s="19"/>
      <c r="E6" s="19"/>
      <c r="F6" s="176"/>
      <c r="G6" s="19"/>
    </row>
    <row r="7" spans="1:10" ht="17" thickTop="1" thickBot="1">
      <c r="D7" s="598" t="s">
        <v>274</v>
      </c>
    </row>
    <row r="8" spans="1:10" s="177" customFormat="1" ht="32">
      <c r="A8" s="60"/>
      <c r="C8" s="61" t="s">
        <v>275</v>
      </c>
      <c r="D8" s="61" t="s">
        <v>276</v>
      </c>
      <c r="E8" s="61" t="s">
        <v>277</v>
      </c>
      <c r="F8" s="62" t="s">
        <v>278</v>
      </c>
      <c r="G8" s="63" t="s">
        <v>279</v>
      </c>
      <c r="H8" s="292"/>
    </row>
    <row r="9" spans="1:10" s="177" customFormat="1" ht="32">
      <c r="A9" s="60"/>
      <c r="C9" s="182" t="s">
        <v>280</v>
      </c>
      <c r="D9" s="587">
        <v>0.84199999999999997</v>
      </c>
      <c r="E9" s="182" t="s">
        <v>281</v>
      </c>
      <c r="F9" s="588">
        <f>D9+2.3%</f>
        <v>0.86499999999999999</v>
      </c>
      <c r="G9" s="592" t="s">
        <v>585</v>
      </c>
      <c r="H9" s="590"/>
      <c r="J9" s="591"/>
    </row>
    <row r="10" spans="1:10" ht="18">
      <c r="D10" s="2">
        <v>2024</v>
      </c>
      <c r="F10"/>
      <c r="G10"/>
      <c r="H10" s="294"/>
    </row>
    <row r="11" spans="1:10" ht="18">
      <c r="H11" s="294"/>
    </row>
    <row r="12" spans="1:10" ht="16" thickBot="1">
      <c r="C12" s="19" t="s">
        <v>282</v>
      </c>
      <c r="D12" s="19"/>
      <c r="E12" s="19"/>
      <c r="F12" s="176"/>
      <c r="G12" s="19"/>
    </row>
    <row r="13" spans="1:10" s="84" customFormat="1" ht="18" thickTop="1" thickBot="1">
      <c r="A13" s="26"/>
      <c r="C13" s="343"/>
      <c r="F13" s="179"/>
    </row>
    <row r="14" spans="1:10" s="177" customFormat="1" ht="32">
      <c r="A14" s="60"/>
      <c r="C14" s="61" t="s">
        <v>275</v>
      </c>
      <c r="D14" s="61" t="s">
        <v>276</v>
      </c>
      <c r="E14" s="61" t="s">
        <v>277</v>
      </c>
      <c r="F14" s="62" t="s">
        <v>278</v>
      </c>
      <c r="G14" s="63" t="s">
        <v>279</v>
      </c>
    </row>
    <row r="15" spans="1:10" s="177" customFormat="1" ht="32">
      <c r="A15" s="60"/>
      <c r="C15" s="182" t="s">
        <v>283</v>
      </c>
      <c r="D15" s="587">
        <f>7.3%+3.1%+3.2%</f>
        <v>0.13600000000000001</v>
      </c>
      <c r="E15" s="182" t="s">
        <v>284</v>
      </c>
      <c r="F15" s="588">
        <f>D15+0.4%</f>
        <v>0.14000000000000001</v>
      </c>
      <c r="G15" s="589" t="s">
        <v>560</v>
      </c>
      <c r="H15" s="593"/>
    </row>
    <row r="16" spans="1:10" s="177" customFormat="1" ht="32">
      <c r="A16" s="60"/>
      <c r="C16" s="182" t="s">
        <v>285</v>
      </c>
      <c r="D16" s="587">
        <v>0.03</v>
      </c>
      <c r="E16" s="182" t="s">
        <v>284</v>
      </c>
      <c r="F16" s="588">
        <f>D16-0.2%</f>
        <v>2.7999999999999997E-2</v>
      </c>
      <c r="G16" s="589" t="s">
        <v>558</v>
      </c>
      <c r="H16" s="594"/>
    </row>
    <row r="17" spans="1:8" s="177" customFormat="1" ht="32">
      <c r="A17" s="60"/>
      <c r="C17" s="182" t="s">
        <v>286</v>
      </c>
      <c r="D17" s="587">
        <v>1E-3</v>
      </c>
      <c r="E17" s="182" t="s">
        <v>284</v>
      </c>
      <c r="F17" s="588">
        <f>D17+0.05%</f>
        <v>1.5E-3</v>
      </c>
      <c r="G17" s="589" t="s">
        <v>559</v>
      </c>
      <c r="H17" s="593"/>
    </row>
    <row r="20" spans="1:8" ht="16" thickBot="1">
      <c r="C20" s="19" t="s">
        <v>287</v>
      </c>
      <c r="D20" s="19"/>
      <c r="E20" s="19"/>
      <c r="F20" s="176"/>
      <c r="G20" s="19"/>
    </row>
    <row r="21" spans="1:8" ht="17" thickTop="1" thickBot="1"/>
    <row r="22" spans="1:8" s="177" customFormat="1" ht="32">
      <c r="A22" s="60"/>
      <c r="C22" s="61" t="s">
        <v>275</v>
      </c>
      <c r="D22" s="61" t="s">
        <v>276</v>
      </c>
      <c r="E22" s="61" t="s">
        <v>277</v>
      </c>
      <c r="F22" s="62" t="s">
        <v>278</v>
      </c>
      <c r="G22" s="63" t="s">
        <v>279</v>
      </c>
    </row>
    <row r="23" spans="1:8" ht="32">
      <c r="C23" s="44" t="s">
        <v>288</v>
      </c>
      <c r="D23" s="64">
        <v>0.29299999999999998</v>
      </c>
      <c r="E23" s="44" t="s">
        <v>289</v>
      </c>
      <c r="F23" s="178">
        <f>D23+0.7%</f>
        <v>0.3</v>
      </c>
      <c r="G23" s="589" t="s">
        <v>561</v>
      </c>
      <c r="H23" s="294"/>
    </row>
    <row r="24" spans="1:8" ht="32">
      <c r="C24" s="44" t="s">
        <v>290</v>
      </c>
      <c r="D24" s="64">
        <v>0.749</v>
      </c>
      <c r="E24" s="44" t="s">
        <v>291</v>
      </c>
      <c r="F24" s="178">
        <f>D24+0.4%</f>
        <v>0.753</v>
      </c>
      <c r="G24" s="355" t="s">
        <v>562</v>
      </c>
    </row>
    <row r="25" spans="1:8" ht="32">
      <c r="C25" s="44" t="s">
        <v>285</v>
      </c>
      <c r="D25" s="64">
        <v>0.14799999999999999</v>
      </c>
      <c r="E25" s="44" t="s">
        <v>292</v>
      </c>
      <c r="F25" s="178">
        <f>D25-0.2%</f>
        <v>0.14599999999999999</v>
      </c>
      <c r="G25" s="355" t="s">
        <v>563</v>
      </c>
    </row>
    <row r="28" spans="1:8" ht="16" thickBot="1">
      <c r="C28" s="19" t="s">
        <v>293</v>
      </c>
      <c r="D28" s="19"/>
      <c r="E28" s="19"/>
      <c r="F28" s="176"/>
      <c r="G28" s="19"/>
    </row>
    <row r="29" spans="1:8" ht="17" thickTop="1" thickBot="1"/>
    <row r="30" spans="1:8" s="177" customFormat="1" ht="32">
      <c r="A30" s="60"/>
      <c r="C30" s="61" t="s">
        <v>275</v>
      </c>
      <c r="D30" s="61" t="s">
        <v>276</v>
      </c>
      <c r="E30" s="61" t="s">
        <v>277</v>
      </c>
      <c r="F30" s="62" t="s">
        <v>278</v>
      </c>
      <c r="G30" s="63" t="s">
        <v>279</v>
      </c>
    </row>
    <row r="31" spans="1:8" ht="32">
      <c r="C31" s="44" t="s">
        <v>294</v>
      </c>
      <c r="D31" s="64">
        <v>6.5000000000000002E-2</v>
      </c>
      <c r="E31" s="44" t="s">
        <v>284</v>
      </c>
      <c r="F31" s="178">
        <f>D31+0.3%</f>
        <v>6.8000000000000005E-2</v>
      </c>
      <c r="G31" s="355" t="s">
        <v>564</v>
      </c>
    </row>
    <row r="32" spans="1:8" ht="17" customHeight="1">
      <c r="C32" s="44" t="s">
        <v>295</v>
      </c>
      <c r="D32" s="64">
        <v>8.9999999999999993E-3</v>
      </c>
      <c r="E32" s="44" t="s">
        <v>284</v>
      </c>
      <c r="F32" s="178">
        <f>D32+0.1%</f>
        <v>9.9999999999999985E-3</v>
      </c>
      <c r="G32" s="355" t="s">
        <v>565</v>
      </c>
    </row>
    <row r="33" spans="1:8" ht="32">
      <c r="C33" s="44" t="s">
        <v>296</v>
      </c>
      <c r="D33" s="64">
        <v>2.8000000000000001E-2</v>
      </c>
      <c r="E33" s="44" t="s">
        <v>284</v>
      </c>
      <c r="F33" s="178">
        <f>D33+0.2%</f>
        <v>0.03</v>
      </c>
      <c r="G33" s="355" t="s">
        <v>566</v>
      </c>
    </row>
    <row r="34" spans="1:8" ht="32">
      <c r="C34" s="354" t="s">
        <v>496</v>
      </c>
      <c r="D34" s="64">
        <v>4.9000000000000002E-2</v>
      </c>
      <c r="E34" s="44" t="s">
        <v>284</v>
      </c>
      <c r="F34" s="178">
        <v>0</v>
      </c>
      <c r="G34" s="355" t="s">
        <v>497</v>
      </c>
      <c r="H34" s="318"/>
    </row>
    <row r="35" spans="1:8" ht="32">
      <c r="C35" s="44" t="s">
        <v>297</v>
      </c>
      <c r="D35" s="64">
        <v>4.7E-2</v>
      </c>
      <c r="E35" s="44" t="s">
        <v>284</v>
      </c>
      <c r="F35" s="178">
        <f>D35-0.4%</f>
        <v>4.2999999999999997E-2</v>
      </c>
      <c r="G35" s="355" t="s">
        <v>567</v>
      </c>
    </row>
    <row r="36" spans="1:8" ht="32">
      <c r="C36" s="44" t="s">
        <v>298</v>
      </c>
      <c r="D36" s="64">
        <v>3.1E-2</v>
      </c>
      <c r="E36" s="44" t="s">
        <v>284</v>
      </c>
      <c r="F36" s="178">
        <f>D36-0.1%</f>
        <v>0.03</v>
      </c>
      <c r="G36" s="355" t="s">
        <v>569</v>
      </c>
    </row>
    <row r="39" spans="1:8" ht="16" thickBot="1">
      <c r="C39" s="19" t="s">
        <v>299</v>
      </c>
      <c r="D39" s="19"/>
      <c r="E39" s="19"/>
      <c r="F39" s="176"/>
      <c r="G39" s="19"/>
    </row>
    <row r="40" spans="1:8" ht="17" thickTop="1" thickBot="1"/>
    <row r="41" spans="1:8" s="177" customFormat="1" ht="32">
      <c r="A41" s="60"/>
      <c r="C41" s="61" t="s">
        <v>275</v>
      </c>
      <c r="D41" s="61" t="s">
        <v>276</v>
      </c>
      <c r="E41" s="61" t="s">
        <v>277</v>
      </c>
      <c r="F41" s="62" t="s">
        <v>278</v>
      </c>
      <c r="G41" s="63" t="s">
        <v>279</v>
      </c>
    </row>
    <row r="42" spans="1:8" ht="32">
      <c r="C42" s="180" t="s">
        <v>300</v>
      </c>
      <c r="D42" s="181">
        <v>2.1000000000000001E-2</v>
      </c>
      <c r="E42" s="182" t="s">
        <v>284</v>
      </c>
      <c r="F42" s="183">
        <v>0.03</v>
      </c>
      <c r="G42" s="355" t="s">
        <v>586</v>
      </c>
      <c r="H42" s="318"/>
    </row>
    <row r="43" spans="1:8" ht="16">
      <c r="C43" s="448" t="s">
        <v>301</v>
      </c>
      <c r="D43" s="449">
        <v>1.2E-2</v>
      </c>
      <c r="E43" s="448" t="s">
        <v>284</v>
      </c>
      <c r="F43" s="577">
        <v>0.01</v>
      </c>
      <c r="G43" s="355" t="s">
        <v>570</v>
      </c>
      <c r="H43" s="318"/>
    </row>
    <row r="46" spans="1:8">
      <c r="H46" s="318"/>
    </row>
    <row r="49" spans="1:10">
      <c r="J49" s="318"/>
    </row>
    <row r="50" spans="1:10">
      <c r="J50" s="318"/>
    </row>
    <row r="51" spans="1:10">
      <c r="J51" s="318"/>
    </row>
    <row r="52" spans="1:10">
      <c r="J52" s="318"/>
    </row>
    <row r="53" spans="1:10">
      <c r="J53" s="318"/>
    </row>
    <row r="58" spans="1:10" ht="16">
      <c r="C58" s="154" t="s">
        <v>302</v>
      </c>
      <c r="G58" s="1" t="s">
        <v>575</v>
      </c>
    </row>
    <row r="59" spans="1:10" ht="16">
      <c r="C59" s="273" t="s">
        <v>303</v>
      </c>
      <c r="G59" s="597">
        <f>(163.87/176.35)*100</f>
        <v>92.9231641621775</v>
      </c>
    </row>
    <row r="61" spans="1:10" ht="16" thickBot="1">
      <c r="C61" s="19" t="s">
        <v>304</v>
      </c>
      <c r="D61" s="19"/>
      <c r="E61" s="19"/>
      <c r="F61" s="176"/>
      <c r="G61" s="19"/>
    </row>
    <row r="62" spans="1:10" ht="17" thickTop="1" thickBot="1"/>
    <row r="63" spans="1:10" s="177" customFormat="1" ht="32">
      <c r="A63" s="60"/>
      <c r="C63" s="61" t="s">
        <v>275</v>
      </c>
      <c r="D63" s="61" t="s">
        <v>276</v>
      </c>
      <c r="E63" s="61" t="s">
        <v>277</v>
      </c>
      <c r="F63" s="62" t="s">
        <v>278</v>
      </c>
      <c r="G63" s="63" t="s">
        <v>279</v>
      </c>
    </row>
    <row r="64" spans="1:10" ht="32">
      <c r="C64" s="44" t="s">
        <v>305</v>
      </c>
      <c r="D64" s="64">
        <v>0</v>
      </c>
      <c r="E64" s="182" t="s">
        <v>284</v>
      </c>
      <c r="F64" s="178">
        <f>D64</f>
        <v>0</v>
      </c>
      <c r="G64" s="355" t="s">
        <v>571</v>
      </c>
      <c r="H64" s="293"/>
    </row>
    <row r="65" spans="1:8" ht="32">
      <c r="C65" s="354" t="s">
        <v>306</v>
      </c>
      <c r="D65" s="453">
        <v>0.27</v>
      </c>
      <c r="E65" s="448" t="s">
        <v>284</v>
      </c>
      <c r="F65" s="178">
        <f>D65*45%</f>
        <v>0.12150000000000001</v>
      </c>
      <c r="G65" s="355" t="s">
        <v>572</v>
      </c>
      <c r="H65" s="452"/>
    </row>
    <row r="66" spans="1:8" ht="16">
      <c r="C66" s="44" t="s">
        <v>307</v>
      </c>
      <c r="D66" s="64">
        <v>3.4000000000000002E-2</v>
      </c>
      <c r="E66" s="182" t="s">
        <v>284</v>
      </c>
      <c r="F66" s="178">
        <f>D66</f>
        <v>3.4000000000000002E-2</v>
      </c>
      <c r="G66" s="355" t="s">
        <v>517</v>
      </c>
      <c r="H66" s="293"/>
    </row>
    <row r="67" spans="1:8" ht="16">
      <c r="C67" s="44" t="s">
        <v>308</v>
      </c>
      <c r="D67" s="64">
        <v>6.6000000000000003E-2</v>
      </c>
      <c r="E67" s="182" t="s">
        <v>284</v>
      </c>
      <c r="F67" s="178">
        <f>D67</f>
        <v>6.6000000000000003E-2</v>
      </c>
      <c r="G67" s="355" t="s">
        <v>517</v>
      </c>
      <c r="H67"/>
    </row>
    <row r="68" spans="1:8" ht="16">
      <c r="D68" s="156"/>
      <c r="E68" s="177"/>
      <c r="F68"/>
      <c r="G68"/>
      <c r="H68" s="293"/>
    </row>
    <row r="70" spans="1:8" ht="16" thickBot="1">
      <c r="C70" s="19" t="s">
        <v>309</v>
      </c>
      <c r="D70" s="19"/>
      <c r="E70" s="19"/>
      <c r="F70" s="176"/>
      <c r="G70" s="19"/>
    </row>
    <row r="71" spans="1:8" ht="17" thickTop="1" thickBot="1"/>
    <row r="72" spans="1:8" s="177" customFormat="1" ht="32">
      <c r="A72" s="60"/>
      <c r="C72" s="61" t="s">
        <v>275</v>
      </c>
      <c r="D72" s="61" t="s">
        <v>276</v>
      </c>
      <c r="E72" s="61" t="s">
        <v>277</v>
      </c>
      <c r="F72" s="62" t="s">
        <v>278</v>
      </c>
      <c r="G72" s="63" t="s">
        <v>279</v>
      </c>
    </row>
    <row r="73" spans="1:8" ht="32">
      <c r="C73" s="518" t="s">
        <v>309</v>
      </c>
      <c r="D73" s="184">
        <v>-8.0000000000000002E-3</v>
      </c>
      <c r="E73" s="337" t="s">
        <v>284</v>
      </c>
      <c r="F73" s="578">
        <f>(3.8%+6%)/2</f>
        <v>4.9000000000000002E-2</v>
      </c>
      <c r="G73" s="519" t="s">
        <v>573</v>
      </c>
    </row>
    <row r="74" spans="1:8">
      <c r="F74" s="360"/>
      <c r="G74" s="156"/>
    </row>
    <row r="88" spans="3:7" ht="15.75" customHeight="1"/>
    <row r="89" spans="3:7" ht="16" thickBot="1">
      <c r="C89" s="19" t="s">
        <v>310</v>
      </c>
      <c r="D89" s="19"/>
      <c r="E89" s="19"/>
      <c r="F89" s="176"/>
      <c r="G89" s="19"/>
    </row>
    <row r="90" spans="3:7" ht="17" thickTop="1">
      <c r="C90" s="335" t="s">
        <v>483</v>
      </c>
    </row>
    <row r="91" spans="3:7" ht="15" customHeight="1">
      <c r="C91" s="580" t="s">
        <v>477</v>
      </c>
      <c r="D91" s="581">
        <v>0.05</v>
      </c>
      <c r="E91" s="84"/>
      <c r="F91" s="84"/>
      <c r="G91" s="84"/>
    </row>
    <row r="92" spans="3:7" ht="17" thickBot="1">
      <c r="C92" s="582" t="s">
        <v>478</v>
      </c>
      <c r="D92" s="583">
        <f>1.5%*1.2</f>
        <v>1.7999999999999999E-2</v>
      </c>
      <c r="E92" s="84" t="s">
        <v>479</v>
      </c>
      <c r="F92" s="84"/>
      <c r="G92" s="84"/>
    </row>
    <row r="93" spans="3:7">
      <c r="C93" s="579" t="s">
        <v>70</v>
      </c>
      <c r="D93" s="579">
        <f>SUM(D91:D92)</f>
        <v>6.8000000000000005E-2</v>
      </c>
    </row>
    <row r="94" spans="3:7" ht="16">
      <c r="C94" s="273" t="s">
        <v>480</v>
      </c>
    </row>
    <row r="95" spans="3:7" ht="16">
      <c r="C95" s="273" t="s">
        <v>481</v>
      </c>
    </row>
    <row r="96" spans="3:7" ht="16">
      <c r="C96" s="334" t="s">
        <v>482</v>
      </c>
      <c r="D96" s="333"/>
    </row>
    <row r="97" spans="3:4">
      <c r="C97" s="318"/>
      <c r="D97" s="156"/>
    </row>
    <row r="98" spans="3:4">
      <c r="C98" s="318"/>
      <c r="D98" s="156"/>
    </row>
    <row r="99" spans="3:4">
      <c r="C99" s="318"/>
      <c r="D99" s="333"/>
    </row>
    <row r="100" spans="3:4">
      <c r="C100" s="338"/>
      <c r="D100" s="333"/>
    </row>
    <row r="103" spans="3:4" ht="16">
      <c r="C103" s="339"/>
    </row>
  </sheetData>
  <mergeCells count="1">
    <mergeCell ref="C3:G3"/>
  </mergeCells>
  <hyperlinks>
    <hyperlink ref="C58" r:id="rId1" xr:uid="{951377D5-A4DD-7C49-A705-F4D37C2F6D8D}"/>
    <hyperlink ref="C59" r:id="rId2" xr:uid="{80773443-A527-1B4F-B375-CF5D0E284E94}"/>
    <hyperlink ref="C95" r:id="rId3" xr:uid="{12F30394-7EE3-E940-BAA9-B24BF58E675D}"/>
    <hyperlink ref="C96" r:id="rId4" xr:uid="{F826F554-D88E-2A48-8D45-7CE42BC82A12}"/>
    <hyperlink ref="C90" r:id="rId5" xr:uid="{41A8BA83-8B26-1446-A726-071E3542DA2C}"/>
    <hyperlink ref="C94" r:id="rId6" xr:uid="{AB51BA8F-EC2B-D94B-871C-ABB255C57C8E}"/>
  </hyperlink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14E10-0AA4-E941-A838-2629DDA6A63C}">
  <dimension ref="A1:S124"/>
  <sheetViews>
    <sheetView showGridLines="0" zoomScaleNormal="100" workbookViewId="0">
      <pane xSplit="2" ySplit="3" topLeftCell="C157" activePane="bottomRight" state="frozen"/>
      <selection pane="topRight" activeCell="C1" sqref="C1"/>
      <selection pane="bottomLeft" activeCell="A4" sqref="A4"/>
      <selection pane="bottomRight" activeCell="D86" sqref="D86"/>
    </sheetView>
  </sheetViews>
  <sheetFormatPr baseColWidth="10" defaultColWidth="10.83203125" defaultRowHeight="16"/>
  <cols>
    <col min="1" max="1" width="3.5" style="26" customWidth="1"/>
    <col min="2" max="2" width="2.83203125" customWidth="1"/>
    <col min="3" max="3" width="58" style="2" customWidth="1"/>
    <col min="4" max="4" width="9.1640625" style="121" bestFit="1" customWidth="1"/>
    <col min="5" max="5" width="22.83203125" style="2" customWidth="1"/>
    <col min="6" max="6" width="13.1640625" style="2" customWidth="1"/>
    <col min="7" max="7" width="12" style="2" customWidth="1"/>
    <col min="8" max="8" width="2.1640625" style="2" bestFit="1" customWidth="1"/>
    <col min="9" max="9" width="15" style="2" customWidth="1"/>
    <col min="10" max="19" width="14.6640625" style="2" bestFit="1" customWidth="1"/>
    <col min="20" max="16384" width="10.83203125" style="2"/>
  </cols>
  <sheetData>
    <row r="1" spans="1:19" s="26" customFormat="1">
      <c r="B1" s="571"/>
      <c r="C1" s="194"/>
      <c r="D1" s="572"/>
      <c r="I1" s="573"/>
      <c r="J1" s="573"/>
      <c r="K1" s="574"/>
      <c r="L1" s="574"/>
      <c r="M1" s="574"/>
      <c r="N1" s="574"/>
      <c r="O1" s="574"/>
      <c r="P1" s="574"/>
      <c r="Q1" s="574"/>
      <c r="R1" s="574"/>
      <c r="S1" s="574"/>
    </row>
    <row r="2" spans="1:19" thickBot="1">
      <c r="B2" s="2"/>
    </row>
    <row r="3" spans="1:19" ht="25" thickBot="1">
      <c r="B3" s="2"/>
      <c r="C3" s="616" t="s">
        <v>582</v>
      </c>
      <c r="D3" s="617"/>
      <c r="E3" s="617"/>
      <c r="F3" s="617"/>
      <c r="G3" s="618"/>
      <c r="I3" s="509"/>
      <c r="J3" s="509"/>
      <c r="K3" s="361"/>
      <c r="L3" s="242"/>
      <c r="M3" s="242"/>
      <c r="N3" s="242"/>
      <c r="O3" s="242"/>
      <c r="P3" s="242"/>
      <c r="Q3" s="242"/>
      <c r="R3" s="242"/>
      <c r="S3" s="242"/>
    </row>
    <row r="4" spans="1:19" ht="15">
      <c r="B4" s="2"/>
      <c r="C4" s="1"/>
      <c r="I4" s="510"/>
      <c r="J4" s="511"/>
      <c r="K4" s="361"/>
      <c r="L4" s="242"/>
      <c r="M4" s="361"/>
      <c r="N4" s="506"/>
      <c r="O4" s="361"/>
      <c r="P4" s="361"/>
      <c r="Q4" s="361"/>
      <c r="R4" s="242"/>
      <c r="S4" s="242"/>
    </row>
    <row r="5" spans="1:19" ht="17" thickBot="1">
      <c r="B5" s="2"/>
      <c r="C5" s="20" t="s">
        <v>311</v>
      </c>
      <c r="I5" s="512"/>
      <c r="J5" s="509"/>
      <c r="K5" s="361"/>
      <c r="L5" s="242"/>
      <c r="M5" s="361"/>
      <c r="N5" s="506"/>
      <c r="O5" s="361"/>
      <c r="P5" s="361"/>
      <c r="Q5" s="361"/>
      <c r="R5" s="242"/>
      <c r="S5" s="242"/>
    </row>
    <row r="6" spans="1:19" thickTop="1">
      <c r="B6" s="2"/>
      <c r="C6" s="1"/>
      <c r="I6" s="509"/>
      <c r="J6" s="509"/>
      <c r="K6" s="361"/>
      <c r="L6" s="242"/>
      <c r="M6" s="361"/>
      <c r="N6" s="361"/>
      <c r="O6" s="361"/>
      <c r="P6" s="361"/>
      <c r="Q6" s="361"/>
      <c r="R6" s="242"/>
      <c r="S6" s="242"/>
    </row>
    <row r="7" spans="1:19" ht="15">
      <c r="B7" s="2"/>
      <c r="C7" s="152" t="s">
        <v>312</v>
      </c>
      <c r="D7" s="153">
        <v>183</v>
      </c>
      <c r="E7" s="3"/>
      <c r="I7" s="509"/>
      <c r="J7" s="509"/>
      <c r="K7" s="361"/>
      <c r="L7" s="242"/>
      <c r="M7" s="361"/>
      <c r="N7" s="506"/>
      <c r="O7" s="506"/>
      <c r="P7" s="506"/>
      <c r="Q7" s="361"/>
      <c r="R7" s="242"/>
      <c r="S7" s="242"/>
    </row>
    <row r="8" spans="1:19" ht="15">
      <c r="B8" s="2"/>
      <c r="C8" s="25" t="s">
        <v>313</v>
      </c>
      <c r="D8" s="332">
        <f>'2. Preliminary Analysis'!D112</f>
        <v>190.24352990285368</v>
      </c>
      <c r="E8" s="3"/>
      <c r="I8" s="243"/>
      <c r="J8" s="243"/>
      <c r="K8" s="242"/>
      <c r="L8" s="242"/>
      <c r="M8" s="361"/>
      <c r="N8" s="505"/>
      <c r="O8" s="505"/>
      <c r="P8" s="505"/>
      <c r="Q8" s="361"/>
      <c r="R8" s="242"/>
      <c r="S8" s="242"/>
    </row>
    <row r="9" spans="1:19">
      <c r="B9" s="2"/>
      <c r="C9" s="25" t="s">
        <v>314</v>
      </c>
      <c r="D9" s="401">
        <f>'2. Preliminary Analysis'!F240</f>
        <v>1.8356395961171432E-2</v>
      </c>
      <c r="F9" s="154"/>
      <c r="G9" s="154"/>
      <c r="I9" s="361"/>
      <c r="J9" s="243"/>
      <c r="K9" s="242"/>
      <c r="L9" s="242"/>
      <c r="M9" s="361"/>
      <c r="N9" s="361"/>
      <c r="O9" s="361"/>
      <c r="P9" s="361"/>
      <c r="Q9" s="361"/>
      <c r="R9" s="242"/>
      <c r="S9" s="242"/>
    </row>
    <row r="10" spans="1:19">
      <c r="B10" s="2"/>
      <c r="C10" s="25" t="s">
        <v>315</v>
      </c>
      <c r="D10" s="401">
        <f>'2. Preliminary Analysis'!F249</f>
        <v>1.7356395961171431E-2</v>
      </c>
      <c r="F10" s="154"/>
      <c r="G10" s="154"/>
      <c r="I10" s="17"/>
      <c r="J10" s="17"/>
      <c r="K10" s="18"/>
      <c r="L10" s="18"/>
      <c r="M10" s="513"/>
      <c r="N10" s="513"/>
      <c r="O10" s="513"/>
      <c r="P10" s="513"/>
      <c r="Q10" s="513"/>
      <c r="R10" s="18"/>
      <c r="S10" s="18"/>
    </row>
    <row r="11" spans="1:19">
      <c r="B11" s="2"/>
      <c r="C11" s="25" t="s">
        <v>316</v>
      </c>
      <c r="D11" s="399">
        <f>'2. Preliminary Analysis'!F239</f>
        <v>2.1000000000000001E-2</v>
      </c>
      <c r="F11" s="154"/>
      <c r="G11" s="154"/>
      <c r="I11" s="17"/>
      <c r="J11" s="17"/>
      <c r="K11" s="18"/>
      <c r="L11" s="18"/>
      <c r="M11" s="513"/>
      <c r="N11" s="513"/>
      <c r="O11" s="513"/>
      <c r="P11" s="513"/>
      <c r="Q11" s="513"/>
      <c r="R11" s="18"/>
      <c r="S11" s="18"/>
    </row>
    <row r="12" spans="1:19" ht="15">
      <c r="B12" s="2"/>
      <c r="C12" s="24" t="s">
        <v>317</v>
      </c>
      <c r="D12" s="400">
        <f>'2. Preliminary Analysis'!F248</f>
        <v>0.02</v>
      </c>
      <c r="F12" s="318"/>
      <c r="G12" s="318"/>
      <c r="H12" s="318"/>
      <c r="I12" s="318"/>
      <c r="J12" s="318"/>
      <c r="K12" s="318"/>
      <c r="L12" s="318"/>
      <c r="M12" s="318"/>
      <c r="N12" s="318"/>
      <c r="O12" s="318"/>
      <c r="P12" s="318"/>
      <c r="Q12" s="318"/>
    </row>
    <row r="13" spans="1:19" ht="47" customHeight="1">
      <c r="B13" s="2"/>
      <c r="F13" s="549"/>
      <c r="G13" s="549"/>
      <c r="H13" s="549"/>
      <c r="I13" s="549"/>
      <c r="J13" s="549"/>
      <c r="K13" s="549"/>
      <c r="L13" s="549"/>
      <c r="M13" s="549"/>
      <c r="N13" s="549"/>
    </row>
    <row r="14" spans="1:19" s="601" customFormat="1" ht="30">
      <c r="A14" s="600"/>
      <c r="C14" s="602" t="s">
        <v>318</v>
      </c>
      <c r="D14" s="603" t="s">
        <v>319</v>
      </c>
      <c r="E14" s="602" t="s">
        <v>320</v>
      </c>
      <c r="F14" s="604" t="s">
        <v>490</v>
      </c>
      <c r="G14" s="604" t="s">
        <v>498</v>
      </c>
      <c r="H14" s="602"/>
      <c r="I14" s="605" t="s">
        <v>506</v>
      </c>
      <c r="J14" s="605" t="s">
        <v>507</v>
      </c>
      <c r="K14" s="605" t="s">
        <v>508</v>
      </c>
      <c r="L14" s="605" t="s">
        <v>509</v>
      </c>
      <c r="M14" s="605" t="s">
        <v>510</v>
      </c>
      <c r="N14" s="605" t="s">
        <v>511</v>
      </c>
      <c r="O14" s="605" t="s">
        <v>512</v>
      </c>
      <c r="P14" s="605" t="s">
        <v>513</v>
      </c>
      <c r="Q14" s="605" t="s">
        <v>514</v>
      </c>
      <c r="R14" s="605" t="s">
        <v>515</v>
      </c>
      <c r="S14" s="605" t="s">
        <v>516</v>
      </c>
    </row>
    <row r="15" spans="1:19" ht="15">
      <c r="B15" s="2"/>
      <c r="C15" s="1"/>
      <c r="D15" s="155"/>
    </row>
    <row r="16" spans="1:19">
      <c r="B16" s="2"/>
      <c r="C16" s="39" t="s">
        <v>321</v>
      </c>
      <c r="D16" s="407">
        <f>'3. Assumptions'!F9</f>
        <v>0.86499999999999999</v>
      </c>
      <c r="F16" s="584">
        <f>'2. Preliminary Analysis'!D44</f>
        <v>7.5495417961812805E-5</v>
      </c>
      <c r="G16" s="584">
        <f>F16</f>
        <v>7.5495417961812805E-5</v>
      </c>
      <c r="H16" s="84"/>
      <c r="I16" s="45">
        <f>$D$16</f>
        <v>0.86499999999999999</v>
      </c>
      <c r="J16" s="45">
        <f>I16*(1+$F$16)</f>
        <v>0.86506530353653699</v>
      </c>
      <c r="K16" s="45">
        <f>J16*(1+$G$16)</f>
        <v>0.86513061200319175</v>
      </c>
      <c r="L16" s="45">
        <f>K16*(1+$G$16)</f>
        <v>0.86519592540033652</v>
      </c>
      <c r="M16" s="45">
        <f>L16*(1+$G$16)</f>
        <v>0.86526124372834345</v>
      </c>
      <c r="N16" s="507">
        <f>M16</f>
        <v>0.86526124372834345</v>
      </c>
      <c r="O16" s="45">
        <f>N16</f>
        <v>0.86526124372834345</v>
      </c>
      <c r="P16" s="45">
        <f t="shared" ref="P16:S16" si="0">O16</f>
        <v>0.86526124372834345</v>
      </c>
      <c r="Q16" s="45">
        <f t="shared" si="0"/>
        <v>0.86526124372834345</v>
      </c>
      <c r="R16" s="45">
        <f t="shared" si="0"/>
        <v>0.86526124372834345</v>
      </c>
      <c r="S16" s="45">
        <f t="shared" si="0"/>
        <v>0.86526124372834345</v>
      </c>
    </row>
    <row r="17" spans="1:19">
      <c r="B17" s="2"/>
      <c r="C17" s="39" t="s">
        <v>322</v>
      </c>
      <c r="D17" s="408">
        <f>D8</f>
        <v>190.24352990285368</v>
      </c>
      <c r="E17" s="3"/>
      <c r="F17" s="402">
        <f>D9</f>
        <v>1.8356395961171432E-2</v>
      </c>
      <c r="G17" s="402">
        <f>D10</f>
        <v>1.7356395961171431E-2</v>
      </c>
      <c r="H17" s="84"/>
      <c r="I17" s="305">
        <f>D17</f>
        <v>190.24352990285368</v>
      </c>
      <c r="J17" s="305">
        <f>I17*(1+$F$17)</f>
        <v>193.73571546680142</v>
      </c>
      <c r="K17" s="305">
        <f t="shared" ref="K17:S17" si="1">J17*(1+$G$17)</f>
        <v>197.09826925626405</v>
      </c>
      <c r="L17" s="305">
        <f t="shared" si="1"/>
        <v>200.51918486073734</v>
      </c>
      <c r="M17" s="305">
        <f t="shared" si="1"/>
        <v>203.99947523099161</v>
      </c>
      <c r="N17" s="508">
        <f t="shared" si="1"/>
        <v>207.54017089897187</v>
      </c>
      <c r="O17" s="305">
        <f t="shared" si="1"/>
        <v>211.14232028294359</v>
      </c>
      <c r="P17" s="305">
        <f t="shared" si="1"/>
        <v>214.80698999793481</v>
      </c>
      <c r="Q17" s="305">
        <f t="shared" si="1"/>
        <v>218.53526517156632</v>
      </c>
      <c r="R17" s="305">
        <f t="shared" si="1"/>
        <v>222.32824976536361</v>
      </c>
      <c r="S17" s="305">
        <f t="shared" si="1"/>
        <v>226.18706690164547</v>
      </c>
    </row>
    <row r="18" spans="1:19">
      <c r="B18" s="2"/>
      <c r="C18" s="51" t="s">
        <v>323</v>
      </c>
      <c r="D18" s="409">
        <f>D16*D17</f>
        <v>164.56065336596842</v>
      </c>
      <c r="E18" s="84"/>
      <c r="F18" s="84"/>
      <c r="G18" s="84"/>
      <c r="H18" s="84"/>
      <c r="I18" s="305">
        <f t="shared" ref="I18:S18" si="2">I16*I17</f>
        <v>164.56065336596842</v>
      </c>
      <c r="J18" s="305">
        <f t="shared" si="2"/>
        <v>167.59404550615673</v>
      </c>
      <c r="K18" s="305">
        <f t="shared" si="2"/>
        <v>170.5157463064416</v>
      </c>
      <c r="L18" s="305">
        <f t="shared" si="2"/>
        <v>173.48838170610679</v>
      </c>
      <c r="M18" s="305">
        <f t="shared" si="2"/>
        <v>176.5128396582972</v>
      </c>
      <c r="N18" s="508">
        <f t="shared" si="2"/>
        <v>179.57646639563734</v>
      </c>
      <c r="O18" s="305">
        <f t="shared" si="2"/>
        <v>182.693266651708</v>
      </c>
      <c r="P18" s="305">
        <f t="shared" si="2"/>
        <v>185.8641633271549</v>
      </c>
      <c r="Q18" s="305">
        <f t="shared" si="2"/>
        <v>189.09009534085283</v>
      </c>
      <c r="R18" s="305">
        <f t="shared" si="2"/>
        <v>192.37201790792429</v>
      </c>
      <c r="S18" s="305">
        <f t="shared" si="2"/>
        <v>195.71090282258379</v>
      </c>
    </row>
    <row r="19" spans="1:19" thickBot="1">
      <c r="B19" s="2"/>
      <c r="F19" s="156"/>
      <c r="I19" s="306"/>
      <c r="J19" s="306"/>
      <c r="K19" s="306"/>
      <c r="L19" s="306"/>
      <c r="M19" s="306"/>
      <c r="N19" s="306"/>
      <c r="O19" s="306"/>
      <c r="P19" s="306"/>
      <c r="Q19" s="306"/>
      <c r="R19" s="306"/>
      <c r="S19" s="306"/>
    </row>
    <row r="20" spans="1:19" ht="17" thickBot="1">
      <c r="B20" s="2"/>
      <c r="C20" s="52" t="s">
        <v>324</v>
      </c>
      <c r="D20" s="84"/>
      <c r="E20" s="84"/>
      <c r="F20" s="156"/>
      <c r="I20" s="307"/>
      <c r="J20" s="307"/>
      <c r="K20" s="307"/>
      <c r="L20" s="307"/>
      <c r="M20" s="307"/>
      <c r="N20" s="307"/>
      <c r="O20" s="307"/>
      <c r="P20" s="307"/>
      <c r="Q20" s="307"/>
      <c r="R20" s="307"/>
      <c r="S20" s="307"/>
    </row>
    <row r="21" spans="1:19" ht="15">
      <c r="B21" s="2"/>
      <c r="C21" s="53" t="s">
        <v>325</v>
      </c>
      <c r="D21" s="407"/>
      <c r="E21" s="47" t="s">
        <v>326</v>
      </c>
      <c r="F21" s="402">
        <f>D9</f>
        <v>1.8356395961171432E-2</v>
      </c>
      <c r="G21" s="402">
        <f>D10</f>
        <v>1.7356395961171431E-2</v>
      </c>
      <c r="H21" s="15"/>
      <c r="I21" s="308">
        <f t="shared" ref="I21:S21" si="3">I18*($D$7*365)</f>
        <v>10991828.84157986</v>
      </c>
      <c r="J21" s="308">
        <f t="shared" si="3"/>
        <v>11194444.269583739</v>
      </c>
      <c r="K21" s="308">
        <f t="shared" si="3"/>
        <v>11389599.274538767</v>
      </c>
      <c r="L21" s="308">
        <f t="shared" si="3"/>
        <v>11588156.456059404</v>
      </c>
      <c r="M21" s="308">
        <f t="shared" si="3"/>
        <v>11790175.124975961</v>
      </c>
      <c r="N21" s="308">
        <f t="shared" si="3"/>
        <v>11994810.072896596</v>
      </c>
      <c r="O21" s="308">
        <f t="shared" si="3"/>
        <v>12202996.746000836</v>
      </c>
      <c r="P21" s="308">
        <f t="shared" si="3"/>
        <v>12414796.789437311</v>
      </c>
      <c r="Q21" s="308">
        <f t="shared" si="3"/>
        <v>12630272.918292265</v>
      </c>
      <c r="R21" s="308">
        <f t="shared" si="3"/>
        <v>12849488.936159803</v>
      </c>
      <c r="S21" s="308">
        <f t="shared" si="3"/>
        <v>13072509.754034484</v>
      </c>
    </row>
    <row r="22" spans="1:19" ht="15">
      <c r="B22" s="2"/>
      <c r="C22" s="48" t="s">
        <v>327</v>
      </c>
      <c r="D22" s="410">
        <f>'3. Assumptions'!F15</f>
        <v>0.14000000000000001</v>
      </c>
      <c r="E22" s="2" t="s">
        <v>328</v>
      </c>
      <c r="F22" s="403">
        <f>$D$11</f>
        <v>2.1000000000000001E-2</v>
      </c>
      <c r="G22" s="404">
        <f>D12</f>
        <v>0.02</v>
      </c>
      <c r="H22" s="15"/>
      <c r="I22" s="308">
        <f>D22*$I$21</f>
        <v>1538856.0378211807</v>
      </c>
      <c r="J22" s="308">
        <f>I22*(1+$F$22)</f>
        <v>1571172.0146154254</v>
      </c>
      <c r="K22" s="308">
        <f t="shared" ref="K22:S22" si="4">J22*(1+$G$22)</f>
        <v>1602595.4549077339</v>
      </c>
      <c r="L22" s="308">
        <f t="shared" si="4"/>
        <v>1634647.3640058886</v>
      </c>
      <c r="M22" s="308">
        <f t="shared" si="4"/>
        <v>1667340.3112860064</v>
      </c>
      <c r="N22" s="308">
        <f t="shared" si="4"/>
        <v>1700687.1175117265</v>
      </c>
      <c r="O22" s="308">
        <f t="shared" si="4"/>
        <v>1734700.8598619611</v>
      </c>
      <c r="P22" s="308">
        <f t="shared" si="4"/>
        <v>1769394.8770592003</v>
      </c>
      <c r="Q22" s="308">
        <f t="shared" si="4"/>
        <v>1804782.7746003843</v>
      </c>
      <c r="R22" s="308">
        <f t="shared" si="4"/>
        <v>1840878.430092392</v>
      </c>
      <c r="S22" s="308">
        <f t="shared" si="4"/>
        <v>1877695.9986942399</v>
      </c>
    </row>
    <row r="23" spans="1:19" ht="15">
      <c r="B23" s="2"/>
      <c r="C23" s="48" t="s">
        <v>329</v>
      </c>
      <c r="D23" s="411">
        <f>'3. Assumptions'!F16</f>
        <v>2.7999999999999997E-2</v>
      </c>
      <c r="E23" s="2" t="s">
        <v>330</v>
      </c>
      <c r="F23" s="403">
        <f>$D$11</f>
        <v>2.1000000000000001E-2</v>
      </c>
      <c r="G23" s="404">
        <f>D12</f>
        <v>0.02</v>
      </c>
      <c r="H23" s="15"/>
      <c r="I23" s="308">
        <f>D23*$I$21</f>
        <v>307771.20756423607</v>
      </c>
      <c r="J23" s="308">
        <f>I23*(1+$F$23)</f>
        <v>314234.40292308503</v>
      </c>
      <c r="K23" s="308">
        <f t="shared" ref="K23:S23" si="5">J23*(1+$G$23)</f>
        <v>320519.09098154673</v>
      </c>
      <c r="L23" s="308">
        <f t="shared" si="5"/>
        <v>326929.47280117765</v>
      </c>
      <c r="M23" s="308">
        <f t="shared" si="5"/>
        <v>333468.06225720118</v>
      </c>
      <c r="N23" s="308">
        <f t="shared" si="5"/>
        <v>340137.42350234522</v>
      </c>
      <c r="O23" s="308">
        <f t="shared" si="5"/>
        <v>346940.17197239213</v>
      </c>
      <c r="P23" s="308">
        <f t="shared" si="5"/>
        <v>353878.97541183996</v>
      </c>
      <c r="Q23" s="308">
        <f t="shared" si="5"/>
        <v>360956.55492007674</v>
      </c>
      <c r="R23" s="308">
        <f t="shared" si="5"/>
        <v>368175.6860184783</v>
      </c>
      <c r="S23" s="308">
        <f t="shared" si="5"/>
        <v>375539.19973884785</v>
      </c>
    </row>
    <row r="24" spans="1:19" thickBot="1">
      <c r="B24" s="2"/>
      <c r="C24" s="49" t="s">
        <v>286</v>
      </c>
      <c r="D24" s="412">
        <f>'3. Assumptions'!F17</f>
        <v>1.5E-3</v>
      </c>
      <c r="E24" s="50" t="s">
        <v>330</v>
      </c>
      <c r="F24" s="405">
        <f>$D$11</f>
        <v>2.1000000000000001E-2</v>
      </c>
      <c r="G24" s="406">
        <f>D12</f>
        <v>0.02</v>
      </c>
      <c r="H24" s="54"/>
      <c r="I24" s="309">
        <f>D24*$I$21</f>
        <v>16487.74326236979</v>
      </c>
      <c r="J24" s="309">
        <f>I24*(1+$F$24)</f>
        <v>16833.985870879555</v>
      </c>
      <c r="K24" s="309">
        <f t="shared" ref="K24:S24" si="6">J24*(1+$G$24)</f>
        <v>17170.665588297146</v>
      </c>
      <c r="L24" s="309">
        <f t="shared" si="6"/>
        <v>17514.07890006309</v>
      </c>
      <c r="M24" s="309">
        <f t="shared" si="6"/>
        <v>17864.360478064351</v>
      </c>
      <c r="N24" s="309">
        <f t="shared" si="6"/>
        <v>18221.647687625638</v>
      </c>
      <c r="O24" s="309">
        <f t="shared" si="6"/>
        <v>18586.08064137815</v>
      </c>
      <c r="P24" s="309">
        <f t="shared" si="6"/>
        <v>18957.802254205715</v>
      </c>
      <c r="Q24" s="309">
        <f t="shared" si="6"/>
        <v>19336.958299289829</v>
      </c>
      <c r="R24" s="309">
        <f t="shared" si="6"/>
        <v>19723.697465275625</v>
      </c>
      <c r="S24" s="309">
        <f t="shared" si="6"/>
        <v>20118.171414581138</v>
      </c>
    </row>
    <row r="25" spans="1:19" s="1" customFormat="1" ht="15">
      <c r="A25" s="194"/>
      <c r="C25" s="1" t="s">
        <v>331</v>
      </c>
      <c r="D25" s="157"/>
      <c r="E25" s="55"/>
      <c r="F25" s="158"/>
      <c r="I25" s="310">
        <f>SUM(I21:I24)</f>
        <v>12854943.830227647</v>
      </c>
      <c r="J25" s="310">
        <f t="shared" ref="J25:R25" si="7">SUM(J21:J24)</f>
        <v>13096684.672993129</v>
      </c>
      <c r="K25" s="310">
        <f t="shared" si="7"/>
        <v>13329884.486016344</v>
      </c>
      <c r="L25" s="310">
        <f t="shared" si="7"/>
        <v>13567247.371766532</v>
      </c>
      <c r="M25" s="310">
        <f>SUM(M21:M24)</f>
        <v>13808847.858997231</v>
      </c>
      <c r="N25" s="310">
        <f>SUM(N21:N24)</f>
        <v>14053856.261598293</v>
      </c>
      <c r="O25" s="310">
        <f t="shared" si="7"/>
        <v>14303223.858476566</v>
      </c>
      <c r="P25" s="310">
        <f t="shared" si="7"/>
        <v>14557028.444162557</v>
      </c>
      <c r="Q25" s="310">
        <f t="shared" si="7"/>
        <v>14815349.206112018</v>
      </c>
      <c r="R25" s="310">
        <f t="shared" si="7"/>
        <v>15078266.74973595</v>
      </c>
      <c r="S25" s="310">
        <f>SUM(S21:S24)</f>
        <v>15345863.123882152</v>
      </c>
    </row>
    <row r="26" spans="1:19" thickBot="1">
      <c r="B26" s="2"/>
      <c r="F26" s="156"/>
      <c r="I26" s="306"/>
      <c r="J26" s="306"/>
      <c r="K26" s="306"/>
      <c r="L26" s="306"/>
      <c r="M26" s="306"/>
      <c r="N26" s="306"/>
      <c r="O26" s="306"/>
      <c r="P26" s="306"/>
      <c r="Q26" s="306"/>
      <c r="R26" s="306"/>
      <c r="S26" s="306"/>
    </row>
    <row r="27" spans="1:19" thickBot="1">
      <c r="B27" s="2"/>
      <c r="C27" s="52" t="s">
        <v>332</v>
      </c>
      <c r="F27" s="156"/>
      <c r="I27" s="306"/>
      <c r="J27" s="306"/>
      <c r="K27" s="306"/>
      <c r="L27" s="306"/>
      <c r="M27" s="306"/>
      <c r="N27" s="306"/>
      <c r="O27" s="306"/>
      <c r="P27" s="306"/>
      <c r="Q27" s="306"/>
      <c r="R27" s="306"/>
      <c r="S27" s="306"/>
    </row>
    <row r="28" spans="1:19" ht="15">
      <c r="B28" s="2"/>
      <c r="C28" s="57" t="s">
        <v>333</v>
      </c>
      <c r="D28" s="411">
        <f>'3. Assumptions'!F23</f>
        <v>0.3</v>
      </c>
      <c r="E28" s="2" t="s">
        <v>330</v>
      </c>
      <c r="F28" s="403">
        <f>$D$11</f>
        <v>2.1000000000000001E-2</v>
      </c>
      <c r="G28" s="404">
        <f>$D$12</f>
        <v>0.02</v>
      </c>
      <c r="H28" s="32"/>
      <c r="I28" s="305">
        <f>D28*I21</f>
        <v>3297548.6524739577</v>
      </c>
      <c r="J28" s="305">
        <f>I28*(1+$F$28)</f>
        <v>3366797.1741759107</v>
      </c>
      <c r="K28" s="305">
        <f t="shared" ref="K28:S28" si="8">J28*(1+$G$28)</f>
        <v>3434133.1176594291</v>
      </c>
      <c r="L28" s="305">
        <f t="shared" si="8"/>
        <v>3502815.7800126178</v>
      </c>
      <c r="M28" s="305">
        <f t="shared" si="8"/>
        <v>3572872.0956128701</v>
      </c>
      <c r="N28" s="305">
        <f t="shared" si="8"/>
        <v>3644329.5375251276</v>
      </c>
      <c r="O28" s="305">
        <f t="shared" si="8"/>
        <v>3717216.1282756301</v>
      </c>
      <c r="P28" s="305">
        <f t="shared" si="8"/>
        <v>3791560.4508411428</v>
      </c>
      <c r="Q28" s="305">
        <f t="shared" si="8"/>
        <v>3867391.6598579655</v>
      </c>
      <c r="R28" s="305">
        <f t="shared" si="8"/>
        <v>3944739.4930551248</v>
      </c>
      <c r="S28" s="305">
        <f t="shared" si="8"/>
        <v>4023634.2829162274</v>
      </c>
    </row>
    <row r="29" spans="1:19" ht="15">
      <c r="B29" s="2"/>
      <c r="C29" s="44" t="s">
        <v>327</v>
      </c>
      <c r="D29" s="411">
        <f>'3. Assumptions'!F24</f>
        <v>0.753</v>
      </c>
      <c r="E29" s="2" t="s">
        <v>334</v>
      </c>
      <c r="F29" s="403">
        <f>$D$11</f>
        <v>2.1000000000000001E-2</v>
      </c>
      <c r="G29" s="404">
        <f>$D$12</f>
        <v>0.02</v>
      </c>
      <c r="H29" s="32"/>
      <c r="I29" s="305">
        <f>D29*I22</f>
        <v>1158758.5964793491</v>
      </c>
      <c r="J29" s="305">
        <f>I29*(1+$F$29)</f>
        <v>1183092.5270054154</v>
      </c>
      <c r="K29" s="305">
        <f t="shared" ref="K29:S29" si="9">J29*(1+$G$29)</f>
        <v>1206754.3775455237</v>
      </c>
      <c r="L29" s="305">
        <f t="shared" si="9"/>
        <v>1230889.4650964341</v>
      </c>
      <c r="M29" s="305">
        <f t="shared" si="9"/>
        <v>1255507.2543983627</v>
      </c>
      <c r="N29" s="305">
        <f t="shared" si="9"/>
        <v>1280617.3994863299</v>
      </c>
      <c r="O29" s="305">
        <f t="shared" si="9"/>
        <v>1306229.7474760565</v>
      </c>
      <c r="P29" s="305">
        <f t="shared" si="9"/>
        <v>1332354.3424255776</v>
      </c>
      <c r="Q29" s="305">
        <f t="shared" si="9"/>
        <v>1359001.4292740892</v>
      </c>
      <c r="R29" s="305">
        <f t="shared" si="9"/>
        <v>1386181.4578595711</v>
      </c>
      <c r="S29" s="305">
        <f t="shared" si="9"/>
        <v>1413905.0870167625</v>
      </c>
    </row>
    <row r="30" spans="1:19" thickBot="1">
      <c r="B30" s="2"/>
      <c r="C30" s="46" t="s">
        <v>329</v>
      </c>
      <c r="D30" s="412">
        <f>'3. Assumptions'!F25</f>
        <v>0.14599999999999999</v>
      </c>
      <c r="E30" s="50" t="s">
        <v>335</v>
      </c>
      <c r="F30" s="405">
        <f>$D$11</f>
        <v>2.1000000000000001E-2</v>
      </c>
      <c r="G30" s="406">
        <f>$D$12</f>
        <v>0.02</v>
      </c>
      <c r="H30" s="56"/>
      <c r="I30" s="311">
        <f>D30*I23</f>
        <v>44934.596304378465</v>
      </c>
      <c r="J30" s="311">
        <f>I30*(1+$F$30)</f>
        <v>45878.222826770412</v>
      </c>
      <c r="K30" s="311">
        <f t="shared" ref="K30:S30" si="10">J30*(1+$G$30)</f>
        <v>46795.787283305821</v>
      </c>
      <c r="L30" s="311">
        <f t="shared" si="10"/>
        <v>47731.703028971941</v>
      </c>
      <c r="M30" s="311">
        <f t="shared" si="10"/>
        <v>48686.33708955138</v>
      </c>
      <c r="N30" s="311">
        <f t="shared" si="10"/>
        <v>49660.063831342406</v>
      </c>
      <c r="O30" s="311">
        <f t="shared" si="10"/>
        <v>50653.265107969259</v>
      </c>
      <c r="P30" s="311">
        <f t="shared" si="10"/>
        <v>51666.330410128641</v>
      </c>
      <c r="Q30" s="311">
        <f t="shared" si="10"/>
        <v>52699.657018331214</v>
      </c>
      <c r="R30" s="311">
        <f t="shared" si="10"/>
        <v>53753.650158697841</v>
      </c>
      <c r="S30" s="311">
        <f t="shared" si="10"/>
        <v>54828.7231618718</v>
      </c>
    </row>
    <row r="31" spans="1:19" ht="15">
      <c r="B31" s="2"/>
      <c r="C31" s="1" t="s">
        <v>336</v>
      </c>
      <c r="D31" s="159"/>
      <c r="F31" s="156"/>
      <c r="H31" s="32"/>
      <c r="I31" s="310">
        <f>SUM(I28:I30)</f>
        <v>4501241.8452576855</v>
      </c>
      <c r="J31" s="310">
        <f>SUM(J28:J30)</f>
        <v>4595767.9240080966</v>
      </c>
      <c r="K31" s="310">
        <f>SUM(K28:K30)</f>
        <v>4687683.2824882586</v>
      </c>
      <c r="L31" s="310">
        <f t="shared" ref="L31:R31" si="11">SUM(L28:L30)</f>
        <v>4781436.9481380237</v>
      </c>
      <c r="M31" s="310">
        <f t="shared" si="11"/>
        <v>4877065.6871007849</v>
      </c>
      <c r="N31" s="310">
        <f>SUM(N28:N30)</f>
        <v>4974607.0008428004</v>
      </c>
      <c r="O31" s="310">
        <f t="shared" si="11"/>
        <v>5074099.1408596551</v>
      </c>
      <c r="P31" s="310">
        <f t="shared" si="11"/>
        <v>5175581.1236768486</v>
      </c>
      <c r="Q31" s="310">
        <f t="shared" si="11"/>
        <v>5279092.7461503856</v>
      </c>
      <c r="R31" s="310">
        <f t="shared" si="11"/>
        <v>5384674.6010733936</v>
      </c>
      <c r="S31" s="310">
        <f>SUM(S28:S30)</f>
        <v>5492368.0930948611</v>
      </c>
    </row>
    <row r="32" spans="1:19" thickBot="1">
      <c r="B32" s="2"/>
      <c r="C32" s="6"/>
      <c r="D32" s="160"/>
      <c r="E32" s="6"/>
      <c r="F32" s="161"/>
      <c r="G32" s="6"/>
      <c r="H32" s="33"/>
      <c r="I32" s="312"/>
      <c r="J32" s="312"/>
      <c r="K32" s="312"/>
      <c r="L32" s="312"/>
      <c r="M32" s="312"/>
      <c r="N32" s="312"/>
      <c r="O32" s="312"/>
      <c r="P32" s="312"/>
      <c r="Q32" s="312"/>
      <c r="R32" s="312"/>
      <c r="S32" s="312"/>
    </row>
    <row r="33" spans="1:19" s="1" customFormat="1" thickTop="1">
      <c r="A33" s="194"/>
      <c r="C33" s="1" t="s">
        <v>337</v>
      </c>
      <c r="D33" s="159"/>
      <c r="F33" s="158"/>
      <c r="H33" s="32"/>
      <c r="I33" s="310">
        <f>I25-I31</f>
        <v>8353701.9849699615</v>
      </c>
      <c r="J33" s="310">
        <f t="shared" ref="J33:R33" si="12">J25-J31</f>
        <v>8500916.7489850335</v>
      </c>
      <c r="K33" s="310">
        <f t="shared" si="12"/>
        <v>8642201.2035280857</v>
      </c>
      <c r="L33" s="310">
        <f t="shared" si="12"/>
        <v>8785810.423628509</v>
      </c>
      <c r="M33" s="310">
        <f t="shared" si="12"/>
        <v>8931782.1718964465</v>
      </c>
      <c r="N33" s="310">
        <f t="shared" si="12"/>
        <v>9079249.2607554924</v>
      </c>
      <c r="O33" s="310">
        <f t="shared" si="12"/>
        <v>9229124.717616912</v>
      </c>
      <c r="P33" s="310">
        <f t="shared" si="12"/>
        <v>9381447.3204857074</v>
      </c>
      <c r="Q33" s="310">
        <f t="shared" si="12"/>
        <v>9536256.4599616323</v>
      </c>
      <c r="R33" s="310">
        <f t="shared" si="12"/>
        <v>9693592.148662556</v>
      </c>
      <c r="S33" s="310">
        <f>S25-S31</f>
        <v>9853495.030787291</v>
      </c>
    </row>
    <row r="34" spans="1:19" thickBot="1">
      <c r="B34" s="2"/>
      <c r="F34" s="156"/>
      <c r="H34" s="32"/>
      <c r="I34" s="306"/>
      <c r="J34" s="306"/>
      <c r="K34" s="306"/>
      <c r="L34" s="306"/>
      <c r="M34" s="306"/>
      <c r="N34" s="306"/>
      <c r="O34" s="306"/>
      <c r="P34" s="306"/>
      <c r="Q34" s="306"/>
      <c r="R34" s="306"/>
      <c r="S34" s="306"/>
    </row>
    <row r="35" spans="1:19" thickBot="1">
      <c r="B35" s="2"/>
      <c r="C35" s="52" t="s">
        <v>338</v>
      </c>
      <c r="F35" s="156"/>
      <c r="H35" s="32"/>
      <c r="I35" s="306"/>
      <c r="J35" s="306"/>
      <c r="K35" s="306"/>
      <c r="L35" s="306"/>
      <c r="M35" s="306"/>
      <c r="N35" s="306"/>
      <c r="O35" s="306"/>
      <c r="P35" s="306"/>
      <c r="Q35" s="306"/>
      <c r="R35" s="306"/>
      <c r="S35" s="306"/>
    </row>
    <row r="36" spans="1:19" ht="15">
      <c r="B36" s="2"/>
      <c r="C36" s="57" t="s">
        <v>294</v>
      </c>
      <c r="D36" s="407">
        <f>'3. Assumptions'!F31</f>
        <v>6.8000000000000005E-2</v>
      </c>
      <c r="E36" s="2" t="s">
        <v>339</v>
      </c>
      <c r="F36" s="403">
        <f t="shared" ref="F36:F41" si="13">$D$11</f>
        <v>2.1000000000000001E-2</v>
      </c>
      <c r="G36" s="404">
        <f t="shared" ref="G36:G41" si="14">$D$12</f>
        <v>0.02</v>
      </c>
      <c r="H36" s="32"/>
      <c r="I36" s="308">
        <f>D36*I25</f>
        <v>874136.18045548</v>
      </c>
      <c r="J36" s="308">
        <f t="shared" ref="J36:J41" si="15">I36*(1+$F36)</f>
        <v>892493.04024504498</v>
      </c>
      <c r="K36" s="308">
        <f t="shared" ref="K36:S36" si="16">J36*(1+$G36)</f>
        <v>910342.90104994585</v>
      </c>
      <c r="L36" s="308">
        <f t="shared" si="16"/>
        <v>928549.75907094474</v>
      </c>
      <c r="M36" s="308">
        <f t="shared" si="16"/>
        <v>947120.75425236369</v>
      </c>
      <c r="N36" s="308">
        <f t="shared" si="16"/>
        <v>966063.16933741095</v>
      </c>
      <c r="O36" s="308">
        <f t="shared" si="16"/>
        <v>985384.43272415921</v>
      </c>
      <c r="P36" s="308">
        <f t="shared" si="16"/>
        <v>1005092.1213786424</v>
      </c>
      <c r="Q36" s="308">
        <f t="shared" si="16"/>
        <v>1025193.9638062152</v>
      </c>
      <c r="R36" s="308">
        <f t="shared" si="16"/>
        <v>1045697.8430823395</v>
      </c>
      <c r="S36" s="308">
        <f t="shared" si="16"/>
        <v>1066611.7999439863</v>
      </c>
    </row>
    <row r="37" spans="1:19" ht="15">
      <c r="B37" s="2"/>
      <c r="C37" s="44" t="s">
        <v>340</v>
      </c>
      <c r="D37" s="407">
        <f>'3. Assumptions'!F32</f>
        <v>9.9999999999999985E-3</v>
      </c>
      <c r="E37" s="2" t="s">
        <v>339</v>
      </c>
      <c r="F37" s="403">
        <f t="shared" si="13"/>
        <v>2.1000000000000001E-2</v>
      </c>
      <c r="G37" s="404">
        <f t="shared" si="14"/>
        <v>0.02</v>
      </c>
      <c r="H37" s="32"/>
      <c r="I37" s="308">
        <f>D37*$I$25</f>
        <v>128549.43830227645</v>
      </c>
      <c r="J37" s="308">
        <f t="shared" si="15"/>
        <v>131248.97650662425</v>
      </c>
      <c r="K37" s="308">
        <f t="shared" ref="K37:S37" si="17">J37*(1+$G37)</f>
        <v>133873.95603675675</v>
      </c>
      <c r="L37" s="308">
        <f t="shared" si="17"/>
        <v>136551.43515749188</v>
      </c>
      <c r="M37" s="308">
        <f t="shared" si="17"/>
        <v>139282.46386064173</v>
      </c>
      <c r="N37" s="308">
        <f t="shared" si="17"/>
        <v>142068.11313785455</v>
      </c>
      <c r="O37" s="308">
        <f t="shared" si="17"/>
        <v>144909.47540061164</v>
      </c>
      <c r="P37" s="308">
        <f t="shared" si="17"/>
        <v>147807.66490862388</v>
      </c>
      <c r="Q37" s="308">
        <f t="shared" si="17"/>
        <v>150763.81820679636</v>
      </c>
      <c r="R37" s="308">
        <f t="shared" si="17"/>
        <v>153779.0945709323</v>
      </c>
      <c r="S37" s="308">
        <f t="shared" si="17"/>
        <v>156854.67646235094</v>
      </c>
    </row>
    <row r="38" spans="1:19" ht="15">
      <c r="B38" s="2"/>
      <c r="C38" s="44" t="s">
        <v>296</v>
      </c>
      <c r="D38" s="407">
        <f>'3. Assumptions'!F33</f>
        <v>0.03</v>
      </c>
      <c r="E38" s="2" t="s">
        <v>339</v>
      </c>
      <c r="F38" s="403">
        <f t="shared" si="13"/>
        <v>2.1000000000000001E-2</v>
      </c>
      <c r="G38" s="404">
        <f t="shared" si="14"/>
        <v>0.02</v>
      </c>
      <c r="H38" s="32"/>
      <c r="I38" s="308">
        <f>D38*$I$25</f>
        <v>385648.31490682939</v>
      </c>
      <c r="J38" s="308">
        <f t="shared" si="15"/>
        <v>393746.92951987276</v>
      </c>
      <c r="K38" s="308">
        <f t="shared" ref="K38:S38" si="18">J38*(1+$G38)</f>
        <v>401621.86811027024</v>
      </c>
      <c r="L38" s="308">
        <f t="shared" si="18"/>
        <v>409654.30547247565</v>
      </c>
      <c r="M38" s="308">
        <f t="shared" si="18"/>
        <v>417847.39158192516</v>
      </c>
      <c r="N38" s="308">
        <f t="shared" si="18"/>
        <v>426204.33941356366</v>
      </c>
      <c r="O38" s="308">
        <f t="shared" si="18"/>
        <v>434728.42620183493</v>
      </c>
      <c r="P38" s="308">
        <f t="shared" si="18"/>
        <v>443422.99472587166</v>
      </c>
      <c r="Q38" s="308">
        <f t="shared" si="18"/>
        <v>452291.45462038909</v>
      </c>
      <c r="R38" s="308">
        <f t="shared" si="18"/>
        <v>461337.28371279687</v>
      </c>
      <c r="S38" s="308">
        <f t="shared" si="18"/>
        <v>470564.02938705281</v>
      </c>
    </row>
    <row r="39" spans="1:19" ht="15">
      <c r="B39" s="2"/>
      <c r="C39" s="44" t="s">
        <v>505</v>
      </c>
      <c r="D39" s="407">
        <f>'3. Assumptions'!F34</f>
        <v>0</v>
      </c>
      <c r="E39" s="2" t="s">
        <v>339</v>
      </c>
      <c r="F39" s="403">
        <f t="shared" si="13"/>
        <v>2.1000000000000001E-2</v>
      </c>
      <c r="G39" s="404">
        <f t="shared" si="14"/>
        <v>0.02</v>
      </c>
      <c r="H39" s="32"/>
      <c r="I39" s="308">
        <f>D39*$I$25</f>
        <v>0</v>
      </c>
      <c r="J39" s="308">
        <f t="shared" si="15"/>
        <v>0</v>
      </c>
      <c r="K39" s="308">
        <f t="shared" ref="K39:S39" si="19">J39*(1+$G39)</f>
        <v>0</v>
      </c>
      <c r="L39" s="308">
        <f t="shared" si="19"/>
        <v>0</v>
      </c>
      <c r="M39" s="308">
        <f t="shared" si="19"/>
        <v>0</v>
      </c>
      <c r="N39" s="308">
        <f t="shared" si="19"/>
        <v>0</v>
      </c>
      <c r="O39" s="308">
        <f t="shared" si="19"/>
        <v>0</v>
      </c>
      <c r="P39" s="308">
        <f t="shared" si="19"/>
        <v>0</v>
      </c>
      <c r="Q39" s="308">
        <f t="shared" si="19"/>
        <v>0</v>
      </c>
      <c r="R39" s="308">
        <f t="shared" si="19"/>
        <v>0</v>
      </c>
      <c r="S39" s="308">
        <f t="shared" si="19"/>
        <v>0</v>
      </c>
    </row>
    <row r="40" spans="1:19" ht="15">
      <c r="B40" s="2"/>
      <c r="C40" s="365" t="s">
        <v>297</v>
      </c>
      <c r="D40" s="413">
        <f>'3. Assumptions'!F35</f>
        <v>4.2999999999999997E-2</v>
      </c>
      <c r="E40" s="2" t="s">
        <v>339</v>
      </c>
      <c r="F40" s="403">
        <f t="shared" si="13"/>
        <v>2.1000000000000001E-2</v>
      </c>
      <c r="G40" s="404">
        <f t="shared" si="14"/>
        <v>0.02</v>
      </c>
      <c r="H40" s="32"/>
      <c r="I40" s="366">
        <f>D40*$I$25</f>
        <v>552762.58469978883</v>
      </c>
      <c r="J40" s="308">
        <f t="shared" si="15"/>
        <v>564370.5989784844</v>
      </c>
      <c r="K40" s="366">
        <f t="shared" ref="K40:S40" si="20">J40*(1+$G$40)</f>
        <v>575658.0109580541</v>
      </c>
      <c r="L40" s="366">
        <f t="shared" si="20"/>
        <v>587171.17117721518</v>
      </c>
      <c r="M40" s="366">
        <f t="shared" si="20"/>
        <v>598914.59460075945</v>
      </c>
      <c r="N40" s="366">
        <f t="shared" si="20"/>
        <v>610892.88649277459</v>
      </c>
      <c r="O40" s="366">
        <f t="shared" si="20"/>
        <v>623110.74422263005</v>
      </c>
      <c r="P40" s="366">
        <f t="shared" si="20"/>
        <v>635572.95910708269</v>
      </c>
      <c r="Q40" s="366">
        <f t="shared" si="20"/>
        <v>648284.41828922438</v>
      </c>
      <c r="R40" s="366">
        <f t="shared" si="20"/>
        <v>661250.10665500886</v>
      </c>
      <c r="S40" s="366">
        <f t="shared" si="20"/>
        <v>674475.10878810904</v>
      </c>
    </row>
    <row r="41" spans="1:19" thickBot="1">
      <c r="B41" s="2"/>
      <c r="C41" s="46" t="s">
        <v>298</v>
      </c>
      <c r="D41" s="414">
        <f>'3. Assumptions'!F36</f>
        <v>0.03</v>
      </c>
      <c r="E41" s="50" t="s">
        <v>339</v>
      </c>
      <c r="F41" s="405">
        <f t="shared" si="13"/>
        <v>2.1000000000000001E-2</v>
      </c>
      <c r="G41" s="406">
        <f t="shared" si="14"/>
        <v>0.02</v>
      </c>
      <c r="H41" s="56"/>
      <c r="I41" s="309">
        <f>D41*$I$25</f>
        <v>385648.31490682939</v>
      </c>
      <c r="J41" s="309">
        <f t="shared" si="15"/>
        <v>393746.92951987276</v>
      </c>
      <c r="K41" s="309">
        <f t="shared" ref="K41:S41" si="21">J41*(1+$G41)</f>
        <v>401621.86811027024</v>
      </c>
      <c r="L41" s="309">
        <f t="shared" si="21"/>
        <v>409654.30547247565</v>
      </c>
      <c r="M41" s="309">
        <f t="shared" si="21"/>
        <v>417847.39158192516</v>
      </c>
      <c r="N41" s="309">
        <f t="shared" si="21"/>
        <v>426204.33941356366</v>
      </c>
      <c r="O41" s="309">
        <f t="shared" si="21"/>
        <v>434728.42620183493</v>
      </c>
      <c r="P41" s="309">
        <f t="shared" si="21"/>
        <v>443422.99472587166</v>
      </c>
      <c r="Q41" s="309">
        <f t="shared" si="21"/>
        <v>452291.45462038909</v>
      </c>
      <c r="R41" s="309">
        <f t="shared" si="21"/>
        <v>461337.28371279687</v>
      </c>
      <c r="S41" s="309">
        <f t="shared" si="21"/>
        <v>470564.02938705281</v>
      </c>
    </row>
    <row r="42" spans="1:19" s="1" customFormat="1" ht="15">
      <c r="A42" s="194"/>
      <c r="C42" s="1" t="s">
        <v>341</v>
      </c>
      <c r="D42" s="162"/>
      <c r="F42" s="158"/>
      <c r="H42" s="32"/>
      <c r="I42" s="313">
        <f t="shared" ref="I42:S42" si="22">SUM(I36:I41)</f>
        <v>2326744.833271204</v>
      </c>
      <c r="J42" s="313">
        <f t="shared" si="22"/>
        <v>2375606.4747698992</v>
      </c>
      <c r="K42" s="313">
        <f t="shared" si="22"/>
        <v>2423118.6042652973</v>
      </c>
      <c r="L42" s="313">
        <f t="shared" si="22"/>
        <v>2471580.9763506032</v>
      </c>
      <c r="M42" s="313">
        <f t="shared" si="22"/>
        <v>2521012.5958776153</v>
      </c>
      <c r="N42" s="313">
        <f t="shared" si="22"/>
        <v>2571432.8477951675</v>
      </c>
      <c r="O42" s="313">
        <f t="shared" si="22"/>
        <v>2622861.5047510709</v>
      </c>
      <c r="P42" s="313">
        <f t="shared" si="22"/>
        <v>2675318.7348460923</v>
      </c>
      <c r="Q42" s="313">
        <f t="shared" si="22"/>
        <v>2728825.1095430143</v>
      </c>
      <c r="R42" s="313">
        <f t="shared" si="22"/>
        <v>2783401.6117338743</v>
      </c>
      <c r="S42" s="313">
        <f t="shared" si="22"/>
        <v>2839069.6439685519</v>
      </c>
    </row>
    <row r="43" spans="1:19" thickBot="1">
      <c r="B43" s="2"/>
      <c r="C43" s="7"/>
      <c r="D43" s="163"/>
      <c r="E43" s="7"/>
      <c r="F43" s="164"/>
      <c r="G43" s="7"/>
      <c r="H43" s="7"/>
      <c r="I43" s="314"/>
      <c r="J43" s="314"/>
      <c r="K43" s="314"/>
      <c r="L43" s="314"/>
      <c r="M43" s="314"/>
      <c r="N43" s="314"/>
      <c r="O43" s="314"/>
      <c r="P43" s="314"/>
      <c r="Q43" s="314"/>
      <c r="R43" s="314"/>
      <c r="S43" s="314"/>
    </row>
    <row r="44" spans="1:19" s="1" customFormat="1" thickTop="1">
      <c r="A44" s="194"/>
      <c r="C44" s="1" t="s">
        <v>342</v>
      </c>
      <c r="D44" s="159"/>
      <c r="F44" s="158"/>
      <c r="H44" s="32"/>
      <c r="I44" s="310">
        <f t="shared" ref="I44:S44" si="23">I33-I42</f>
        <v>6026957.151698757</v>
      </c>
      <c r="J44" s="310">
        <f t="shared" si="23"/>
        <v>6125310.2742151339</v>
      </c>
      <c r="K44" s="310">
        <f t="shared" si="23"/>
        <v>6219082.5992627889</v>
      </c>
      <c r="L44" s="310">
        <f t="shared" si="23"/>
        <v>6314229.4472779054</v>
      </c>
      <c r="M44" s="310">
        <f t="shared" si="23"/>
        <v>6410769.5760188308</v>
      </c>
      <c r="N44" s="310">
        <f t="shared" si="23"/>
        <v>6507816.4129603244</v>
      </c>
      <c r="O44" s="310">
        <f t="shared" si="23"/>
        <v>6606263.2128658406</v>
      </c>
      <c r="P44" s="310">
        <f t="shared" si="23"/>
        <v>6706128.5856396146</v>
      </c>
      <c r="Q44" s="310">
        <f t="shared" si="23"/>
        <v>6807431.3504186179</v>
      </c>
      <c r="R44" s="310">
        <f t="shared" si="23"/>
        <v>6910190.5369286817</v>
      </c>
      <c r="S44" s="310">
        <f t="shared" si="23"/>
        <v>7014425.3868187387</v>
      </c>
    </row>
    <row r="45" spans="1:19" thickBot="1">
      <c r="B45" s="2"/>
      <c r="C45" s="1"/>
      <c r="D45" s="159"/>
      <c r="E45" s="1"/>
      <c r="F45" s="158"/>
      <c r="G45" s="1"/>
      <c r="H45" s="32"/>
      <c r="I45" s="310"/>
      <c r="J45" s="310"/>
      <c r="K45" s="310"/>
      <c r="L45" s="310"/>
      <c r="M45" s="310"/>
      <c r="N45" s="310"/>
      <c r="O45" s="310"/>
      <c r="P45" s="310"/>
      <c r="Q45" s="310"/>
      <c r="R45" s="310"/>
      <c r="S45" s="310"/>
    </row>
    <row r="46" spans="1:19" thickBot="1">
      <c r="B46" s="2"/>
      <c r="C46" s="52" t="s">
        <v>343</v>
      </c>
      <c r="F46" s="158"/>
      <c r="G46" s="1"/>
      <c r="H46" s="32"/>
      <c r="I46" s="310"/>
      <c r="J46" s="310"/>
      <c r="K46" s="310"/>
      <c r="L46" s="310"/>
      <c r="M46" s="310"/>
      <c r="N46" s="310"/>
      <c r="O46" s="310"/>
      <c r="P46" s="310"/>
      <c r="Q46" s="310"/>
      <c r="R46" s="310"/>
      <c r="S46" s="310"/>
    </row>
    <row r="47" spans="1:19" ht="15">
      <c r="B47" s="2"/>
      <c r="C47" s="57" t="s">
        <v>300</v>
      </c>
      <c r="D47" s="407">
        <f>'3. Assumptions'!F42</f>
        <v>0.03</v>
      </c>
      <c r="E47" s="2" t="s">
        <v>339</v>
      </c>
      <c r="F47" s="156" t="s">
        <v>344</v>
      </c>
      <c r="H47" s="32"/>
      <c r="I47" s="308">
        <f t="shared" ref="I47:S47" si="24">$D$47*I25</f>
        <v>385648.31490682939</v>
      </c>
      <c r="J47" s="308">
        <f t="shared" si="24"/>
        <v>392900.54018979386</v>
      </c>
      <c r="K47" s="308">
        <f t="shared" si="24"/>
        <v>399896.53458049032</v>
      </c>
      <c r="L47" s="308">
        <f t="shared" si="24"/>
        <v>407017.42115299596</v>
      </c>
      <c r="M47" s="308">
        <f t="shared" si="24"/>
        <v>414265.43576991692</v>
      </c>
      <c r="N47" s="308">
        <f t="shared" si="24"/>
        <v>421615.68784794875</v>
      </c>
      <c r="O47" s="308">
        <f t="shared" si="24"/>
        <v>429096.71575429698</v>
      </c>
      <c r="P47" s="308">
        <f t="shared" si="24"/>
        <v>436710.85332487669</v>
      </c>
      <c r="Q47" s="308">
        <f t="shared" si="24"/>
        <v>444460.4761833605</v>
      </c>
      <c r="R47" s="308">
        <f t="shared" si="24"/>
        <v>452348.00249207846</v>
      </c>
      <c r="S47" s="308">
        <f t="shared" si="24"/>
        <v>460375.89371646458</v>
      </c>
    </row>
    <row r="48" spans="1:19" thickBot="1">
      <c r="B48" s="2"/>
      <c r="C48" s="46" t="s">
        <v>301</v>
      </c>
      <c r="D48" s="414">
        <f>'3. Assumptions'!F43</f>
        <v>0.01</v>
      </c>
      <c r="E48" s="50" t="s">
        <v>345</v>
      </c>
      <c r="F48" s="165" t="s">
        <v>344</v>
      </c>
      <c r="G48" s="50"/>
      <c r="H48" s="56"/>
      <c r="I48" s="309">
        <f t="shared" ref="I48:S48" si="25">$D$48*I44</f>
        <v>60269.571516987569</v>
      </c>
      <c r="J48" s="309">
        <f t="shared" si="25"/>
        <v>61253.102742151343</v>
      </c>
      <c r="K48" s="309">
        <f t="shared" si="25"/>
        <v>62190.825992627892</v>
      </c>
      <c r="L48" s="309">
        <f t="shared" si="25"/>
        <v>63142.294472779053</v>
      </c>
      <c r="M48" s="309">
        <f t="shared" si="25"/>
        <v>64107.695760188311</v>
      </c>
      <c r="N48" s="309">
        <f t="shared" si="25"/>
        <v>65078.164129603247</v>
      </c>
      <c r="O48" s="309">
        <f t="shared" si="25"/>
        <v>66062.632128658413</v>
      </c>
      <c r="P48" s="309">
        <f t="shared" si="25"/>
        <v>67061.285856396149</v>
      </c>
      <c r="Q48" s="309">
        <f t="shared" si="25"/>
        <v>68074.313504186182</v>
      </c>
      <c r="R48" s="309">
        <f t="shared" si="25"/>
        <v>69101.905369286818</v>
      </c>
      <c r="S48" s="309">
        <f t="shared" si="25"/>
        <v>70144.253868187385</v>
      </c>
    </row>
    <row r="49" spans="1:19" s="1" customFormat="1" ht="15">
      <c r="A49" s="194"/>
      <c r="C49" s="1" t="s">
        <v>346</v>
      </c>
      <c r="D49" s="159"/>
      <c r="F49" s="158"/>
      <c r="H49" s="32"/>
      <c r="I49" s="310">
        <f>SUM(I47:I48)</f>
        <v>445917.88642381696</v>
      </c>
      <c r="J49" s="310">
        <f>SUM(J47:J48)</f>
        <v>454153.64293194521</v>
      </c>
      <c r="K49" s="310">
        <f t="shared" ref="K49:Q49" si="26">SUM(K47:K48)</f>
        <v>462087.3605731182</v>
      </c>
      <c r="L49" s="310">
        <f t="shared" si="26"/>
        <v>470159.71562577499</v>
      </c>
      <c r="M49" s="310">
        <f>SUM(M47:M48)</f>
        <v>478373.13153010525</v>
      </c>
      <c r="N49" s="310">
        <f t="shared" si="26"/>
        <v>486693.851977552</v>
      </c>
      <c r="O49" s="310">
        <f>SUM(O47:O48)</f>
        <v>495159.34788295539</v>
      </c>
      <c r="P49" s="310">
        <f t="shared" si="26"/>
        <v>503772.13918127283</v>
      </c>
      <c r="Q49" s="310">
        <f t="shared" si="26"/>
        <v>512534.78968754667</v>
      </c>
      <c r="R49" s="310">
        <f>SUM(R47:R48)</f>
        <v>521449.9078613653</v>
      </c>
      <c r="S49" s="310">
        <f>SUM(S47:S48)</f>
        <v>530520.14758465195</v>
      </c>
    </row>
    <row r="50" spans="1:19" thickBot="1">
      <c r="B50" s="2"/>
      <c r="C50" s="6"/>
      <c r="D50" s="160"/>
      <c r="E50" s="6"/>
      <c r="F50" s="161"/>
      <c r="G50" s="6"/>
      <c r="H50" s="33"/>
      <c r="I50" s="312"/>
      <c r="J50" s="312"/>
      <c r="K50" s="312"/>
      <c r="L50" s="312"/>
      <c r="M50" s="312"/>
      <c r="N50" s="312"/>
      <c r="O50" s="312"/>
      <c r="P50" s="312"/>
      <c r="Q50" s="312"/>
      <c r="R50" s="312"/>
      <c r="S50" s="312"/>
    </row>
    <row r="51" spans="1:19" s="1" customFormat="1" thickTop="1">
      <c r="A51" s="194"/>
      <c r="C51" s="1" t="s">
        <v>347</v>
      </c>
      <c r="D51" s="159"/>
      <c r="F51" s="158"/>
      <c r="H51" s="32"/>
      <c r="I51" s="310">
        <f>I44-I49</f>
        <v>5581039.2652749401</v>
      </c>
      <c r="J51" s="310">
        <f>J44-J49</f>
        <v>5671156.6312831882</v>
      </c>
      <c r="K51" s="310">
        <f t="shared" ref="K51:R51" si="27">K44-K49</f>
        <v>5756995.2386896703</v>
      </c>
      <c r="L51" s="310">
        <f t="shared" si="27"/>
        <v>5844069.7316521304</v>
      </c>
      <c r="M51" s="310">
        <f t="shared" si="27"/>
        <v>5932396.4444887256</v>
      </c>
      <c r="N51" s="310">
        <f t="shared" si="27"/>
        <v>6021122.5609827721</v>
      </c>
      <c r="O51" s="310">
        <f t="shared" si="27"/>
        <v>6111103.8649828853</v>
      </c>
      <c r="P51" s="310">
        <f t="shared" si="27"/>
        <v>6202356.4464583416</v>
      </c>
      <c r="Q51" s="310">
        <f>Q44-Q49</f>
        <v>6294896.560731071</v>
      </c>
      <c r="R51" s="310">
        <f t="shared" si="27"/>
        <v>6388740.6290673167</v>
      </c>
      <c r="S51" s="310">
        <f>S44-S49</f>
        <v>6483905.2392340871</v>
      </c>
    </row>
    <row r="52" spans="1:19" thickBot="1">
      <c r="B52" s="2"/>
      <c r="F52" s="156"/>
      <c r="H52" s="32"/>
      <c r="I52" s="306"/>
      <c r="J52" s="306"/>
      <c r="K52" s="306"/>
      <c r="L52" s="306"/>
      <c r="M52" s="306"/>
      <c r="N52" s="306"/>
      <c r="O52" s="306"/>
      <c r="P52" s="306"/>
      <c r="Q52" s="306"/>
      <c r="R52" s="306"/>
      <c r="S52" s="306"/>
    </row>
    <row r="53" spans="1:19" thickBot="1">
      <c r="B53" s="2"/>
      <c r="C53" s="52" t="s">
        <v>348</v>
      </c>
      <c r="F53" s="156"/>
      <c r="H53" s="32"/>
      <c r="I53" s="306"/>
      <c r="J53" s="306"/>
      <c r="K53" s="306"/>
      <c r="L53" s="306"/>
      <c r="M53" s="306"/>
      <c r="N53" s="306"/>
      <c r="O53" s="306"/>
      <c r="P53" s="306"/>
      <c r="Q53" s="306"/>
      <c r="R53" s="306"/>
      <c r="S53" s="306"/>
    </row>
    <row r="54" spans="1:19" ht="15">
      <c r="B54" s="2"/>
      <c r="C54" s="57" t="s">
        <v>305</v>
      </c>
      <c r="D54" s="407">
        <f>'3. Assumptions'!F64</f>
        <v>0</v>
      </c>
      <c r="E54" s="2" t="s">
        <v>339</v>
      </c>
      <c r="F54" s="403">
        <f>$D$11</f>
        <v>2.1000000000000001E-2</v>
      </c>
      <c r="G54" s="404">
        <f>$D$12</f>
        <v>0.02</v>
      </c>
      <c r="H54" s="32"/>
      <c r="I54" s="308">
        <f>$D54*I$25</f>
        <v>0</v>
      </c>
      <c r="J54" s="315">
        <f>I54*(1+$F54)</f>
        <v>0</v>
      </c>
      <c r="K54" s="315">
        <f t="shared" ref="K54:S54" si="28">J54*(1+$G54)</f>
        <v>0</v>
      </c>
      <c r="L54" s="315">
        <f t="shared" si="28"/>
        <v>0</v>
      </c>
      <c r="M54" s="315">
        <f t="shared" si="28"/>
        <v>0</v>
      </c>
      <c r="N54" s="315">
        <f t="shared" si="28"/>
        <v>0</v>
      </c>
      <c r="O54" s="315">
        <f t="shared" si="28"/>
        <v>0</v>
      </c>
      <c r="P54" s="315">
        <f t="shared" si="28"/>
        <v>0</v>
      </c>
      <c r="Q54" s="315">
        <f t="shared" si="28"/>
        <v>0</v>
      </c>
      <c r="R54" s="315">
        <f t="shared" si="28"/>
        <v>0</v>
      </c>
      <c r="S54" s="315">
        <f t="shared" si="28"/>
        <v>0</v>
      </c>
    </row>
    <row r="55" spans="1:19" ht="15">
      <c r="B55" s="2"/>
      <c r="C55" s="44" t="s">
        <v>306</v>
      </c>
      <c r="D55" s="407">
        <f>'3. Assumptions'!F65</f>
        <v>0.12150000000000001</v>
      </c>
      <c r="E55" s="2" t="s">
        <v>339</v>
      </c>
      <c r="F55" s="403">
        <f>$D$11</f>
        <v>2.1000000000000001E-2</v>
      </c>
      <c r="G55" s="404">
        <f>$D$12</f>
        <v>0.02</v>
      </c>
      <c r="H55" s="32"/>
      <c r="I55" s="308">
        <f>$D55*I$25</f>
        <v>1561875.6753726592</v>
      </c>
      <c r="J55" s="315">
        <f>I55*(1+$F55)</f>
        <v>1594675.064555485</v>
      </c>
      <c r="K55" s="315">
        <f t="shared" ref="K55:S55" si="29">J55*(1+$G55)</f>
        <v>1626568.5658465947</v>
      </c>
      <c r="L55" s="315">
        <f t="shared" si="29"/>
        <v>1659099.9371635267</v>
      </c>
      <c r="M55" s="315">
        <f t="shared" si="29"/>
        <v>1692281.9359067972</v>
      </c>
      <c r="N55" s="315">
        <f t="shared" si="29"/>
        <v>1726127.5746249331</v>
      </c>
      <c r="O55" s="315">
        <f t="shared" si="29"/>
        <v>1760650.1261174318</v>
      </c>
      <c r="P55" s="315">
        <f t="shared" si="29"/>
        <v>1795863.1286397805</v>
      </c>
      <c r="Q55" s="315">
        <f t="shared" si="29"/>
        <v>1831780.3912125761</v>
      </c>
      <c r="R55" s="315">
        <f t="shared" si="29"/>
        <v>1868415.9990368276</v>
      </c>
      <c r="S55" s="315">
        <f t="shared" si="29"/>
        <v>1905784.3190175642</v>
      </c>
    </row>
    <row r="56" spans="1:19" ht="15">
      <c r="B56" s="2"/>
      <c r="C56" s="44" t="s">
        <v>307</v>
      </c>
      <c r="D56" s="407">
        <f>'3. Assumptions'!F66</f>
        <v>3.4000000000000002E-2</v>
      </c>
      <c r="E56" s="2" t="s">
        <v>339</v>
      </c>
      <c r="F56" s="403">
        <f>$D$11</f>
        <v>2.1000000000000001E-2</v>
      </c>
      <c r="G56" s="404">
        <f>$D$12</f>
        <v>0.02</v>
      </c>
      <c r="H56" s="32"/>
      <c r="I56" s="308">
        <f>$D56*I$25</f>
        <v>437068.09022774</v>
      </c>
      <c r="J56" s="315">
        <f>I56*(1+$F56)</f>
        <v>446246.52012252249</v>
      </c>
      <c r="K56" s="315">
        <f t="shared" ref="K56:S56" si="30">J56*(1+$G56)</f>
        <v>455171.45052497293</v>
      </c>
      <c r="L56" s="315">
        <f t="shared" si="30"/>
        <v>464274.87953547237</v>
      </c>
      <c r="M56" s="315">
        <f t="shared" si="30"/>
        <v>473560.37712618185</v>
      </c>
      <c r="N56" s="315">
        <f t="shared" si="30"/>
        <v>483031.58466870547</v>
      </c>
      <c r="O56" s="315">
        <f t="shared" si="30"/>
        <v>492692.21636207961</v>
      </c>
      <c r="P56" s="315">
        <f t="shared" si="30"/>
        <v>502546.0606893212</v>
      </c>
      <c r="Q56" s="315">
        <f t="shared" si="30"/>
        <v>512596.9819031076</v>
      </c>
      <c r="R56" s="315">
        <f t="shared" si="30"/>
        <v>522848.92154116975</v>
      </c>
      <c r="S56" s="315">
        <f t="shared" si="30"/>
        <v>533305.89997199317</v>
      </c>
    </row>
    <row r="57" spans="1:19" ht="15">
      <c r="B57" s="2"/>
      <c r="C57" s="44" t="s">
        <v>308</v>
      </c>
      <c r="D57" s="407">
        <f>'3. Assumptions'!F67</f>
        <v>6.6000000000000003E-2</v>
      </c>
      <c r="E57" s="2" t="s">
        <v>339</v>
      </c>
      <c r="F57" s="403">
        <f>$D$11</f>
        <v>2.1000000000000001E-2</v>
      </c>
      <c r="G57" s="404">
        <f>$D$12</f>
        <v>0.02</v>
      </c>
      <c r="H57" s="32"/>
      <c r="I57" s="308">
        <f>$D57*I$25</f>
        <v>848426.2927950247</v>
      </c>
      <c r="J57" s="315">
        <f>I57*(1+$F57)</f>
        <v>866243.24494372017</v>
      </c>
      <c r="K57" s="315">
        <f t="shared" ref="K57:S57" si="31">J57*(1+$G57)</f>
        <v>883568.1098425946</v>
      </c>
      <c r="L57" s="315">
        <f t="shared" si="31"/>
        <v>901239.47203944647</v>
      </c>
      <c r="M57" s="315">
        <f t="shared" si="31"/>
        <v>919264.26148023538</v>
      </c>
      <c r="N57" s="315">
        <f t="shared" si="31"/>
        <v>937649.54670984007</v>
      </c>
      <c r="O57" s="315">
        <f t="shared" si="31"/>
        <v>956402.53764403693</v>
      </c>
      <c r="P57" s="315">
        <f t="shared" si="31"/>
        <v>975530.58839691768</v>
      </c>
      <c r="Q57" s="315">
        <f t="shared" si="31"/>
        <v>995041.20016485604</v>
      </c>
      <c r="R57" s="315">
        <f t="shared" si="31"/>
        <v>1014942.0241681532</v>
      </c>
      <c r="S57" s="315">
        <f t="shared" si="31"/>
        <v>1035240.8646515163</v>
      </c>
    </row>
    <row r="58" spans="1:19" s="1" customFormat="1" ht="15">
      <c r="A58" s="194"/>
      <c r="C58" s="1" t="s">
        <v>349</v>
      </c>
      <c r="D58" s="159"/>
      <c r="H58" s="32"/>
      <c r="I58" s="310">
        <f t="shared" ref="I58:S58" si="32">SUM(I54:I57)</f>
        <v>2847370.0583954239</v>
      </c>
      <c r="J58" s="310">
        <f t="shared" si="32"/>
        <v>2907164.8296217276</v>
      </c>
      <c r="K58" s="310">
        <f t="shared" si="32"/>
        <v>2965308.1262141624</v>
      </c>
      <c r="L58" s="310">
        <f t="shared" si="32"/>
        <v>3024614.2887384454</v>
      </c>
      <c r="M58" s="310">
        <f t="shared" si="32"/>
        <v>3085106.5745132146</v>
      </c>
      <c r="N58" s="310">
        <f t="shared" si="32"/>
        <v>3146808.7060034787</v>
      </c>
      <c r="O58" s="310">
        <f t="shared" si="32"/>
        <v>3209744.8801235482</v>
      </c>
      <c r="P58" s="310">
        <f t="shared" si="32"/>
        <v>3273939.7777260193</v>
      </c>
      <c r="Q58" s="310">
        <f t="shared" si="32"/>
        <v>3339418.5732805398</v>
      </c>
      <c r="R58" s="310">
        <f t="shared" si="32"/>
        <v>3406206.9447461506</v>
      </c>
      <c r="S58" s="310">
        <f t="shared" si="32"/>
        <v>3474331.0836410737</v>
      </c>
    </row>
    <row r="59" spans="1:19" thickBot="1">
      <c r="B59" s="2"/>
      <c r="C59" s="6"/>
      <c r="D59" s="160"/>
      <c r="E59" s="6"/>
      <c r="F59" s="6"/>
      <c r="G59" s="6"/>
      <c r="H59" s="33"/>
      <c r="I59" s="312"/>
      <c r="J59" s="312"/>
      <c r="K59" s="312"/>
      <c r="L59" s="312"/>
      <c r="M59" s="312"/>
      <c r="N59" s="312"/>
      <c r="O59" s="312"/>
      <c r="P59" s="312"/>
      <c r="Q59" s="312"/>
      <c r="R59" s="312"/>
      <c r="S59" s="312"/>
    </row>
    <row r="60" spans="1:19" s="1" customFormat="1" thickTop="1">
      <c r="A60" s="194"/>
      <c r="C60" s="1" t="s">
        <v>350</v>
      </c>
      <c r="D60" s="159"/>
      <c r="H60" s="32"/>
      <c r="I60" s="310">
        <f>I51-I58</f>
        <v>2733669.2068795161</v>
      </c>
      <c r="J60" s="310">
        <f t="shared" ref="J60:R60" si="33">J51-J58</f>
        <v>2763991.8016614607</v>
      </c>
      <c r="K60" s="310">
        <f t="shared" si="33"/>
        <v>2791687.1124755079</v>
      </c>
      <c r="L60" s="310">
        <f t="shared" si="33"/>
        <v>2819455.442913685</v>
      </c>
      <c r="M60" s="310">
        <f t="shared" si="33"/>
        <v>2847289.869975511</v>
      </c>
      <c r="N60" s="310">
        <f t="shared" si="33"/>
        <v>2874313.8549792934</v>
      </c>
      <c r="O60" s="310">
        <f t="shared" si="33"/>
        <v>2901358.9848593371</v>
      </c>
      <c r="P60" s="310">
        <f t="shared" si="33"/>
        <v>2928416.6687323223</v>
      </c>
      <c r="Q60" s="310">
        <f t="shared" si="33"/>
        <v>2955477.9874505312</v>
      </c>
      <c r="R60" s="310">
        <f t="shared" si="33"/>
        <v>2982533.684321166</v>
      </c>
      <c r="S60" s="310">
        <f>S51-S58</f>
        <v>3009574.1555930134</v>
      </c>
    </row>
    <row r="61" spans="1:19" thickBot="1">
      <c r="B61" s="2"/>
      <c r="H61" s="32"/>
      <c r="I61" s="306"/>
      <c r="J61" s="306"/>
      <c r="K61" s="306"/>
      <c r="L61" s="306"/>
      <c r="M61" s="306"/>
      <c r="N61" s="306"/>
      <c r="O61" s="306"/>
      <c r="P61" s="306"/>
      <c r="Q61" s="306"/>
      <c r="R61" s="306"/>
      <c r="S61" s="306"/>
    </row>
    <row r="62" spans="1:19" ht="17" thickBot="1">
      <c r="B62" s="2"/>
      <c r="C62" s="52" t="s">
        <v>351</v>
      </c>
      <c r="D62" s="84"/>
      <c r="E62" s="84"/>
      <c r="F62" s="84"/>
      <c r="G62" s="84"/>
      <c r="H62" s="32"/>
      <c r="I62" s="306"/>
      <c r="J62" s="306"/>
      <c r="K62" s="306"/>
      <c r="L62" s="306"/>
      <c r="M62" s="306"/>
      <c r="N62" s="306"/>
      <c r="O62" s="306"/>
      <c r="P62" s="306"/>
      <c r="Q62" s="306"/>
      <c r="R62" s="306"/>
      <c r="S62" s="306"/>
    </row>
    <row r="63" spans="1:19" ht="15">
      <c r="B63" s="2"/>
      <c r="C63" s="57" t="s">
        <v>352</v>
      </c>
      <c r="D63" s="415">
        <f>'3. Assumptions'!F73</f>
        <v>4.9000000000000002E-2</v>
      </c>
      <c r="E63" s="2" t="s">
        <v>339</v>
      </c>
      <c r="F63" s="403">
        <f>$D$11</f>
        <v>2.1000000000000001E-2</v>
      </c>
      <c r="G63" s="404">
        <f>$D$12</f>
        <v>0.02</v>
      </c>
      <c r="H63" s="32"/>
      <c r="I63" s="316">
        <f>$D$63*I25</f>
        <v>629892.24768115475</v>
      </c>
      <c r="J63" s="316">
        <f>I63*(1+$F$63)</f>
        <v>643119.98488245893</v>
      </c>
      <c r="K63" s="316">
        <f t="shared" ref="K63:S63" si="34">J63*(1+$G$63)</f>
        <v>655982.3845801081</v>
      </c>
      <c r="L63" s="316">
        <f t="shared" si="34"/>
        <v>669102.03227171022</v>
      </c>
      <c r="M63" s="316">
        <f t="shared" si="34"/>
        <v>682484.0729171444</v>
      </c>
      <c r="N63" s="316">
        <f t="shared" si="34"/>
        <v>696133.75437548733</v>
      </c>
      <c r="O63" s="316">
        <f t="shared" si="34"/>
        <v>710056.42946299713</v>
      </c>
      <c r="P63" s="316">
        <f t="shared" si="34"/>
        <v>724257.55805225705</v>
      </c>
      <c r="Q63" s="316">
        <f t="shared" si="34"/>
        <v>738742.70921330224</v>
      </c>
      <c r="R63" s="316">
        <f t="shared" si="34"/>
        <v>753517.5633975683</v>
      </c>
      <c r="S63" s="316">
        <f t="shared" si="34"/>
        <v>768587.91466551973</v>
      </c>
    </row>
    <row r="64" spans="1:19" thickBot="1">
      <c r="B64" s="2"/>
      <c r="C64" s="50"/>
      <c r="D64" s="50"/>
      <c r="E64" s="50"/>
      <c r="F64" s="50"/>
      <c r="G64" s="50"/>
      <c r="H64" s="56"/>
      <c r="I64" s="317"/>
      <c r="J64" s="317"/>
      <c r="K64" s="317"/>
      <c r="L64" s="317"/>
      <c r="M64" s="317"/>
      <c r="N64" s="317"/>
      <c r="O64" s="317"/>
      <c r="P64" s="317"/>
      <c r="Q64" s="317"/>
      <c r="R64" s="317"/>
      <c r="S64" s="317"/>
    </row>
    <row r="65" spans="1:19" s="1" customFormat="1" ht="15">
      <c r="A65" s="194"/>
      <c r="C65" s="1" t="s">
        <v>353</v>
      </c>
      <c r="D65" s="159"/>
      <c r="H65" s="32"/>
      <c r="I65" s="310">
        <f>I60-I63</f>
        <v>2103776.9591983613</v>
      </c>
      <c r="J65" s="310">
        <f>J60-J63</f>
        <v>2120871.8167790016</v>
      </c>
      <c r="K65" s="310">
        <f t="shared" ref="K65:R65" si="35">K60-K63</f>
        <v>2135704.7278953996</v>
      </c>
      <c r="L65" s="310">
        <f t="shared" si="35"/>
        <v>2150353.4106419748</v>
      </c>
      <c r="M65" s="310">
        <f t="shared" si="35"/>
        <v>2164805.7970583667</v>
      </c>
      <c r="N65" s="310">
        <f t="shared" si="35"/>
        <v>2178180.1006038059</v>
      </c>
      <c r="O65" s="310">
        <f t="shared" si="35"/>
        <v>2191302.5553963399</v>
      </c>
      <c r="P65" s="310">
        <f t="shared" si="35"/>
        <v>2204159.1106800651</v>
      </c>
      <c r="Q65" s="310">
        <f t="shared" si="35"/>
        <v>2216735.2782372292</v>
      </c>
      <c r="R65" s="310">
        <f t="shared" si="35"/>
        <v>2229016.1209235978</v>
      </c>
      <c r="S65" s="310">
        <f>S60-S63</f>
        <v>2240986.2409274937</v>
      </c>
    </row>
    <row r="66" spans="1:19" ht="15">
      <c r="B66" s="2"/>
    </row>
    <row r="67" spans="1:19" ht="15">
      <c r="B67" s="2"/>
      <c r="C67" s="42" t="s">
        <v>210</v>
      </c>
      <c r="D67" s="166"/>
      <c r="I67" s="306"/>
      <c r="J67" s="306"/>
      <c r="K67" s="306"/>
      <c r="L67" s="306"/>
      <c r="M67" s="306"/>
      <c r="N67" s="306"/>
      <c r="O67" s="306"/>
      <c r="P67" s="306"/>
      <c r="Q67" s="306"/>
      <c r="R67" s="306"/>
      <c r="S67" s="306"/>
    </row>
    <row r="68" spans="1:19" ht="15">
      <c r="B68" s="2"/>
      <c r="C68" s="9" t="s">
        <v>354</v>
      </c>
      <c r="D68" s="167">
        <f>'2. Preliminary Analysis'!J258</f>
        <v>5.1143604038828561E-2</v>
      </c>
      <c r="E68" s="10"/>
    </row>
    <row r="69" spans="1:19" ht="17" thickBot="1">
      <c r="B69" s="2"/>
      <c r="C69" s="11" t="s">
        <v>355</v>
      </c>
      <c r="D69" s="168">
        <f>I65/I60</f>
        <v>0.76957993085045684</v>
      </c>
      <c r="H69" s="364"/>
      <c r="I69" s="364"/>
      <c r="J69" s="364"/>
    </row>
    <row r="70" spans="1:19" ht="17" thickTop="1">
      <c r="B70" s="2"/>
      <c r="C70" s="43" t="s">
        <v>356</v>
      </c>
      <c r="D70" s="169">
        <f>D69*D68</f>
        <v>3.9359091259644832E-2</v>
      </c>
      <c r="H70" s="512"/>
      <c r="I70" s="512"/>
      <c r="J70" s="512"/>
    </row>
    <row r="71" spans="1:19">
      <c r="B71" s="2"/>
      <c r="D71" s="170"/>
      <c r="H71" s="512"/>
      <c r="I71" s="512"/>
      <c r="J71" s="512"/>
    </row>
    <row r="72" spans="1:19">
      <c r="B72" s="2"/>
      <c r="C72" s="42" t="s">
        <v>357</v>
      </c>
      <c r="D72" s="166"/>
      <c r="H72" s="512"/>
      <c r="I72" s="512"/>
      <c r="J72" s="512"/>
    </row>
    <row r="73" spans="1:19">
      <c r="B73" s="2"/>
      <c r="C73" s="9" t="s">
        <v>358</v>
      </c>
      <c r="D73" s="171">
        <f>D70+0.5%</f>
        <v>4.435909125964483E-2</v>
      </c>
      <c r="E73" s="10" t="s">
        <v>359</v>
      </c>
      <c r="H73" s="512"/>
      <c r="I73" s="512"/>
      <c r="J73" s="512"/>
    </row>
    <row r="74" spans="1:19">
      <c r="B74" s="2"/>
      <c r="C74" s="9" t="s">
        <v>360</v>
      </c>
      <c r="D74" s="368">
        <f>'3. Assumptions'!D93</f>
        <v>6.8000000000000005E-2</v>
      </c>
      <c r="E74" s="336"/>
      <c r="F74" s="84"/>
      <c r="G74" s="12"/>
      <c r="H74" s="364"/>
      <c r="I74" s="364"/>
      <c r="J74" s="364"/>
    </row>
    <row r="75" spans="1:19">
      <c r="B75" s="2"/>
      <c r="E75" s="84"/>
    </row>
    <row r="76" spans="1:19">
      <c r="B76" s="2"/>
      <c r="C76" s="42" t="s">
        <v>361</v>
      </c>
      <c r="D76" s="166"/>
      <c r="E76" s="84" t="s">
        <v>556</v>
      </c>
    </row>
    <row r="77" spans="1:19">
      <c r="B77" s="2"/>
      <c r="C77" s="1" t="s">
        <v>362</v>
      </c>
      <c r="E77" s="84"/>
      <c r="I77" s="327"/>
      <c r="J77" s="327"/>
      <c r="K77" s="327"/>
      <c r="L77" s="327"/>
      <c r="M77" s="327"/>
      <c r="N77" s="327"/>
      <c r="O77" s="327"/>
      <c r="P77" s="327"/>
      <c r="Q77" s="327"/>
      <c r="R77" s="328">
        <f>S65/D73</f>
        <v>50519209.868625171</v>
      </c>
    </row>
    <row r="78" spans="1:19" ht="15">
      <c r="B78" s="2"/>
      <c r="C78" s="8" t="s">
        <v>363</v>
      </c>
      <c r="D78" s="172"/>
      <c r="E78" s="4"/>
      <c r="F78" s="4"/>
      <c r="G78" s="4"/>
      <c r="H78" s="4"/>
      <c r="I78" s="329"/>
      <c r="J78" s="329"/>
      <c r="K78" s="329"/>
      <c r="L78" s="329"/>
      <c r="M78" s="329"/>
      <c r="N78" s="329"/>
      <c r="O78" s="329"/>
      <c r="P78" s="329"/>
      <c r="Q78" s="329"/>
      <c r="R78" s="330">
        <f>-D74*R77</f>
        <v>-3435306.271066512</v>
      </c>
      <c r="S78" s="4"/>
    </row>
    <row r="79" spans="1:19" ht="15">
      <c r="B79" s="2"/>
      <c r="C79" s="1" t="s">
        <v>364</v>
      </c>
      <c r="I79" s="327"/>
      <c r="J79" s="327"/>
      <c r="K79" s="327"/>
      <c r="L79" s="327"/>
      <c r="M79" s="327"/>
      <c r="N79" s="327"/>
      <c r="O79" s="327"/>
      <c r="P79" s="327"/>
      <c r="Q79" s="327"/>
      <c r="R79" s="331">
        <f>SUM(R77:R78)</f>
        <v>47083903.597558662</v>
      </c>
    </row>
    <row r="80" spans="1:19" thickBot="1">
      <c r="B80" s="2"/>
      <c r="C80" s="6"/>
      <c r="D80" s="160"/>
      <c r="E80" s="6"/>
      <c r="F80" s="6"/>
      <c r="G80" s="6"/>
      <c r="H80" s="6"/>
      <c r="I80" s="312"/>
      <c r="J80" s="312"/>
      <c r="K80" s="312"/>
      <c r="L80" s="312"/>
      <c r="M80" s="312"/>
      <c r="N80" s="312"/>
      <c r="O80" s="312"/>
      <c r="P80" s="312"/>
      <c r="Q80" s="312"/>
      <c r="R80" s="312"/>
      <c r="S80" s="6"/>
    </row>
    <row r="81" spans="2:18" thickTop="1">
      <c r="B81" s="2"/>
      <c r="C81" s="1" t="s">
        <v>365</v>
      </c>
      <c r="H81" s="5"/>
      <c r="I81" s="310">
        <f>I65+I79</f>
        <v>2103776.9591983613</v>
      </c>
      <c r="J81" s="310">
        <f>J65+J79</f>
        <v>2120871.8167790016</v>
      </c>
      <c r="K81" s="310">
        <f t="shared" ref="K81:P81" si="36">K65+K79</f>
        <v>2135704.7278953996</v>
      </c>
      <c r="L81" s="310">
        <f t="shared" si="36"/>
        <v>2150353.4106419748</v>
      </c>
      <c r="M81" s="310">
        <f t="shared" si="36"/>
        <v>2164805.7970583667</v>
      </c>
      <c r="N81" s="310">
        <f t="shared" si="36"/>
        <v>2178180.1006038059</v>
      </c>
      <c r="O81" s="310">
        <f t="shared" si="36"/>
        <v>2191302.5553963399</v>
      </c>
      <c r="P81" s="310">
        <f t="shared" si="36"/>
        <v>2204159.1106800651</v>
      </c>
      <c r="Q81" s="310">
        <f>Q65+Q79</f>
        <v>2216735.2782372292</v>
      </c>
      <c r="R81" s="310">
        <f>R65+R79</f>
        <v>49312919.718482263</v>
      </c>
    </row>
    <row r="82" spans="2:18" ht="15">
      <c r="B82" s="2"/>
      <c r="H82" s="15"/>
      <c r="I82" s="16"/>
      <c r="J82" s="16"/>
      <c r="K82" s="16"/>
      <c r="L82" s="16"/>
      <c r="M82" s="16"/>
      <c r="N82" s="16"/>
      <c r="O82" s="16"/>
      <c r="P82" s="16"/>
      <c r="Q82" s="16"/>
      <c r="R82" s="41"/>
    </row>
    <row r="83" spans="2:18">
      <c r="B83" s="2"/>
      <c r="C83" s="1" t="s">
        <v>366</v>
      </c>
      <c r="F83" s="512"/>
      <c r="G83" s="512"/>
      <c r="H83" s="512"/>
      <c r="I83" s="16"/>
      <c r="J83" s="16"/>
      <c r="K83" s="16"/>
      <c r="L83" s="16"/>
      <c r="M83" s="16"/>
      <c r="N83" s="16"/>
      <c r="O83" s="16"/>
      <c r="P83" s="16"/>
      <c r="Q83" s="16"/>
      <c r="R83" s="16"/>
    </row>
    <row r="84" spans="2:18">
      <c r="B84" s="2"/>
      <c r="C84" s="9" t="s">
        <v>367</v>
      </c>
      <c r="D84" s="167">
        <f>D70</f>
        <v>3.9359091259644832E-2</v>
      </c>
      <c r="F84" s="512"/>
      <c r="G84" s="512"/>
      <c r="H84" s="512"/>
    </row>
    <row r="85" spans="2:18" ht="17" thickBot="1">
      <c r="B85" s="2"/>
      <c r="C85" s="11" t="s">
        <v>368</v>
      </c>
      <c r="D85" s="173">
        <f>(0.2*F17)+(0.8*G17)</f>
        <v>1.7556395961171433E-2</v>
      </c>
      <c r="F85" s="512"/>
      <c r="G85" s="512"/>
      <c r="H85" s="512"/>
    </row>
    <row r="86" spans="2:18" ht="17" thickTop="1">
      <c r="B86" s="2"/>
      <c r="C86" s="43" t="s">
        <v>366</v>
      </c>
      <c r="D86" s="174">
        <f>D84+D85</f>
        <v>5.6915487220816269E-2</v>
      </c>
      <c r="F86" s="364"/>
      <c r="G86" s="364"/>
      <c r="H86" s="364"/>
    </row>
    <row r="87" spans="2:18" ht="17" thickBot="1">
      <c r="B87" s="2"/>
      <c r="F87" s="84"/>
    </row>
    <row r="88" spans="2:18" ht="17" thickBot="1">
      <c r="B88" s="2"/>
      <c r="C88" s="40" t="s">
        <v>487</v>
      </c>
      <c r="D88" s="619">
        <f>NPV(D86,I81:R81)</f>
        <v>43225483.257697493</v>
      </c>
      <c r="E88" s="620"/>
      <c r="F88" s="84"/>
      <c r="G88" s="84"/>
      <c r="H88" s="84"/>
      <c r="I88" s="84"/>
    </row>
    <row r="89" spans="2:18" ht="17" customHeight="1" thickBot="1">
      <c r="B89" s="2"/>
      <c r="C89" s="40" t="s">
        <v>488</v>
      </c>
      <c r="D89" s="621">
        <f>MROUND(D88,100000)</f>
        <v>43200000</v>
      </c>
      <c r="E89" s="622"/>
      <c r="H89" s="13"/>
    </row>
    <row r="90" spans="2:18" thickBot="1">
      <c r="B90" s="2"/>
      <c r="D90" s="565"/>
      <c r="E90" s="566"/>
    </row>
    <row r="91" spans="2:18" ht="17" thickBot="1">
      <c r="B91" s="2"/>
      <c r="C91" s="40" t="s">
        <v>369</v>
      </c>
      <c r="D91" s="623">
        <f>D88*I92</f>
        <v>57057637.900160693</v>
      </c>
      <c r="E91" s="624"/>
      <c r="F91" s="84"/>
      <c r="H91" s="90" t="s">
        <v>476</v>
      </c>
      <c r="I91" s="90" t="s">
        <v>370</v>
      </c>
    </row>
    <row r="92" spans="2:18" ht="17" thickBot="1">
      <c r="B92" s="2"/>
      <c r="C92" s="40" t="s">
        <v>371</v>
      </c>
      <c r="D92" s="623">
        <f>MROUND(D91,100000)</f>
        <v>57100000</v>
      </c>
      <c r="E92" s="624"/>
      <c r="F92" s="567" t="s">
        <v>372</v>
      </c>
      <c r="G92" s="568"/>
      <c r="H92" s="569">
        <v>1</v>
      </c>
      <c r="I92" s="570">
        <v>1.32</v>
      </c>
    </row>
    <row r="93" spans="2:18">
      <c r="B93" s="2"/>
      <c r="F93" s="547" t="s">
        <v>485</v>
      </c>
      <c r="G93" s="548"/>
      <c r="H93" s="548"/>
      <c r="I93" s="548"/>
    </row>
    <row r="94" spans="2:18" ht="15">
      <c r="B94" s="2"/>
      <c r="F94" s="341">
        <v>45978</v>
      </c>
    </row>
    <row r="95" spans="2:18" ht="15">
      <c r="B95" s="2"/>
    </row>
    <row r="96" spans="2:18" ht="15">
      <c r="B96" s="2"/>
    </row>
    <row r="97" spans="2:11" ht="15">
      <c r="B97" s="2"/>
    </row>
    <row r="98" spans="2:11" ht="15">
      <c r="B98" s="2"/>
    </row>
    <row r="99" spans="2:11" ht="15">
      <c r="B99" s="2"/>
      <c r="D99" s="2"/>
      <c r="E99" s="614"/>
    </row>
    <row r="100" spans="2:11" ht="15">
      <c r="B100" s="2"/>
      <c r="I100" s="306"/>
    </row>
    <row r="101" spans="2:11" ht="15">
      <c r="B101" s="2"/>
      <c r="I101" s="306"/>
    </row>
    <row r="102" spans="2:11" ht="15">
      <c r="B102" s="2"/>
    </row>
    <row r="103" spans="2:11" ht="15">
      <c r="B103" s="2"/>
      <c r="I103" s="306"/>
      <c r="K103" s="306"/>
    </row>
    <row r="104" spans="2:11" ht="15">
      <c r="B104" s="2"/>
    </row>
    <row r="105" spans="2:11" ht="15">
      <c r="B105" s="2"/>
      <c r="I105" s="450"/>
    </row>
    <row r="106" spans="2:11" ht="15">
      <c r="B106" s="2"/>
      <c r="K106" s="357"/>
    </row>
    <row r="107" spans="2:11" ht="15">
      <c r="B107" s="2"/>
      <c r="E107" s="244"/>
      <c r="I107" s="306"/>
    </row>
    <row r="108" spans="2:11" ht="15">
      <c r="B108" s="2"/>
      <c r="I108" s="451"/>
    </row>
    <row r="109" spans="2:11" ht="15">
      <c r="B109" s="2"/>
    </row>
    <row r="110" spans="2:11" ht="15">
      <c r="B110" s="2"/>
    </row>
    <row r="111" spans="2:11" ht="15">
      <c r="B111" s="2"/>
    </row>
    <row r="112" spans="2:11" ht="15">
      <c r="B112" s="2"/>
      <c r="G112" s="306"/>
    </row>
    <row r="113" spans="2:7" ht="15">
      <c r="B113" s="2"/>
    </row>
    <row r="114" spans="2:7" ht="15">
      <c r="B114" s="2"/>
    </row>
    <row r="115" spans="2:7" ht="15">
      <c r="B115" s="2"/>
    </row>
    <row r="116" spans="2:7" ht="15">
      <c r="B116" s="2"/>
    </row>
    <row r="117" spans="2:7" ht="15">
      <c r="B117" s="2"/>
    </row>
    <row r="118" spans="2:7" ht="15">
      <c r="B118" s="2"/>
    </row>
    <row r="119" spans="2:7" ht="15">
      <c r="B119" s="2"/>
    </row>
    <row r="120" spans="2:7" ht="15">
      <c r="B120" s="2"/>
    </row>
    <row r="121" spans="2:7" ht="15">
      <c r="B121" s="2"/>
    </row>
    <row r="122" spans="2:7" ht="15">
      <c r="B122" s="2"/>
    </row>
    <row r="123" spans="2:7" ht="15">
      <c r="B123" s="2"/>
    </row>
    <row r="124" spans="2:7" ht="15">
      <c r="B124" s="2"/>
      <c r="E124" s="193"/>
      <c r="F124" s="193"/>
      <c r="G124" s="193"/>
    </row>
  </sheetData>
  <mergeCells count="5">
    <mergeCell ref="C3:G3"/>
    <mergeCell ref="D88:E88"/>
    <mergeCell ref="D89:E89"/>
    <mergeCell ref="D91:E91"/>
    <mergeCell ref="D92:E92"/>
  </mergeCells>
  <hyperlinks>
    <hyperlink ref="F93" r:id="rId1" xr:uid="{BF4DAB96-9634-5F45-802D-875F05C7DAAE}"/>
  </hyperlinks>
  <pageMargins left="0.7" right="0.7" top="0.75" bottom="0.75" header="0.3" footer="0.3"/>
  <pageSetup paperSize="9"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43718-84D6-4B4B-AF4E-DAE712AAAF58}">
  <dimension ref="A1:V126"/>
  <sheetViews>
    <sheetView showGridLines="0" zoomScale="89" workbookViewId="0">
      <pane xSplit="1" ySplit="3" topLeftCell="E53" activePane="bottomRight" state="frozen"/>
      <selection pane="topRight" activeCell="B1" sqref="B1"/>
      <selection pane="bottomLeft" activeCell="A4" sqref="A4"/>
      <selection pane="bottomRight" activeCell="J70" sqref="J70"/>
    </sheetView>
  </sheetViews>
  <sheetFormatPr baseColWidth="10" defaultColWidth="11" defaultRowHeight="16"/>
  <cols>
    <col min="1" max="1" width="3.6640625" style="576" customWidth="1"/>
    <col min="2" max="2" width="3.6640625" customWidth="1"/>
    <col min="3" max="3" width="41.6640625" style="84" bestFit="1" customWidth="1"/>
    <col min="4" max="4" width="23" style="84" customWidth="1"/>
    <col min="5" max="5" width="18.1640625" style="84" customWidth="1"/>
    <col min="6" max="6" width="18.5" style="84" customWidth="1"/>
    <col min="7" max="7" width="16.1640625" style="84" customWidth="1"/>
    <col min="8" max="8" width="12.33203125" style="84" customWidth="1"/>
    <col min="9" max="9" width="11" style="84"/>
    <col min="10" max="10" width="20.33203125" style="84" bestFit="1" customWidth="1"/>
    <col min="11" max="12" width="14" style="84" bestFit="1" customWidth="1"/>
    <col min="13" max="19" width="15" style="84" bestFit="1" customWidth="1"/>
    <col min="20" max="20" width="17.6640625" style="84" bestFit="1" customWidth="1"/>
    <col min="21" max="16384" width="11" style="84"/>
  </cols>
  <sheetData>
    <row r="1" spans="1:18" s="26" customFormat="1" ht="21" customHeight="1"/>
    <row r="2" spans="1:18" ht="17" thickBot="1"/>
    <row r="3" spans="1:18" s="2" customFormat="1" ht="25" thickBot="1">
      <c r="A3" s="26"/>
      <c r="C3" s="616" t="s">
        <v>583</v>
      </c>
      <c r="D3" s="617"/>
      <c r="E3" s="617"/>
      <c r="F3" s="617"/>
      <c r="G3" s="617"/>
      <c r="H3" s="617"/>
    </row>
    <row r="6" spans="1:18" ht="16" customHeight="1">
      <c r="E6" s="752" t="s">
        <v>373</v>
      </c>
      <c r="F6" s="753"/>
      <c r="G6" s="752" t="s">
        <v>374</v>
      </c>
      <c r="H6" s="753"/>
      <c r="J6" s="85" t="s">
        <v>375</v>
      </c>
      <c r="K6" s="743" t="s">
        <v>376</v>
      </c>
      <c r="L6" s="744"/>
      <c r="R6" s="86"/>
    </row>
    <row r="7" spans="1:18">
      <c r="E7" s="754"/>
      <c r="F7" s="755"/>
      <c r="G7" s="754"/>
      <c r="H7" s="755"/>
      <c r="J7" s="87">
        <v>0.2</v>
      </c>
      <c r="K7" s="745">
        <v>5.5E-2</v>
      </c>
      <c r="L7" s="746"/>
    </row>
    <row r="8" spans="1:18" ht="16" customHeight="1">
      <c r="C8" s="752" t="s">
        <v>484</v>
      </c>
      <c r="D8" s="753"/>
      <c r="E8" s="756">
        <v>0.1</v>
      </c>
      <c r="F8" s="757"/>
      <c r="G8" s="756">
        <v>0.7</v>
      </c>
      <c r="H8" s="757"/>
      <c r="J8" s="87">
        <v>0.30000000000000004</v>
      </c>
      <c r="K8" s="745">
        <v>5.7500000000000002E-2</v>
      </c>
      <c r="L8" s="746"/>
    </row>
    <row r="9" spans="1:18" ht="17" thickBot="1">
      <c r="C9" s="754"/>
      <c r="D9" s="755"/>
      <c r="E9" s="758"/>
      <c r="F9" s="759"/>
      <c r="G9" s="758"/>
      <c r="H9" s="759"/>
      <c r="J9" s="88">
        <v>0.4</v>
      </c>
      <c r="K9" s="747">
        <v>0.06</v>
      </c>
      <c r="L9" s="748"/>
    </row>
    <row r="10" spans="1:18">
      <c r="J10" s="89">
        <v>0.5</v>
      </c>
      <c r="K10" s="735">
        <v>6.5000000000000002E-2</v>
      </c>
      <c r="L10" s="736"/>
    </row>
    <row r="11" spans="1:18" ht="16" customHeight="1">
      <c r="E11" s="90" t="s">
        <v>476</v>
      </c>
      <c r="F11" s="90" t="s">
        <v>370</v>
      </c>
      <c r="J11" s="91">
        <v>0.6</v>
      </c>
      <c r="K11" s="737">
        <v>6.7500000000000004E-2</v>
      </c>
      <c r="L11" s="738"/>
    </row>
    <row r="12" spans="1:18" ht="17" thickBot="1">
      <c r="D12" s="92" t="s">
        <v>372</v>
      </c>
      <c r="E12" s="93">
        <v>1</v>
      </c>
      <c r="F12" s="94">
        <v>1.32</v>
      </c>
      <c r="J12" s="95">
        <v>0.7</v>
      </c>
      <c r="K12" s="739">
        <v>7.0000000000000007E-2</v>
      </c>
      <c r="L12" s="740"/>
    </row>
    <row r="13" spans="1:18">
      <c r="D13" s="273" t="s">
        <v>486</v>
      </c>
    </row>
    <row r="14" spans="1:18" ht="17" thickBot="1">
      <c r="D14" s="342">
        <v>45978</v>
      </c>
    </row>
    <row r="15" spans="1:18" ht="16" customHeight="1">
      <c r="C15" s="749" t="s">
        <v>377</v>
      </c>
      <c r="D15" s="750"/>
      <c r="E15" s="750"/>
      <c r="F15" s="751"/>
      <c r="H15" s="732" t="s">
        <v>524</v>
      </c>
      <c r="I15" s="732"/>
      <c r="J15" s="732"/>
      <c r="K15" s="732"/>
      <c r="L15" s="732"/>
    </row>
    <row r="16" spans="1:18">
      <c r="C16" s="97" t="s">
        <v>375</v>
      </c>
      <c r="D16" s="98">
        <v>0.5</v>
      </c>
      <c r="E16" s="98">
        <v>0.6</v>
      </c>
      <c r="F16" s="98">
        <v>0.7</v>
      </c>
      <c r="H16" s="732"/>
      <c r="I16" s="732"/>
      <c r="J16" s="732"/>
      <c r="K16" s="732"/>
      <c r="L16" s="732"/>
      <c r="M16" s="551"/>
      <c r="N16" s="551"/>
      <c r="O16" s="551"/>
      <c r="P16" s="551"/>
      <c r="Q16" s="551"/>
      <c r="R16" s="551"/>
    </row>
    <row r="17" spans="3:20">
      <c r="C17" s="99" t="s">
        <v>378</v>
      </c>
      <c r="D17" s="100">
        <f>D50</f>
        <v>3.2094217936873226E-2</v>
      </c>
      <c r="E17" s="100">
        <f>D87</f>
        <v>2.0117772421091532E-2</v>
      </c>
      <c r="F17" s="100">
        <f>D120</f>
        <v>-1.5096367718779591E-3</v>
      </c>
      <c r="H17" s="551"/>
      <c r="I17" s="551"/>
      <c r="J17" s="551"/>
      <c r="K17" s="551"/>
      <c r="L17" s="551"/>
      <c r="M17" s="551"/>
      <c r="N17" s="551"/>
      <c r="O17" s="551"/>
      <c r="P17" s="551"/>
      <c r="Q17" s="551"/>
      <c r="R17" s="551"/>
    </row>
    <row r="18" spans="3:20" ht="16" customHeight="1">
      <c r="C18" s="99" t="s">
        <v>379</v>
      </c>
      <c r="D18" s="367">
        <f>J49</f>
        <v>5.9331034017436446E-2</v>
      </c>
      <c r="E18" s="367">
        <f>J86</f>
        <v>5.4291427319658192E-2</v>
      </c>
      <c r="F18" s="367">
        <f>J119</f>
        <v>4.4435716581035845E-2</v>
      </c>
      <c r="H18" s="741"/>
      <c r="I18" s="741"/>
      <c r="J18" s="741"/>
      <c r="K18" s="741"/>
      <c r="L18" s="741"/>
      <c r="M18" s="551"/>
      <c r="N18" s="551"/>
      <c r="O18" s="551"/>
      <c r="P18" s="551"/>
      <c r="Q18" s="551"/>
      <c r="R18" s="551"/>
    </row>
    <row r="19" spans="3:20">
      <c r="C19" s="445" t="s">
        <v>521</v>
      </c>
      <c r="D19" s="385">
        <f>J51</f>
        <v>5087506.0892124958</v>
      </c>
      <c r="E19" s="385">
        <f>J88</f>
        <v>5486914.6528110392</v>
      </c>
      <c r="F19" s="385">
        <f>J121</f>
        <v>6349510.7968974747</v>
      </c>
      <c r="H19" s="741"/>
      <c r="I19" s="741"/>
      <c r="J19" s="741"/>
      <c r="K19" s="741"/>
      <c r="L19" s="741"/>
    </row>
    <row r="20" spans="3:20" ht="16" customHeight="1">
      <c r="C20" s="99" t="s">
        <v>380</v>
      </c>
      <c r="D20" s="397">
        <f>J52</f>
        <v>6715508.0377604952</v>
      </c>
      <c r="E20" s="397">
        <f>J89</f>
        <v>7242727.3417105721</v>
      </c>
      <c r="F20" s="397">
        <f>J122</f>
        <v>8381354.2519046674</v>
      </c>
      <c r="H20" s="742"/>
      <c r="I20" s="741"/>
      <c r="J20" s="741"/>
      <c r="K20" s="741"/>
      <c r="L20" s="741"/>
    </row>
    <row r="21" spans="3:20" ht="17" customHeight="1" thickBot="1">
      <c r="C21" s="101" t="s">
        <v>381</v>
      </c>
      <c r="D21" s="102">
        <f>J54</f>
        <v>5.5834252837146492E-2</v>
      </c>
      <c r="E21" s="102">
        <f>J91</f>
        <v>5.1323511580829706E-2</v>
      </c>
      <c r="F21" s="102">
        <f>J124</f>
        <v>4.4031704755890688E-2</v>
      </c>
      <c r="H21" s="742"/>
      <c r="I21" s="741"/>
      <c r="J21" s="741"/>
      <c r="K21" s="741"/>
      <c r="L21" s="741"/>
    </row>
    <row r="22" spans="3:20">
      <c r="D22" s="96"/>
    </row>
    <row r="24" spans="3:20" ht="21" thickBot="1">
      <c r="C24" s="103" t="s">
        <v>382</v>
      </c>
      <c r="D24" s="103"/>
      <c r="E24" s="103"/>
      <c r="F24" s="103"/>
      <c r="G24" s="103"/>
      <c r="H24" s="103"/>
      <c r="I24" s="103"/>
      <c r="J24" s="103"/>
      <c r="K24" s="103"/>
      <c r="L24" s="103"/>
      <c r="M24" s="103"/>
      <c r="N24" s="103"/>
      <c r="O24" s="103"/>
      <c r="P24" s="103"/>
      <c r="Q24" s="103"/>
      <c r="R24" s="103"/>
      <c r="S24" s="103"/>
      <c r="T24" s="103"/>
    </row>
    <row r="25" spans="3:20" ht="17" thickTop="1"/>
    <row r="26" spans="3:20" ht="17" thickBot="1">
      <c r="C26" s="104" t="s">
        <v>383</v>
      </c>
      <c r="D26" s="105" t="s">
        <v>383</v>
      </c>
      <c r="E26" s="106" t="s">
        <v>383</v>
      </c>
      <c r="F26" s="107" t="s">
        <v>383</v>
      </c>
      <c r="G26" s="108" t="s">
        <v>383</v>
      </c>
      <c r="H26" s="108" t="s">
        <v>383</v>
      </c>
      <c r="I26" s="109" t="s">
        <v>40</v>
      </c>
      <c r="J26" s="110">
        <v>0</v>
      </c>
      <c r="K26" s="110">
        <v>1</v>
      </c>
      <c r="L26" s="110">
        <v>2</v>
      </c>
      <c r="M26" s="110">
        <v>3</v>
      </c>
      <c r="N26" s="110">
        <v>4</v>
      </c>
      <c r="O26" s="110">
        <v>5</v>
      </c>
      <c r="P26" s="110">
        <v>6</v>
      </c>
      <c r="Q26" s="110">
        <v>7</v>
      </c>
      <c r="R26" s="110">
        <v>8</v>
      </c>
      <c r="S26" s="110">
        <v>9</v>
      </c>
      <c r="T26" s="110">
        <v>10</v>
      </c>
    </row>
    <row r="27" spans="3:20">
      <c r="C27" s="111" t="s">
        <v>384</v>
      </c>
      <c r="D27" s="383">
        <f>'4. Market Valuation'!D89</f>
        <v>43200000</v>
      </c>
      <c r="E27" s="106"/>
      <c r="F27" s="106" t="s">
        <v>383</v>
      </c>
      <c r="G27" s="106" t="s">
        <v>383</v>
      </c>
      <c r="H27" s="106" t="s">
        <v>383</v>
      </c>
      <c r="I27" s="106" t="s">
        <v>383</v>
      </c>
      <c r="J27" s="106" t="s">
        <v>383</v>
      </c>
      <c r="K27" s="106" t="s">
        <v>383</v>
      </c>
      <c r="L27" s="106" t="s">
        <v>383</v>
      </c>
      <c r="M27" s="106" t="s">
        <v>383</v>
      </c>
      <c r="N27" s="106" t="s">
        <v>383</v>
      </c>
      <c r="O27" s="106" t="s">
        <v>383</v>
      </c>
      <c r="P27" s="106" t="s">
        <v>383</v>
      </c>
      <c r="Q27" s="106" t="s">
        <v>383</v>
      </c>
      <c r="R27" s="106" t="s">
        <v>383</v>
      </c>
      <c r="S27" s="106" t="s">
        <v>383</v>
      </c>
      <c r="T27" s="106" t="s">
        <v>383</v>
      </c>
    </row>
    <row r="28" spans="3:20">
      <c r="C28" s="112" t="s">
        <v>385</v>
      </c>
      <c r="D28" s="384">
        <f>D27*(1-10%)</f>
        <v>38880000</v>
      </c>
      <c r="E28" s="106"/>
      <c r="F28" s="42" t="s">
        <v>386</v>
      </c>
      <c r="G28" s="42"/>
      <c r="H28" s="113" t="s">
        <v>383</v>
      </c>
      <c r="I28" s="42" t="s">
        <v>383</v>
      </c>
      <c r="J28" s="42" t="s">
        <v>383</v>
      </c>
      <c r="K28" s="114" t="s">
        <v>383</v>
      </c>
      <c r="L28" s="106" t="s">
        <v>383</v>
      </c>
      <c r="M28" s="106" t="s">
        <v>383</v>
      </c>
      <c r="N28" s="106" t="s">
        <v>383</v>
      </c>
      <c r="O28" s="106" t="s">
        <v>383</v>
      </c>
      <c r="P28" s="106" t="s">
        <v>383</v>
      </c>
      <c r="Q28" s="106" t="s">
        <v>383</v>
      </c>
      <c r="R28" s="106" t="s">
        <v>383</v>
      </c>
      <c r="S28" s="106" t="s">
        <v>383</v>
      </c>
      <c r="T28" s="106" t="s">
        <v>383</v>
      </c>
    </row>
    <row r="29" spans="3:20">
      <c r="C29" s="115" t="s">
        <v>387</v>
      </c>
      <c r="D29" s="116"/>
      <c r="E29" s="106"/>
      <c r="F29" s="106" t="s">
        <v>383</v>
      </c>
      <c r="G29" s="106" t="s">
        <v>388</v>
      </c>
      <c r="H29" s="106" t="s">
        <v>383</v>
      </c>
      <c r="I29" s="106" t="s">
        <v>383</v>
      </c>
      <c r="J29" s="371"/>
      <c r="K29" s="381">
        <f>'4. Market Valuation'!I65</f>
        <v>2103776.9591983613</v>
      </c>
      <c r="L29" s="381">
        <f>'4. Market Valuation'!J65</f>
        <v>2120871.8167790016</v>
      </c>
      <c r="M29" s="381">
        <f>'4. Market Valuation'!K65</f>
        <v>2135704.7278953996</v>
      </c>
      <c r="N29" s="381">
        <f>'4. Market Valuation'!L65</f>
        <v>2150353.4106419748</v>
      </c>
      <c r="O29" s="381">
        <f>'4. Market Valuation'!M65</f>
        <v>2164805.7970583667</v>
      </c>
      <c r="P29" s="381">
        <f>'4. Market Valuation'!N65</f>
        <v>2178180.1006038059</v>
      </c>
      <c r="Q29" s="381">
        <f>'4. Market Valuation'!O65</f>
        <v>2191302.5553963399</v>
      </c>
      <c r="R29" s="381">
        <f>'4. Market Valuation'!P65</f>
        <v>2204159.1106800651</v>
      </c>
      <c r="S29" s="381">
        <f>'4. Market Valuation'!Q65</f>
        <v>2216735.2782372292</v>
      </c>
      <c r="T29" s="381">
        <f>'4. Market Valuation'!R65</f>
        <v>2229016.1209235978</v>
      </c>
    </row>
    <row r="30" spans="3:20">
      <c r="C30" s="117" t="s">
        <v>389</v>
      </c>
      <c r="D30" s="118">
        <v>6.5000000000000002E-2</v>
      </c>
      <c r="E30" s="106"/>
      <c r="F30" s="106" t="s">
        <v>383</v>
      </c>
      <c r="G30" s="106" t="s">
        <v>364</v>
      </c>
      <c r="H30" s="106"/>
      <c r="I30" s="106" t="s">
        <v>383</v>
      </c>
      <c r="J30" s="371"/>
      <c r="K30" s="371"/>
      <c r="L30" s="371"/>
      <c r="M30" s="371"/>
      <c r="N30" s="371"/>
      <c r="O30" s="371"/>
      <c r="P30" s="371"/>
      <c r="Q30" s="371"/>
      <c r="R30" s="371"/>
      <c r="S30" s="371"/>
      <c r="T30" s="381">
        <f>'4. Market Valuation'!R79</f>
        <v>47083903.597558662</v>
      </c>
    </row>
    <row r="31" spans="3:20" ht="17" thickBot="1">
      <c r="C31" s="119" t="s">
        <v>390</v>
      </c>
      <c r="D31" s="120">
        <v>10</v>
      </c>
      <c r="E31" s="106"/>
      <c r="F31" s="358"/>
      <c r="G31" s="106" t="s">
        <v>391</v>
      </c>
      <c r="H31" s="106" t="s">
        <v>383</v>
      </c>
      <c r="I31" s="106" t="s">
        <v>383</v>
      </c>
      <c r="J31" s="381">
        <f>-D27</f>
        <v>-43200000</v>
      </c>
      <c r="K31" s="371"/>
      <c r="L31" s="371"/>
      <c r="M31" s="371"/>
      <c r="N31" s="371"/>
      <c r="O31" s="371"/>
      <c r="P31" s="371"/>
      <c r="Q31" s="371"/>
      <c r="R31" s="371"/>
      <c r="S31" s="371"/>
      <c r="T31" s="371"/>
    </row>
    <row r="32" spans="3:20" ht="17" thickBot="1">
      <c r="C32" s="121" t="s">
        <v>383</v>
      </c>
      <c r="D32" s="121"/>
      <c r="E32" s="106"/>
      <c r="F32" s="122"/>
      <c r="G32" s="106" t="s">
        <v>392</v>
      </c>
      <c r="H32" s="122" t="s">
        <v>383</v>
      </c>
      <c r="I32" s="122" t="s">
        <v>383</v>
      </c>
      <c r="J32" s="381">
        <f>-D28</f>
        <v>-38880000</v>
      </c>
      <c r="K32" s="382"/>
      <c r="L32" s="382"/>
      <c r="M32" s="382"/>
      <c r="N32" s="371"/>
      <c r="O32" s="371"/>
      <c r="P32" s="371"/>
      <c r="Q32" s="371"/>
      <c r="R32" s="371"/>
      <c r="S32" s="371"/>
      <c r="T32" s="371"/>
    </row>
    <row r="33" spans="3:22">
      <c r="C33" s="37" t="s">
        <v>393</v>
      </c>
      <c r="D33" s="38"/>
      <c r="E33" s="106"/>
      <c r="F33" s="122" t="s">
        <v>383</v>
      </c>
      <c r="G33" s="123" t="s">
        <v>394</v>
      </c>
      <c r="H33" s="124"/>
      <c r="I33" s="125" t="s">
        <v>383</v>
      </c>
      <c r="J33" s="381">
        <f>-D43</f>
        <v>-2643840</v>
      </c>
      <c r="K33" s="382"/>
      <c r="L33" s="382"/>
      <c r="M33" s="382"/>
      <c r="N33" s="371"/>
      <c r="O33" s="371"/>
      <c r="P33" s="371"/>
      <c r="Q33" s="371"/>
      <c r="R33" s="371"/>
      <c r="S33" s="371"/>
      <c r="T33" s="371"/>
    </row>
    <row r="34" spans="3:22">
      <c r="C34" s="117" t="s">
        <v>395</v>
      </c>
      <c r="D34" s="126">
        <v>0.5</v>
      </c>
      <c r="E34" s="106"/>
      <c r="F34" s="106" t="s">
        <v>383</v>
      </c>
      <c r="G34" s="127" t="s">
        <v>396</v>
      </c>
      <c r="H34" s="127"/>
      <c r="I34" s="127"/>
      <c r="J34" s="552">
        <f>J31*(1+'4. Market Valuation'!D74)</f>
        <v>-46137600</v>
      </c>
      <c r="K34" s="552">
        <f>SUM(K29:K33)</f>
        <v>2103776.9591983613</v>
      </c>
      <c r="L34" s="552">
        <f t="shared" ref="L34:S34" si="0">SUM(L29:L33)</f>
        <v>2120871.8167790016</v>
      </c>
      <c r="M34" s="552">
        <f t="shared" si="0"/>
        <v>2135704.7278953996</v>
      </c>
      <c r="N34" s="552">
        <f t="shared" si="0"/>
        <v>2150353.4106419748</v>
      </c>
      <c r="O34" s="552">
        <f t="shared" si="0"/>
        <v>2164805.7970583667</v>
      </c>
      <c r="P34" s="552">
        <f t="shared" si="0"/>
        <v>2178180.1006038059</v>
      </c>
      <c r="Q34" s="552">
        <f t="shared" si="0"/>
        <v>2191302.5553963399</v>
      </c>
      <c r="R34" s="552">
        <f t="shared" si="0"/>
        <v>2204159.1106800651</v>
      </c>
      <c r="S34" s="552">
        <f t="shared" si="0"/>
        <v>2216735.2782372292</v>
      </c>
      <c r="T34" s="552">
        <f>SUM(T29:T33)</f>
        <v>49312919.718482263</v>
      </c>
    </row>
    <row r="35" spans="3:22" ht="17" thickBot="1">
      <c r="C35" s="119" t="s">
        <v>397</v>
      </c>
      <c r="D35" s="386">
        <f>D27*D34</f>
        <v>21600000</v>
      </c>
      <c r="E35" s="106"/>
      <c r="F35" s="106" t="s">
        <v>383</v>
      </c>
      <c r="G35" s="122" t="s">
        <v>383</v>
      </c>
      <c r="H35" s="122" t="s">
        <v>383</v>
      </c>
      <c r="I35" s="122" t="s">
        <v>383</v>
      </c>
      <c r="J35" s="373" t="s">
        <v>383</v>
      </c>
      <c r="K35" s="378"/>
      <c r="L35" s="378"/>
      <c r="M35" s="378"/>
      <c r="N35" s="378"/>
      <c r="O35" s="378"/>
      <c r="P35" s="378"/>
      <c r="Q35" s="378"/>
      <c r="R35" s="378"/>
      <c r="S35" s="378"/>
      <c r="T35" s="378"/>
    </row>
    <row r="36" spans="3:22" ht="17" thickBot="1">
      <c r="C36" s="121" t="s">
        <v>383</v>
      </c>
      <c r="D36" s="121"/>
      <c r="E36" s="106"/>
      <c r="F36" s="106" t="s">
        <v>383</v>
      </c>
      <c r="G36" s="114" t="s">
        <v>398</v>
      </c>
      <c r="H36" s="114"/>
      <c r="I36" s="114"/>
      <c r="J36" s="381">
        <f>+J32+J33</f>
        <v>-41523840</v>
      </c>
      <c r="K36" s="381">
        <f>K34</f>
        <v>2103776.9591983613</v>
      </c>
      <c r="L36" s="381">
        <f t="shared" ref="L36:S36" si="1">L34</f>
        <v>2120871.8167790016</v>
      </c>
      <c r="M36" s="381">
        <f t="shared" si="1"/>
        <v>2135704.7278953996</v>
      </c>
      <c r="N36" s="381">
        <f t="shared" si="1"/>
        <v>2150353.4106419748</v>
      </c>
      <c r="O36" s="381">
        <f t="shared" si="1"/>
        <v>2164805.7970583667</v>
      </c>
      <c r="P36" s="381">
        <f t="shared" si="1"/>
        <v>2178180.1006038059</v>
      </c>
      <c r="Q36" s="381">
        <f t="shared" si="1"/>
        <v>2191302.5553963399</v>
      </c>
      <c r="R36" s="381">
        <f t="shared" si="1"/>
        <v>2204159.1106800651</v>
      </c>
      <c r="S36" s="381">
        <f t="shared" si="1"/>
        <v>2216735.2782372292</v>
      </c>
      <c r="T36" s="381">
        <f>T34</f>
        <v>49312919.718482263</v>
      </c>
    </row>
    <row r="37" spans="3:22" ht="17" thickBot="1">
      <c r="C37" s="37" t="s">
        <v>399</v>
      </c>
      <c r="D37" s="38"/>
      <c r="E37" s="106"/>
      <c r="F37" s="106"/>
      <c r="G37" s="106" t="s">
        <v>383</v>
      </c>
      <c r="H37" s="106" t="s">
        <v>383</v>
      </c>
      <c r="I37" s="106" t="s">
        <v>383</v>
      </c>
      <c r="J37" s="106" t="s">
        <v>383</v>
      </c>
      <c r="K37" s="106" t="s">
        <v>383</v>
      </c>
      <c r="L37" s="106" t="s">
        <v>383</v>
      </c>
      <c r="M37" s="106" t="s">
        <v>383</v>
      </c>
      <c r="N37" s="106" t="s">
        <v>383</v>
      </c>
      <c r="O37" s="106" t="s">
        <v>383</v>
      </c>
      <c r="P37" s="106" t="s">
        <v>383</v>
      </c>
      <c r="Q37" s="106" t="s">
        <v>383</v>
      </c>
      <c r="R37" s="106" t="s">
        <v>383</v>
      </c>
      <c r="S37" s="106" t="s">
        <v>383</v>
      </c>
      <c r="T37" s="106" t="s">
        <v>383</v>
      </c>
    </row>
    <row r="38" spans="3:22">
      <c r="C38" s="117" t="s">
        <v>400</v>
      </c>
      <c r="D38" s="384">
        <f>D35</f>
        <v>21600000</v>
      </c>
      <c r="E38" s="106"/>
      <c r="F38" s="106" t="s">
        <v>383</v>
      </c>
      <c r="G38" s="609" t="s">
        <v>401</v>
      </c>
      <c r="H38" s="610"/>
      <c r="I38" s="610" t="s">
        <v>383</v>
      </c>
      <c r="J38" s="611">
        <f>IRR(J36:T36)</f>
        <v>6.2139186491055654E-2</v>
      </c>
      <c r="K38" s="106"/>
      <c r="L38" s="359"/>
      <c r="M38" s="106" t="s">
        <v>383</v>
      </c>
      <c r="N38" s="106" t="s">
        <v>383</v>
      </c>
      <c r="O38" s="106" t="s">
        <v>383</v>
      </c>
      <c r="P38" s="106" t="s">
        <v>383</v>
      </c>
      <c r="Q38" s="106" t="s">
        <v>383</v>
      </c>
      <c r="R38" s="106" t="s">
        <v>383</v>
      </c>
      <c r="S38" s="106" t="s">
        <v>383</v>
      </c>
      <c r="T38" s="106" t="s">
        <v>383</v>
      </c>
    </row>
    <row r="39" spans="3:22" ht="17" thickBot="1">
      <c r="C39" s="119" t="s">
        <v>402</v>
      </c>
      <c r="D39" s="386">
        <f>D38*D30</f>
        <v>1404000</v>
      </c>
      <c r="E39" s="106"/>
      <c r="F39" s="106"/>
      <c r="G39" s="615" t="s">
        <v>394</v>
      </c>
      <c r="H39" s="612"/>
      <c r="I39" s="612"/>
      <c r="J39" s="613">
        <f>NPV(D49,J36:T36)</f>
        <v>4400145.6496685278</v>
      </c>
      <c r="K39" s="106"/>
      <c r="L39" s="106"/>
      <c r="M39" s="106"/>
      <c r="N39" s="106"/>
      <c r="O39" s="106"/>
      <c r="P39" s="106"/>
      <c r="Q39" s="106"/>
      <c r="R39" s="106"/>
      <c r="S39" s="106"/>
      <c r="T39" s="106"/>
    </row>
    <row r="40" spans="3:22" ht="17" thickBot="1">
      <c r="C40" s="121" t="s">
        <v>383</v>
      </c>
      <c r="D40" s="121"/>
      <c r="E40" s="106"/>
      <c r="F40" s="42" t="s">
        <v>403</v>
      </c>
      <c r="G40" s="42"/>
      <c r="H40" s="113"/>
      <c r="I40" s="42" t="s">
        <v>383</v>
      </c>
      <c r="J40" s="42" t="s">
        <v>383</v>
      </c>
      <c r="K40" s="106" t="s">
        <v>383</v>
      </c>
      <c r="L40" s="106" t="s">
        <v>383</v>
      </c>
      <c r="M40" s="106" t="s">
        <v>383</v>
      </c>
      <c r="N40" s="106" t="s">
        <v>383</v>
      </c>
      <c r="O40" s="106" t="s">
        <v>383</v>
      </c>
      <c r="P40" s="106" t="s">
        <v>383</v>
      </c>
      <c r="Q40" s="106" t="s">
        <v>383</v>
      </c>
      <c r="R40" s="106" t="s">
        <v>383</v>
      </c>
      <c r="S40" s="106" t="s">
        <v>383</v>
      </c>
      <c r="T40" s="106" t="s">
        <v>383</v>
      </c>
    </row>
    <row r="41" spans="3:22">
      <c r="C41" s="37" t="s">
        <v>404</v>
      </c>
      <c r="D41" s="132"/>
      <c r="E41" s="106"/>
      <c r="F41" s="106" t="s">
        <v>383</v>
      </c>
      <c r="G41" s="106" t="s">
        <v>388</v>
      </c>
      <c r="H41" s="106" t="s">
        <v>383</v>
      </c>
      <c r="I41" s="106" t="s">
        <v>383</v>
      </c>
      <c r="J41" s="371"/>
      <c r="K41" s="381">
        <f>K29</f>
        <v>2103776.9591983613</v>
      </c>
      <c r="L41" s="381">
        <f>L29</f>
        <v>2120871.8167790016</v>
      </c>
      <c r="M41" s="381">
        <f t="shared" ref="M41:S41" si="2">M29</f>
        <v>2135704.7278953996</v>
      </c>
      <c r="N41" s="381">
        <f t="shared" si="2"/>
        <v>2150353.4106419748</v>
      </c>
      <c r="O41" s="381">
        <f t="shared" si="2"/>
        <v>2164805.7970583667</v>
      </c>
      <c r="P41" s="381">
        <f t="shared" si="2"/>
        <v>2178180.1006038059</v>
      </c>
      <c r="Q41" s="381">
        <f t="shared" si="2"/>
        <v>2191302.5553963399</v>
      </c>
      <c r="R41" s="381">
        <f t="shared" si="2"/>
        <v>2204159.1106800651</v>
      </c>
      <c r="S41" s="381">
        <f t="shared" si="2"/>
        <v>2216735.2782372292</v>
      </c>
      <c r="T41" s="381">
        <f>T29</f>
        <v>2229016.1209235978</v>
      </c>
    </row>
    <row r="42" spans="3:22">
      <c r="C42" s="117" t="s">
        <v>385</v>
      </c>
      <c r="D42" s="384">
        <f>D28</f>
        <v>38880000</v>
      </c>
      <c r="E42" s="106"/>
      <c r="F42" s="106" t="s">
        <v>383</v>
      </c>
      <c r="G42" s="106" t="s">
        <v>364</v>
      </c>
      <c r="H42" s="106"/>
      <c r="I42" s="106" t="s">
        <v>383</v>
      </c>
      <c r="J42" s="371"/>
      <c r="K42" s="371"/>
      <c r="L42" s="371"/>
      <c r="M42" s="371"/>
      <c r="N42" s="371"/>
      <c r="O42" s="371"/>
      <c r="P42" s="371"/>
      <c r="Q42" s="371"/>
      <c r="R42" s="371"/>
      <c r="S42" s="371"/>
      <c r="T42" s="381">
        <f>T30</f>
        <v>47083903.597558662</v>
      </c>
      <c r="U42" s="133"/>
      <c r="V42" s="133"/>
    </row>
    <row r="43" spans="3:22" ht="17" thickBot="1">
      <c r="C43" s="553" t="s">
        <v>500</v>
      </c>
      <c r="D43" s="554">
        <f>D42*'4. Market Valuation'!D74</f>
        <v>2643840</v>
      </c>
      <c r="E43" s="106"/>
      <c r="F43" s="106" t="s">
        <v>383</v>
      </c>
      <c r="G43" s="135" t="s">
        <v>405</v>
      </c>
      <c r="H43" s="106"/>
      <c r="I43" s="106" t="s">
        <v>383</v>
      </c>
      <c r="J43" s="371"/>
      <c r="K43" s="381">
        <f t="shared" ref="K43:T43" si="3">-$D$39</f>
        <v>-1404000</v>
      </c>
      <c r="L43" s="381">
        <f t="shared" si="3"/>
        <v>-1404000</v>
      </c>
      <c r="M43" s="381">
        <f t="shared" si="3"/>
        <v>-1404000</v>
      </c>
      <c r="N43" s="381">
        <f t="shared" si="3"/>
        <v>-1404000</v>
      </c>
      <c r="O43" s="381">
        <f t="shared" si="3"/>
        <v>-1404000</v>
      </c>
      <c r="P43" s="381">
        <f t="shared" si="3"/>
        <v>-1404000</v>
      </c>
      <c r="Q43" s="381">
        <f t="shared" si="3"/>
        <v>-1404000</v>
      </c>
      <c r="R43" s="381">
        <f t="shared" si="3"/>
        <v>-1404000</v>
      </c>
      <c r="S43" s="381">
        <f t="shared" si="3"/>
        <v>-1404000</v>
      </c>
      <c r="T43" s="381">
        <f t="shared" si="3"/>
        <v>-1404000</v>
      </c>
      <c r="U43" s="133"/>
      <c r="V43" s="133"/>
    </row>
    <row r="44" spans="3:22" ht="17" thickTop="1">
      <c r="C44" s="136" t="s">
        <v>406</v>
      </c>
      <c r="D44" s="392">
        <f>SUM(D42:D43)</f>
        <v>41523840</v>
      </c>
      <c r="E44" s="106"/>
      <c r="F44" s="106" t="s">
        <v>383</v>
      </c>
      <c r="G44" s="575" t="s">
        <v>407</v>
      </c>
      <c r="H44" s="575"/>
      <c r="I44" s="106" t="s">
        <v>383</v>
      </c>
      <c r="J44" s="371"/>
      <c r="K44" s="371"/>
      <c r="L44" s="371"/>
      <c r="M44" s="371"/>
      <c r="N44" s="371"/>
      <c r="O44" s="371"/>
      <c r="P44" s="371"/>
      <c r="Q44" s="371"/>
      <c r="R44" s="371"/>
      <c r="S44" s="371"/>
      <c r="T44" s="381">
        <f>-D38</f>
        <v>-21600000</v>
      </c>
      <c r="U44" s="133"/>
      <c r="V44" s="133"/>
    </row>
    <row r="45" spans="3:22">
      <c r="C45" s="117" t="s">
        <v>408</v>
      </c>
      <c r="D45" s="384">
        <f>D38</f>
        <v>21600000</v>
      </c>
      <c r="E45" s="106"/>
      <c r="F45" s="106" t="s">
        <v>383</v>
      </c>
      <c r="G45" s="127" t="s">
        <v>409</v>
      </c>
      <c r="H45" s="81" t="s">
        <v>383</v>
      </c>
      <c r="I45" s="369" t="s">
        <v>383</v>
      </c>
      <c r="J45" s="552">
        <f>-D46</f>
        <v>-19923840</v>
      </c>
      <c r="K45" s="552">
        <f>SUM(K41:K44)</f>
        <v>699776.95919836126</v>
      </c>
      <c r="L45" s="552">
        <f t="shared" ref="L45:S45" si="4">SUM(L41:L44)</f>
        <v>716871.81677900162</v>
      </c>
      <c r="M45" s="552">
        <f t="shared" si="4"/>
        <v>731704.72789539956</v>
      </c>
      <c r="N45" s="552">
        <f t="shared" si="4"/>
        <v>746353.41064197477</v>
      </c>
      <c r="O45" s="552">
        <f t="shared" si="4"/>
        <v>760805.7970583667</v>
      </c>
      <c r="P45" s="552">
        <f t="shared" si="4"/>
        <v>774180.10060380585</v>
      </c>
      <c r="Q45" s="552">
        <f t="shared" si="4"/>
        <v>787302.55539633986</v>
      </c>
      <c r="R45" s="552">
        <f t="shared" si="4"/>
        <v>800159.11068006512</v>
      </c>
      <c r="S45" s="552">
        <f t="shared" si="4"/>
        <v>812735.27823722921</v>
      </c>
      <c r="T45" s="552">
        <f>SUM(T41:T44)</f>
        <v>26308919.718482263</v>
      </c>
      <c r="U45" s="133"/>
      <c r="V45" s="133"/>
    </row>
    <row r="46" spans="3:22" ht="17" thickBot="1">
      <c r="C46" s="119" t="s">
        <v>410</v>
      </c>
      <c r="D46" s="386">
        <f>D44-D45</f>
        <v>19923840</v>
      </c>
      <c r="E46" s="106"/>
      <c r="F46" s="106" t="s">
        <v>383</v>
      </c>
      <c r="G46" s="114" t="s">
        <v>383</v>
      </c>
      <c r="H46" s="106" t="s">
        <v>383</v>
      </c>
      <c r="I46" s="106" t="s">
        <v>383</v>
      </c>
      <c r="J46" s="114"/>
      <c r="K46" s="114"/>
      <c r="L46" s="114"/>
      <c r="M46" s="114"/>
      <c r="N46" s="114"/>
      <c r="O46" s="114"/>
      <c r="P46" s="114"/>
      <c r="Q46" s="114"/>
      <c r="R46" s="114"/>
      <c r="S46" s="114"/>
      <c r="T46" s="114"/>
    </row>
    <row r="47" spans="3:22" ht="16" customHeight="1" thickBot="1">
      <c r="C47" s="121" t="s">
        <v>383</v>
      </c>
      <c r="D47" s="121"/>
      <c r="E47" s="106"/>
      <c r="F47" s="42" t="s">
        <v>411</v>
      </c>
      <c r="G47" s="42"/>
      <c r="H47" s="113" t="s">
        <v>383</v>
      </c>
      <c r="I47" s="42" t="s">
        <v>383</v>
      </c>
      <c r="J47" s="42" t="s">
        <v>383</v>
      </c>
      <c r="K47" s="106" t="s">
        <v>383</v>
      </c>
      <c r="L47" s="106" t="s">
        <v>383</v>
      </c>
      <c r="M47" s="106" t="s">
        <v>383</v>
      </c>
      <c r="N47" s="106" t="s">
        <v>383</v>
      </c>
      <c r="O47" s="106" t="s">
        <v>383</v>
      </c>
      <c r="P47" s="106" t="s">
        <v>383</v>
      </c>
      <c r="Q47" s="106" t="s">
        <v>383</v>
      </c>
      <c r="R47" s="106" t="s">
        <v>383</v>
      </c>
      <c r="S47" s="106" t="s">
        <v>383</v>
      </c>
      <c r="T47" s="106" t="s">
        <v>383</v>
      </c>
    </row>
    <row r="48" spans="3:22" ht="17" thickBot="1">
      <c r="C48" s="37" t="s">
        <v>518</v>
      </c>
      <c r="D48" s="132"/>
      <c r="E48" s="106" t="s">
        <v>383</v>
      </c>
      <c r="F48" s="106" t="s">
        <v>383</v>
      </c>
      <c r="G48" s="122" t="s">
        <v>383</v>
      </c>
      <c r="H48" s="122" t="s">
        <v>383</v>
      </c>
      <c r="I48" s="122" t="s">
        <v>383</v>
      </c>
      <c r="J48" s="122" t="s">
        <v>383</v>
      </c>
      <c r="K48" s="106" t="s">
        <v>383</v>
      </c>
      <c r="L48" s="106"/>
      <c r="M48" s="106"/>
      <c r="N48" s="106"/>
      <c r="O48" s="106"/>
      <c r="P48" s="106" t="s">
        <v>383</v>
      </c>
      <c r="Q48" s="106" t="s">
        <v>383</v>
      </c>
      <c r="R48" s="106" t="s">
        <v>383</v>
      </c>
      <c r="S48" s="106" t="s">
        <v>383</v>
      </c>
      <c r="T48" s="106" t="s">
        <v>383</v>
      </c>
    </row>
    <row r="49" spans="3:20" ht="16" customHeight="1" thickBot="1">
      <c r="C49" s="137" t="s">
        <v>519</v>
      </c>
      <c r="D49" s="138">
        <f>IRR(J34:T34)</f>
        <v>4.8547108968436614E-2</v>
      </c>
      <c r="E49" s="106" t="s">
        <v>383</v>
      </c>
      <c r="F49" s="106" t="s">
        <v>383</v>
      </c>
      <c r="G49" s="139" t="s">
        <v>379</v>
      </c>
      <c r="H49" s="140"/>
      <c r="I49" s="140"/>
      <c r="J49" s="447">
        <f>IRR(J45:T45)</f>
        <v>5.9331034017436446E-2</v>
      </c>
      <c r="P49" s="106" t="s">
        <v>383</v>
      </c>
      <c r="Q49" s="106" t="s">
        <v>383</v>
      </c>
      <c r="R49" s="106" t="s">
        <v>383</v>
      </c>
      <c r="S49" s="106" t="s">
        <v>383</v>
      </c>
      <c r="T49" s="106" t="s">
        <v>383</v>
      </c>
    </row>
    <row r="50" spans="3:20" ht="17" thickBot="1">
      <c r="C50" s="119" t="s">
        <v>520</v>
      </c>
      <c r="D50" s="142">
        <f>D49+(D34/(1-D34))*(D49-D30)</f>
        <v>3.2094217936873226E-2</v>
      </c>
      <c r="E50" s="106" t="s">
        <v>383</v>
      </c>
      <c r="F50" s="122" t="s">
        <v>383</v>
      </c>
      <c r="G50" s="106" t="s">
        <v>383</v>
      </c>
      <c r="H50" s="106" t="s">
        <v>383</v>
      </c>
      <c r="I50" s="106" t="s">
        <v>383</v>
      </c>
      <c r="J50" s="106"/>
      <c r="K50" s="122" t="s">
        <v>383</v>
      </c>
      <c r="L50" s="122" t="s">
        <v>383</v>
      </c>
      <c r="M50" s="122" t="s">
        <v>383</v>
      </c>
      <c r="N50" s="106" t="s">
        <v>383</v>
      </c>
      <c r="O50" s="106" t="s">
        <v>383</v>
      </c>
      <c r="P50" s="106" t="s">
        <v>383</v>
      </c>
      <c r="Q50" s="106" t="s">
        <v>383</v>
      </c>
      <c r="R50" s="106" t="s">
        <v>383</v>
      </c>
      <c r="S50" s="106" t="s">
        <v>383</v>
      </c>
      <c r="T50" s="106" t="s">
        <v>383</v>
      </c>
    </row>
    <row r="51" spans="3:20" ht="17" customHeight="1" thickBot="1">
      <c r="C51" s="731" t="s">
        <v>523</v>
      </c>
      <c r="D51" s="731"/>
      <c r="E51" s="106"/>
      <c r="F51" s="122" t="s">
        <v>383</v>
      </c>
      <c r="G51" s="139" t="s">
        <v>412</v>
      </c>
      <c r="H51" s="140"/>
      <c r="I51" s="140"/>
      <c r="J51" s="387">
        <f>NPV(D50,K45:T45)+J45</f>
        <v>5087506.0892124958</v>
      </c>
      <c r="K51" s="122"/>
      <c r="L51" s="122"/>
      <c r="M51" s="122"/>
      <c r="N51" s="106"/>
      <c r="O51" s="106"/>
      <c r="P51" s="106"/>
      <c r="Q51" s="106"/>
      <c r="R51" s="106"/>
      <c r="S51" s="106"/>
      <c r="T51" s="106"/>
    </row>
    <row r="52" spans="3:20" ht="17" thickBot="1">
      <c r="C52" s="732"/>
      <c r="D52" s="732"/>
      <c r="E52" s="106"/>
      <c r="F52" s="122" t="s">
        <v>383</v>
      </c>
      <c r="G52" s="122" t="s">
        <v>383</v>
      </c>
      <c r="H52" s="122" t="s">
        <v>383</v>
      </c>
      <c r="I52" s="122" t="s">
        <v>383</v>
      </c>
      <c r="J52" s="396">
        <f>J51*F12</f>
        <v>6715508.0377604952</v>
      </c>
      <c r="K52" s="122"/>
      <c r="L52" s="122"/>
      <c r="M52" s="122"/>
      <c r="N52" s="106"/>
      <c r="O52" s="106"/>
      <c r="P52" s="106"/>
      <c r="Q52" s="106"/>
      <c r="R52" s="106"/>
      <c r="S52" s="106"/>
      <c r="T52" s="106"/>
    </row>
    <row r="53" spans="3:20" ht="17" thickBot="1">
      <c r="C53" s="732"/>
      <c r="D53" s="732"/>
      <c r="E53" s="106"/>
      <c r="F53" s="122" t="s">
        <v>383</v>
      </c>
      <c r="G53" s="122" t="s">
        <v>383</v>
      </c>
      <c r="H53" s="122" t="s">
        <v>383</v>
      </c>
      <c r="I53" s="122" t="s">
        <v>383</v>
      </c>
      <c r="J53" s="122" t="s">
        <v>383</v>
      </c>
      <c r="K53" s="122"/>
      <c r="L53" s="122"/>
      <c r="M53" s="122"/>
      <c r="N53" s="106"/>
      <c r="O53" s="106"/>
      <c r="P53" s="106"/>
      <c r="Q53" s="106"/>
      <c r="R53" s="106"/>
      <c r="S53" s="106"/>
      <c r="T53" s="106"/>
    </row>
    <row r="54" spans="3:20" ht="17" thickBot="1">
      <c r="C54" s="732"/>
      <c r="D54" s="732"/>
      <c r="E54" s="106"/>
      <c r="F54" s="122" t="s">
        <v>383</v>
      </c>
      <c r="G54" s="139" t="s">
        <v>381</v>
      </c>
      <c r="H54" s="140"/>
      <c r="I54" s="140"/>
      <c r="J54" s="141">
        <f>MIRR(J45:T45,,D50)</f>
        <v>5.5834252837146492E-2</v>
      </c>
      <c r="K54" s="122"/>
      <c r="L54" s="122"/>
      <c r="M54" s="122"/>
      <c r="N54" s="106"/>
      <c r="O54" s="106"/>
      <c r="P54" s="106"/>
      <c r="Q54" s="106"/>
      <c r="R54" s="106"/>
      <c r="S54" s="106"/>
      <c r="T54" s="106"/>
    </row>
    <row r="55" spans="3:20" ht="16" customHeight="1">
      <c r="E55" s="106" t="s">
        <v>383</v>
      </c>
      <c r="K55" s="122" t="s">
        <v>383</v>
      </c>
      <c r="L55" s="122" t="s">
        <v>383</v>
      </c>
      <c r="M55" s="122" t="s">
        <v>383</v>
      </c>
      <c r="N55" s="106" t="s">
        <v>383</v>
      </c>
      <c r="O55" s="106" t="s">
        <v>383</v>
      </c>
      <c r="P55" s="106" t="s">
        <v>383</v>
      </c>
      <c r="Q55" s="106" t="s">
        <v>383</v>
      </c>
      <c r="R55" s="106" t="s">
        <v>383</v>
      </c>
      <c r="S55" s="106" t="s">
        <v>383</v>
      </c>
      <c r="T55" s="106" t="s">
        <v>383</v>
      </c>
    </row>
    <row r="56" spans="3:20">
      <c r="E56" s="106" t="s">
        <v>383</v>
      </c>
      <c r="K56" s="122" t="s">
        <v>383</v>
      </c>
      <c r="L56" s="122" t="s">
        <v>383</v>
      </c>
      <c r="M56" s="122" t="s">
        <v>383</v>
      </c>
      <c r="N56" s="106" t="s">
        <v>383</v>
      </c>
      <c r="O56" s="106" t="s">
        <v>383</v>
      </c>
      <c r="P56" s="106" t="s">
        <v>383</v>
      </c>
      <c r="Q56" s="106" t="s">
        <v>383</v>
      </c>
      <c r="R56" s="106" t="s">
        <v>383</v>
      </c>
      <c r="S56" s="106" t="s">
        <v>383</v>
      </c>
      <c r="T56" s="106" t="s">
        <v>383</v>
      </c>
    </row>
    <row r="57" spans="3:20">
      <c r="C57" s="524"/>
      <c r="E57" s="106" t="s">
        <v>383</v>
      </c>
      <c r="K57" s="122" t="s">
        <v>383</v>
      </c>
      <c r="L57" s="122" t="s">
        <v>383</v>
      </c>
      <c r="M57" s="122" t="s">
        <v>383</v>
      </c>
      <c r="N57" s="106" t="s">
        <v>383</v>
      </c>
      <c r="O57" s="106" t="s">
        <v>383</v>
      </c>
      <c r="P57" s="106" t="s">
        <v>383</v>
      </c>
      <c r="Q57" s="106" t="s">
        <v>383</v>
      </c>
      <c r="R57" s="106" t="s">
        <v>383</v>
      </c>
      <c r="S57" s="106" t="s">
        <v>383</v>
      </c>
      <c r="T57" s="106" t="s">
        <v>383</v>
      </c>
    </row>
    <row r="58" spans="3:20">
      <c r="E58" s="106"/>
      <c r="K58" s="122" t="s">
        <v>383</v>
      </c>
      <c r="L58" s="122" t="s">
        <v>383</v>
      </c>
      <c r="M58" s="122" t="s">
        <v>383</v>
      </c>
      <c r="N58" s="106" t="s">
        <v>383</v>
      </c>
      <c r="O58" s="106" t="s">
        <v>383</v>
      </c>
      <c r="P58" s="106" t="s">
        <v>383</v>
      </c>
      <c r="Q58" s="106" t="s">
        <v>383</v>
      </c>
      <c r="R58" s="106" t="s">
        <v>383</v>
      </c>
      <c r="S58" s="106" t="s">
        <v>383</v>
      </c>
      <c r="T58" s="106" t="s">
        <v>383</v>
      </c>
    </row>
    <row r="59" spans="3:20">
      <c r="E59" s="106" t="s">
        <v>383</v>
      </c>
      <c r="F59" s="122" t="s">
        <v>383</v>
      </c>
      <c r="G59" s="122" t="s">
        <v>383</v>
      </c>
      <c r="H59" s="122" t="s">
        <v>383</v>
      </c>
      <c r="I59" s="122" t="s">
        <v>383</v>
      </c>
      <c r="J59" s="122"/>
      <c r="K59" s="122" t="s">
        <v>383</v>
      </c>
      <c r="L59" s="122" t="s">
        <v>383</v>
      </c>
      <c r="M59" s="122" t="s">
        <v>383</v>
      </c>
      <c r="N59" s="106" t="s">
        <v>383</v>
      </c>
      <c r="O59" s="106" t="s">
        <v>383</v>
      </c>
      <c r="P59" s="106" t="s">
        <v>383</v>
      </c>
      <c r="Q59" s="106" t="s">
        <v>383</v>
      </c>
      <c r="R59" s="106" t="s">
        <v>383</v>
      </c>
      <c r="S59" s="106" t="s">
        <v>383</v>
      </c>
      <c r="T59" s="106" t="s">
        <v>383</v>
      </c>
    </row>
    <row r="60" spans="3:20">
      <c r="E60" s="106" t="s">
        <v>383</v>
      </c>
      <c r="F60" s="122" t="s">
        <v>383</v>
      </c>
      <c r="G60" s="122" t="s">
        <v>383</v>
      </c>
      <c r="H60" s="122" t="s">
        <v>383</v>
      </c>
      <c r="I60" s="122" t="s">
        <v>383</v>
      </c>
      <c r="J60" s="122"/>
      <c r="K60" s="122" t="s">
        <v>383</v>
      </c>
      <c r="L60" s="122" t="s">
        <v>383</v>
      </c>
      <c r="M60" s="122" t="s">
        <v>383</v>
      </c>
      <c r="N60" s="106" t="s">
        <v>383</v>
      </c>
      <c r="O60" s="106" t="s">
        <v>383</v>
      </c>
      <c r="P60" s="106" t="s">
        <v>383</v>
      </c>
      <c r="Q60" s="106" t="s">
        <v>383</v>
      </c>
      <c r="R60" s="106" t="s">
        <v>383</v>
      </c>
      <c r="S60" s="106" t="s">
        <v>383</v>
      </c>
      <c r="T60" s="106" t="s">
        <v>383</v>
      </c>
    </row>
    <row r="61" spans="3:20" ht="21" thickBot="1">
      <c r="C61" s="103" t="s">
        <v>413</v>
      </c>
      <c r="D61" s="103"/>
      <c r="E61" s="103"/>
      <c r="F61" s="103"/>
      <c r="G61" s="103"/>
      <c r="H61" s="103"/>
      <c r="I61" s="103"/>
      <c r="J61" s="103"/>
      <c r="K61" s="103"/>
      <c r="L61" s="103"/>
      <c r="M61" s="103"/>
      <c r="N61" s="103"/>
      <c r="O61" s="103"/>
      <c r="P61" s="103"/>
      <c r="Q61" s="103"/>
      <c r="R61" s="103"/>
      <c r="S61" s="103"/>
      <c r="T61" s="103"/>
    </row>
    <row r="62" spans="3:20" ht="17" thickTop="1"/>
    <row r="63" spans="3:20" ht="17" thickBot="1">
      <c r="C63" s="104" t="s">
        <v>383</v>
      </c>
      <c r="D63" s="105" t="s">
        <v>383</v>
      </c>
      <c r="E63" s="106" t="s">
        <v>383</v>
      </c>
      <c r="F63" s="107" t="s">
        <v>383</v>
      </c>
      <c r="G63" s="108" t="s">
        <v>383</v>
      </c>
      <c r="H63" s="108" t="s">
        <v>383</v>
      </c>
      <c r="I63" s="109" t="s">
        <v>40</v>
      </c>
      <c r="J63" s="110">
        <v>0</v>
      </c>
      <c r="K63" s="110">
        <v>1</v>
      </c>
      <c r="L63" s="110">
        <v>2</v>
      </c>
      <c r="M63" s="110">
        <v>3</v>
      </c>
      <c r="N63" s="110">
        <v>4</v>
      </c>
      <c r="O63" s="110">
        <v>5</v>
      </c>
      <c r="P63" s="110">
        <v>6</v>
      </c>
      <c r="Q63" s="110">
        <v>7</v>
      </c>
      <c r="R63" s="110">
        <v>8</v>
      </c>
      <c r="S63" s="110">
        <v>9</v>
      </c>
      <c r="T63" s="110">
        <v>10</v>
      </c>
    </row>
    <row r="64" spans="3:20">
      <c r="C64" s="111" t="s">
        <v>384</v>
      </c>
      <c r="D64" s="388">
        <f>'4. Market Valuation'!D89</f>
        <v>43200000</v>
      </c>
      <c r="E64" s="106" t="s">
        <v>383</v>
      </c>
      <c r="F64" s="106" t="s">
        <v>383</v>
      </c>
      <c r="G64" s="106" t="s">
        <v>383</v>
      </c>
      <c r="H64" s="106" t="s">
        <v>383</v>
      </c>
      <c r="I64" s="106" t="s">
        <v>383</v>
      </c>
      <c r="J64" s="106" t="s">
        <v>383</v>
      </c>
      <c r="K64" s="106" t="s">
        <v>383</v>
      </c>
      <c r="L64" s="106" t="s">
        <v>383</v>
      </c>
      <c r="M64" s="106" t="s">
        <v>383</v>
      </c>
      <c r="N64" s="106" t="s">
        <v>383</v>
      </c>
      <c r="O64" s="106" t="s">
        <v>383</v>
      </c>
      <c r="P64" s="106" t="s">
        <v>383</v>
      </c>
      <c r="Q64" s="106" t="s">
        <v>383</v>
      </c>
      <c r="R64" s="106" t="s">
        <v>383</v>
      </c>
      <c r="S64" s="106" t="s">
        <v>383</v>
      </c>
      <c r="T64" s="106" t="s">
        <v>383</v>
      </c>
    </row>
    <row r="65" spans="3:21" ht="17" thickBot="1">
      <c r="C65" s="370" t="s">
        <v>385</v>
      </c>
      <c r="D65" s="386">
        <f>D64*(1-10%)</f>
        <v>38880000</v>
      </c>
      <c r="E65" s="106" t="s">
        <v>383</v>
      </c>
      <c r="F65" s="42" t="s">
        <v>386</v>
      </c>
      <c r="G65" s="42"/>
      <c r="H65" s="113" t="s">
        <v>383</v>
      </c>
      <c r="I65" s="42" t="s">
        <v>383</v>
      </c>
      <c r="J65" s="42" t="s">
        <v>383</v>
      </c>
      <c r="K65" s="114" t="s">
        <v>383</v>
      </c>
      <c r="L65" s="106" t="s">
        <v>383</v>
      </c>
      <c r="M65" s="106" t="s">
        <v>383</v>
      </c>
      <c r="N65" s="106" t="s">
        <v>383</v>
      </c>
      <c r="O65" s="106" t="s">
        <v>383</v>
      </c>
      <c r="P65" s="106" t="s">
        <v>383</v>
      </c>
      <c r="Q65" s="106" t="s">
        <v>383</v>
      </c>
      <c r="R65" s="106" t="s">
        <v>383</v>
      </c>
      <c r="S65" s="106" t="s">
        <v>383</v>
      </c>
      <c r="T65" s="106" t="s">
        <v>383</v>
      </c>
    </row>
    <row r="66" spans="3:21">
      <c r="C66" s="115" t="s">
        <v>387</v>
      </c>
      <c r="D66" s="116"/>
      <c r="E66" s="106" t="s">
        <v>383</v>
      </c>
      <c r="F66" s="106" t="s">
        <v>383</v>
      </c>
      <c r="G66" s="106" t="s">
        <v>388</v>
      </c>
      <c r="H66" s="106" t="s">
        <v>383</v>
      </c>
      <c r="I66" s="106" t="s">
        <v>383</v>
      </c>
      <c r="J66" s="371"/>
      <c r="K66" s="371">
        <f>'4. Market Valuation'!I65</f>
        <v>2103776.9591983613</v>
      </c>
      <c r="L66" s="371">
        <f>'4. Market Valuation'!J65</f>
        <v>2120871.8167790016</v>
      </c>
      <c r="M66" s="371">
        <f>'4. Market Valuation'!K65</f>
        <v>2135704.7278953996</v>
      </c>
      <c r="N66" s="371">
        <f>'4. Market Valuation'!L65</f>
        <v>2150353.4106419748</v>
      </c>
      <c r="O66" s="371">
        <f>'4. Market Valuation'!M65</f>
        <v>2164805.7970583667</v>
      </c>
      <c r="P66" s="371">
        <f>'4. Market Valuation'!N65</f>
        <v>2178180.1006038059</v>
      </c>
      <c r="Q66" s="371">
        <f>'4. Market Valuation'!O65</f>
        <v>2191302.5553963399</v>
      </c>
      <c r="R66" s="371">
        <f>'4. Market Valuation'!P65</f>
        <v>2204159.1106800651</v>
      </c>
      <c r="S66" s="371">
        <f>'4. Market Valuation'!Q65</f>
        <v>2216735.2782372292</v>
      </c>
      <c r="T66" s="371">
        <f>'4. Market Valuation'!R65</f>
        <v>2229016.1209235978</v>
      </c>
    </row>
    <row r="67" spans="3:21">
      <c r="C67" s="117" t="s">
        <v>389</v>
      </c>
      <c r="D67" s="118">
        <f>K11</f>
        <v>6.7500000000000004E-2</v>
      </c>
      <c r="E67" s="106" t="s">
        <v>383</v>
      </c>
      <c r="F67" s="106" t="s">
        <v>383</v>
      </c>
      <c r="G67" s="106" t="s">
        <v>364</v>
      </c>
      <c r="H67" s="106"/>
      <c r="I67" s="106" t="s">
        <v>383</v>
      </c>
      <c r="J67" s="371"/>
      <c r="K67" s="371"/>
      <c r="L67" s="371"/>
      <c r="M67" s="371"/>
      <c r="N67" s="371"/>
      <c r="O67" s="371"/>
      <c r="P67" s="371"/>
      <c r="Q67" s="371"/>
      <c r="R67" s="371"/>
      <c r="S67" s="371"/>
      <c r="T67" s="371">
        <f>'4. Market Valuation'!R79</f>
        <v>47083903.597558662</v>
      </c>
    </row>
    <row r="68" spans="3:21" ht="17" thickBot="1">
      <c r="C68" s="119" t="s">
        <v>390</v>
      </c>
      <c r="D68" s="120">
        <v>10</v>
      </c>
      <c r="E68" s="106" t="s">
        <v>383</v>
      </c>
      <c r="F68" s="106" t="s">
        <v>383</v>
      </c>
      <c r="G68" s="106" t="s">
        <v>391</v>
      </c>
      <c r="H68" s="106" t="s">
        <v>383</v>
      </c>
      <c r="I68" s="106" t="s">
        <v>383</v>
      </c>
      <c r="J68" s="372">
        <f>-D64</f>
        <v>-43200000</v>
      </c>
      <c r="K68" s="371"/>
      <c r="L68" s="371"/>
      <c r="M68" s="371"/>
      <c r="N68" s="371"/>
      <c r="O68" s="371"/>
      <c r="P68" s="371"/>
      <c r="Q68" s="371"/>
      <c r="R68" s="371"/>
      <c r="S68" s="371"/>
      <c r="T68" s="371"/>
    </row>
    <row r="69" spans="3:21" ht="17" thickBot="1">
      <c r="C69" s="121" t="s">
        <v>383</v>
      </c>
      <c r="D69" s="121"/>
      <c r="E69" s="106" t="s">
        <v>383</v>
      </c>
      <c r="F69" s="128" t="s">
        <v>383</v>
      </c>
      <c r="G69" s="106" t="s">
        <v>392</v>
      </c>
      <c r="H69" s="128" t="s">
        <v>383</v>
      </c>
      <c r="I69" s="128" t="s">
        <v>383</v>
      </c>
      <c r="J69" s="372">
        <f>-D65</f>
        <v>-38880000</v>
      </c>
      <c r="K69" s="373"/>
      <c r="L69" s="373"/>
      <c r="M69" s="373"/>
      <c r="N69" s="371"/>
      <c r="O69" s="371"/>
      <c r="P69" s="371"/>
      <c r="Q69" s="371"/>
      <c r="R69" s="371"/>
      <c r="S69" s="371"/>
      <c r="T69" s="371"/>
    </row>
    <row r="70" spans="3:21">
      <c r="C70" s="37" t="s">
        <v>393</v>
      </c>
      <c r="D70" s="38"/>
      <c r="E70" s="106" t="s">
        <v>383</v>
      </c>
      <c r="F70" s="128" t="s">
        <v>383</v>
      </c>
      <c r="G70" s="123" t="s">
        <v>394</v>
      </c>
      <c r="H70" s="124"/>
      <c r="I70" s="143" t="s">
        <v>383</v>
      </c>
      <c r="J70" s="374">
        <f>-D80</f>
        <v>-2643840</v>
      </c>
      <c r="K70" s="375"/>
      <c r="L70" s="375"/>
      <c r="M70" s="375"/>
      <c r="N70" s="374"/>
      <c r="O70" s="374"/>
      <c r="P70" s="374"/>
      <c r="Q70" s="374"/>
      <c r="R70" s="374"/>
      <c r="S70" s="374"/>
      <c r="T70" s="374"/>
    </row>
    <row r="71" spans="3:21">
      <c r="C71" s="117" t="s">
        <v>395</v>
      </c>
      <c r="D71" s="126">
        <v>0.6</v>
      </c>
      <c r="E71" s="106" t="s">
        <v>383</v>
      </c>
      <c r="F71" s="106" t="s">
        <v>383</v>
      </c>
      <c r="G71" s="127" t="s">
        <v>396</v>
      </c>
      <c r="H71" s="127"/>
      <c r="I71" s="127"/>
      <c r="J71" s="376">
        <f>J68*(1+'4. Market Valuation'!D74)</f>
        <v>-46137600</v>
      </c>
      <c r="K71" s="377">
        <f>SUM(K66:K70)</f>
        <v>2103776.9591983613</v>
      </c>
      <c r="L71" s="377">
        <f t="shared" ref="L71" si="5">SUM(L66:L70)</f>
        <v>2120871.8167790016</v>
      </c>
      <c r="M71" s="377">
        <f t="shared" ref="M71" si="6">SUM(M66:M70)</f>
        <v>2135704.7278953996</v>
      </c>
      <c r="N71" s="377">
        <f t="shared" ref="N71" si="7">SUM(N66:N70)</f>
        <v>2150353.4106419748</v>
      </c>
      <c r="O71" s="377">
        <f t="shared" ref="O71" si="8">SUM(O66:O70)</f>
        <v>2164805.7970583667</v>
      </c>
      <c r="P71" s="377">
        <f t="shared" ref="P71" si="9">SUM(P66:P70)</f>
        <v>2178180.1006038059</v>
      </c>
      <c r="Q71" s="377">
        <f t="shared" ref="Q71" si="10">SUM(Q66:Q70)</f>
        <v>2191302.5553963399</v>
      </c>
      <c r="R71" s="377">
        <f t="shared" ref="R71" si="11">SUM(R66:R70)</f>
        <v>2204159.1106800651</v>
      </c>
      <c r="S71" s="377">
        <f t="shared" ref="S71" si="12">SUM(S66:S70)</f>
        <v>2216735.2782372292</v>
      </c>
      <c r="T71" s="377">
        <f t="shared" ref="T71" si="13">SUM(T66:T70)</f>
        <v>49312919.718482263</v>
      </c>
    </row>
    <row r="72" spans="3:21" ht="17" thickBot="1">
      <c r="C72" s="119" t="s">
        <v>397</v>
      </c>
      <c r="D72" s="389">
        <f>D64*D71</f>
        <v>25920000</v>
      </c>
      <c r="E72" s="106" t="s">
        <v>383</v>
      </c>
      <c r="F72" s="106" t="s">
        <v>383</v>
      </c>
      <c r="G72" s="128" t="s">
        <v>383</v>
      </c>
      <c r="H72" s="128" t="s">
        <v>383</v>
      </c>
      <c r="I72" s="128" t="s">
        <v>383</v>
      </c>
      <c r="J72" s="373" t="s">
        <v>383</v>
      </c>
      <c r="K72" s="378"/>
      <c r="L72" s="378"/>
      <c r="M72" s="378"/>
      <c r="N72" s="378"/>
      <c r="O72" s="378"/>
      <c r="P72" s="378"/>
      <c r="Q72" s="378"/>
      <c r="R72" s="378"/>
      <c r="S72" s="378"/>
      <c r="T72" s="378"/>
    </row>
    <row r="73" spans="3:21" ht="17" thickBot="1">
      <c r="C73" s="121" t="s">
        <v>383</v>
      </c>
      <c r="D73" s="121"/>
      <c r="E73" s="106" t="s">
        <v>383</v>
      </c>
      <c r="F73" s="106" t="s">
        <v>383</v>
      </c>
      <c r="G73" s="114" t="s">
        <v>398</v>
      </c>
      <c r="H73" s="114"/>
      <c r="I73" s="114"/>
      <c r="J73" s="379">
        <f>J69+J70</f>
        <v>-41523840</v>
      </c>
      <c r="K73" s="371">
        <f>K71</f>
        <v>2103776.9591983613</v>
      </c>
      <c r="L73" s="371">
        <f t="shared" ref="L73:T73" si="14">L71</f>
        <v>2120871.8167790016</v>
      </c>
      <c r="M73" s="371">
        <f t="shared" si="14"/>
        <v>2135704.7278953996</v>
      </c>
      <c r="N73" s="371">
        <f t="shared" si="14"/>
        <v>2150353.4106419748</v>
      </c>
      <c r="O73" s="371">
        <f t="shared" si="14"/>
        <v>2164805.7970583667</v>
      </c>
      <c r="P73" s="371">
        <f t="shared" si="14"/>
        <v>2178180.1006038059</v>
      </c>
      <c r="Q73" s="371">
        <f t="shared" si="14"/>
        <v>2191302.5553963399</v>
      </c>
      <c r="R73" s="371">
        <f t="shared" si="14"/>
        <v>2204159.1106800651</v>
      </c>
      <c r="S73" s="371">
        <f t="shared" si="14"/>
        <v>2216735.2782372292</v>
      </c>
      <c r="T73" s="371">
        <f t="shared" si="14"/>
        <v>49312919.718482263</v>
      </c>
    </row>
    <row r="74" spans="3:21" ht="17" thickBot="1">
      <c r="C74" s="37" t="s">
        <v>399</v>
      </c>
      <c r="D74" s="38"/>
      <c r="E74" s="106" t="s">
        <v>383</v>
      </c>
      <c r="F74" s="106" t="s">
        <v>383</v>
      </c>
      <c r="G74" s="106" t="s">
        <v>383</v>
      </c>
      <c r="H74" s="106" t="s">
        <v>383</v>
      </c>
      <c r="I74" s="106" t="s">
        <v>383</v>
      </c>
      <c r="J74" s="106" t="s">
        <v>383</v>
      </c>
      <c r="K74" s="106" t="s">
        <v>383</v>
      </c>
      <c r="L74" s="106" t="s">
        <v>383</v>
      </c>
      <c r="M74" s="106" t="s">
        <v>383</v>
      </c>
      <c r="N74" s="106" t="s">
        <v>383</v>
      </c>
      <c r="O74" s="106" t="s">
        <v>383</v>
      </c>
      <c r="P74" s="106" t="s">
        <v>383</v>
      </c>
      <c r="Q74" s="106" t="s">
        <v>383</v>
      </c>
      <c r="R74" s="106" t="s">
        <v>383</v>
      </c>
      <c r="S74" s="106" t="s">
        <v>383</v>
      </c>
      <c r="T74" s="106" t="s">
        <v>383</v>
      </c>
    </row>
    <row r="75" spans="3:21" ht="17" thickBot="1">
      <c r="C75" s="117" t="s">
        <v>400</v>
      </c>
      <c r="D75" s="390">
        <f>D72</f>
        <v>25920000</v>
      </c>
      <c r="E75" s="106" t="s">
        <v>383</v>
      </c>
      <c r="F75" s="106" t="s">
        <v>383</v>
      </c>
      <c r="G75" s="129" t="s">
        <v>401</v>
      </c>
      <c r="H75" s="130"/>
      <c r="I75" s="130" t="s">
        <v>383</v>
      </c>
      <c r="J75" s="131">
        <f>IRR(J73:T73)</f>
        <v>6.2139186491055654E-2</v>
      </c>
      <c r="K75" s="106" t="s">
        <v>383</v>
      </c>
      <c r="L75" s="106" t="s">
        <v>383</v>
      </c>
      <c r="M75" s="106" t="s">
        <v>383</v>
      </c>
      <c r="N75" s="106" t="s">
        <v>383</v>
      </c>
      <c r="O75" s="106" t="s">
        <v>383</v>
      </c>
      <c r="P75" s="106" t="s">
        <v>383</v>
      </c>
      <c r="Q75" s="106" t="s">
        <v>383</v>
      </c>
      <c r="R75" s="106" t="s">
        <v>383</v>
      </c>
      <c r="S75" s="106" t="s">
        <v>383</v>
      </c>
      <c r="T75" s="106" t="s">
        <v>383</v>
      </c>
    </row>
    <row r="76" spans="3:21" ht="17" thickBot="1">
      <c r="C76" s="119" t="s">
        <v>402</v>
      </c>
      <c r="D76" s="389">
        <f>D75*D67</f>
        <v>1749600</v>
      </c>
      <c r="E76" s="106" t="s">
        <v>383</v>
      </c>
      <c r="F76" s="106"/>
      <c r="G76" s="106"/>
      <c r="H76" s="106"/>
      <c r="I76" s="106"/>
      <c r="J76" s="106"/>
      <c r="K76" s="106"/>
      <c r="L76" s="106"/>
      <c r="M76" s="106"/>
      <c r="N76" s="106"/>
      <c r="O76" s="106"/>
      <c r="P76" s="106"/>
      <c r="Q76" s="106"/>
      <c r="R76" s="106"/>
      <c r="S76" s="106"/>
      <c r="T76" s="106"/>
    </row>
    <row r="77" spans="3:21" ht="17" thickBot="1">
      <c r="C77" s="121" t="s">
        <v>383</v>
      </c>
      <c r="D77" s="121"/>
      <c r="E77" s="106" t="s">
        <v>383</v>
      </c>
      <c r="F77" s="42" t="s">
        <v>403</v>
      </c>
      <c r="G77" s="42"/>
      <c r="H77" s="113"/>
      <c r="I77" s="42" t="s">
        <v>383</v>
      </c>
      <c r="J77" s="42" t="s">
        <v>383</v>
      </c>
      <c r="K77" s="106" t="s">
        <v>383</v>
      </c>
      <c r="L77" s="106" t="s">
        <v>383</v>
      </c>
      <c r="M77" s="106" t="s">
        <v>383</v>
      </c>
      <c r="N77" s="106" t="s">
        <v>383</v>
      </c>
      <c r="O77" s="106" t="s">
        <v>383</v>
      </c>
      <c r="P77" s="106" t="s">
        <v>383</v>
      </c>
      <c r="Q77" s="106" t="s">
        <v>383</v>
      </c>
      <c r="R77" s="106" t="s">
        <v>383</v>
      </c>
      <c r="S77" s="106" t="s">
        <v>383</v>
      </c>
      <c r="T77" s="106" t="s">
        <v>383</v>
      </c>
    </row>
    <row r="78" spans="3:21">
      <c r="C78" s="37" t="s">
        <v>404</v>
      </c>
      <c r="D78" s="132"/>
      <c r="E78" s="106" t="s">
        <v>383</v>
      </c>
      <c r="F78" s="106" t="s">
        <v>383</v>
      </c>
      <c r="G78" s="106" t="s">
        <v>388</v>
      </c>
      <c r="H78" s="106" t="s">
        <v>383</v>
      </c>
      <c r="I78" s="106" t="s">
        <v>383</v>
      </c>
      <c r="J78" s="106"/>
      <c r="K78" s="371">
        <f>K66</f>
        <v>2103776.9591983613</v>
      </c>
      <c r="L78" s="371">
        <f t="shared" ref="L78:T78" si="15">L66</f>
        <v>2120871.8167790016</v>
      </c>
      <c r="M78" s="371">
        <f t="shared" si="15"/>
        <v>2135704.7278953996</v>
      </c>
      <c r="N78" s="371">
        <f t="shared" si="15"/>
        <v>2150353.4106419748</v>
      </c>
      <c r="O78" s="371">
        <f t="shared" si="15"/>
        <v>2164805.7970583667</v>
      </c>
      <c r="P78" s="371">
        <f t="shared" si="15"/>
        <v>2178180.1006038059</v>
      </c>
      <c r="Q78" s="371">
        <f t="shared" si="15"/>
        <v>2191302.5553963399</v>
      </c>
      <c r="R78" s="371">
        <f t="shared" si="15"/>
        <v>2204159.1106800651</v>
      </c>
      <c r="S78" s="371">
        <f t="shared" si="15"/>
        <v>2216735.2782372292</v>
      </c>
      <c r="T78" s="371">
        <f t="shared" si="15"/>
        <v>2229016.1209235978</v>
      </c>
    </row>
    <row r="79" spans="3:21">
      <c r="C79" s="117" t="s">
        <v>385</v>
      </c>
      <c r="D79" s="384">
        <f>D65</f>
        <v>38880000</v>
      </c>
      <c r="E79" s="106" t="s">
        <v>383</v>
      </c>
      <c r="F79" s="106" t="s">
        <v>383</v>
      </c>
      <c r="G79" s="106" t="s">
        <v>364</v>
      </c>
      <c r="H79" s="106"/>
      <c r="I79" s="106" t="s">
        <v>383</v>
      </c>
      <c r="J79" s="106"/>
      <c r="K79" s="371"/>
      <c r="L79" s="371"/>
      <c r="M79" s="371"/>
      <c r="N79" s="371"/>
      <c r="O79" s="371"/>
      <c r="P79" s="371"/>
      <c r="Q79" s="371"/>
      <c r="R79" s="371"/>
      <c r="S79" s="371"/>
      <c r="T79" s="371">
        <f>T67</f>
        <v>47083903.597558662</v>
      </c>
      <c r="U79" s="133"/>
    </row>
    <row r="80" spans="3:21" ht="17" thickBot="1">
      <c r="C80" s="134" t="s">
        <v>500</v>
      </c>
      <c r="D80" s="391">
        <f>D79*'4. Market Valuation'!D74</f>
        <v>2643840</v>
      </c>
      <c r="E80" s="106" t="s">
        <v>383</v>
      </c>
      <c r="F80" s="106" t="s">
        <v>383</v>
      </c>
      <c r="G80" s="135" t="s">
        <v>405</v>
      </c>
      <c r="H80" s="106"/>
      <c r="I80" s="106" t="s">
        <v>383</v>
      </c>
      <c r="J80" s="106"/>
      <c r="K80" s="371">
        <f t="shared" ref="K80:T80" si="16">-$D$76</f>
        <v>-1749600</v>
      </c>
      <c r="L80" s="371">
        <f t="shared" si="16"/>
        <v>-1749600</v>
      </c>
      <c r="M80" s="371">
        <f t="shared" si="16"/>
        <v>-1749600</v>
      </c>
      <c r="N80" s="371">
        <f t="shared" si="16"/>
        <v>-1749600</v>
      </c>
      <c r="O80" s="371">
        <f t="shared" si="16"/>
        <v>-1749600</v>
      </c>
      <c r="P80" s="371">
        <f t="shared" si="16"/>
        <v>-1749600</v>
      </c>
      <c r="Q80" s="371">
        <f t="shared" si="16"/>
        <v>-1749600</v>
      </c>
      <c r="R80" s="371">
        <f t="shared" si="16"/>
        <v>-1749600</v>
      </c>
      <c r="S80" s="371">
        <f t="shared" si="16"/>
        <v>-1749600</v>
      </c>
      <c r="T80" s="371">
        <f t="shared" si="16"/>
        <v>-1749600</v>
      </c>
      <c r="U80" s="133"/>
    </row>
    <row r="81" spans="3:21" ht="17" thickTop="1">
      <c r="C81" s="136" t="s">
        <v>406</v>
      </c>
      <c r="D81" s="392">
        <f>SUM(D79:D80)</f>
        <v>41523840</v>
      </c>
      <c r="E81" s="106" t="s">
        <v>383</v>
      </c>
      <c r="F81" s="106" t="s">
        <v>383</v>
      </c>
      <c r="G81" s="575" t="s">
        <v>407</v>
      </c>
      <c r="H81" s="575"/>
      <c r="I81" s="123" t="s">
        <v>383</v>
      </c>
      <c r="J81" s="123"/>
      <c r="K81" s="374"/>
      <c r="L81" s="374"/>
      <c r="M81" s="374"/>
      <c r="N81" s="374"/>
      <c r="O81" s="374"/>
      <c r="P81" s="374"/>
      <c r="Q81" s="374"/>
      <c r="R81" s="374"/>
      <c r="S81" s="374"/>
      <c r="T81" s="380">
        <f>-D75</f>
        <v>-25920000</v>
      </c>
      <c r="U81" s="133"/>
    </row>
    <row r="82" spans="3:21">
      <c r="C82" s="117" t="s">
        <v>408</v>
      </c>
      <c r="D82" s="393">
        <f>D75</f>
        <v>25920000</v>
      </c>
      <c r="E82" s="106" t="s">
        <v>383</v>
      </c>
      <c r="F82" s="106" t="s">
        <v>383</v>
      </c>
      <c r="G82" s="127" t="s">
        <v>409</v>
      </c>
      <c r="H82" s="81" t="s">
        <v>383</v>
      </c>
      <c r="I82" s="81" t="s">
        <v>383</v>
      </c>
      <c r="J82" s="376">
        <f>-D83</f>
        <v>-15603840</v>
      </c>
      <c r="K82" s="377">
        <f>SUM(K78:K81)</f>
        <v>354176.95919836126</v>
      </c>
      <c r="L82" s="377">
        <f t="shared" ref="L82" si="17">SUM(L78:L81)</f>
        <v>371271.81677900162</v>
      </c>
      <c r="M82" s="377">
        <f t="shared" ref="M82" si="18">SUM(M78:M81)</f>
        <v>386104.72789539956</v>
      </c>
      <c r="N82" s="377">
        <f t="shared" ref="N82" si="19">SUM(N78:N81)</f>
        <v>400753.41064197477</v>
      </c>
      <c r="O82" s="377">
        <f t="shared" ref="O82" si="20">SUM(O78:O81)</f>
        <v>415205.7970583667</v>
      </c>
      <c r="P82" s="377">
        <f t="shared" ref="P82" si="21">SUM(P78:P81)</f>
        <v>428580.10060380585</v>
      </c>
      <c r="Q82" s="377">
        <f t="shared" ref="Q82" si="22">SUM(Q78:Q81)</f>
        <v>441702.55539633986</v>
      </c>
      <c r="R82" s="377">
        <f t="shared" ref="R82" si="23">SUM(R78:R81)</f>
        <v>454559.11068006512</v>
      </c>
      <c r="S82" s="377">
        <f t="shared" ref="S82" si="24">SUM(S78:S81)</f>
        <v>467135.27823722921</v>
      </c>
      <c r="T82" s="377">
        <f t="shared" ref="T82" si="25">SUM(T78:T81)</f>
        <v>21643319.718482263</v>
      </c>
      <c r="U82" s="133"/>
    </row>
    <row r="83" spans="3:21" ht="17" thickBot="1">
      <c r="C83" s="119" t="s">
        <v>410</v>
      </c>
      <c r="D83" s="389">
        <f>D81-D82</f>
        <v>15603840</v>
      </c>
      <c r="E83" s="106" t="s">
        <v>383</v>
      </c>
      <c r="F83" s="106" t="s">
        <v>383</v>
      </c>
      <c r="G83" s="114" t="s">
        <v>383</v>
      </c>
      <c r="H83" s="106" t="s">
        <v>383</v>
      </c>
      <c r="I83" s="106" t="s">
        <v>383</v>
      </c>
      <c r="J83" s="114"/>
      <c r="K83" s="114"/>
      <c r="L83" s="114"/>
      <c r="M83" s="114"/>
      <c r="N83" s="114"/>
      <c r="O83" s="114"/>
      <c r="P83" s="114"/>
      <c r="Q83" s="114"/>
      <c r="R83" s="114"/>
      <c r="S83" s="114"/>
      <c r="T83" s="114"/>
      <c r="U83" s="133"/>
    </row>
    <row r="84" spans="3:21" ht="17" thickBot="1">
      <c r="C84" s="121" t="s">
        <v>383</v>
      </c>
      <c r="D84" s="121"/>
      <c r="E84" s="106" t="s">
        <v>383</v>
      </c>
      <c r="F84" s="42" t="s">
        <v>411</v>
      </c>
      <c r="G84" s="42"/>
      <c r="H84" s="113" t="s">
        <v>383</v>
      </c>
      <c r="I84" s="42" t="s">
        <v>383</v>
      </c>
      <c r="J84" s="42" t="s">
        <v>383</v>
      </c>
      <c r="K84" s="106" t="s">
        <v>383</v>
      </c>
      <c r="L84" s="106" t="s">
        <v>383</v>
      </c>
      <c r="M84" s="106" t="s">
        <v>383</v>
      </c>
      <c r="N84" s="106" t="s">
        <v>383</v>
      </c>
      <c r="O84" s="106" t="s">
        <v>383</v>
      </c>
      <c r="P84" s="106" t="s">
        <v>383</v>
      </c>
      <c r="Q84" s="106" t="s">
        <v>383</v>
      </c>
      <c r="R84" s="106" t="s">
        <v>383</v>
      </c>
      <c r="S84" s="106" t="s">
        <v>383</v>
      </c>
      <c r="T84" s="106" t="s">
        <v>383</v>
      </c>
    </row>
    <row r="85" spans="3:21" ht="17" thickBot="1">
      <c r="C85" s="37" t="s">
        <v>518</v>
      </c>
      <c r="D85" s="132"/>
      <c r="E85" s="106" t="s">
        <v>383</v>
      </c>
      <c r="F85" s="106" t="s">
        <v>383</v>
      </c>
      <c r="G85" s="122" t="s">
        <v>383</v>
      </c>
      <c r="H85" s="122" t="s">
        <v>383</v>
      </c>
      <c r="I85" s="122" t="s">
        <v>383</v>
      </c>
      <c r="J85" s="122" t="s">
        <v>383</v>
      </c>
      <c r="K85" s="106" t="s">
        <v>383</v>
      </c>
      <c r="L85" s="106"/>
      <c r="M85" s="106"/>
      <c r="N85" s="106"/>
      <c r="O85" s="106"/>
      <c r="P85" s="106" t="s">
        <v>383</v>
      </c>
      <c r="Q85" s="106" t="s">
        <v>383</v>
      </c>
      <c r="R85" s="106" t="s">
        <v>383</v>
      </c>
      <c r="S85" s="106" t="s">
        <v>383</v>
      </c>
      <c r="T85" s="106" t="s">
        <v>383</v>
      </c>
    </row>
    <row r="86" spans="3:21" ht="17" thickBot="1">
      <c r="C86" s="137" t="s">
        <v>519</v>
      </c>
      <c r="D86" s="138">
        <f>IRR(J71:T71)</f>
        <v>4.8547108968436614E-2</v>
      </c>
      <c r="E86" s="106" t="s">
        <v>383</v>
      </c>
      <c r="F86" s="106" t="s">
        <v>383</v>
      </c>
      <c r="G86" s="139" t="s">
        <v>379</v>
      </c>
      <c r="H86" s="140"/>
      <c r="I86" s="140"/>
      <c r="J86" s="447">
        <f>IRR(J82:T82)</f>
        <v>5.4291427319658192E-2</v>
      </c>
      <c r="P86" s="106" t="s">
        <v>383</v>
      </c>
      <c r="Q86" s="106" t="s">
        <v>383</v>
      </c>
      <c r="R86" s="106" t="s">
        <v>383</v>
      </c>
      <c r="S86" s="106" t="s">
        <v>383</v>
      </c>
      <c r="T86" s="106" t="s">
        <v>383</v>
      </c>
    </row>
    <row r="87" spans="3:21" ht="17" thickBot="1">
      <c r="C87" s="119" t="s">
        <v>520</v>
      </c>
      <c r="D87" s="142">
        <f>D86+(D71/(1-D71))*(D86-D67)</f>
        <v>2.0117772421091532E-2</v>
      </c>
      <c r="E87" s="106" t="s">
        <v>383</v>
      </c>
      <c r="F87" s="122" t="s">
        <v>383</v>
      </c>
      <c r="G87" s="106" t="s">
        <v>383</v>
      </c>
      <c r="H87" s="106" t="s">
        <v>383</v>
      </c>
      <c r="I87" s="106" t="s">
        <v>383</v>
      </c>
      <c r="J87" s="106"/>
      <c r="K87" s="122" t="s">
        <v>383</v>
      </c>
      <c r="L87" s="122" t="s">
        <v>383</v>
      </c>
      <c r="M87" s="122" t="s">
        <v>383</v>
      </c>
      <c r="N87" s="106" t="s">
        <v>383</v>
      </c>
      <c r="O87" s="106" t="s">
        <v>383</v>
      </c>
      <c r="P87" s="106" t="s">
        <v>383</v>
      </c>
      <c r="Q87" s="106" t="s">
        <v>383</v>
      </c>
      <c r="R87" s="106" t="s">
        <v>383</v>
      </c>
      <c r="S87" s="106" t="s">
        <v>383</v>
      </c>
      <c r="T87" s="106" t="s">
        <v>383</v>
      </c>
    </row>
    <row r="88" spans="3:21" ht="18" customHeight="1" thickBot="1">
      <c r="C88" s="731" t="s">
        <v>523</v>
      </c>
      <c r="D88" s="731"/>
      <c r="E88" s="106" t="s">
        <v>383</v>
      </c>
      <c r="F88" s="122" t="s">
        <v>383</v>
      </c>
      <c r="G88" s="139" t="s">
        <v>412</v>
      </c>
      <c r="H88" s="140"/>
      <c r="I88" s="140"/>
      <c r="J88" s="394">
        <f>NPV(D87,K82:T82)+J82</f>
        <v>5486914.6528110392</v>
      </c>
      <c r="K88" s="122" t="s">
        <v>383</v>
      </c>
      <c r="L88" s="122" t="s">
        <v>383</v>
      </c>
      <c r="M88" s="122" t="s">
        <v>383</v>
      </c>
      <c r="N88" s="106" t="s">
        <v>383</v>
      </c>
      <c r="O88" s="106" t="s">
        <v>383</v>
      </c>
      <c r="P88" s="106" t="s">
        <v>383</v>
      </c>
      <c r="Q88" s="106" t="s">
        <v>383</v>
      </c>
      <c r="R88" s="106" t="s">
        <v>383</v>
      </c>
      <c r="S88" s="106" t="s">
        <v>383</v>
      </c>
      <c r="T88" s="106" t="s">
        <v>383</v>
      </c>
    </row>
    <row r="89" spans="3:21" ht="17" thickBot="1">
      <c r="C89" s="732"/>
      <c r="D89" s="732"/>
      <c r="E89" s="106" t="s">
        <v>383</v>
      </c>
      <c r="F89" s="122" t="s">
        <v>383</v>
      </c>
      <c r="G89" s="122" t="s">
        <v>383</v>
      </c>
      <c r="H89" s="122" t="s">
        <v>383</v>
      </c>
      <c r="I89" s="122" t="s">
        <v>383</v>
      </c>
      <c r="J89" s="396">
        <f>J88*F12</f>
        <v>7242727.3417105721</v>
      </c>
      <c r="K89" s="122" t="s">
        <v>383</v>
      </c>
      <c r="L89" s="122" t="s">
        <v>383</v>
      </c>
      <c r="M89" s="122" t="s">
        <v>383</v>
      </c>
      <c r="N89" s="106" t="s">
        <v>383</v>
      </c>
      <c r="O89" s="106" t="s">
        <v>383</v>
      </c>
      <c r="P89" s="106" t="s">
        <v>383</v>
      </c>
      <c r="Q89" s="106" t="s">
        <v>383</v>
      </c>
      <c r="R89" s="106" t="s">
        <v>383</v>
      </c>
      <c r="S89" s="106" t="s">
        <v>383</v>
      </c>
      <c r="T89" s="106" t="s">
        <v>383</v>
      </c>
    </row>
    <row r="90" spans="3:21" ht="17" thickBot="1">
      <c r="C90" s="732"/>
      <c r="D90" s="732"/>
      <c r="E90" s="106" t="s">
        <v>383</v>
      </c>
      <c r="F90" s="122" t="s">
        <v>383</v>
      </c>
      <c r="G90" s="122" t="s">
        <v>383</v>
      </c>
      <c r="H90" s="122" t="s">
        <v>383</v>
      </c>
      <c r="I90" s="122" t="s">
        <v>383</v>
      </c>
      <c r="J90" s="122" t="s">
        <v>383</v>
      </c>
      <c r="K90" s="122" t="s">
        <v>383</v>
      </c>
      <c r="L90" s="122" t="s">
        <v>383</v>
      </c>
      <c r="M90" s="122" t="s">
        <v>383</v>
      </c>
      <c r="N90" s="106" t="s">
        <v>383</v>
      </c>
      <c r="O90" s="106" t="s">
        <v>383</v>
      </c>
      <c r="P90" s="106" t="s">
        <v>383</v>
      </c>
      <c r="Q90" s="106" t="s">
        <v>383</v>
      </c>
      <c r="R90" s="106" t="s">
        <v>383</v>
      </c>
      <c r="S90" s="106" t="s">
        <v>383</v>
      </c>
      <c r="T90" s="106" t="s">
        <v>383</v>
      </c>
    </row>
    <row r="91" spans="3:21" ht="17" thickBot="1">
      <c r="C91" s="732"/>
      <c r="D91" s="732"/>
      <c r="E91" s="106" t="s">
        <v>383</v>
      </c>
      <c r="F91" s="122" t="s">
        <v>383</v>
      </c>
      <c r="G91" s="139" t="s">
        <v>381</v>
      </c>
      <c r="H91" s="140"/>
      <c r="I91" s="140"/>
      <c r="J91" s="141">
        <f>MIRR(J82:T82,,D87)</f>
        <v>5.1323511580829706E-2</v>
      </c>
      <c r="K91" s="122" t="s">
        <v>383</v>
      </c>
      <c r="L91" s="122" t="s">
        <v>383</v>
      </c>
      <c r="M91" s="122"/>
      <c r="N91" s="106" t="s">
        <v>383</v>
      </c>
      <c r="O91" s="106" t="s">
        <v>383</v>
      </c>
      <c r="P91" s="106" t="s">
        <v>383</v>
      </c>
      <c r="Q91" s="106" t="s">
        <v>383</v>
      </c>
      <c r="R91" s="106" t="s">
        <v>383</v>
      </c>
      <c r="S91" s="106" t="s">
        <v>383</v>
      </c>
      <c r="T91" s="106" t="s">
        <v>383</v>
      </c>
    </row>
    <row r="92" spans="3:21">
      <c r="E92" s="106"/>
      <c r="F92" s="122"/>
      <c r="G92" s="114"/>
      <c r="H92" s="114"/>
      <c r="I92" s="114"/>
      <c r="J92" s="144"/>
      <c r="K92" s="122"/>
      <c r="L92" s="122"/>
      <c r="M92" s="122"/>
      <c r="N92" s="106"/>
      <c r="O92" s="106"/>
      <c r="P92" s="106"/>
      <c r="Q92" s="106"/>
      <c r="R92" s="106"/>
      <c r="S92" s="106"/>
      <c r="T92" s="106"/>
    </row>
    <row r="93" spans="3:21">
      <c r="E93" s="106" t="s">
        <v>383</v>
      </c>
      <c r="F93" s="122" t="s">
        <v>383</v>
      </c>
      <c r="G93" s="122" t="s">
        <v>383</v>
      </c>
      <c r="H93" s="122" t="s">
        <v>383</v>
      </c>
      <c r="I93" s="122" t="s">
        <v>383</v>
      </c>
      <c r="J93" s="122"/>
      <c r="K93" s="122" t="s">
        <v>383</v>
      </c>
      <c r="L93" s="122" t="s">
        <v>383</v>
      </c>
      <c r="M93" s="122" t="s">
        <v>383</v>
      </c>
      <c r="N93" s="106" t="s">
        <v>383</v>
      </c>
      <c r="O93" s="106" t="s">
        <v>383</v>
      </c>
      <c r="P93" s="106" t="s">
        <v>383</v>
      </c>
      <c r="Q93" s="106" t="s">
        <v>383</v>
      </c>
      <c r="R93" s="106" t="s">
        <v>383</v>
      </c>
      <c r="S93" s="106" t="s">
        <v>383</v>
      </c>
      <c r="T93" s="106" t="s">
        <v>383</v>
      </c>
    </row>
    <row r="94" spans="3:21" ht="21" thickBot="1">
      <c r="C94" s="103" t="s">
        <v>414</v>
      </c>
      <c r="D94" s="103"/>
      <c r="E94" s="103"/>
      <c r="F94" s="103"/>
      <c r="G94" s="103"/>
      <c r="H94" s="103"/>
      <c r="I94" s="103"/>
      <c r="J94" s="103"/>
      <c r="K94" s="103"/>
      <c r="L94" s="103"/>
      <c r="M94" s="103"/>
      <c r="N94" s="103"/>
      <c r="O94" s="103"/>
      <c r="P94" s="103"/>
      <c r="Q94" s="103"/>
      <c r="R94" s="103"/>
      <c r="S94" s="103"/>
      <c r="T94" s="103"/>
    </row>
    <row r="95" spans="3:21" ht="17" thickTop="1"/>
    <row r="96" spans="3:21" ht="17" thickBot="1">
      <c r="C96" s="104" t="s">
        <v>383</v>
      </c>
      <c r="D96" s="105" t="s">
        <v>383</v>
      </c>
      <c r="E96" s="106" t="s">
        <v>383</v>
      </c>
      <c r="F96" s="107" t="s">
        <v>383</v>
      </c>
      <c r="G96" s="108" t="s">
        <v>383</v>
      </c>
      <c r="H96" s="108" t="s">
        <v>383</v>
      </c>
      <c r="I96" s="109" t="s">
        <v>40</v>
      </c>
      <c r="J96" s="110">
        <v>0</v>
      </c>
      <c r="K96" s="110">
        <v>1</v>
      </c>
      <c r="L96" s="110">
        <v>2</v>
      </c>
      <c r="M96" s="110">
        <v>3</v>
      </c>
      <c r="N96" s="110">
        <v>4</v>
      </c>
      <c r="O96" s="110">
        <v>5</v>
      </c>
      <c r="P96" s="110">
        <v>6</v>
      </c>
      <c r="Q96" s="110">
        <v>7</v>
      </c>
      <c r="R96" s="110">
        <v>8</v>
      </c>
      <c r="S96" s="110">
        <v>9</v>
      </c>
      <c r="T96" s="110">
        <v>10</v>
      </c>
    </row>
    <row r="97" spans="3:20">
      <c r="C97" s="111" t="s">
        <v>384</v>
      </c>
      <c r="D97" s="383">
        <f>'4. Market Valuation'!D89</f>
        <v>43200000</v>
      </c>
      <c r="E97" s="106" t="s">
        <v>383</v>
      </c>
      <c r="F97" s="106" t="s">
        <v>383</v>
      </c>
      <c r="G97" s="106" t="s">
        <v>383</v>
      </c>
      <c r="H97" s="106" t="s">
        <v>383</v>
      </c>
      <c r="I97" s="106" t="s">
        <v>383</v>
      </c>
      <c r="J97" s="106" t="s">
        <v>383</v>
      </c>
      <c r="K97" s="106" t="s">
        <v>383</v>
      </c>
      <c r="L97" s="106" t="s">
        <v>383</v>
      </c>
      <c r="M97" s="106" t="s">
        <v>383</v>
      </c>
      <c r="N97" s="106" t="s">
        <v>383</v>
      </c>
      <c r="O97" s="106" t="s">
        <v>383</v>
      </c>
      <c r="P97" s="106" t="s">
        <v>383</v>
      </c>
      <c r="Q97" s="106" t="s">
        <v>383</v>
      </c>
      <c r="R97" s="106" t="s">
        <v>383</v>
      </c>
      <c r="S97" s="106" t="s">
        <v>383</v>
      </c>
      <c r="T97" s="106" t="s">
        <v>383</v>
      </c>
    </row>
    <row r="98" spans="3:20">
      <c r="C98" s="112" t="s">
        <v>385</v>
      </c>
      <c r="D98" s="384">
        <f>D97*(1-10%)</f>
        <v>38880000</v>
      </c>
      <c r="E98" s="106" t="s">
        <v>383</v>
      </c>
      <c r="F98" s="42" t="s">
        <v>386</v>
      </c>
      <c r="G98" s="42"/>
      <c r="H98" s="113" t="s">
        <v>383</v>
      </c>
      <c r="I98" s="42" t="s">
        <v>383</v>
      </c>
      <c r="J98" s="42" t="s">
        <v>383</v>
      </c>
      <c r="K98" s="114" t="s">
        <v>383</v>
      </c>
      <c r="L98" s="106" t="s">
        <v>383</v>
      </c>
      <c r="M98" s="106" t="s">
        <v>383</v>
      </c>
      <c r="N98" s="106" t="s">
        <v>383</v>
      </c>
      <c r="O98" s="106" t="s">
        <v>383</v>
      </c>
      <c r="P98" s="106" t="s">
        <v>383</v>
      </c>
      <c r="Q98" s="106" t="s">
        <v>383</v>
      </c>
      <c r="R98" s="106" t="s">
        <v>383</v>
      </c>
      <c r="S98" s="106" t="s">
        <v>383</v>
      </c>
      <c r="T98" s="106" t="s">
        <v>383</v>
      </c>
    </row>
    <row r="99" spans="3:20">
      <c r="C99" s="115" t="s">
        <v>387</v>
      </c>
      <c r="D99" s="116"/>
      <c r="E99" s="106" t="s">
        <v>383</v>
      </c>
      <c r="F99" s="106" t="s">
        <v>383</v>
      </c>
      <c r="G99" s="106" t="s">
        <v>388</v>
      </c>
      <c r="H99" s="106" t="s">
        <v>383</v>
      </c>
      <c r="I99" s="106" t="s">
        <v>383</v>
      </c>
      <c r="J99" s="371"/>
      <c r="K99" s="371">
        <f>'4. Market Valuation'!I65</f>
        <v>2103776.9591983613</v>
      </c>
      <c r="L99" s="371">
        <f>'4. Market Valuation'!J65</f>
        <v>2120871.8167790016</v>
      </c>
      <c r="M99" s="371">
        <f>'4. Market Valuation'!K65</f>
        <v>2135704.7278953996</v>
      </c>
      <c r="N99" s="371">
        <f>'4. Market Valuation'!L65</f>
        <v>2150353.4106419748</v>
      </c>
      <c r="O99" s="371">
        <f>'4. Market Valuation'!M65</f>
        <v>2164805.7970583667</v>
      </c>
      <c r="P99" s="371">
        <f>'4. Market Valuation'!N65</f>
        <v>2178180.1006038059</v>
      </c>
      <c r="Q99" s="371">
        <f>'4. Market Valuation'!O65</f>
        <v>2191302.5553963399</v>
      </c>
      <c r="R99" s="371">
        <f>'4. Market Valuation'!P65</f>
        <v>2204159.1106800651</v>
      </c>
      <c r="S99" s="371">
        <f>'4. Market Valuation'!Q65</f>
        <v>2216735.2782372292</v>
      </c>
      <c r="T99" s="371">
        <f>'4. Market Valuation'!R65</f>
        <v>2229016.1209235978</v>
      </c>
    </row>
    <row r="100" spans="3:20">
      <c r="C100" s="117" t="s">
        <v>389</v>
      </c>
      <c r="D100" s="118">
        <f>K12</f>
        <v>7.0000000000000007E-2</v>
      </c>
      <c r="E100" s="106" t="s">
        <v>383</v>
      </c>
      <c r="F100" s="106" t="s">
        <v>383</v>
      </c>
      <c r="G100" s="106" t="s">
        <v>364</v>
      </c>
      <c r="H100" s="106"/>
      <c r="I100" s="106" t="s">
        <v>383</v>
      </c>
      <c r="J100" s="371"/>
      <c r="K100" s="371"/>
      <c r="L100" s="371"/>
      <c r="M100" s="371"/>
      <c r="N100" s="371"/>
      <c r="O100" s="371"/>
      <c r="P100" s="371"/>
      <c r="Q100" s="371"/>
      <c r="R100" s="371"/>
      <c r="S100" s="371"/>
      <c r="T100" s="371">
        <f>'4. Market Valuation'!R79</f>
        <v>47083903.597558662</v>
      </c>
    </row>
    <row r="101" spans="3:20" ht="17" thickBot="1">
      <c r="C101" s="119" t="s">
        <v>390</v>
      </c>
      <c r="D101" s="120">
        <v>10</v>
      </c>
      <c r="E101" s="106" t="s">
        <v>383</v>
      </c>
      <c r="F101" s="106" t="s">
        <v>383</v>
      </c>
      <c r="G101" s="106" t="s">
        <v>391</v>
      </c>
      <c r="H101" s="106" t="s">
        <v>383</v>
      </c>
      <c r="I101" s="106" t="s">
        <v>383</v>
      </c>
      <c r="J101" s="371">
        <f>-D97</f>
        <v>-43200000</v>
      </c>
      <c r="K101" s="371"/>
      <c r="L101" s="371"/>
      <c r="M101" s="371"/>
      <c r="N101" s="371"/>
      <c r="O101" s="371"/>
      <c r="P101" s="371"/>
      <c r="Q101" s="371"/>
      <c r="R101" s="371"/>
      <c r="S101" s="371"/>
      <c r="T101" s="371"/>
    </row>
    <row r="102" spans="3:20" ht="17" thickBot="1">
      <c r="C102" s="121" t="s">
        <v>383</v>
      </c>
      <c r="D102" s="121"/>
      <c r="E102" s="106" t="s">
        <v>383</v>
      </c>
      <c r="F102" s="128" t="s">
        <v>383</v>
      </c>
      <c r="G102" s="106" t="s">
        <v>392</v>
      </c>
      <c r="H102" s="128" t="s">
        <v>383</v>
      </c>
      <c r="I102" s="128" t="s">
        <v>383</v>
      </c>
      <c r="J102" s="371">
        <f>-D98</f>
        <v>-38880000</v>
      </c>
      <c r="K102" s="373"/>
      <c r="L102" s="382"/>
      <c r="M102" s="382"/>
      <c r="N102" s="371"/>
      <c r="O102" s="371"/>
      <c r="P102" s="371"/>
      <c r="Q102" s="371"/>
      <c r="R102" s="371"/>
      <c r="S102" s="371"/>
      <c r="T102" s="371"/>
    </row>
    <row r="103" spans="3:20">
      <c r="C103" s="37" t="s">
        <v>393</v>
      </c>
      <c r="D103" s="38"/>
      <c r="E103" s="106" t="s">
        <v>383</v>
      </c>
      <c r="F103" s="128" t="s">
        <v>383</v>
      </c>
      <c r="G103" s="123" t="s">
        <v>394</v>
      </c>
      <c r="H103" s="124"/>
      <c r="I103" s="143" t="s">
        <v>383</v>
      </c>
      <c r="J103" s="380">
        <f>-D113</f>
        <v>-2643840</v>
      </c>
      <c r="K103" s="375"/>
      <c r="L103" s="395"/>
      <c r="M103" s="395"/>
      <c r="N103" s="374"/>
      <c r="O103" s="374"/>
      <c r="P103" s="374"/>
      <c r="Q103" s="374"/>
      <c r="R103" s="374"/>
      <c r="S103" s="374"/>
      <c r="T103" s="374"/>
    </row>
    <row r="104" spans="3:20">
      <c r="C104" s="117" t="s">
        <v>395</v>
      </c>
      <c r="D104" s="126">
        <v>0.7</v>
      </c>
      <c r="E104" s="106" t="s">
        <v>383</v>
      </c>
      <c r="F104" s="106" t="s">
        <v>383</v>
      </c>
      <c r="G104" s="127" t="s">
        <v>396</v>
      </c>
      <c r="H104" s="127"/>
      <c r="I104" s="127"/>
      <c r="J104" s="376">
        <f>J101*(1+'4. Market Valuation'!D74)</f>
        <v>-46137600</v>
      </c>
      <c r="K104" s="377">
        <f>SUM(K99:K103)</f>
        <v>2103776.9591983613</v>
      </c>
      <c r="L104" s="377">
        <f t="shared" ref="L104" si="26">SUM(L99:L103)</f>
        <v>2120871.8167790016</v>
      </c>
      <c r="M104" s="377">
        <f t="shared" ref="M104" si="27">SUM(M99:M103)</f>
        <v>2135704.7278953996</v>
      </c>
      <c r="N104" s="377">
        <f t="shared" ref="N104" si="28">SUM(N99:N103)</f>
        <v>2150353.4106419748</v>
      </c>
      <c r="O104" s="377">
        <f t="shared" ref="O104" si="29">SUM(O99:O103)</f>
        <v>2164805.7970583667</v>
      </c>
      <c r="P104" s="377">
        <f t="shared" ref="P104" si="30">SUM(P99:P103)</f>
        <v>2178180.1006038059</v>
      </c>
      <c r="Q104" s="377">
        <f t="shared" ref="Q104" si="31">SUM(Q99:Q103)</f>
        <v>2191302.5553963399</v>
      </c>
      <c r="R104" s="377">
        <f t="shared" ref="R104" si="32">SUM(R99:R103)</f>
        <v>2204159.1106800651</v>
      </c>
      <c r="S104" s="377">
        <f t="shared" ref="S104" si="33">SUM(S99:S103)</f>
        <v>2216735.2782372292</v>
      </c>
      <c r="T104" s="377">
        <f t="shared" ref="T104" si="34">SUM(T99:T103)</f>
        <v>49312919.718482263</v>
      </c>
    </row>
    <row r="105" spans="3:20" ht="17" thickBot="1">
      <c r="C105" s="119" t="s">
        <v>397</v>
      </c>
      <c r="D105" s="389">
        <f>D97*D104</f>
        <v>30239999.999999996</v>
      </c>
      <c r="E105" s="106" t="s">
        <v>383</v>
      </c>
      <c r="F105" s="106" t="s">
        <v>383</v>
      </c>
      <c r="G105" s="128" t="s">
        <v>383</v>
      </c>
      <c r="H105" s="128" t="s">
        <v>383</v>
      </c>
      <c r="I105" s="128" t="s">
        <v>383</v>
      </c>
      <c r="J105" s="128" t="s">
        <v>383</v>
      </c>
      <c r="K105" s="114"/>
      <c r="L105" s="114"/>
      <c r="M105" s="114"/>
      <c r="N105" s="114"/>
      <c r="O105" s="114"/>
      <c r="P105" s="114"/>
      <c r="Q105" s="114"/>
      <c r="R105" s="114"/>
      <c r="S105" s="114"/>
      <c r="T105" s="114"/>
    </row>
    <row r="106" spans="3:20" ht="17" thickBot="1">
      <c r="C106" s="121" t="s">
        <v>383</v>
      </c>
      <c r="D106" s="121"/>
      <c r="E106" s="106" t="s">
        <v>383</v>
      </c>
      <c r="F106" s="106" t="s">
        <v>383</v>
      </c>
      <c r="G106" s="114" t="s">
        <v>398</v>
      </c>
      <c r="H106" s="114"/>
      <c r="I106" s="114"/>
      <c r="J106" s="379">
        <f>J102+J103</f>
        <v>-41523840</v>
      </c>
      <c r="K106" s="371">
        <f>K104</f>
        <v>2103776.9591983613</v>
      </c>
      <c r="L106" s="371">
        <f t="shared" ref="L106:T106" si="35">L104</f>
        <v>2120871.8167790016</v>
      </c>
      <c r="M106" s="371">
        <f t="shared" si="35"/>
        <v>2135704.7278953996</v>
      </c>
      <c r="N106" s="371">
        <f t="shared" si="35"/>
        <v>2150353.4106419748</v>
      </c>
      <c r="O106" s="371">
        <f t="shared" si="35"/>
        <v>2164805.7970583667</v>
      </c>
      <c r="P106" s="371">
        <f t="shared" si="35"/>
        <v>2178180.1006038059</v>
      </c>
      <c r="Q106" s="371">
        <f t="shared" si="35"/>
        <v>2191302.5553963399</v>
      </c>
      <c r="R106" s="371">
        <f t="shared" si="35"/>
        <v>2204159.1106800651</v>
      </c>
      <c r="S106" s="371">
        <f t="shared" si="35"/>
        <v>2216735.2782372292</v>
      </c>
      <c r="T106" s="371">
        <f t="shared" si="35"/>
        <v>49312919.718482263</v>
      </c>
    </row>
    <row r="107" spans="3:20" ht="17" thickBot="1">
      <c r="C107" s="37" t="s">
        <v>399</v>
      </c>
      <c r="D107" s="38"/>
      <c r="E107" s="106" t="s">
        <v>383</v>
      </c>
      <c r="F107" s="106" t="s">
        <v>383</v>
      </c>
      <c r="G107" s="106" t="s">
        <v>383</v>
      </c>
      <c r="H107" s="106" t="s">
        <v>383</v>
      </c>
      <c r="I107" s="106" t="s">
        <v>383</v>
      </c>
      <c r="J107" s="106" t="s">
        <v>383</v>
      </c>
      <c r="K107" s="106" t="s">
        <v>383</v>
      </c>
      <c r="L107" s="106" t="s">
        <v>383</v>
      </c>
      <c r="M107" s="106" t="s">
        <v>383</v>
      </c>
      <c r="N107" s="106" t="s">
        <v>383</v>
      </c>
      <c r="O107" s="106" t="s">
        <v>383</v>
      </c>
      <c r="P107" s="106" t="s">
        <v>383</v>
      </c>
      <c r="Q107" s="106" t="s">
        <v>383</v>
      </c>
      <c r="R107" s="106" t="s">
        <v>383</v>
      </c>
      <c r="S107" s="106" t="s">
        <v>383</v>
      </c>
      <c r="T107" s="106" t="s">
        <v>383</v>
      </c>
    </row>
    <row r="108" spans="3:20" ht="17" thickBot="1">
      <c r="C108" s="117" t="s">
        <v>400</v>
      </c>
      <c r="D108" s="390">
        <f>D105</f>
        <v>30239999.999999996</v>
      </c>
      <c r="E108" s="145"/>
      <c r="F108" s="106" t="s">
        <v>383</v>
      </c>
      <c r="G108" s="129" t="s">
        <v>401</v>
      </c>
      <c r="H108" s="130"/>
      <c r="I108" s="130" t="s">
        <v>383</v>
      </c>
      <c r="J108" s="131">
        <f>IRR(J106:T106)</f>
        <v>6.2139186491055654E-2</v>
      </c>
      <c r="K108" s="106" t="s">
        <v>383</v>
      </c>
      <c r="L108" s="106" t="s">
        <v>383</v>
      </c>
      <c r="M108" s="106" t="s">
        <v>383</v>
      </c>
      <c r="N108" s="106" t="s">
        <v>383</v>
      </c>
      <c r="O108" s="106" t="s">
        <v>383</v>
      </c>
      <c r="P108" s="106" t="s">
        <v>383</v>
      </c>
      <c r="Q108" s="106" t="s">
        <v>383</v>
      </c>
      <c r="R108" s="106" t="s">
        <v>383</v>
      </c>
      <c r="S108" s="106" t="s">
        <v>383</v>
      </c>
      <c r="T108" s="106" t="s">
        <v>383</v>
      </c>
    </row>
    <row r="109" spans="3:20" ht="17" thickBot="1">
      <c r="C109" s="119" t="s">
        <v>402</v>
      </c>
      <c r="D109" s="389">
        <f>D108*D100</f>
        <v>2116800</v>
      </c>
      <c r="E109" s="106"/>
      <c r="F109" s="106"/>
      <c r="G109" s="106"/>
      <c r="H109" s="106"/>
      <c r="I109" s="106"/>
      <c r="J109" s="106"/>
      <c r="K109" s="106"/>
      <c r="L109" s="106"/>
      <c r="M109" s="106"/>
      <c r="N109" s="106"/>
      <c r="O109" s="106"/>
      <c r="P109" s="106"/>
      <c r="Q109" s="106"/>
      <c r="R109" s="106"/>
      <c r="S109" s="106"/>
      <c r="T109" s="106"/>
    </row>
    <row r="110" spans="3:20" ht="17" thickBot="1">
      <c r="C110" s="121" t="s">
        <v>383</v>
      </c>
      <c r="D110" s="121"/>
      <c r="E110" s="145"/>
      <c r="F110" s="42" t="s">
        <v>403</v>
      </c>
      <c r="G110" s="42"/>
      <c r="H110" s="113"/>
      <c r="I110" s="42" t="s">
        <v>383</v>
      </c>
      <c r="J110" s="42" t="s">
        <v>383</v>
      </c>
      <c r="K110" s="106" t="s">
        <v>383</v>
      </c>
      <c r="L110" s="106" t="s">
        <v>383</v>
      </c>
      <c r="M110" s="106" t="s">
        <v>383</v>
      </c>
      <c r="N110" s="106" t="s">
        <v>383</v>
      </c>
      <c r="O110" s="106" t="s">
        <v>383</v>
      </c>
      <c r="P110" s="106" t="s">
        <v>383</v>
      </c>
      <c r="Q110" s="106" t="s">
        <v>383</v>
      </c>
      <c r="R110" s="106" t="s">
        <v>383</v>
      </c>
      <c r="S110" s="106" t="s">
        <v>383</v>
      </c>
      <c r="T110" s="106" t="s">
        <v>383</v>
      </c>
    </row>
    <row r="111" spans="3:20">
      <c r="C111" s="37" t="s">
        <v>404</v>
      </c>
      <c r="D111" s="132"/>
      <c r="E111" s="106" t="s">
        <v>383</v>
      </c>
      <c r="F111" s="106" t="s">
        <v>383</v>
      </c>
      <c r="G111" s="106" t="s">
        <v>388</v>
      </c>
      <c r="H111" s="106" t="s">
        <v>383</v>
      </c>
      <c r="I111" s="106" t="s">
        <v>383</v>
      </c>
      <c r="J111" s="371"/>
      <c r="K111" s="371">
        <f t="shared" ref="K111:T111" si="36">K99</f>
        <v>2103776.9591983613</v>
      </c>
      <c r="L111" s="371">
        <f t="shared" si="36"/>
        <v>2120871.8167790016</v>
      </c>
      <c r="M111" s="371">
        <f t="shared" si="36"/>
        <v>2135704.7278953996</v>
      </c>
      <c r="N111" s="371">
        <f t="shared" si="36"/>
        <v>2150353.4106419748</v>
      </c>
      <c r="O111" s="371">
        <f t="shared" si="36"/>
        <v>2164805.7970583667</v>
      </c>
      <c r="P111" s="371">
        <f t="shared" si="36"/>
        <v>2178180.1006038059</v>
      </c>
      <c r="Q111" s="371">
        <f t="shared" si="36"/>
        <v>2191302.5553963399</v>
      </c>
      <c r="R111" s="371">
        <f t="shared" si="36"/>
        <v>2204159.1106800651</v>
      </c>
      <c r="S111" s="371">
        <f t="shared" si="36"/>
        <v>2216735.2782372292</v>
      </c>
      <c r="T111" s="371">
        <f t="shared" si="36"/>
        <v>2229016.1209235978</v>
      </c>
    </row>
    <row r="112" spans="3:20">
      <c r="C112" s="117" t="s">
        <v>385</v>
      </c>
      <c r="D112" s="384">
        <f>D98</f>
        <v>38880000</v>
      </c>
      <c r="E112" s="106" t="s">
        <v>383</v>
      </c>
      <c r="F112" s="106" t="s">
        <v>383</v>
      </c>
      <c r="G112" s="106" t="s">
        <v>364</v>
      </c>
      <c r="H112" s="106"/>
      <c r="I112" s="106" t="s">
        <v>383</v>
      </c>
      <c r="J112" s="371"/>
      <c r="K112" s="371"/>
      <c r="L112" s="371"/>
      <c r="M112" s="371"/>
      <c r="N112" s="371"/>
      <c r="O112" s="371"/>
      <c r="P112" s="371"/>
      <c r="Q112" s="371"/>
      <c r="R112" s="371"/>
      <c r="S112" s="371"/>
      <c r="T112" s="371">
        <f>T100</f>
        <v>47083903.597558662</v>
      </c>
    </row>
    <row r="113" spans="3:20" ht="17" thickBot="1">
      <c r="C113" s="134" t="s">
        <v>500</v>
      </c>
      <c r="D113" s="391">
        <f>D112*'4. Market Valuation'!D74</f>
        <v>2643840</v>
      </c>
      <c r="E113" s="106" t="s">
        <v>383</v>
      </c>
      <c r="F113" s="106" t="s">
        <v>383</v>
      </c>
      <c r="G113" s="135" t="s">
        <v>405</v>
      </c>
      <c r="H113" s="106"/>
      <c r="I113" s="106" t="s">
        <v>383</v>
      </c>
      <c r="J113" s="371"/>
      <c r="K113" s="371">
        <f t="shared" ref="K113:T113" si="37">-$D$109</f>
        <v>-2116800</v>
      </c>
      <c r="L113" s="371">
        <f t="shared" si="37"/>
        <v>-2116800</v>
      </c>
      <c r="M113" s="371">
        <f t="shared" si="37"/>
        <v>-2116800</v>
      </c>
      <c r="N113" s="371">
        <f t="shared" si="37"/>
        <v>-2116800</v>
      </c>
      <c r="O113" s="371">
        <f t="shared" si="37"/>
        <v>-2116800</v>
      </c>
      <c r="P113" s="371">
        <f t="shared" si="37"/>
        <v>-2116800</v>
      </c>
      <c r="Q113" s="371">
        <f t="shared" si="37"/>
        <v>-2116800</v>
      </c>
      <c r="R113" s="371">
        <f t="shared" si="37"/>
        <v>-2116800</v>
      </c>
      <c r="S113" s="371">
        <f t="shared" si="37"/>
        <v>-2116800</v>
      </c>
      <c r="T113" s="371">
        <f t="shared" si="37"/>
        <v>-2116800</v>
      </c>
    </row>
    <row r="114" spans="3:20" ht="17" thickTop="1">
      <c r="C114" s="136" t="s">
        <v>406</v>
      </c>
      <c r="D114" s="392">
        <f>SUM(D112:D113)</f>
        <v>41523840</v>
      </c>
      <c r="E114" s="106" t="s">
        <v>383</v>
      </c>
      <c r="F114" s="106" t="s">
        <v>383</v>
      </c>
      <c r="G114" s="575" t="s">
        <v>407</v>
      </c>
      <c r="H114" s="575"/>
      <c r="I114" s="123" t="s">
        <v>383</v>
      </c>
      <c r="J114" s="374"/>
      <c r="K114" s="374"/>
      <c r="L114" s="374"/>
      <c r="M114" s="374"/>
      <c r="N114" s="374"/>
      <c r="O114" s="374"/>
      <c r="P114" s="374"/>
      <c r="Q114" s="374"/>
      <c r="R114" s="374"/>
      <c r="S114" s="374"/>
      <c r="T114" s="380">
        <f>-D108</f>
        <v>-30239999.999999996</v>
      </c>
    </row>
    <row r="115" spans="3:20">
      <c r="C115" s="117" t="s">
        <v>408</v>
      </c>
      <c r="D115" s="393">
        <f>D108</f>
        <v>30239999.999999996</v>
      </c>
      <c r="E115" s="106" t="s">
        <v>383</v>
      </c>
      <c r="F115" s="106" t="s">
        <v>383</v>
      </c>
      <c r="G115" s="127" t="s">
        <v>409</v>
      </c>
      <c r="H115" s="81" t="s">
        <v>383</v>
      </c>
      <c r="I115" s="81" t="s">
        <v>383</v>
      </c>
      <c r="J115" s="377">
        <f>-D116</f>
        <v>-11283840.000000004</v>
      </c>
      <c r="K115" s="377">
        <f>SUM(K111:K114)</f>
        <v>-13023.040801638737</v>
      </c>
      <c r="L115" s="377">
        <f t="shared" ref="L115" si="38">SUM(L111:L114)</f>
        <v>4071.8167790016159</v>
      </c>
      <c r="M115" s="377">
        <f t="shared" ref="M115" si="39">SUM(M111:M114)</f>
        <v>18904.727895399556</v>
      </c>
      <c r="N115" s="377">
        <f t="shared" ref="N115" si="40">SUM(N111:N114)</f>
        <v>33553.41064197477</v>
      </c>
      <c r="O115" s="377">
        <f t="shared" ref="O115" si="41">SUM(O111:O114)</f>
        <v>48005.797058366705</v>
      </c>
      <c r="P115" s="377">
        <f t="shared" ref="P115" si="42">SUM(P111:P114)</f>
        <v>61380.100603805855</v>
      </c>
      <c r="Q115" s="377">
        <f t="shared" ref="Q115" si="43">SUM(Q111:Q114)</f>
        <v>74502.555396339856</v>
      </c>
      <c r="R115" s="377">
        <f t="shared" ref="R115" si="44">SUM(R111:R114)</f>
        <v>87359.110680065118</v>
      </c>
      <c r="S115" s="377">
        <f t="shared" ref="S115" si="45">SUM(S111:S114)</f>
        <v>99935.278237229213</v>
      </c>
      <c r="T115" s="377">
        <f t="shared" ref="T115" si="46">SUM(T111:T114)</f>
        <v>16956119.718482267</v>
      </c>
    </row>
    <row r="116" spans="3:20" ht="17" thickBot="1">
      <c r="C116" s="119" t="s">
        <v>410</v>
      </c>
      <c r="D116" s="389">
        <f>D114-D115</f>
        <v>11283840.000000004</v>
      </c>
      <c r="E116" s="106" t="s">
        <v>383</v>
      </c>
      <c r="F116" s="106" t="s">
        <v>383</v>
      </c>
      <c r="G116" s="114" t="s">
        <v>383</v>
      </c>
      <c r="H116" s="106" t="s">
        <v>383</v>
      </c>
      <c r="I116" s="106" t="s">
        <v>383</v>
      </c>
      <c r="J116" s="114"/>
      <c r="K116" s="114"/>
      <c r="L116" s="114"/>
      <c r="M116" s="114"/>
      <c r="N116" s="114"/>
      <c r="O116" s="114"/>
      <c r="P116" s="114"/>
      <c r="Q116" s="114"/>
      <c r="R116" s="114"/>
      <c r="S116" s="114"/>
      <c r="T116" s="114"/>
    </row>
    <row r="117" spans="3:20" ht="17" thickBot="1">
      <c r="C117" s="121" t="s">
        <v>383</v>
      </c>
      <c r="D117" s="121"/>
      <c r="E117" s="106" t="s">
        <v>383</v>
      </c>
      <c r="F117" s="42" t="s">
        <v>411</v>
      </c>
      <c r="G117" s="42"/>
      <c r="H117" s="113" t="s">
        <v>383</v>
      </c>
      <c r="I117" s="42" t="s">
        <v>383</v>
      </c>
      <c r="J117" s="42" t="s">
        <v>383</v>
      </c>
      <c r="K117" s="106" t="s">
        <v>383</v>
      </c>
      <c r="L117" s="106" t="s">
        <v>383</v>
      </c>
      <c r="M117" s="106" t="s">
        <v>383</v>
      </c>
      <c r="N117" s="106" t="s">
        <v>383</v>
      </c>
      <c r="O117" s="106" t="s">
        <v>383</v>
      </c>
      <c r="P117" s="106" t="s">
        <v>383</v>
      </c>
      <c r="Q117" s="106" t="s">
        <v>383</v>
      </c>
      <c r="R117" s="106" t="s">
        <v>383</v>
      </c>
      <c r="S117" s="106" t="s">
        <v>383</v>
      </c>
      <c r="T117" s="106" t="s">
        <v>383</v>
      </c>
    </row>
    <row r="118" spans="3:20" ht="17" thickBot="1">
      <c r="C118" s="37" t="s">
        <v>518</v>
      </c>
      <c r="D118" s="132"/>
      <c r="E118" s="106" t="s">
        <v>383</v>
      </c>
      <c r="F118" s="106" t="s">
        <v>383</v>
      </c>
      <c r="G118" s="122" t="s">
        <v>383</v>
      </c>
      <c r="H118" s="122" t="s">
        <v>383</v>
      </c>
      <c r="I118" s="122" t="s">
        <v>383</v>
      </c>
      <c r="J118" s="122" t="s">
        <v>383</v>
      </c>
      <c r="K118" s="106" t="s">
        <v>383</v>
      </c>
      <c r="L118" s="106"/>
      <c r="M118" s="106"/>
      <c r="N118" s="106"/>
      <c r="O118" s="106"/>
      <c r="P118" s="106" t="s">
        <v>383</v>
      </c>
      <c r="Q118" s="106" t="s">
        <v>383</v>
      </c>
      <c r="R118" s="106" t="s">
        <v>383</v>
      </c>
      <c r="S118" s="106" t="s">
        <v>383</v>
      </c>
      <c r="T118" s="106" t="s">
        <v>383</v>
      </c>
    </row>
    <row r="119" spans="3:20" ht="17" thickBot="1">
      <c r="C119" s="137" t="s">
        <v>519</v>
      </c>
      <c r="D119" s="138">
        <f>IRR(J104:T104)</f>
        <v>4.8547108968436614E-2</v>
      </c>
      <c r="E119" s="106" t="s">
        <v>383</v>
      </c>
      <c r="F119" s="106" t="s">
        <v>383</v>
      </c>
      <c r="G119" s="139" t="s">
        <v>379</v>
      </c>
      <c r="H119" s="140"/>
      <c r="I119" s="140"/>
      <c r="J119" s="447">
        <f>IRR(J115:T115)</f>
        <v>4.4435716581035845E-2</v>
      </c>
      <c r="P119" s="106" t="s">
        <v>383</v>
      </c>
      <c r="Q119" s="106" t="s">
        <v>383</v>
      </c>
      <c r="R119" s="106" t="s">
        <v>383</v>
      </c>
      <c r="S119" s="106" t="s">
        <v>383</v>
      </c>
      <c r="T119" s="106" t="s">
        <v>383</v>
      </c>
    </row>
    <row r="120" spans="3:20" ht="17" thickBot="1">
      <c r="C120" s="119" t="s">
        <v>520</v>
      </c>
      <c r="D120" s="446">
        <f>D119+(D104/(1-D104))*(D119-D100)</f>
        <v>-1.5096367718779591E-3</v>
      </c>
      <c r="E120" s="106" t="s">
        <v>383</v>
      </c>
      <c r="F120" s="122" t="s">
        <v>383</v>
      </c>
      <c r="G120" s="106" t="s">
        <v>383</v>
      </c>
      <c r="H120" s="106" t="s">
        <v>383</v>
      </c>
      <c r="I120" s="106" t="s">
        <v>383</v>
      </c>
      <c r="J120" s="106"/>
      <c r="K120" s="122" t="s">
        <v>383</v>
      </c>
      <c r="L120" s="122" t="s">
        <v>383</v>
      </c>
      <c r="M120" s="122" t="s">
        <v>383</v>
      </c>
      <c r="N120" s="106" t="s">
        <v>383</v>
      </c>
      <c r="O120" s="106" t="s">
        <v>383</v>
      </c>
      <c r="P120" s="106" t="s">
        <v>383</v>
      </c>
      <c r="Q120" s="106" t="s">
        <v>383</v>
      </c>
      <c r="R120" s="106" t="s">
        <v>383</v>
      </c>
      <c r="S120" s="106" t="s">
        <v>383</v>
      </c>
      <c r="T120" s="106" t="s">
        <v>383</v>
      </c>
    </row>
    <row r="121" spans="3:20" ht="17" customHeight="1" thickBot="1">
      <c r="C121" s="733" t="s">
        <v>522</v>
      </c>
      <c r="D121" s="733"/>
      <c r="E121" s="551"/>
      <c r="F121" s="122" t="s">
        <v>383</v>
      </c>
      <c r="G121" s="139" t="s">
        <v>412</v>
      </c>
      <c r="H121" s="140"/>
      <c r="I121" s="140"/>
      <c r="J121" s="394">
        <f>NPV(D120,K115:T115)+J115</f>
        <v>6349510.7968974747</v>
      </c>
      <c r="K121" s="122" t="s">
        <v>383</v>
      </c>
      <c r="L121" s="122" t="s">
        <v>383</v>
      </c>
      <c r="M121" s="122" t="s">
        <v>383</v>
      </c>
      <c r="N121" s="106" t="s">
        <v>383</v>
      </c>
      <c r="O121" s="106" t="s">
        <v>383</v>
      </c>
      <c r="P121" s="106" t="s">
        <v>383</v>
      </c>
      <c r="Q121" s="106" t="s">
        <v>383</v>
      </c>
      <c r="R121" s="106" t="s">
        <v>383</v>
      </c>
      <c r="S121" s="106" t="s">
        <v>383</v>
      </c>
      <c r="T121" s="106" t="s">
        <v>383</v>
      </c>
    </row>
    <row r="122" spans="3:20" ht="17" thickBot="1">
      <c r="C122" s="734"/>
      <c r="D122" s="734"/>
      <c r="E122" s="106" t="s">
        <v>383</v>
      </c>
      <c r="F122" s="122" t="s">
        <v>383</v>
      </c>
      <c r="G122" s="122" t="s">
        <v>383</v>
      </c>
      <c r="H122" s="122" t="s">
        <v>383</v>
      </c>
      <c r="I122" s="122" t="s">
        <v>383</v>
      </c>
      <c r="J122" s="396">
        <f>J121*F12</f>
        <v>8381354.2519046674</v>
      </c>
      <c r="K122" s="122" t="s">
        <v>383</v>
      </c>
      <c r="L122" s="122" t="s">
        <v>383</v>
      </c>
      <c r="M122" s="122" t="s">
        <v>383</v>
      </c>
      <c r="N122" s="106" t="s">
        <v>383</v>
      </c>
      <c r="O122" s="106" t="s">
        <v>383</v>
      </c>
      <c r="P122" s="106" t="s">
        <v>383</v>
      </c>
      <c r="Q122" s="106" t="s">
        <v>383</v>
      </c>
      <c r="R122" s="106" t="s">
        <v>383</v>
      </c>
      <c r="S122" s="106" t="s">
        <v>383</v>
      </c>
      <c r="T122" s="106" t="s">
        <v>383</v>
      </c>
    </row>
    <row r="123" spans="3:20" ht="17" thickBot="1">
      <c r="C123" s="734"/>
      <c r="D123" s="734"/>
      <c r="E123" s="106" t="s">
        <v>383</v>
      </c>
      <c r="F123" s="122" t="s">
        <v>383</v>
      </c>
      <c r="G123" s="122" t="s">
        <v>383</v>
      </c>
      <c r="H123" s="122" t="s">
        <v>383</v>
      </c>
      <c r="I123" s="122" t="s">
        <v>383</v>
      </c>
      <c r="J123" s="122" t="s">
        <v>383</v>
      </c>
      <c r="K123" s="122" t="s">
        <v>383</v>
      </c>
      <c r="L123" s="122" t="s">
        <v>383</v>
      </c>
      <c r="M123" s="122" t="s">
        <v>383</v>
      </c>
      <c r="N123" s="106" t="s">
        <v>383</v>
      </c>
      <c r="O123" s="106" t="s">
        <v>383</v>
      </c>
      <c r="P123" s="106" t="s">
        <v>383</v>
      </c>
      <c r="Q123" s="106" t="s">
        <v>383</v>
      </c>
      <c r="R123" s="106" t="s">
        <v>383</v>
      </c>
      <c r="S123" s="106" t="s">
        <v>383</v>
      </c>
      <c r="T123" s="106" t="s">
        <v>383</v>
      </c>
    </row>
    <row r="124" spans="3:20" ht="17" thickBot="1">
      <c r="C124" s="734"/>
      <c r="D124" s="734"/>
      <c r="E124" s="106" t="s">
        <v>383</v>
      </c>
      <c r="F124" s="122" t="s">
        <v>383</v>
      </c>
      <c r="G124" s="139" t="s">
        <v>381</v>
      </c>
      <c r="H124" s="140"/>
      <c r="I124" s="140"/>
      <c r="J124" s="141">
        <f>MIRR(J115:T115,,D120)</f>
        <v>4.4031704755890688E-2</v>
      </c>
      <c r="K124" s="122" t="s">
        <v>383</v>
      </c>
      <c r="L124" s="122" t="s">
        <v>383</v>
      </c>
      <c r="M124" s="122" t="s">
        <v>383</v>
      </c>
      <c r="N124" s="106" t="s">
        <v>383</v>
      </c>
      <c r="O124" s="106" t="s">
        <v>383</v>
      </c>
      <c r="P124" s="106" t="s">
        <v>383</v>
      </c>
      <c r="Q124" s="106" t="s">
        <v>383</v>
      </c>
      <c r="R124" s="106" t="s">
        <v>383</v>
      </c>
      <c r="S124" s="106" t="s">
        <v>383</v>
      </c>
      <c r="T124" s="106" t="s">
        <v>383</v>
      </c>
    </row>
    <row r="125" spans="3:20">
      <c r="E125" s="106" t="s">
        <v>383</v>
      </c>
      <c r="F125" s="122" t="s">
        <v>383</v>
      </c>
      <c r="G125" s="122" t="s">
        <v>383</v>
      </c>
      <c r="H125" s="122" t="s">
        <v>383</v>
      </c>
      <c r="I125" s="122" t="s">
        <v>383</v>
      </c>
      <c r="J125" s="122"/>
      <c r="K125" s="122" t="s">
        <v>383</v>
      </c>
      <c r="L125" s="122" t="s">
        <v>383</v>
      </c>
      <c r="M125" s="122" t="s">
        <v>383</v>
      </c>
      <c r="N125" s="106" t="s">
        <v>383</v>
      </c>
      <c r="O125" s="106" t="s">
        <v>383</v>
      </c>
      <c r="P125" s="106" t="s">
        <v>383</v>
      </c>
      <c r="Q125" s="106" t="s">
        <v>383</v>
      </c>
      <c r="R125" s="106" t="s">
        <v>383</v>
      </c>
      <c r="S125" s="106" t="s">
        <v>383</v>
      </c>
      <c r="T125" s="106" t="s">
        <v>383</v>
      </c>
    </row>
    <row r="126" spans="3:20">
      <c r="E126" s="106" t="s">
        <v>383</v>
      </c>
      <c r="F126" s="122" t="s">
        <v>383</v>
      </c>
      <c r="G126" s="122" t="s">
        <v>383</v>
      </c>
      <c r="H126" s="122" t="s">
        <v>383</v>
      </c>
      <c r="I126" s="122" t="s">
        <v>383</v>
      </c>
      <c r="J126" s="122"/>
      <c r="K126" s="122" t="s">
        <v>383</v>
      </c>
      <c r="L126" s="122" t="s">
        <v>383</v>
      </c>
      <c r="M126" s="122"/>
      <c r="N126" s="106" t="s">
        <v>383</v>
      </c>
      <c r="O126" s="106" t="s">
        <v>383</v>
      </c>
      <c r="P126" s="106" t="s">
        <v>383</v>
      </c>
      <c r="Q126" s="106" t="s">
        <v>383</v>
      </c>
      <c r="R126" s="106" t="s">
        <v>383</v>
      </c>
      <c r="S126" s="106" t="s">
        <v>383</v>
      </c>
      <c r="T126" s="106" t="s">
        <v>383</v>
      </c>
    </row>
  </sheetData>
  <mergeCells count="21">
    <mergeCell ref="C3:H3"/>
    <mergeCell ref="E6:F7"/>
    <mergeCell ref="G6:H7"/>
    <mergeCell ref="E8:F9"/>
    <mergeCell ref="G8:H9"/>
    <mergeCell ref="C8:D9"/>
    <mergeCell ref="K6:L6"/>
    <mergeCell ref="K7:L7"/>
    <mergeCell ref="K8:L8"/>
    <mergeCell ref="K9:L9"/>
    <mergeCell ref="C15:F15"/>
    <mergeCell ref="C51:D54"/>
    <mergeCell ref="C88:D91"/>
    <mergeCell ref="C121:D124"/>
    <mergeCell ref="K10:L10"/>
    <mergeCell ref="K11:L11"/>
    <mergeCell ref="K12:L12"/>
    <mergeCell ref="H15:L16"/>
    <mergeCell ref="H18:L19"/>
    <mergeCell ref="I20:L21"/>
    <mergeCell ref="H20:H21"/>
  </mergeCells>
  <hyperlinks>
    <hyperlink ref="D13" r:id="rId1" xr:uid="{00985A01-DD8C-164B-B345-AE16B70C2212}"/>
    <hyperlink ref="C19" r:id="rId2" xr:uid="{13BF910B-3A1B-9447-8F14-7D7F5E2EDF0C}"/>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8514-3AD8-1045-B82C-510498C66467}">
  <sheetPr>
    <tabColor theme="2" tint="-9.9978637043366805E-2"/>
  </sheetPr>
  <dimension ref="A2:XFC164"/>
  <sheetViews>
    <sheetView showGridLines="0" tabSelected="1" zoomScale="50" workbookViewId="0"/>
  </sheetViews>
  <sheetFormatPr baseColWidth="10" defaultColWidth="8.83203125" defaultRowHeight="15.75" customHeight="1"/>
  <cols>
    <col min="1" max="1" width="7.33203125" style="84" bestFit="1" customWidth="1"/>
    <col min="2" max="2" width="32.83203125" style="84" bestFit="1" customWidth="1"/>
    <col min="3" max="3" width="7.33203125" style="84" bestFit="1" customWidth="1"/>
    <col min="4" max="4" width="13.83203125" style="84" bestFit="1" customWidth="1"/>
    <col min="5" max="5" width="9.1640625" style="84" bestFit="1" customWidth="1"/>
    <col min="6" max="6" width="32" style="84" bestFit="1" customWidth="1"/>
    <col min="7" max="7" width="13" style="84" bestFit="1" customWidth="1"/>
    <col min="8" max="8" width="5.33203125" style="84" customWidth="1"/>
    <col min="9" max="9" width="21.33203125" style="84" bestFit="1" customWidth="1"/>
    <col min="10" max="10" width="19" style="84" bestFit="1" customWidth="1"/>
    <col min="11" max="11" width="13.6640625" style="84" bestFit="1" customWidth="1"/>
    <col min="12" max="12" width="11" style="84" bestFit="1" customWidth="1"/>
    <col min="13" max="13" width="16.83203125" style="84" bestFit="1" customWidth="1"/>
    <col min="14" max="14" width="25.33203125" style="84" bestFit="1" customWidth="1"/>
    <col min="15" max="15" width="8.1640625" style="84" bestFit="1" customWidth="1"/>
    <col min="16" max="16" width="23.6640625" style="84" bestFit="1" customWidth="1"/>
    <col min="17" max="44" width="12.6640625" style="84" bestFit="1" customWidth="1"/>
    <col min="45" max="45" width="15.1640625" style="84" bestFit="1" customWidth="1"/>
    <col min="46" max="46" width="10.1640625" style="84" bestFit="1" customWidth="1"/>
    <col min="47" max="47" width="13.33203125" style="84" customWidth="1"/>
    <col min="48" max="16384" width="8.83203125" style="84"/>
  </cols>
  <sheetData>
    <row r="2" spans="1:16383" ht="46" customHeight="1" thickBot="1">
      <c r="A2" s="760" t="s">
        <v>415</v>
      </c>
      <c r="B2" s="760"/>
    </row>
    <row r="3" spans="1:16383" ht="15.75" customHeight="1" thickTop="1"/>
    <row r="4" spans="1:16383" ht="15.75" customHeight="1">
      <c r="J4" s="761" t="s">
        <v>576</v>
      </c>
      <c r="K4" s="761"/>
      <c r="L4" s="761"/>
      <c r="M4" s="761"/>
      <c r="N4" s="761"/>
      <c r="O4" s="761"/>
      <c r="P4" s="761"/>
      <c r="Q4" s="761"/>
      <c r="R4" s="761"/>
      <c r="S4" s="761"/>
      <c r="T4" s="761"/>
      <c r="U4" s="761"/>
      <c r="V4" s="761"/>
      <c r="W4" s="761"/>
      <c r="X4" s="761"/>
      <c r="Y4" s="761"/>
      <c r="Z4" s="761"/>
      <c r="AA4" s="761"/>
      <c r="AB4" s="761"/>
      <c r="AC4" s="761"/>
      <c r="AD4" s="761"/>
      <c r="AE4" s="761"/>
      <c r="AF4" s="761"/>
      <c r="AG4" s="761"/>
      <c r="AH4" s="761"/>
      <c r="AI4" s="761"/>
      <c r="AJ4" s="761"/>
      <c r="AK4" s="761"/>
      <c r="AL4" s="761"/>
      <c r="AM4" s="761"/>
      <c r="AN4" s="761"/>
      <c r="AO4" s="761"/>
    </row>
    <row r="5" spans="1:16383" s="458" customFormat="1" ht="22" customHeight="1">
      <c r="A5" s="555" t="s">
        <v>430</v>
      </c>
      <c r="B5" s="555" t="s">
        <v>416</v>
      </c>
      <c r="C5" s="555" t="s">
        <v>36</v>
      </c>
      <c r="D5" s="555" t="s">
        <v>417</v>
      </c>
      <c r="E5" s="555" t="s">
        <v>333</v>
      </c>
      <c r="F5" s="555" t="s">
        <v>418</v>
      </c>
      <c r="G5" s="555" t="s">
        <v>419</v>
      </c>
      <c r="H5" s="555" t="s">
        <v>528</v>
      </c>
      <c r="I5" s="555" t="s">
        <v>529</v>
      </c>
      <c r="J5" s="555" t="s">
        <v>420</v>
      </c>
      <c r="K5" s="555" t="s">
        <v>421</v>
      </c>
      <c r="L5" s="563" t="s">
        <v>422</v>
      </c>
      <c r="M5" s="555" t="s">
        <v>530</v>
      </c>
      <c r="N5" s="555" t="s">
        <v>531</v>
      </c>
      <c r="O5" s="555" t="s">
        <v>423</v>
      </c>
      <c r="P5" s="555" t="s">
        <v>532</v>
      </c>
      <c r="Q5" s="556">
        <v>46054</v>
      </c>
      <c r="R5" s="556">
        <v>46055</v>
      </c>
      <c r="S5" s="556">
        <v>46056</v>
      </c>
      <c r="T5" s="556">
        <v>46057</v>
      </c>
      <c r="U5" s="556">
        <v>46058</v>
      </c>
      <c r="V5" s="556">
        <v>46059</v>
      </c>
      <c r="W5" s="556">
        <v>46060</v>
      </c>
      <c r="X5" s="556">
        <v>46061</v>
      </c>
      <c r="Y5" s="556">
        <v>46062</v>
      </c>
      <c r="Z5" s="556">
        <v>46063</v>
      </c>
      <c r="AA5" s="556">
        <v>46064</v>
      </c>
      <c r="AB5" s="556">
        <v>46065</v>
      </c>
      <c r="AC5" s="556">
        <v>46066</v>
      </c>
      <c r="AD5" s="556">
        <v>46067</v>
      </c>
      <c r="AE5" s="556">
        <v>46068</v>
      </c>
      <c r="AF5" s="556">
        <v>46069</v>
      </c>
      <c r="AG5" s="556">
        <v>46070</v>
      </c>
      <c r="AH5" s="556">
        <v>46071</v>
      </c>
      <c r="AI5" s="556">
        <v>46072</v>
      </c>
      <c r="AJ5" s="556">
        <v>46073</v>
      </c>
      <c r="AK5" s="556">
        <v>46074</v>
      </c>
      <c r="AL5" s="556">
        <v>46075</v>
      </c>
      <c r="AM5" s="556">
        <v>46076</v>
      </c>
      <c r="AN5" s="556">
        <v>46077</v>
      </c>
      <c r="AO5" s="556">
        <v>46078</v>
      </c>
      <c r="AP5" s="556">
        <v>46079</v>
      </c>
      <c r="AQ5" s="556">
        <v>46080</v>
      </c>
      <c r="AR5" s="556">
        <v>46081</v>
      </c>
      <c r="AS5" s="555" t="s">
        <v>149</v>
      </c>
      <c r="AT5" s="457"/>
      <c r="AU5" s="457"/>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c r="XFC5"/>
    </row>
    <row r="6" spans="1:16383" ht="16">
      <c r="A6" s="429" t="s">
        <v>533</v>
      </c>
      <c r="B6" s="558" t="s">
        <v>110</v>
      </c>
      <c r="C6" s="429" t="s">
        <v>37</v>
      </c>
      <c r="D6" s="429" t="s">
        <v>427</v>
      </c>
      <c r="E6" s="429">
        <v>339</v>
      </c>
      <c r="F6" s="429" t="s">
        <v>534</v>
      </c>
      <c r="G6" s="429" t="s">
        <v>535</v>
      </c>
      <c r="H6" s="559">
        <f>2025-LEFT(G6,4)</f>
        <v>53</v>
      </c>
      <c r="I6" s="429" t="s">
        <v>536</v>
      </c>
      <c r="J6" s="429" t="s">
        <v>537</v>
      </c>
      <c r="K6" s="429" t="s">
        <v>106</v>
      </c>
      <c r="L6" s="429" t="s">
        <v>425</v>
      </c>
      <c r="M6" s="429" t="s">
        <v>538</v>
      </c>
      <c r="N6" s="429" t="s">
        <v>539</v>
      </c>
      <c r="O6" s="429">
        <v>7</v>
      </c>
      <c r="P6" s="560">
        <v>339</v>
      </c>
      <c r="Q6" s="420">
        <v>164</v>
      </c>
      <c r="R6" s="420">
        <v>212</v>
      </c>
      <c r="S6" s="420">
        <v>256</v>
      </c>
      <c r="T6" s="420">
        <v>261</v>
      </c>
      <c r="U6" s="420">
        <v>217</v>
      </c>
      <c r="V6" s="420">
        <v>174</v>
      </c>
      <c r="W6" s="420">
        <v>188</v>
      </c>
      <c r="X6" s="420">
        <v>198</v>
      </c>
      <c r="Y6" s="420">
        <v>242</v>
      </c>
      <c r="Z6" s="420">
        <v>285</v>
      </c>
      <c r="AA6" s="420">
        <v>256</v>
      </c>
      <c r="AB6" s="420">
        <v>232</v>
      </c>
      <c r="AC6" s="420">
        <v>174</v>
      </c>
      <c r="AD6" s="420">
        <v>198</v>
      </c>
      <c r="AE6" s="420">
        <v>198</v>
      </c>
      <c r="AF6" s="420">
        <v>212</v>
      </c>
      <c r="AG6" s="420">
        <v>256</v>
      </c>
      <c r="AH6" s="420">
        <v>246</v>
      </c>
      <c r="AI6" s="420">
        <v>212</v>
      </c>
      <c r="AJ6" s="420">
        <v>174</v>
      </c>
      <c r="AK6" s="420">
        <v>188</v>
      </c>
      <c r="AL6" s="420">
        <v>198</v>
      </c>
      <c r="AM6" s="420">
        <v>212</v>
      </c>
      <c r="AN6" s="420">
        <v>256</v>
      </c>
      <c r="AO6" s="420">
        <v>251</v>
      </c>
      <c r="AP6" s="420">
        <v>217</v>
      </c>
      <c r="AQ6" s="420">
        <v>174</v>
      </c>
      <c r="AR6" s="420">
        <v>193</v>
      </c>
      <c r="AS6" s="557">
        <f>AVERAGE(Q6:AR6)</f>
        <v>215.85714285714286</v>
      </c>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row>
    <row r="7" spans="1:16383" ht="16">
      <c r="A7" s="429" t="s">
        <v>540</v>
      </c>
      <c r="B7" s="558" t="s">
        <v>111</v>
      </c>
      <c r="C7" s="429" t="s">
        <v>37</v>
      </c>
      <c r="D7" s="429" t="s">
        <v>427</v>
      </c>
      <c r="E7" s="429">
        <v>317</v>
      </c>
      <c r="F7" s="429" t="s">
        <v>534</v>
      </c>
      <c r="G7" s="429" t="s">
        <v>541</v>
      </c>
      <c r="H7" s="559">
        <f t="shared" ref="H7:H13" si="0">2025-LEFT(G7,4)</f>
        <v>52</v>
      </c>
      <c r="I7" s="429" t="s">
        <v>536</v>
      </c>
      <c r="J7" s="429" t="s">
        <v>537</v>
      </c>
      <c r="K7" s="429" t="s">
        <v>106</v>
      </c>
      <c r="L7" s="429" t="s">
        <v>425</v>
      </c>
      <c r="M7" s="429" t="s">
        <v>538</v>
      </c>
      <c r="N7" s="429" t="s">
        <v>542</v>
      </c>
      <c r="O7" s="429">
        <v>7</v>
      </c>
      <c r="P7" s="560">
        <v>317</v>
      </c>
      <c r="Q7" s="420">
        <v>169</v>
      </c>
      <c r="R7" s="420">
        <v>203</v>
      </c>
      <c r="S7" s="420">
        <v>222</v>
      </c>
      <c r="T7" s="420">
        <v>222</v>
      </c>
      <c r="U7" s="420">
        <v>193</v>
      </c>
      <c r="V7" s="420">
        <v>174</v>
      </c>
      <c r="W7" s="420">
        <v>203</v>
      </c>
      <c r="X7" s="420">
        <v>174</v>
      </c>
      <c r="Y7" s="420">
        <v>213</v>
      </c>
      <c r="Z7" s="420">
        <v>222</v>
      </c>
      <c r="AA7" s="420">
        <v>222</v>
      </c>
      <c r="AB7" s="420">
        <v>193</v>
      </c>
      <c r="AC7" s="420">
        <v>179</v>
      </c>
      <c r="AD7" s="420">
        <v>193</v>
      </c>
      <c r="AE7" s="420">
        <v>174</v>
      </c>
      <c r="AF7" s="420">
        <v>203</v>
      </c>
      <c r="AG7" s="420">
        <v>222</v>
      </c>
      <c r="AH7" s="420">
        <v>222</v>
      </c>
      <c r="AI7" s="420">
        <v>179</v>
      </c>
      <c r="AJ7" s="420">
        <v>184</v>
      </c>
      <c r="AK7" s="420">
        <v>184</v>
      </c>
      <c r="AL7" s="420">
        <v>179</v>
      </c>
      <c r="AM7" s="420">
        <v>203</v>
      </c>
      <c r="AN7" s="420">
        <v>222</v>
      </c>
      <c r="AO7" s="420">
        <v>222</v>
      </c>
      <c r="AP7" s="420">
        <v>179</v>
      </c>
      <c r="AQ7" s="420">
        <v>179</v>
      </c>
      <c r="AR7" s="420">
        <v>184</v>
      </c>
      <c r="AS7" s="557">
        <f t="shared" ref="AS7:AS13" si="1">AVERAGE(Q7:AR7)</f>
        <v>197.07142857142858</v>
      </c>
      <c r="AT7" s="420"/>
      <c r="AU7" s="420"/>
      <c r="AV7" s="420"/>
      <c r="AW7" s="420"/>
      <c r="AX7" s="420"/>
      <c r="AY7" s="420"/>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C7"/>
      <c r="CKD7"/>
      <c r="CKE7"/>
      <c r="CKF7"/>
      <c r="CKG7"/>
      <c r="CKH7"/>
      <c r="CKI7"/>
      <c r="CKJ7"/>
      <c r="CKK7"/>
      <c r="CKL7"/>
      <c r="CKM7"/>
      <c r="CKN7"/>
      <c r="CKO7"/>
      <c r="CKP7"/>
      <c r="CKQ7"/>
      <c r="CKR7"/>
      <c r="CKS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P7"/>
      <c r="CNQ7"/>
      <c r="CNR7"/>
      <c r="CNS7"/>
      <c r="CNT7"/>
      <c r="CNU7"/>
      <c r="CNV7"/>
      <c r="CNW7"/>
      <c r="CNX7"/>
      <c r="CNY7"/>
      <c r="CNZ7"/>
      <c r="COA7"/>
      <c r="COB7"/>
      <c r="COC7"/>
      <c r="COD7"/>
      <c r="COE7"/>
      <c r="COF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C7"/>
      <c r="CRD7"/>
      <c r="CRE7"/>
      <c r="CRF7"/>
      <c r="CRG7"/>
      <c r="CRH7"/>
      <c r="CRI7"/>
      <c r="CRJ7"/>
      <c r="CRK7"/>
      <c r="CRL7"/>
      <c r="CRM7"/>
      <c r="CRN7"/>
      <c r="CRO7"/>
      <c r="CRP7"/>
      <c r="CRQ7"/>
      <c r="CRR7"/>
      <c r="CRS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P7"/>
      <c r="CUQ7"/>
      <c r="CUR7"/>
      <c r="CUS7"/>
      <c r="CUT7"/>
      <c r="CUU7"/>
      <c r="CUV7"/>
      <c r="CUW7"/>
      <c r="CUX7"/>
      <c r="CUY7"/>
      <c r="CUZ7"/>
      <c r="CVA7"/>
      <c r="CVB7"/>
      <c r="CVC7"/>
      <c r="CVD7"/>
      <c r="CVE7"/>
      <c r="CVF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C7"/>
      <c r="CYD7"/>
      <c r="CYE7"/>
      <c r="CYF7"/>
      <c r="CYG7"/>
      <c r="CYH7"/>
      <c r="CYI7"/>
      <c r="CYJ7"/>
      <c r="CYK7"/>
      <c r="CYL7"/>
      <c r="CYM7"/>
      <c r="CYN7"/>
      <c r="CYO7"/>
      <c r="CYP7"/>
      <c r="CYQ7"/>
      <c r="CYR7"/>
      <c r="CYS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P7"/>
      <c r="DBQ7"/>
      <c r="DBR7"/>
      <c r="DBS7"/>
      <c r="DBT7"/>
      <c r="DBU7"/>
      <c r="DBV7"/>
      <c r="DBW7"/>
      <c r="DBX7"/>
      <c r="DBY7"/>
      <c r="DBZ7"/>
      <c r="DCA7"/>
      <c r="DCB7"/>
      <c r="DCC7"/>
      <c r="DCD7"/>
      <c r="DCE7"/>
      <c r="DCF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P7"/>
      <c r="DEQ7"/>
      <c r="DER7"/>
      <c r="DES7"/>
      <c r="DET7"/>
      <c r="DEU7"/>
      <c r="DEV7"/>
      <c r="DEW7"/>
      <c r="DEX7"/>
      <c r="DEY7"/>
      <c r="DEZ7"/>
      <c r="DFA7"/>
      <c r="DFB7"/>
      <c r="DFC7"/>
      <c r="DFD7"/>
      <c r="DFE7"/>
      <c r="DFF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P7"/>
      <c r="DHQ7"/>
      <c r="DHR7"/>
      <c r="DHS7"/>
      <c r="DHT7"/>
      <c r="DHU7"/>
      <c r="DHV7"/>
      <c r="DHW7"/>
      <c r="DHX7"/>
      <c r="DHY7"/>
      <c r="DHZ7"/>
      <c r="DIA7"/>
      <c r="DIB7"/>
      <c r="DIC7"/>
      <c r="DID7"/>
      <c r="DIE7"/>
      <c r="DIF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P7"/>
      <c r="DKQ7"/>
      <c r="DKR7"/>
      <c r="DKS7"/>
      <c r="DKT7"/>
      <c r="DKU7"/>
      <c r="DKV7"/>
      <c r="DKW7"/>
      <c r="DKX7"/>
      <c r="DKY7"/>
      <c r="DKZ7"/>
      <c r="DLA7"/>
      <c r="DLB7"/>
      <c r="DLC7"/>
      <c r="DLD7"/>
      <c r="DLE7"/>
      <c r="DLF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P7"/>
      <c r="DNQ7"/>
      <c r="DNR7"/>
      <c r="DNS7"/>
      <c r="DNT7"/>
      <c r="DNU7"/>
      <c r="DNV7"/>
      <c r="DNW7"/>
      <c r="DNX7"/>
      <c r="DNY7"/>
      <c r="DNZ7"/>
      <c r="DOA7"/>
      <c r="DOB7"/>
      <c r="DOC7"/>
      <c r="DOD7"/>
      <c r="DOE7"/>
      <c r="DOF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P7"/>
      <c r="DQQ7"/>
      <c r="DQR7"/>
      <c r="DQS7"/>
      <c r="DQT7"/>
      <c r="DQU7"/>
      <c r="DQV7"/>
      <c r="DQW7"/>
      <c r="DQX7"/>
      <c r="DQY7"/>
      <c r="DQZ7"/>
      <c r="DRA7"/>
      <c r="DRB7"/>
      <c r="DRC7"/>
      <c r="DRD7"/>
      <c r="DRE7"/>
      <c r="DRF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P7"/>
      <c r="DTQ7"/>
      <c r="DTR7"/>
      <c r="DTS7"/>
      <c r="DTT7"/>
      <c r="DTU7"/>
      <c r="DTV7"/>
      <c r="DTW7"/>
      <c r="DTX7"/>
      <c r="DTY7"/>
      <c r="DTZ7"/>
      <c r="DUA7"/>
      <c r="DUB7"/>
      <c r="DUC7"/>
      <c r="DUD7"/>
      <c r="DUE7"/>
      <c r="DUF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P7"/>
      <c r="DWQ7"/>
      <c r="DWR7"/>
      <c r="DWS7"/>
      <c r="DWT7"/>
      <c r="DWU7"/>
      <c r="DWV7"/>
      <c r="DWW7"/>
      <c r="DWX7"/>
      <c r="DWY7"/>
      <c r="DWZ7"/>
      <c r="DXA7"/>
      <c r="DXB7"/>
      <c r="DXC7"/>
      <c r="DXD7"/>
      <c r="DXE7"/>
      <c r="DXF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C7"/>
      <c r="DZD7"/>
      <c r="DZE7"/>
      <c r="DZF7"/>
      <c r="DZG7"/>
      <c r="DZH7"/>
      <c r="DZI7"/>
      <c r="DZJ7"/>
      <c r="DZK7"/>
      <c r="DZL7"/>
      <c r="DZM7"/>
      <c r="DZN7"/>
      <c r="DZO7"/>
      <c r="DZP7"/>
      <c r="DZQ7"/>
      <c r="DZR7"/>
      <c r="DZS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P7"/>
      <c r="EBQ7"/>
      <c r="EBR7"/>
      <c r="EBS7"/>
      <c r="EBT7"/>
      <c r="EBU7"/>
      <c r="EBV7"/>
      <c r="EBW7"/>
      <c r="EBX7"/>
      <c r="EBY7"/>
      <c r="EBZ7"/>
      <c r="ECA7"/>
      <c r="ECB7"/>
      <c r="ECC7"/>
      <c r="ECD7"/>
      <c r="ECE7"/>
      <c r="ECF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C7"/>
      <c r="EED7"/>
      <c r="EEE7"/>
      <c r="EEF7"/>
      <c r="EEG7"/>
      <c r="EEH7"/>
      <c r="EEI7"/>
      <c r="EEJ7"/>
      <c r="EEK7"/>
      <c r="EEL7"/>
      <c r="EEM7"/>
      <c r="EEN7"/>
      <c r="EEO7"/>
      <c r="EEP7"/>
      <c r="EEQ7"/>
      <c r="EER7"/>
      <c r="EES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P7"/>
      <c r="EGQ7"/>
      <c r="EGR7"/>
      <c r="EGS7"/>
      <c r="EGT7"/>
      <c r="EGU7"/>
      <c r="EGV7"/>
      <c r="EGW7"/>
      <c r="EGX7"/>
      <c r="EGY7"/>
      <c r="EGZ7"/>
      <c r="EHA7"/>
      <c r="EHB7"/>
      <c r="EHC7"/>
      <c r="EHD7"/>
      <c r="EHE7"/>
      <c r="EHF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C7"/>
      <c r="EJD7"/>
      <c r="EJE7"/>
      <c r="EJF7"/>
      <c r="EJG7"/>
      <c r="EJH7"/>
      <c r="EJI7"/>
      <c r="EJJ7"/>
      <c r="EJK7"/>
      <c r="EJL7"/>
      <c r="EJM7"/>
      <c r="EJN7"/>
      <c r="EJO7"/>
      <c r="EJP7"/>
      <c r="EJQ7"/>
      <c r="EJR7"/>
      <c r="EJS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P7"/>
      <c r="ELQ7"/>
      <c r="ELR7"/>
      <c r="ELS7"/>
      <c r="ELT7"/>
      <c r="ELU7"/>
      <c r="ELV7"/>
      <c r="ELW7"/>
      <c r="ELX7"/>
      <c r="ELY7"/>
      <c r="ELZ7"/>
      <c r="EMA7"/>
      <c r="EMB7"/>
      <c r="EMC7"/>
      <c r="EMD7"/>
      <c r="EME7"/>
      <c r="EMF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C7"/>
      <c r="EOD7"/>
      <c r="EOE7"/>
      <c r="EOF7"/>
      <c r="EOG7"/>
      <c r="EOH7"/>
      <c r="EOI7"/>
      <c r="EOJ7"/>
      <c r="EOK7"/>
      <c r="EOL7"/>
      <c r="EOM7"/>
      <c r="EON7"/>
      <c r="EOO7"/>
      <c r="EOP7"/>
      <c r="EOQ7"/>
      <c r="EOR7"/>
      <c r="EOS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P7"/>
      <c r="EQQ7"/>
      <c r="EQR7"/>
      <c r="EQS7"/>
      <c r="EQT7"/>
      <c r="EQU7"/>
      <c r="EQV7"/>
      <c r="EQW7"/>
      <c r="EQX7"/>
      <c r="EQY7"/>
      <c r="EQZ7"/>
      <c r="ERA7"/>
      <c r="ERB7"/>
      <c r="ERC7"/>
      <c r="ERD7"/>
      <c r="ERE7"/>
      <c r="ERF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C7"/>
      <c r="ETD7"/>
      <c r="ETE7"/>
      <c r="ETF7"/>
      <c r="ETG7"/>
      <c r="ETH7"/>
      <c r="ETI7"/>
      <c r="ETJ7"/>
      <c r="ETK7"/>
      <c r="ETL7"/>
      <c r="ETM7"/>
      <c r="ETN7"/>
      <c r="ETO7"/>
      <c r="ETP7"/>
      <c r="ETQ7"/>
      <c r="ETR7"/>
      <c r="ETS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P7"/>
      <c r="EVQ7"/>
      <c r="EVR7"/>
      <c r="EVS7"/>
      <c r="EVT7"/>
      <c r="EVU7"/>
      <c r="EVV7"/>
      <c r="EVW7"/>
      <c r="EVX7"/>
      <c r="EVY7"/>
      <c r="EVZ7"/>
      <c r="EWA7"/>
      <c r="EWB7"/>
      <c r="EWC7"/>
      <c r="EWD7"/>
      <c r="EWE7"/>
      <c r="EWF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C7"/>
      <c r="EYD7"/>
      <c r="EYE7"/>
      <c r="EYF7"/>
      <c r="EYG7"/>
      <c r="EYH7"/>
      <c r="EYI7"/>
      <c r="EYJ7"/>
      <c r="EYK7"/>
      <c r="EYL7"/>
      <c r="EYM7"/>
      <c r="EYN7"/>
      <c r="EYO7"/>
      <c r="EYP7"/>
      <c r="EYQ7"/>
      <c r="EYR7"/>
      <c r="EYS7"/>
      <c r="EYT7"/>
      <c r="EYU7"/>
      <c r="EYV7"/>
      <c r="EYW7"/>
      <c r="EYX7"/>
      <c r="EYY7"/>
      <c r="EYZ7"/>
      <c r="EZA7"/>
      <c r="EZB7"/>
      <c r="EZC7"/>
      <c r="EZD7"/>
      <c r="EZE7"/>
      <c r="EZF7"/>
      <c r="EZG7"/>
      <c r="EZH7"/>
      <c r="EZI7"/>
      <c r="EZJ7"/>
      <c r="EZK7"/>
      <c r="EZL7"/>
      <c r="EZM7"/>
      <c r="EZN7"/>
      <c r="EZO7"/>
      <c r="EZP7"/>
      <c r="EZQ7"/>
      <c r="EZR7"/>
      <c r="EZS7"/>
      <c r="EZT7"/>
      <c r="EZU7"/>
      <c r="EZV7"/>
      <c r="EZW7"/>
      <c r="EZX7"/>
      <c r="EZY7"/>
      <c r="EZZ7"/>
      <c r="FAA7"/>
      <c r="FAB7"/>
      <c r="FAC7"/>
      <c r="FAD7"/>
      <c r="FAE7"/>
      <c r="FAF7"/>
      <c r="FAG7"/>
      <c r="FAH7"/>
      <c r="FAI7"/>
      <c r="FAJ7"/>
      <c r="FAK7"/>
      <c r="FAL7"/>
      <c r="FAM7"/>
      <c r="FAN7"/>
      <c r="FAO7"/>
      <c r="FAP7"/>
      <c r="FAQ7"/>
      <c r="FAR7"/>
      <c r="FAS7"/>
      <c r="FAT7"/>
      <c r="FAU7"/>
      <c r="FAV7"/>
      <c r="FAW7"/>
      <c r="FAX7"/>
      <c r="FAY7"/>
      <c r="FAZ7"/>
      <c r="FBA7"/>
      <c r="FBB7"/>
      <c r="FBC7"/>
      <c r="FBD7"/>
      <c r="FBE7"/>
      <c r="FBF7"/>
      <c r="FBG7"/>
      <c r="FBH7"/>
      <c r="FBI7"/>
      <c r="FBJ7"/>
      <c r="FBK7"/>
      <c r="FBL7"/>
      <c r="FBM7"/>
      <c r="FBN7"/>
      <c r="FBO7"/>
      <c r="FBP7"/>
      <c r="FBQ7"/>
      <c r="FBR7"/>
      <c r="FBS7"/>
      <c r="FBT7"/>
      <c r="FBU7"/>
      <c r="FBV7"/>
      <c r="FBW7"/>
      <c r="FBX7"/>
      <c r="FBY7"/>
      <c r="FBZ7"/>
      <c r="FCA7"/>
      <c r="FCB7"/>
      <c r="FCC7"/>
      <c r="FCD7"/>
      <c r="FCE7"/>
      <c r="FCF7"/>
      <c r="FCG7"/>
      <c r="FCH7"/>
      <c r="FCI7"/>
      <c r="FCJ7"/>
      <c r="FCK7"/>
      <c r="FCL7"/>
      <c r="FCM7"/>
      <c r="FCN7"/>
      <c r="FCO7"/>
      <c r="FCP7"/>
      <c r="FCQ7"/>
      <c r="FCR7"/>
      <c r="FCS7"/>
      <c r="FCT7"/>
      <c r="FCU7"/>
      <c r="FCV7"/>
      <c r="FCW7"/>
      <c r="FCX7"/>
      <c r="FCY7"/>
      <c r="FCZ7"/>
      <c r="FDA7"/>
      <c r="FDB7"/>
      <c r="FDC7"/>
      <c r="FDD7"/>
      <c r="FDE7"/>
      <c r="FDF7"/>
      <c r="FDG7"/>
      <c r="FDH7"/>
      <c r="FDI7"/>
      <c r="FDJ7"/>
      <c r="FDK7"/>
      <c r="FDL7"/>
      <c r="FDM7"/>
      <c r="FDN7"/>
      <c r="FDO7"/>
      <c r="FDP7"/>
      <c r="FDQ7"/>
      <c r="FDR7"/>
      <c r="FDS7"/>
      <c r="FDT7"/>
      <c r="FDU7"/>
      <c r="FDV7"/>
      <c r="FDW7"/>
      <c r="FDX7"/>
      <c r="FDY7"/>
      <c r="FDZ7"/>
      <c r="FEA7"/>
      <c r="FEB7"/>
      <c r="FEC7"/>
      <c r="FED7"/>
      <c r="FEE7"/>
      <c r="FEF7"/>
      <c r="FEG7"/>
      <c r="FEH7"/>
      <c r="FEI7"/>
      <c r="FEJ7"/>
      <c r="FEK7"/>
      <c r="FEL7"/>
      <c r="FEM7"/>
      <c r="FEN7"/>
      <c r="FEO7"/>
      <c r="FEP7"/>
      <c r="FEQ7"/>
      <c r="FER7"/>
      <c r="FES7"/>
      <c r="FET7"/>
      <c r="FEU7"/>
      <c r="FEV7"/>
      <c r="FEW7"/>
      <c r="FEX7"/>
      <c r="FEY7"/>
      <c r="FEZ7"/>
      <c r="FFA7"/>
      <c r="FFB7"/>
      <c r="FFC7"/>
      <c r="FFD7"/>
      <c r="FFE7"/>
      <c r="FFF7"/>
      <c r="FFG7"/>
      <c r="FFH7"/>
      <c r="FFI7"/>
      <c r="FFJ7"/>
      <c r="FFK7"/>
      <c r="FFL7"/>
      <c r="FFM7"/>
      <c r="FFN7"/>
      <c r="FFO7"/>
      <c r="FFP7"/>
      <c r="FFQ7"/>
      <c r="FFR7"/>
      <c r="FFS7"/>
      <c r="FFT7"/>
      <c r="FFU7"/>
      <c r="FFV7"/>
      <c r="FFW7"/>
      <c r="FFX7"/>
      <c r="FFY7"/>
      <c r="FFZ7"/>
      <c r="FGA7"/>
      <c r="FGB7"/>
      <c r="FGC7"/>
      <c r="FGD7"/>
      <c r="FGE7"/>
      <c r="FGF7"/>
      <c r="FGG7"/>
      <c r="FGH7"/>
      <c r="FGI7"/>
      <c r="FGJ7"/>
      <c r="FGK7"/>
      <c r="FGL7"/>
      <c r="FGM7"/>
      <c r="FGN7"/>
      <c r="FGO7"/>
      <c r="FGP7"/>
      <c r="FGQ7"/>
      <c r="FGR7"/>
      <c r="FGS7"/>
      <c r="FGT7"/>
      <c r="FGU7"/>
      <c r="FGV7"/>
      <c r="FGW7"/>
      <c r="FGX7"/>
      <c r="FGY7"/>
      <c r="FGZ7"/>
      <c r="FHA7"/>
      <c r="FHB7"/>
      <c r="FHC7"/>
      <c r="FHD7"/>
      <c r="FHE7"/>
      <c r="FHF7"/>
      <c r="FHG7"/>
      <c r="FHH7"/>
      <c r="FHI7"/>
      <c r="FHJ7"/>
      <c r="FHK7"/>
      <c r="FHL7"/>
      <c r="FHM7"/>
      <c r="FHN7"/>
      <c r="FHO7"/>
      <c r="FHP7"/>
      <c r="FHQ7"/>
      <c r="FHR7"/>
      <c r="FHS7"/>
      <c r="FHT7"/>
      <c r="FHU7"/>
      <c r="FHV7"/>
      <c r="FHW7"/>
      <c r="FHX7"/>
      <c r="FHY7"/>
      <c r="FHZ7"/>
      <c r="FIA7"/>
      <c r="FIB7"/>
      <c r="FIC7"/>
      <c r="FID7"/>
      <c r="FIE7"/>
      <c r="FIF7"/>
      <c r="FIG7"/>
      <c r="FIH7"/>
      <c r="FII7"/>
      <c r="FIJ7"/>
      <c r="FIK7"/>
      <c r="FIL7"/>
      <c r="FIM7"/>
      <c r="FIN7"/>
      <c r="FIO7"/>
      <c r="FIP7"/>
      <c r="FIQ7"/>
      <c r="FIR7"/>
      <c r="FIS7"/>
      <c r="FIT7"/>
      <c r="FIU7"/>
      <c r="FIV7"/>
      <c r="FIW7"/>
      <c r="FIX7"/>
      <c r="FIY7"/>
      <c r="FIZ7"/>
      <c r="FJA7"/>
      <c r="FJB7"/>
      <c r="FJC7"/>
      <c r="FJD7"/>
      <c r="FJE7"/>
      <c r="FJF7"/>
      <c r="FJG7"/>
      <c r="FJH7"/>
      <c r="FJI7"/>
      <c r="FJJ7"/>
      <c r="FJK7"/>
      <c r="FJL7"/>
      <c r="FJM7"/>
      <c r="FJN7"/>
      <c r="FJO7"/>
      <c r="FJP7"/>
      <c r="FJQ7"/>
      <c r="FJR7"/>
      <c r="FJS7"/>
      <c r="FJT7"/>
      <c r="FJU7"/>
      <c r="FJV7"/>
      <c r="FJW7"/>
      <c r="FJX7"/>
      <c r="FJY7"/>
      <c r="FJZ7"/>
      <c r="FKA7"/>
      <c r="FKB7"/>
      <c r="FKC7"/>
      <c r="FKD7"/>
      <c r="FKE7"/>
      <c r="FKF7"/>
      <c r="FKG7"/>
      <c r="FKH7"/>
      <c r="FKI7"/>
      <c r="FKJ7"/>
      <c r="FKK7"/>
      <c r="FKL7"/>
      <c r="FKM7"/>
      <c r="FKN7"/>
      <c r="FKO7"/>
      <c r="FKP7"/>
      <c r="FKQ7"/>
      <c r="FKR7"/>
      <c r="FKS7"/>
      <c r="FKT7"/>
      <c r="FKU7"/>
      <c r="FKV7"/>
      <c r="FKW7"/>
      <c r="FKX7"/>
      <c r="FKY7"/>
      <c r="FKZ7"/>
      <c r="FLA7"/>
      <c r="FLB7"/>
      <c r="FLC7"/>
      <c r="FLD7"/>
      <c r="FLE7"/>
      <c r="FLF7"/>
      <c r="FLG7"/>
      <c r="FLH7"/>
      <c r="FLI7"/>
      <c r="FLJ7"/>
      <c r="FLK7"/>
      <c r="FLL7"/>
      <c r="FLM7"/>
      <c r="FLN7"/>
      <c r="FLO7"/>
      <c r="FLP7"/>
      <c r="FLQ7"/>
      <c r="FLR7"/>
      <c r="FLS7"/>
      <c r="FLT7"/>
      <c r="FLU7"/>
      <c r="FLV7"/>
      <c r="FLW7"/>
      <c r="FLX7"/>
      <c r="FLY7"/>
      <c r="FLZ7"/>
      <c r="FMA7"/>
      <c r="FMB7"/>
      <c r="FMC7"/>
      <c r="FMD7"/>
      <c r="FME7"/>
      <c r="FMF7"/>
      <c r="FMG7"/>
      <c r="FMH7"/>
      <c r="FMI7"/>
      <c r="FMJ7"/>
      <c r="FMK7"/>
      <c r="FML7"/>
      <c r="FMM7"/>
      <c r="FMN7"/>
      <c r="FMO7"/>
      <c r="FMP7"/>
      <c r="FMQ7"/>
      <c r="FMR7"/>
      <c r="FMS7"/>
      <c r="FMT7"/>
      <c r="FMU7"/>
      <c r="FMV7"/>
      <c r="FMW7"/>
      <c r="FMX7"/>
      <c r="FMY7"/>
      <c r="FMZ7"/>
      <c r="FNA7"/>
      <c r="FNB7"/>
      <c r="FNC7"/>
      <c r="FND7"/>
      <c r="FNE7"/>
      <c r="FNF7"/>
      <c r="FNG7"/>
      <c r="FNH7"/>
      <c r="FNI7"/>
      <c r="FNJ7"/>
      <c r="FNK7"/>
      <c r="FNL7"/>
      <c r="FNM7"/>
      <c r="FNN7"/>
      <c r="FNO7"/>
      <c r="FNP7"/>
      <c r="FNQ7"/>
      <c r="FNR7"/>
      <c r="FNS7"/>
      <c r="FNT7"/>
      <c r="FNU7"/>
      <c r="FNV7"/>
      <c r="FNW7"/>
      <c r="FNX7"/>
      <c r="FNY7"/>
      <c r="FNZ7"/>
      <c r="FOA7"/>
      <c r="FOB7"/>
      <c r="FOC7"/>
      <c r="FOD7"/>
      <c r="FOE7"/>
      <c r="FOF7"/>
      <c r="FOG7"/>
      <c r="FOH7"/>
      <c r="FOI7"/>
      <c r="FOJ7"/>
      <c r="FOK7"/>
      <c r="FOL7"/>
      <c r="FOM7"/>
      <c r="FON7"/>
      <c r="FOO7"/>
      <c r="FOP7"/>
      <c r="FOQ7"/>
      <c r="FOR7"/>
      <c r="FOS7"/>
      <c r="FOT7"/>
      <c r="FOU7"/>
      <c r="FOV7"/>
      <c r="FOW7"/>
      <c r="FOX7"/>
      <c r="FOY7"/>
      <c r="FOZ7"/>
      <c r="FPA7"/>
      <c r="FPB7"/>
      <c r="FPC7"/>
      <c r="FPD7"/>
      <c r="FPE7"/>
      <c r="FPF7"/>
      <c r="FPG7"/>
      <c r="FPH7"/>
      <c r="FPI7"/>
      <c r="FPJ7"/>
      <c r="FPK7"/>
      <c r="FPL7"/>
      <c r="FPM7"/>
      <c r="FPN7"/>
      <c r="FPO7"/>
      <c r="FPP7"/>
      <c r="FPQ7"/>
      <c r="FPR7"/>
      <c r="FPS7"/>
      <c r="FPT7"/>
      <c r="FPU7"/>
      <c r="FPV7"/>
      <c r="FPW7"/>
      <c r="FPX7"/>
      <c r="FPY7"/>
      <c r="FPZ7"/>
      <c r="FQA7"/>
      <c r="FQB7"/>
      <c r="FQC7"/>
      <c r="FQD7"/>
      <c r="FQE7"/>
      <c r="FQF7"/>
      <c r="FQG7"/>
      <c r="FQH7"/>
      <c r="FQI7"/>
      <c r="FQJ7"/>
      <c r="FQK7"/>
      <c r="FQL7"/>
      <c r="FQM7"/>
      <c r="FQN7"/>
      <c r="FQO7"/>
      <c r="FQP7"/>
      <c r="FQQ7"/>
      <c r="FQR7"/>
      <c r="FQS7"/>
      <c r="FQT7"/>
      <c r="FQU7"/>
      <c r="FQV7"/>
      <c r="FQW7"/>
      <c r="FQX7"/>
      <c r="FQY7"/>
      <c r="FQZ7"/>
      <c r="FRA7"/>
      <c r="FRB7"/>
      <c r="FRC7"/>
      <c r="FRD7"/>
      <c r="FRE7"/>
      <c r="FRF7"/>
      <c r="FRG7"/>
      <c r="FRH7"/>
      <c r="FRI7"/>
      <c r="FRJ7"/>
      <c r="FRK7"/>
      <c r="FRL7"/>
      <c r="FRM7"/>
      <c r="FRN7"/>
      <c r="FRO7"/>
      <c r="FRP7"/>
      <c r="FRQ7"/>
      <c r="FRR7"/>
      <c r="FRS7"/>
      <c r="FRT7"/>
      <c r="FRU7"/>
      <c r="FRV7"/>
      <c r="FRW7"/>
      <c r="FRX7"/>
      <c r="FRY7"/>
      <c r="FRZ7"/>
      <c r="FSA7"/>
      <c r="FSB7"/>
      <c r="FSC7"/>
      <c r="FSD7"/>
      <c r="FSE7"/>
      <c r="FSF7"/>
      <c r="FSG7"/>
      <c r="FSH7"/>
      <c r="FSI7"/>
      <c r="FSJ7"/>
      <c r="FSK7"/>
      <c r="FSL7"/>
      <c r="FSM7"/>
      <c r="FSN7"/>
      <c r="FSO7"/>
      <c r="FSP7"/>
      <c r="FSQ7"/>
      <c r="FSR7"/>
      <c r="FSS7"/>
      <c r="FST7"/>
      <c r="FSU7"/>
      <c r="FSV7"/>
      <c r="FSW7"/>
      <c r="FSX7"/>
      <c r="FSY7"/>
      <c r="FSZ7"/>
      <c r="FTA7"/>
      <c r="FTB7"/>
      <c r="FTC7"/>
      <c r="FTD7"/>
      <c r="FTE7"/>
      <c r="FTF7"/>
      <c r="FTG7"/>
      <c r="FTH7"/>
      <c r="FTI7"/>
      <c r="FTJ7"/>
      <c r="FTK7"/>
      <c r="FTL7"/>
      <c r="FTM7"/>
      <c r="FTN7"/>
      <c r="FTO7"/>
      <c r="FTP7"/>
      <c r="FTQ7"/>
      <c r="FTR7"/>
      <c r="FTS7"/>
      <c r="FTT7"/>
      <c r="FTU7"/>
      <c r="FTV7"/>
      <c r="FTW7"/>
      <c r="FTX7"/>
      <c r="FTY7"/>
      <c r="FTZ7"/>
      <c r="FUA7"/>
      <c r="FUB7"/>
      <c r="FUC7"/>
      <c r="FUD7"/>
      <c r="FUE7"/>
      <c r="FUF7"/>
      <c r="FUG7"/>
      <c r="FUH7"/>
      <c r="FUI7"/>
      <c r="FUJ7"/>
      <c r="FUK7"/>
      <c r="FUL7"/>
      <c r="FUM7"/>
      <c r="FUN7"/>
      <c r="FUO7"/>
      <c r="FUP7"/>
      <c r="FUQ7"/>
      <c r="FUR7"/>
      <c r="FUS7"/>
      <c r="FUT7"/>
      <c r="FUU7"/>
      <c r="FUV7"/>
      <c r="FUW7"/>
      <c r="FUX7"/>
      <c r="FUY7"/>
      <c r="FUZ7"/>
      <c r="FVA7"/>
      <c r="FVB7"/>
      <c r="FVC7"/>
      <c r="FVD7"/>
      <c r="FVE7"/>
      <c r="FVF7"/>
      <c r="FVG7"/>
      <c r="FVH7"/>
      <c r="FVI7"/>
      <c r="FVJ7"/>
      <c r="FVK7"/>
      <c r="FVL7"/>
      <c r="FVM7"/>
      <c r="FVN7"/>
      <c r="FVO7"/>
      <c r="FVP7"/>
      <c r="FVQ7"/>
      <c r="FVR7"/>
      <c r="FVS7"/>
      <c r="FVT7"/>
      <c r="FVU7"/>
      <c r="FVV7"/>
      <c r="FVW7"/>
      <c r="FVX7"/>
      <c r="FVY7"/>
      <c r="FVZ7"/>
      <c r="FWA7"/>
      <c r="FWB7"/>
      <c r="FWC7"/>
      <c r="FWD7"/>
      <c r="FWE7"/>
      <c r="FWF7"/>
      <c r="FWG7"/>
      <c r="FWH7"/>
      <c r="FWI7"/>
      <c r="FWJ7"/>
      <c r="FWK7"/>
      <c r="FWL7"/>
      <c r="FWM7"/>
      <c r="FWN7"/>
      <c r="FWO7"/>
      <c r="FWP7"/>
      <c r="FWQ7"/>
      <c r="FWR7"/>
      <c r="FWS7"/>
      <c r="FWT7"/>
      <c r="FWU7"/>
      <c r="FWV7"/>
      <c r="FWW7"/>
      <c r="FWX7"/>
      <c r="FWY7"/>
      <c r="FWZ7"/>
      <c r="FXA7"/>
      <c r="FXB7"/>
      <c r="FXC7"/>
      <c r="FXD7"/>
      <c r="FXE7"/>
      <c r="FXF7"/>
      <c r="FXG7"/>
      <c r="FXH7"/>
      <c r="FXI7"/>
      <c r="FXJ7"/>
      <c r="FXK7"/>
      <c r="FXL7"/>
      <c r="FXM7"/>
      <c r="FXN7"/>
      <c r="FXO7"/>
      <c r="FXP7"/>
      <c r="FXQ7"/>
      <c r="FXR7"/>
      <c r="FXS7"/>
      <c r="FXT7"/>
      <c r="FXU7"/>
      <c r="FXV7"/>
      <c r="FXW7"/>
      <c r="FXX7"/>
      <c r="FXY7"/>
      <c r="FXZ7"/>
      <c r="FYA7"/>
      <c r="FYB7"/>
      <c r="FYC7"/>
      <c r="FYD7"/>
      <c r="FYE7"/>
      <c r="FYF7"/>
      <c r="FYG7"/>
      <c r="FYH7"/>
      <c r="FYI7"/>
      <c r="FYJ7"/>
      <c r="FYK7"/>
      <c r="FYL7"/>
      <c r="FYM7"/>
      <c r="FYN7"/>
      <c r="FYO7"/>
      <c r="FYP7"/>
      <c r="FYQ7"/>
      <c r="FYR7"/>
      <c r="FYS7"/>
      <c r="FYT7"/>
      <c r="FYU7"/>
      <c r="FYV7"/>
      <c r="FYW7"/>
      <c r="FYX7"/>
      <c r="FYY7"/>
      <c r="FYZ7"/>
      <c r="FZA7"/>
      <c r="FZB7"/>
      <c r="FZC7"/>
      <c r="FZD7"/>
      <c r="FZE7"/>
      <c r="FZF7"/>
      <c r="FZG7"/>
      <c r="FZH7"/>
      <c r="FZI7"/>
      <c r="FZJ7"/>
      <c r="FZK7"/>
      <c r="FZL7"/>
      <c r="FZM7"/>
      <c r="FZN7"/>
      <c r="FZO7"/>
      <c r="FZP7"/>
      <c r="FZQ7"/>
      <c r="FZR7"/>
      <c r="FZS7"/>
      <c r="FZT7"/>
      <c r="FZU7"/>
      <c r="FZV7"/>
      <c r="FZW7"/>
      <c r="FZX7"/>
      <c r="FZY7"/>
      <c r="FZZ7"/>
      <c r="GAA7"/>
      <c r="GAB7"/>
      <c r="GAC7"/>
      <c r="GAD7"/>
      <c r="GAE7"/>
      <c r="GAF7"/>
      <c r="GAG7"/>
      <c r="GAH7"/>
      <c r="GAI7"/>
      <c r="GAJ7"/>
      <c r="GAK7"/>
      <c r="GAL7"/>
      <c r="GAM7"/>
      <c r="GAN7"/>
      <c r="GAO7"/>
      <c r="GAP7"/>
      <c r="GAQ7"/>
      <c r="GAR7"/>
      <c r="GAS7"/>
      <c r="GAT7"/>
      <c r="GAU7"/>
      <c r="GAV7"/>
      <c r="GAW7"/>
      <c r="GAX7"/>
      <c r="GAY7"/>
      <c r="GAZ7"/>
      <c r="GBA7"/>
      <c r="GBB7"/>
      <c r="GBC7"/>
      <c r="GBD7"/>
      <c r="GBE7"/>
      <c r="GBF7"/>
      <c r="GBG7"/>
      <c r="GBH7"/>
      <c r="GBI7"/>
      <c r="GBJ7"/>
      <c r="GBK7"/>
      <c r="GBL7"/>
      <c r="GBM7"/>
      <c r="GBN7"/>
      <c r="GBO7"/>
      <c r="GBP7"/>
      <c r="GBQ7"/>
      <c r="GBR7"/>
      <c r="GBS7"/>
      <c r="GBT7"/>
      <c r="GBU7"/>
      <c r="GBV7"/>
      <c r="GBW7"/>
      <c r="GBX7"/>
      <c r="GBY7"/>
      <c r="GBZ7"/>
      <c r="GCA7"/>
      <c r="GCB7"/>
      <c r="GCC7"/>
      <c r="GCD7"/>
      <c r="GCE7"/>
      <c r="GCF7"/>
      <c r="GCG7"/>
      <c r="GCH7"/>
      <c r="GCI7"/>
      <c r="GCJ7"/>
      <c r="GCK7"/>
      <c r="GCL7"/>
      <c r="GCM7"/>
      <c r="GCN7"/>
      <c r="GCO7"/>
      <c r="GCP7"/>
      <c r="GCQ7"/>
      <c r="GCR7"/>
      <c r="GCS7"/>
      <c r="GCT7"/>
      <c r="GCU7"/>
      <c r="GCV7"/>
      <c r="GCW7"/>
      <c r="GCX7"/>
      <c r="GCY7"/>
      <c r="GCZ7"/>
      <c r="GDA7"/>
      <c r="GDB7"/>
      <c r="GDC7"/>
      <c r="GDD7"/>
      <c r="GDE7"/>
      <c r="GDF7"/>
      <c r="GDG7"/>
      <c r="GDH7"/>
      <c r="GDI7"/>
      <c r="GDJ7"/>
      <c r="GDK7"/>
      <c r="GDL7"/>
      <c r="GDM7"/>
      <c r="GDN7"/>
      <c r="GDO7"/>
      <c r="GDP7"/>
      <c r="GDQ7"/>
      <c r="GDR7"/>
      <c r="GDS7"/>
      <c r="GDT7"/>
      <c r="GDU7"/>
      <c r="GDV7"/>
      <c r="GDW7"/>
      <c r="GDX7"/>
      <c r="GDY7"/>
      <c r="GDZ7"/>
      <c r="GEA7"/>
      <c r="GEB7"/>
      <c r="GEC7"/>
      <c r="GED7"/>
      <c r="GEE7"/>
      <c r="GEF7"/>
      <c r="GEG7"/>
      <c r="GEH7"/>
      <c r="GEI7"/>
      <c r="GEJ7"/>
      <c r="GEK7"/>
      <c r="GEL7"/>
      <c r="GEM7"/>
      <c r="GEN7"/>
      <c r="GEO7"/>
      <c r="GEP7"/>
      <c r="GEQ7"/>
      <c r="GER7"/>
      <c r="GES7"/>
      <c r="GET7"/>
      <c r="GEU7"/>
      <c r="GEV7"/>
      <c r="GEW7"/>
      <c r="GEX7"/>
      <c r="GEY7"/>
      <c r="GEZ7"/>
      <c r="GFA7"/>
      <c r="GFB7"/>
      <c r="GFC7"/>
      <c r="GFD7"/>
      <c r="GFE7"/>
      <c r="GFF7"/>
      <c r="GFG7"/>
      <c r="GFH7"/>
      <c r="GFI7"/>
      <c r="GFJ7"/>
      <c r="GFK7"/>
      <c r="GFL7"/>
      <c r="GFM7"/>
      <c r="GFN7"/>
      <c r="GFO7"/>
      <c r="GFP7"/>
      <c r="GFQ7"/>
      <c r="GFR7"/>
      <c r="GFS7"/>
      <c r="GFT7"/>
      <c r="GFU7"/>
      <c r="GFV7"/>
      <c r="GFW7"/>
      <c r="GFX7"/>
      <c r="GFY7"/>
      <c r="GFZ7"/>
      <c r="GGA7"/>
      <c r="GGB7"/>
      <c r="GGC7"/>
      <c r="GGD7"/>
      <c r="GGE7"/>
      <c r="GGF7"/>
      <c r="GGG7"/>
      <c r="GGH7"/>
      <c r="GGI7"/>
      <c r="GGJ7"/>
      <c r="GGK7"/>
      <c r="GGL7"/>
      <c r="GGM7"/>
      <c r="GGN7"/>
      <c r="GGO7"/>
      <c r="GGP7"/>
      <c r="GGQ7"/>
      <c r="GGR7"/>
      <c r="GGS7"/>
      <c r="GGT7"/>
      <c r="GGU7"/>
      <c r="GGV7"/>
      <c r="GGW7"/>
      <c r="GGX7"/>
      <c r="GGY7"/>
      <c r="GGZ7"/>
      <c r="GHA7"/>
      <c r="GHB7"/>
      <c r="GHC7"/>
      <c r="GHD7"/>
      <c r="GHE7"/>
      <c r="GHF7"/>
      <c r="GHG7"/>
      <c r="GHH7"/>
      <c r="GHI7"/>
      <c r="GHJ7"/>
      <c r="GHK7"/>
      <c r="GHL7"/>
      <c r="GHM7"/>
      <c r="GHN7"/>
      <c r="GHO7"/>
      <c r="GHP7"/>
      <c r="GHQ7"/>
      <c r="GHR7"/>
      <c r="GHS7"/>
      <c r="GHT7"/>
      <c r="GHU7"/>
      <c r="GHV7"/>
      <c r="GHW7"/>
      <c r="GHX7"/>
      <c r="GHY7"/>
      <c r="GHZ7"/>
      <c r="GIA7"/>
      <c r="GIB7"/>
      <c r="GIC7"/>
      <c r="GID7"/>
      <c r="GIE7"/>
      <c r="GIF7"/>
      <c r="GIG7"/>
      <c r="GIH7"/>
      <c r="GII7"/>
      <c r="GIJ7"/>
      <c r="GIK7"/>
      <c r="GIL7"/>
      <c r="GIM7"/>
      <c r="GIN7"/>
      <c r="GIO7"/>
      <c r="GIP7"/>
      <c r="GIQ7"/>
      <c r="GIR7"/>
      <c r="GIS7"/>
      <c r="GIT7"/>
      <c r="GIU7"/>
      <c r="GIV7"/>
      <c r="GIW7"/>
      <c r="GIX7"/>
      <c r="GIY7"/>
      <c r="GIZ7"/>
      <c r="GJA7"/>
      <c r="GJB7"/>
      <c r="GJC7"/>
      <c r="GJD7"/>
      <c r="GJE7"/>
      <c r="GJF7"/>
      <c r="GJG7"/>
      <c r="GJH7"/>
      <c r="GJI7"/>
      <c r="GJJ7"/>
      <c r="GJK7"/>
      <c r="GJL7"/>
      <c r="GJM7"/>
      <c r="GJN7"/>
      <c r="GJO7"/>
      <c r="GJP7"/>
      <c r="GJQ7"/>
      <c r="GJR7"/>
      <c r="GJS7"/>
      <c r="GJT7"/>
      <c r="GJU7"/>
      <c r="GJV7"/>
      <c r="GJW7"/>
      <c r="GJX7"/>
      <c r="GJY7"/>
      <c r="GJZ7"/>
      <c r="GKA7"/>
      <c r="GKB7"/>
      <c r="GKC7"/>
      <c r="GKD7"/>
      <c r="GKE7"/>
      <c r="GKF7"/>
      <c r="GKG7"/>
      <c r="GKH7"/>
      <c r="GKI7"/>
      <c r="GKJ7"/>
      <c r="GKK7"/>
      <c r="GKL7"/>
      <c r="GKM7"/>
      <c r="GKN7"/>
      <c r="GKO7"/>
      <c r="GKP7"/>
      <c r="GKQ7"/>
      <c r="GKR7"/>
      <c r="GKS7"/>
      <c r="GKT7"/>
      <c r="GKU7"/>
      <c r="GKV7"/>
      <c r="GKW7"/>
      <c r="GKX7"/>
      <c r="GKY7"/>
      <c r="GKZ7"/>
      <c r="GLA7"/>
      <c r="GLB7"/>
      <c r="GLC7"/>
      <c r="GLD7"/>
      <c r="GLE7"/>
      <c r="GLF7"/>
      <c r="GLG7"/>
      <c r="GLH7"/>
      <c r="GLI7"/>
      <c r="GLJ7"/>
      <c r="GLK7"/>
      <c r="GLL7"/>
      <c r="GLM7"/>
      <c r="GLN7"/>
      <c r="GLO7"/>
      <c r="GLP7"/>
      <c r="GLQ7"/>
      <c r="GLR7"/>
      <c r="GLS7"/>
      <c r="GLT7"/>
      <c r="GLU7"/>
      <c r="GLV7"/>
      <c r="GLW7"/>
      <c r="GLX7"/>
      <c r="GLY7"/>
      <c r="GLZ7"/>
      <c r="GMA7"/>
      <c r="GMB7"/>
      <c r="GMC7"/>
      <c r="GMD7"/>
      <c r="GME7"/>
      <c r="GMF7"/>
      <c r="GMG7"/>
      <c r="GMH7"/>
      <c r="GMI7"/>
      <c r="GMJ7"/>
      <c r="GMK7"/>
      <c r="GML7"/>
      <c r="GMM7"/>
      <c r="GMN7"/>
      <c r="GMO7"/>
      <c r="GMP7"/>
      <c r="GMQ7"/>
      <c r="GMR7"/>
      <c r="GMS7"/>
      <c r="GMT7"/>
      <c r="GMU7"/>
      <c r="GMV7"/>
      <c r="GMW7"/>
      <c r="GMX7"/>
      <c r="GMY7"/>
      <c r="GMZ7"/>
      <c r="GNA7"/>
      <c r="GNB7"/>
      <c r="GNC7"/>
      <c r="GND7"/>
      <c r="GNE7"/>
      <c r="GNF7"/>
      <c r="GNG7"/>
      <c r="GNH7"/>
      <c r="GNI7"/>
      <c r="GNJ7"/>
      <c r="GNK7"/>
      <c r="GNL7"/>
      <c r="GNM7"/>
      <c r="GNN7"/>
      <c r="GNO7"/>
      <c r="GNP7"/>
      <c r="GNQ7"/>
      <c r="GNR7"/>
      <c r="GNS7"/>
      <c r="GNT7"/>
      <c r="GNU7"/>
      <c r="GNV7"/>
      <c r="GNW7"/>
      <c r="GNX7"/>
      <c r="GNY7"/>
      <c r="GNZ7"/>
      <c r="GOA7"/>
      <c r="GOB7"/>
      <c r="GOC7"/>
      <c r="GOD7"/>
      <c r="GOE7"/>
      <c r="GOF7"/>
      <c r="GOG7"/>
      <c r="GOH7"/>
      <c r="GOI7"/>
      <c r="GOJ7"/>
      <c r="GOK7"/>
      <c r="GOL7"/>
      <c r="GOM7"/>
      <c r="GON7"/>
      <c r="GOO7"/>
      <c r="GOP7"/>
      <c r="GOQ7"/>
      <c r="GOR7"/>
      <c r="GOS7"/>
      <c r="GOT7"/>
      <c r="GOU7"/>
      <c r="GOV7"/>
      <c r="GOW7"/>
      <c r="GOX7"/>
      <c r="GOY7"/>
      <c r="GOZ7"/>
      <c r="GPA7"/>
      <c r="GPB7"/>
      <c r="GPC7"/>
      <c r="GPD7"/>
      <c r="GPE7"/>
      <c r="GPF7"/>
      <c r="GPG7"/>
      <c r="GPH7"/>
      <c r="GPI7"/>
      <c r="GPJ7"/>
      <c r="GPK7"/>
      <c r="GPL7"/>
      <c r="GPM7"/>
      <c r="GPN7"/>
      <c r="GPO7"/>
      <c r="GPP7"/>
      <c r="GPQ7"/>
      <c r="GPR7"/>
      <c r="GPS7"/>
      <c r="GPT7"/>
      <c r="GPU7"/>
      <c r="GPV7"/>
      <c r="GPW7"/>
      <c r="GPX7"/>
      <c r="GPY7"/>
      <c r="GPZ7"/>
      <c r="GQA7"/>
      <c r="GQB7"/>
      <c r="GQC7"/>
      <c r="GQD7"/>
      <c r="GQE7"/>
      <c r="GQF7"/>
      <c r="GQG7"/>
      <c r="GQH7"/>
      <c r="GQI7"/>
      <c r="GQJ7"/>
      <c r="GQK7"/>
      <c r="GQL7"/>
      <c r="GQM7"/>
      <c r="GQN7"/>
      <c r="GQO7"/>
      <c r="GQP7"/>
      <c r="GQQ7"/>
      <c r="GQR7"/>
      <c r="GQS7"/>
      <c r="GQT7"/>
      <c r="GQU7"/>
      <c r="GQV7"/>
      <c r="GQW7"/>
      <c r="GQX7"/>
      <c r="GQY7"/>
      <c r="GQZ7"/>
      <c r="GRA7"/>
      <c r="GRB7"/>
      <c r="GRC7"/>
      <c r="GRD7"/>
      <c r="GRE7"/>
      <c r="GRF7"/>
      <c r="GRG7"/>
      <c r="GRH7"/>
      <c r="GRI7"/>
      <c r="GRJ7"/>
      <c r="GRK7"/>
      <c r="GRL7"/>
      <c r="GRM7"/>
      <c r="GRN7"/>
      <c r="GRO7"/>
      <c r="GRP7"/>
      <c r="GRQ7"/>
      <c r="GRR7"/>
      <c r="GRS7"/>
      <c r="GRT7"/>
      <c r="GRU7"/>
      <c r="GRV7"/>
      <c r="GRW7"/>
      <c r="GRX7"/>
      <c r="GRY7"/>
      <c r="GRZ7"/>
      <c r="GSA7"/>
      <c r="GSB7"/>
      <c r="GSC7"/>
      <c r="GSD7"/>
      <c r="GSE7"/>
      <c r="GSF7"/>
      <c r="GSG7"/>
      <c r="GSH7"/>
      <c r="GSI7"/>
      <c r="GSJ7"/>
      <c r="GSK7"/>
      <c r="GSL7"/>
      <c r="GSM7"/>
      <c r="GSN7"/>
      <c r="GSO7"/>
      <c r="GSP7"/>
      <c r="GSQ7"/>
      <c r="GSR7"/>
      <c r="GSS7"/>
      <c r="GST7"/>
      <c r="GSU7"/>
      <c r="GSV7"/>
      <c r="GSW7"/>
      <c r="GSX7"/>
      <c r="GSY7"/>
      <c r="GSZ7"/>
      <c r="GTA7"/>
      <c r="GTB7"/>
      <c r="GTC7"/>
      <c r="GTD7"/>
      <c r="GTE7"/>
      <c r="GTF7"/>
      <c r="GTG7"/>
      <c r="GTH7"/>
      <c r="GTI7"/>
      <c r="GTJ7"/>
      <c r="GTK7"/>
      <c r="GTL7"/>
      <c r="GTM7"/>
      <c r="GTN7"/>
      <c r="GTO7"/>
      <c r="GTP7"/>
      <c r="GTQ7"/>
      <c r="GTR7"/>
      <c r="GTS7"/>
      <c r="GTT7"/>
      <c r="GTU7"/>
      <c r="GTV7"/>
      <c r="GTW7"/>
      <c r="GTX7"/>
      <c r="GTY7"/>
      <c r="GTZ7"/>
      <c r="GUA7"/>
      <c r="GUB7"/>
      <c r="GUC7"/>
      <c r="GUD7"/>
      <c r="GUE7"/>
      <c r="GUF7"/>
      <c r="GUG7"/>
      <c r="GUH7"/>
      <c r="GUI7"/>
      <c r="GUJ7"/>
      <c r="GUK7"/>
      <c r="GUL7"/>
      <c r="GUM7"/>
      <c r="GUN7"/>
      <c r="GUO7"/>
      <c r="GUP7"/>
      <c r="GUQ7"/>
      <c r="GUR7"/>
      <c r="GUS7"/>
      <c r="GUT7"/>
      <c r="GUU7"/>
      <c r="GUV7"/>
      <c r="GUW7"/>
      <c r="GUX7"/>
      <c r="GUY7"/>
      <c r="GUZ7"/>
      <c r="GVA7"/>
      <c r="GVB7"/>
      <c r="GVC7"/>
      <c r="GVD7"/>
      <c r="GVE7"/>
      <c r="GVF7"/>
      <c r="GVG7"/>
      <c r="GVH7"/>
      <c r="GVI7"/>
      <c r="GVJ7"/>
      <c r="GVK7"/>
      <c r="GVL7"/>
      <c r="GVM7"/>
      <c r="GVN7"/>
      <c r="GVO7"/>
      <c r="GVP7"/>
      <c r="GVQ7"/>
      <c r="GVR7"/>
      <c r="GVS7"/>
      <c r="GVT7"/>
      <c r="GVU7"/>
      <c r="GVV7"/>
      <c r="GVW7"/>
      <c r="GVX7"/>
      <c r="GVY7"/>
      <c r="GVZ7"/>
      <c r="GWA7"/>
      <c r="GWB7"/>
      <c r="GWC7"/>
      <c r="GWD7"/>
      <c r="GWE7"/>
      <c r="GWF7"/>
      <c r="GWG7"/>
      <c r="GWH7"/>
      <c r="GWI7"/>
      <c r="GWJ7"/>
      <c r="GWK7"/>
      <c r="GWL7"/>
      <c r="GWM7"/>
      <c r="GWN7"/>
      <c r="GWO7"/>
      <c r="GWP7"/>
      <c r="GWQ7"/>
      <c r="GWR7"/>
      <c r="GWS7"/>
      <c r="GWT7"/>
      <c r="GWU7"/>
      <c r="GWV7"/>
      <c r="GWW7"/>
      <c r="GWX7"/>
      <c r="GWY7"/>
      <c r="GWZ7"/>
      <c r="GXA7"/>
      <c r="GXB7"/>
      <c r="GXC7"/>
      <c r="GXD7"/>
      <c r="GXE7"/>
      <c r="GXF7"/>
      <c r="GXG7"/>
      <c r="GXH7"/>
      <c r="GXI7"/>
      <c r="GXJ7"/>
      <c r="GXK7"/>
      <c r="GXL7"/>
      <c r="GXM7"/>
      <c r="GXN7"/>
      <c r="GXO7"/>
      <c r="GXP7"/>
      <c r="GXQ7"/>
      <c r="GXR7"/>
      <c r="GXS7"/>
      <c r="GXT7"/>
      <c r="GXU7"/>
      <c r="GXV7"/>
      <c r="GXW7"/>
      <c r="GXX7"/>
      <c r="GXY7"/>
      <c r="GXZ7"/>
      <c r="GYA7"/>
      <c r="GYB7"/>
      <c r="GYC7"/>
      <c r="GYD7"/>
      <c r="GYE7"/>
      <c r="GYF7"/>
      <c r="GYG7"/>
      <c r="GYH7"/>
      <c r="GYI7"/>
      <c r="GYJ7"/>
      <c r="GYK7"/>
      <c r="GYL7"/>
      <c r="GYM7"/>
      <c r="GYN7"/>
      <c r="GYO7"/>
      <c r="GYP7"/>
      <c r="GYQ7"/>
      <c r="GYR7"/>
      <c r="GYS7"/>
      <c r="GYT7"/>
      <c r="GYU7"/>
      <c r="GYV7"/>
      <c r="GYW7"/>
      <c r="GYX7"/>
      <c r="GYY7"/>
      <c r="GYZ7"/>
      <c r="GZA7"/>
      <c r="GZB7"/>
      <c r="GZC7"/>
      <c r="GZD7"/>
      <c r="GZE7"/>
      <c r="GZF7"/>
      <c r="GZG7"/>
      <c r="GZH7"/>
      <c r="GZI7"/>
      <c r="GZJ7"/>
      <c r="GZK7"/>
      <c r="GZL7"/>
      <c r="GZM7"/>
      <c r="GZN7"/>
      <c r="GZO7"/>
      <c r="GZP7"/>
      <c r="GZQ7"/>
      <c r="GZR7"/>
      <c r="GZS7"/>
      <c r="GZT7"/>
      <c r="GZU7"/>
      <c r="GZV7"/>
      <c r="GZW7"/>
      <c r="GZX7"/>
      <c r="GZY7"/>
      <c r="GZZ7"/>
      <c r="HAA7"/>
      <c r="HAB7"/>
      <c r="HAC7"/>
      <c r="HAD7"/>
      <c r="HAE7"/>
      <c r="HAF7"/>
      <c r="HAG7"/>
      <c r="HAH7"/>
      <c r="HAI7"/>
      <c r="HAJ7"/>
      <c r="HAK7"/>
      <c r="HAL7"/>
      <c r="HAM7"/>
      <c r="HAN7"/>
      <c r="HAO7"/>
      <c r="HAP7"/>
      <c r="HAQ7"/>
      <c r="HAR7"/>
      <c r="HAS7"/>
      <c r="HAT7"/>
      <c r="HAU7"/>
      <c r="HAV7"/>
      <c r="HAW7"/>
      <c r="HAX7"/>
      <c r="HAY7"/>
      <c r="HAZ7"/>
      <c r="HBA7"/>
      <c r="HBB7"/>
      <c r="HBC7"/>
      <c r="HBD7"/>
      <c r="HBE7"/>
      <c r="HBF7"/>
      <c r="HBG7"/>
      <c r="HBH7"/>
      <c r="HBI7"/>
      <c r="HBJ7"/>
      <c r="HBK7"/>
      <c r="HBL7"/>
      <c r="HBM7"/>
      <c r="HBN7"/>
      <c r="HBO7"/>
      <c r="HBP7"/>
      <c r="HBQ7"/>
      <c r="HBR7"/>
      <c r="HBS7"/>
      <c r="HBT7"/>
      <c r="HBU7"/>
      <c r="HBV7"/>
      <c r="HBW7"/>
      <c r="HBX7"/>
      <c r="HBY7"/>
      <c r="HBZ7"/>
      <c r="HCA7"/>
      <c r="HCB7"/>
      <c r="HCC7"/>
      <c r="HCD7"/>
      <c r="HCE7"/>
      <c r="HCF7"/>
      <c r="HCG7"/>
      <c r="HCH7"/>
      <c r="HCI7"/>
      <c r="HCJ7"/>
      <c r="HCK7"/>
      <c r="HCL7"/>
      <c r="HCM7"/>
      <c r="HCN7"/>
      <c r="HCO7"/>
      <c r="HCP7"/>
      <c r="HCQ7"/>
      <c r="HCR7"/>
      <c r="HCS7"/>
      <c r="HCT7"/>
      <c r="HCU7"/>
      <c r="HCV7"/>
      <c r="HCW7"/>
      <c r="HCX7"/>
      <c r="HCY7"/>
      <c r="HCZ7"/>
      <c r="HDA7"/>
      <c r="HDB7"/>
      <c r="HDC7"/>
      <c r="HDD7"/>
      <c r="HDE7"/>
      <c r="HDF7"/>
      <c r="HDG7"/>
      <c r="HDH7"/>
      <c r="HDI7"/>
      <c r="HDJ7"/>
      <c r="HDK7"/>
      <c r="HDL7"/>
      <c r="HDM7"/>
      <c r="HDN7"/>
      <c r="HDO7"/>
      <c r="HDP7"/>
      <c r="HDQ7"/>
      <c r="HDR7"/>
      <c r="HDS7"/>
      <c r="HDT7"/>
      <c r="HDU7"/>
      <c r="HDV7"/>
      <c r="HDW7"/>
      <c r="HDX7"/>
      <c r="HDY7"/>
      <c r="HDZ7"/>
      <c r="HEA7"/>
      <c r="HEB7"/>
      <c r="HEC7"/>
      <c r="HED7"/>
      <c r="HEE7"/>
      <c r="HEF7"/>
      <c r="HEG7"/>
      <c r="HEH7"/>
      <c r="HEI7"/>
      <c r="HEJ7"/>
      <c r="HEK7"/>
      <c r="HEL7"/>
      <c r="HEM7"/>
      <c r="HEN7"/>
      <c r="HEO7"/>
      <c r="HEP7"/>
      <c r="HEQ7"/>
      <c r="HER7"/>
      <c r="HES7"/>
      <c r="HET7"/>
      <c r="HEU7"/>
      <c r="HEV7"/>
      <c r="HEW7"/>
      <c r="HEX7"/>
      <c r="HEY7"/>
      <c r="HEZ7"/>
      <c r="HFA7"/>
      <c r="HFB7"/>
      <c r="HFC7"/>
      <c r="HFD7"/>
      <c r="HFE7"/>
      <c r="HFF7"/>
      <c r="HFG7"/>
      <c r="HFH7"/>
      <c r="HFI7"/>
      <c r="HFJ7"/>
      <c r="HFK7"/>
      <c r="HFL7"/>
      <c r="HFM7"/>
      <c r="HFN7"/>
      <c r="HFO7"/>
      <c r="HFP7"/>
      <c r="HFQ7"/>
      <c r="HFR7"/>
      <c r="HFS7"/>
      <c r="HFT7"/>
      <c r="HFU7"/>
      <c r="HFV7"/>
      <c r="HFW7"/>
      <c r="HFX7"/>
      <c r="HFY7"/>
      <c r="HFZ7"/>
      <c r="HGA7"/>
      <c r="HGB7"/>
      <c r="HGC7"/>
      <c r="HGD7"/>
      <c r="HGE7"/>
      <c r="HGF7"/>
      <c r="HGG7"/>
      <c r="HGH7"/>
      <c r="HGI7"/>
      <c r="HGJ7"/>
      <c r="HGK7"/>
      <c r="HGL7"/>
      <c r="HGM7"/>
      <c r="HGN7"/>
      <c r="HGO7"/>
      <c r="HGP7"/>
      <c r="HGQ7"/>
      <c r="HGR7"/>
      <c r="HGS7"/>
      <c r="HGT7"/>
      <c r="HGU7"/>
      <c r="HGV7"/>
      <c r="HGW7"/>
      <c r="HGX7"/>
      <c r="HGY7"/>
      <c r="HGZ7"/>
      <c r="HHA7"/>
      <c r="HHB7"/>
      <c r="HHC7"/>
      <c r="HHD7"/>
      <c r="HHE7"/>
      <c r="HHF7"/>
      <c r="HHG7"/>
      <c r="HHH7"/>
      <c r="HHI7"/>
      <c r="HHJ7"/>
      <c r="HHK7"/>
      <c r="HHL7"/>
      <c r="HHM7"/>
      <c r="HHN7"/>
      <c r="HHO7"/>
      <c r="HHP7"/>
      <c r="HHQ7"/>
      <c r="HHR7"/>
      <c r="HHS7"/>
      <c r="HHT7"/>
      <c r="HHU7"/>
      <c r="HHV7"/>
      <c r="HHW7"/>
      <c r="HHX7"/>
      <c r="HHY7"/>
      <c r="HHZ7"/>
      <c r="HIA7"/>
      <c r="HIB7"/>
      <c r="HIC7"/>
      <c r="HID7"/>
      <c r="HIE7"/>
      <c r="HIF7"/>
      <c r="HIG7"/>
      <c r="HIH7"/>
      <c r="HII7"/>
      <c r="HIJ7"/>
      <c r="HIK7"/>
      <c r="HIL7"/>
      <c r="HIM7"/>
      <c r="HIN7"/>
      <c r="HIO7"/>
      <c r="HIP7"/>
      <c r="HIQ7"/>
      <c r="HIR7"/>
      <c r="HIS7"/>
      <c r="HIT7"/>
      <c r="HIU7"/>
      <c r="HIV7"/>
      <c r="HIW7"/>
      <c r="HIX7"/>
      <c r="HIY7"/>
      <c r="HIZ7"/>
      <c r="HJA7"/>
      <c r="HJB7"/>
      <c r="HJC7"/>
      <c r="HJD7"/>
      <c r="HJE7"/>
      <c r="HJF7"/>
      <c r="HJG7"/>
      <c r="HJH7"/>
      <c r="HJI7"/>
      <c r="HJJ7"/>
      <c r="HJK7"/>
      <c r="HJL7"/>
      <c r="HJM7"/>
      <c r="HJN7"/>
      <c r="HJO7"/>
      <c r="HJP7"/>
      <c r="HJQ7"/>
      <c r="HJR7"/>
      <c r="HJS7"/>
      <c r="HJT7"/>
      <c r="HJU7"/>
      <c r="HJV7"/>
      <c r="HJW7"/>
      <c r="HJX7"/>
      <c r="HJY7"/>
      <c r="HJZ7"/>
      <c r="HKA7"/>
      <c r="HKB7"/>
      <c r="HKC7"/>
      <c r="HKD7"/>
      <c r="HKE7"/>
      <c r="HKF7"/>
      <c r="HKG7"/>
      <c r="HKH7"/>
      <c r="HKI7"/>
      <c r="HKJ7"/>
      <c r="HKK7"/>
      <c r="HKL7"/>
      <c r="HKM7"/>
      <c r="HKN7"/>
      <c r="HKO7"/>
      <c r="HKP7"/>
      <c r="HKQ7"/>
      <c r="HKR7"/>
      <c r="HKS7"/>
      <c r="HKT7"/>
      <c r="HKU7"/>
      <c r="HKV7"/>
      <c r="HKW7"/>
      <c r="HKX7"/>
      <c r="HKY7"/>
      <c r="HKZ7"/>
      <c r="HLA7"/>
      <c r="HLB7"/>
      <c r="HLC7"/>
      <c r="HLD7"/>
      <c r="HLE7"/>
      <c r="HLF7"/>
      <c r="HLG7"/>
      <c r="HLH7"/>
      <c r="HLI7"/>
      <c r="HLJ7"/>
      <c r="HLK7"/>
      <c r="HLL7"/>
      <c r="HLM7"/>
      <c r="HLN7"/>
      <c r="HLO7"/>
      <c r="HLP7"/>
      <c r="HLQ7"/>
      <c r="HLR7"/>
      <c r="HLS7"/>
      <c r="HLT7"/>
      <c r="HLU7"/>
      <c r="HLV7"/>
      <c r="HLW7"/>
      <c r="HLX7"/>
      <c r="HLY7"/>
      <c r="HLZ7"/>
      <c r="HMA7"/>
      <c r="HMB7"/>
      <c r="HMC7"/>
      <c r="HMD7"/>
      <c r="HME7"/>
      <c r="HMF7"/>
      <c r="HMG7"/>
      <c r="HMH7"/>
      <c r="HMI7"/>
      <c r="HMJ7"/>
      <c r="HMK7"/>
      <c r="HML7"/>
      <c r="HMM7"/>
      <c r="HMN7"/>
      <c r="HMO7"/>
      <c r="HMP7"/>
      <c r="HMQ7"/>
      <c r="HMR7"/>
      <c r="HMS7"/>
      <c r="HMT7"/>
      <c r="HMU7"/>
      <c r="HMV7"/>
      <c r="HMW7"/>
      <c r="HMX7"/>
      <c r="HMY7"/>
      <c r="HMZ7"/>
      <c r="HNA7"/>
      <c r="HNB7"/>
      <c r="HNC7"/>
      <c r="HND7"/>
      <c r="HNE7"/>
      <c r="HNF7"/>
      <c r="HNG7"/>
      <c r="HNH7"/>
      <c r="HNI7"/>
      <c r="HNJ7"/>
      <c r="HNK7"/>
      <c r="HNL7"/>
      <c r="HNM7"/>
      <c r="HNN7"/>
      <c r="HNO7"/>
      <c r="HNP7"/>
      <c r="HNQ7"/>
      <c r="HNR7"/>
      <c r="HNS7"/>
      <c r="HNT7"/>
      <c r="HNU7"/>
      <c r="HNV7"/>
      <c r="HNW7"/>
      <c r="HNX7"/>
      <c r="HNY7"/>
      <c r="HNZ7"/>
      <c r="HOA7"/>
      <c r="HOB7"/>
      <c r="HOC7"/>
      <c r="HOD7"/>
      <c r="HOE7"/>
      <c r="HOF7"/>
      <c r="HOG7"/>
      <c r="HOH7"/>
      <c r="HOI7"/>
      <c r="HOJ7"/>
      <c r="HOK7"/>
      <c r="HOL7"/>
      <c r="HOM7"/>
      <c r="HON7"/>
      <c r="HOO7"/>
      <c r="HOP7"/>
      <c r="HOQ7"/>
      <c r="HOR7"/>
      <c r="HOS7"/>
      <c r="HOT7"/>
      <c r="HOU7"/>
      <c r="HOV7"/>
      <c r="HOW7"/>
      <c r="HOX7"/>
      <c r="HOY7"/>
      <c r="HOZ7"/>
      <c r="HPA7"/>
      <c r="HPB7"/>
      <c r="HPC7"/>
      <c r="HPD7"/>
      <c r="HPE7"/>
      <c r="HPF7"/>
      <c r="HPG7"/>
      <c r="HPH7"/>
      <c r="HPI7"/>
      <c r="HPJ7"/>
      <c r="HPK7"/>
      <c r="HPL7"/>
      <c r="HPM7"/>
      <c r="HPN7"/>
      <c r="HPO7"/>
      <c r="HPP7"/>
      <c r="HPQ7"/>
      <c r="HPR7"/>
      <c r="HPS7"/>
      <c r="HPT7"/>
      <c r="HPU7"/>
      <c r="HPV7"/>
      <c r="HPW7"/>
      <c r="HPX7"/>
      <c r="HPY7"/>
      <c r="HPZ7"/>
      <c r="HQA7"/>
      <c r="HQB7"/>
      <c r="HQC7"/>
      <c r="HQD7"/>
      <c r="HQE7"/>
      <c r="HQF7"/>
      <c r="HQG7"/>
      <c r="HQH7"/>
      <c r="HQI7"/>
      <c r="HQJ7"/>
      <c r="HQK7"/>
      <c r="HQL7"/>
      <c r="HQM7"/>
      <c r="HQN7"/>
      <c r="HQO7"/>
      <c r="HQP7"/>
      <c r="HQQ7"/>
      <c r="HQR7"/>
      <c r="HQS7"/>
      <c r="HQT7"/>
      <c r="HQU7"/>
      <c r="HQV7"/>
      <c r="HQW7"/>
      <c r="HQX7"/>
      <c r="HQY7"/>
      <c r="HQZ7"/>
      <c r="HRA7"/>
      <c r="HRB7"/>
      <c r="HRC7"/>
      <c r="HRD7"/>
      <c r="HRE7"/>
      <c r="HRF7"/>
      <c r="HRG7"/>
      <c r="HRH7"/>
      <c r="HRI7"/>
      <c r="HRJ7"/>
      <c r="HRK7"/>
      <c r="HRL7"/>
      <c r="HRM7"/>
      <c r="HRN7"/>
      <c r="HRO7"/>
      <c r="HRP7"/>
      <c r="HRQ7"/>
      <c r="HRR7"/>
      <c r="HRS7"/>
      <c r="HRT7"/>
      <c r="HRU7"/>
      <c r="HRV7"/>
      <c r="HRW7"/>
      <c r="HRX7"/>
      <c r="HRY7"/>
      <c r="HRZ7"/>
      <c r="HSA7"/>
      <c r="HSB7"/>
      <c r="HSC7"/>
      <c r="HSD7"/>
      <c r="HSE7"/>
      <c r="HSF7"/>
      <c r="HSG7"/>
      <c r="HSH7"/>
      <c r="HSI7"/>
      <c r="HSJ7"/>
      <c r="HSK7"/>
      <c r="HSL7"/>
      <c r="HSM7"/>
      <c r="HSN7"/>
      <c r="HSO7"/>
      <c r="HSP7"/>
      <c r="HSQ7"/>
      <c r="HSR7"/>
      <c r="HSS7"/>
      <c r="HST7"/>
      <c r="HSU7"/>
      <c r="HSV7"/>
      <c r="HSW7"/>
      <c r="HSX7"/>
      <c r="HSY7"/>
      <c r="HSZ7"/>
      <c r="HTA7"/>
      <c r="HTB7"/>
      <c r="HTC7"/>
      <c r="HTD7"/>
      <c r="HTE7"/>
      <c r="HTF7"/>
      <c r="HTG7"/>
      <c r="HTH7"/>
      <c r="HTI7"/>
      <c r="HTJ7"/>
      <c r="HTK7"/>
      <c r="HTL7"/>
      <c r="HTM7"/>
      <c r="HTN7"/>
      <c r="HTO7"/>
      <c r="HTP7"/>
      <c r="HTQ7"/>
      <c r="HTR7"/>
      <c r="HTS7"/>
      <c r="HTT7"/>
      <c r="HTU7"/>
      <c r="HTV7"/>
      <c r="HTW7"/>
      <c r="HTX7"/>
      <c r="HTY7"/>
      <c r="HTZ7"/>
      <c r="HUA7"/>
      <c r="HUB7"/>
      <c r="HUC7"/>
      <c r="HUD7"/>
      <c r="HUE7"/>
      <c r="HUF7"/>
      <c r="HUG7"/>
      <c r="HUH7"/>
      <c r="HUI7"/>
      <c r="HUJ7"/>
      <c r="HUK7"/>
      <c r="HUL7"/>
      <c r="HUM7"/>
      <c r="HUN7"/>
      <c r="HUO7"/>
      <c r="HUP7"/>
      <c r="HUQ7"/>
      <c r="HUR7"/>
      <c r="HUS7"/>
      <c r="HUT7"/>
      <c r="HUU7"/>
      <c r="HUV7"/>
      <c r="HUW7"/>
      <c r="HUX7"/>
      <c r="HUY7"/>
      <c r="HUZ7"/>
      <c r="HVA7"/>
      <c r="HVB7"/>
      <c r="HVC7"/>
      <c r="HVD7"/>
      <c r="HVE7"/>
      <c r="HVF7"/>
      <c r="HVG7"/>
      <c r="HVH7"/>
      <c r="HVI7"/>
      <c r="HVJ7"/>
      <c r="HVK7"/>
      <c r="HVL7"/>
      <c r="HVM7"/>
      <c r="HVN7"/>
      <c r="HVO7"/>
      <c r="HVP7"/>
      <c r="HVQ7"/>
      <c r="HVR7"/>
      <c r="HVS7"/>
      <c r="HVT7"/>
      <c r="HVU7"/>
      <c r="HVV7"/>
      <c r="HVW7"/>
      <c r="HVX7"/>
      <c r="HVY7"/>
      <c r="HVZ7"/>
      <c r="HWA7"/>
      <c r="HWB7"/>
      <c r="HWC7"/>
      <c r="HWD7"/>
      <c r="HWE7"/>
      <c r="HWF7"/>
      <c r="HWG7"/>
      <c r="HWH7"/>
      <c r="HWI7"/>
      <c r="HWJ7"/>
      <c r="HWK7"/>
      <c r="HWL7"/>
      <c r="HWM7"/>
      <c r="HWN7"/>
      <c r="HWO7"/>
      <c r="HWP7"/>
      <c r="HWQ7"/>
      <c r="HWR7"/>
      <c r="HWS7"/>
      <c r="HWT7"/>
      <c r="HWU7"/>
      <c r="HWV7"/>
      <c r="HWW7"/>
      <c r="HWX7"/>
      <c r="HWY7"/>
      <c r="HWZ7"/>
      <c r="HXA7"/>
      <c r="HXB7"/>
      <c r="HXC7"/>
      <c r="HXD7"/>
      <c r="HXE7"/>
      <c r="HXF7"/>
      <c r="HXG7"/>
      <c r="HXH7"/>
      <c r="HXI7"/>
      <c r="HXJ7"/>
      <c r="HXK7"/>
      <c r="HXL7"/>
      <c r="HXM7"/>
      <c r="HXN7"/>
      <c r="HXO7"/>
      <c r="HXP7"/>
      <c r="HXQ7"/>
      <c r="HXR7"/>
      <c r="HXS7"/>
      <c r="HXT7"/>
      <c r="HXU7"/>
      <c r="HXV7"/>
      <c r="HXW7"/>
      <c r="HXX7"/>
      <c r="HXY7"/>
      <c r="HXZ7"/>
      <c r="HYA7"/>
      <c r="HYB7"/>
      <c r="HYC7"/>
      <c r="HYD7"/>
      <c r="HYE7"/>
      <c r="HYF7"/>
      <c r="HYG7"/>
      <c r="HYH7"/>
      <c r="HYI7"/>
      <c r="HYJ7"/>
      <c r="HYK7"/>
      <c r="HYL7"/>
      <c r="HYM7"/>
      <c r="HYN7"/>
      <c r="HYO7"/>
      <c r="HYP7"/>
      <c r="HYQ7"/>
      <c r="HYR7"/>
      <c r="HYS7"/>
      <c r="HYT7"/>
      <c r="HYU7"/>
      <c r="HYV7"/>
      <c r="HYW7"/>
      <c r="HYX7"/>
      <c r="HYY7"/>
      <c r="HYZ7"/>
      <c r="HZA7"/>
      <c r="HZB7"/>
      <c r="HZC7"/>
      <c r="HZD7"/>
      <c r="HZE7"/>
      <c r="HZF7"/>
      <c r="HZG7"/>
      <c r="HZH7"/>
      <c r="HZI7"/>
      <c r="HZJ7"/>
      <c r="HZK7"/>
      <c r="HZL7"/>
      <c r="HZM7"/>
      <c r="HZN7"/>
      <c r="HZO7"/>
      <c r="HZP7"/>
      <c r="HZQ7"/>
      <c r="HZR7"/>
      <c r="HZS7"/>
      <c r="HZT7"/>
      <c r="HZU7"/>
      <c r="HZV7"/>
      <c r="HZW7"/>
      <c r="HZX7"/>
      <c r="HZY7"/>
      <c r="HZZ7"/>
      <c r="IAA7"/>
      <c r="IAB7"/>
      <c r="IAC7"/>
      <c r="IAD7"/>
      <c r="IAE7"/>
      <c r="IAF7"/>
      <c r="IAG7"/>
      <c r="IAH7"/>
      <c r="IAI7"/>
      <c r="IAJ7"/>
      <c r="IAK7"/>
      <c r="IAL7"/>
      <c r="IAM7"/>
      <c r="IAN7"/>
      <c r="IAO7"/>
      <c r="IAP7"/>
      <c r="IAQ7"/>
      <c r="IAR7"/>
      <c r="IAS7"/>
      <c r="IAT7"/>
      <c r="IAU7"/>
      <c r="IAV7"/>
      <c r="IAW7"/>
      <c r="IAX7"/>
      <c r="IAY7"/>
      <c r="IAZ7"/>
      <c r="IBA7"/>
      <c r="IBB7"/>
      <c r="IBC7"/>
      <c r="IBD7"/>
      <c r="IBE7"/>
      <c r="IBF7"/>
      <c r="IBG7"/>
      <c r="IBH7"/>
      <c r="IBI7"/>
      <c r="IBJ7"/>
      <c r="IBK7"/>
      <c r="IBL7"/>
      <c r="IBM7"/>
      <c r="IBN7"/>
      <c r="IBO7"/>
      <c r="IBP7"/>
      <c r="IBQ7"/>
      <c r="IBR7"/>
      <c r="IBS7"/>
      <c r="IBT7"/>
      <c r="IBU7"/>
      <c r="IBV7"/>
      <c r="IBW7"/>
      <c r="IBX7"/>
      <c r="IBY7"/>
      <c r="IBZ7"/>
      <c r="ICA7"/>
      <c r="ICB7"/>
      <c r="ICC7"/>
      <c r="ICD7"/>
      <c r="ICE7"/>
      <c r="ICF7"/>
      <c r="ICG7"/>
      <c r="ICH7"/>
      <c r="ICI7"/>
      <c r="ICJ7"/>
      <c r="ICK7"/>
      <c r="ICL7"/>
      <c r="ICM7"/>
      <c r="ICN7"/>
      <c r="ICO7"/>
      <c r="ICP7"/>
      <c r="ICQ7"/>
      <c r="ICR7"/>
      <c r="ICS7"/>
      <c r="ICT7"/>
      <c r="ICU7"/>
      <c r="ICV7"/>
      <c r="ICW7"/>
      <c r="ICX7"/>
      <c r="ICY7"/>
      <c r="ICZ7"/>
      <c r="IDA7"/>
      <c r="IDB7"/>
      <c r="IDC7"/>
      <c r="IDD7"/>
      <c r="IDE7"/>
      <c r="IDF7"/>
      <c r="IDG7"/>
      <c r="IDH7"/>
      <c r="IDI7"/>
      <c r="IDJ7"/>
      <c r="IDK7"/>
      <c r="IDL7"/>
      <c r="IDM7"/>
      <c r="IDN7"/>
      <c r="IDO7"/>
      <c r="IDP7"/>
      <c r="IDQ7"/>
      <c r="IDR7"/>
      <c r="IDS7"/>
      <c r="IDT7"/>
      <c r="IDU7"/>
      <c r="IDV7"/>
      <c r="IDW7"/>
      <c r="IDX7"/>
      <c r="IDY7"/>
      <c r="IDZ7"/>
      <c r="IEA7"/>
      <c r="IEB7"/>
      <c r="IEC7"/>
      <c r="IED7"/>
      <c r="IEE7"/>
      <c r="IEF7"/>
      <c r="IEG7"/>
      <c r="IEH7"/>
      <c r="IEI7"/>
      <c r="IEJ7"/>
      <c r="IEK7"/>
      <c r="IEL7"/>
      <c r="IEM7"/>
      <c r="IEN7"/>
      <c r="IEO7"/>
      <c r="IEP7"/>
      <c r="IEQ7"/>
      <c r="IER7"/>
      <c r="IES7"/>
      <c r="IET7"/>
      <c r="IEU7"/>
      <c r="IEV7"/>
      <c r="IEW7"/>
      <c r="IEX7"/>
      <c r="IEY7"/>
      <c r="IEZ7"/>
      <c r="IFA7"/>
      <c r="IFB7"/>
      <c r="IFC7"/>
      <c r="IFD7"/>
      <c r="IFE7"/>
      <c r="IFF7"/>
      <c r="IFG7"/>
      <c r="IFH7"/>
      <c r="IFI7"/>
      <c r="IFJ7"/>
      <c r="IFK7"/>
      <c r="IFL7"/>
      <c r="IFM7"/>
      <c r="IFN7"/>
      <c r="IFO7"/>
      <c r="IFP7"/>
      <c r="IFQ7"/>
      <c r="IFR7"/>
      <c r="IFS7"/>
      <c r="IFT7"/>
      <c r="IFU7"/>
      <c r="IFV7"/>
      <c r="IFW7"/>
      <c r="IFX7"/>
      <c r="IFY7"/>
      <c r="IFZ7"/>
      <c r="IGA7"/>
      <c r="IGB7"/>
      <c r="IGC7"/>
      <c r="IGD7"/>
      <c r="IGE7"/>
      <c r="IGF7"/>
      <c r="IGG7"/>
      <c r="IGH7"/>
      <c r="IGI7"/>
      <c r="IGJ7"/>
      <c r="IGK7"/>
      <c r="IGL7"/>
      <c r="IGM7"/>
      <c r="IGN7"/>
      <c r="IGO7"/>
      <c r="IGP7"/>
      <c r="IGQ7"/>
      <c r="IGR7"/>
      <c r="IGS7"/>
      <c r="IGT7"/>
      <c r="IGU7"/>
      <c r="IGV7"/>
      <c r="IGW7"/>
      <c r="IGX7"/>
      <c r="IGY7"/>
      <c r="IGZ7"/>
      <c r="IHA7"/>
      <c r="IHB7"/>
      <c r="IHC7"/>
      <c r="IHD7"/>
      <c r="IHE7"/>
      <c r="IHF7"/>
      <c r="IHG7"/>
      <c r="IHH7"/>
      <c r="IHI7"/>
      <c r="IHJ7"/>
      <c r="IHK7"/>
      <c r="IHL7"/>
      <c r="IHM7"/>
      <c r="IHN7"/>
      <c r="IHO7"/>
      <c r="IHP7"/>
      <c r="IHQ7"/>
      <c r="IHR7"/>
      <c r="IHS7"/>
      <c r="IHT7"/>
      <c r="IHU7"/>
      <c r="IHV7"/>
      <c r="IHW7"/>
      <c r="IHX7"/>
      <c r="IHY7"/>
      <c r="IHZ7"/>
      <c r="IIA7"/>
      <c r="IIB7"/>
      <c r="IIC7"/>
      <c r="IID7"/>
      <c r="IIE7"/>
      <c r="IIF7"/>
      <c r="IIG7"/>
      <c r="IIH7"/>
      <c r="III7"/>
      <c r="IIJ7"/>
      <c r="IIK7"/>
      <c r="IIL7"/>
      <c r="IIM7"/>
      <c r="IIN7"/>
      <c r="IIO7"/>
      <c r="IIP7"/>
      <c r="IIQ7"/>
      <c r="IIR7"/>
      <c r="IIS7"/>
      <c r="IIT7"/>
      <c r="IIU7"/>
      <c r="IIV7"/>
      <c r="IIW7"/>
      <c r="IIX7"/>
      <c r="IIY7"/>
      <c r="IIZ7"/>
      <c r="IJA7"/>
      <c r="IJB7"/>
      <c r="IJC7"/>
      <c r="IJD7"/>
      <c r="IJE7"/>
      <c r="IJF7"/>
      <c r="IJG7"/>
      <c r="IJH7"/>
      <c r="IJI7"/>
      <c r="IJJ7"/>
      <c r="IJK7"/>
      <c r="IJL7"/>
      <c r="IJM7"/>
      <c r="IJN7"/>
      <c r="IJO7"/>
      <c r="IJP7"/>
      <c r="IJQ7"/>
      <c r="IJR7"/>
      <c r="IJS7"/>
      <c r="IJT7"/>
      <c r="IJU7"/>
      <c r="IJV7"/>
      <c r="IJW7"/>
      <c r="IJX7"/>
      <c r="IJY7"/>
      <c r="IJZ7"/>
      <c r="IKA7"/>
      <c r="IKB7"/>
      <c r="IKC7"/>
      <c r="IKD7"/>
      <c r="IKE7"/>
      <c r="IKF7"/>
      <c r="IKG7"/>
      <c r="IKH7"/>
      <c r="IKI7"/>
      <c r="IKJ7"/>
      <c r="IKK7"/>
      <c r="IKL7"/>
      <c r="IKM7"/>
      <c r="IKN7"/>
      <c r="IKO7"/>
      <c r="IKP7"/>
      <c r="IKQ7"/>
      <c r="IKR7"/>
      <c r="IKS7"/>
      <c r="IKT7"/>
      <c r="IKU7"/>
      <c r="IKV7"/>
      <c r="IKW7"/>
      <c r="IKX7"/>
      <c r="IKY7"/>
      <c r="IKZ7"/>
      <c r="ILA7"/>
      <c r="ILB7"/>
      <c r="ILC7"/>
      <c r="ILD7"/>
      <c r="ILE7"/>
      <c r="ILF7"/>
      <c r="ILG7"/>
      <c r="ILH7"/>
      <c r="ILI7"/>
      <c r="ILJ7"/>
      <c r="ILK7"/>
      <c r="ILL7"/>
      <c r="ILM7"/>
      <c r="ILN7"/>
      <c r="ILO7"/>
      <c r="ILP7"/>
      <c r="ILQ7"/>
      <c r="ILR7"/>
      <c r="ILS7"/>
      <c r="ILT7"/>
      <c r="ILU7"/>
      <c r="ILV7"/>
      <c r="ILW7"/>
      <c r="ILX7"/>
      <c r="ILY7"/>
      <c r="ILZ7"/>
      <c r="IMA7"/>
      <c r="IMB7"/>
      <c r="IMC7"/>
      <c r="IMD7"/>
      <c r="IME7"/>
      <c r="IMF7"/>
      <c r="IMG7"/>
      <c r="IMH7"/>
      <c r="IMI7"/>
      <c r="IMJ7"/>
      <c r="IMK7"/>
      <c r="IML7"/>
      <c r="IMM7"/>
      <c r="IMN7"/>
      <c r="IMO7"/>
      <c r="IMP7"/>
      <c r="IMQ7"/>
      <c r="IMR7"/>
      <c r="IMS7"/>
      <c r="IMT7"/>
      <c r="IMU7"/>
      <c r="IMV7"/>
      <c r="IMW7"/>
      <c r="IMX7"/>
      <c r="IMY7"/>
      <c r="IMZ7"/>
      <c r="INA7"/>
      <c r="INB7"/>
      <c r="INC7"/>
      <c r="IND7"/>
      <c r="INE7"/>
      <c r="INF7"/>
      <c r="ING7"/>
      <c r="INH7"/>
      <c r="INI7"/>
      <c r="INJ7"/>
      <c r="INK7"/>
      <c r="INL7"/>
      <c r="INM7"/>
      <c r="INN7"/>
      <c r="INO7"/>
      <c r="INP7"/>
      <c r="INQ7"/>
      <c r="INR7"/>
      <c r="INS7"/>
      <c r="INT7"/>
      <c r="INU7"/>
      <c r="INV7"/>
      <c r="INW7"/>
      <c r="INX7"/>
      <c r="INY7"/>
      <c r="INZ7"/>
      <c r="IOA7"/>
      <c r="IOB7"/>
      <c r="IOC7"/>
      <c r="IOD7"/>
      <c r="IOE7"/>
      <c r="IOF7"/>
      <c r="IOG7"/>
      <c r="IOH7"/>
      <c r="IOI7"/>
      <c r="IOJ7"/>
      <c r="IOK7"/>
      <c r="IOL7"/>
      <c r="IOM7"/>
      <c r="ION7"/>
      <c r="IOO7"/>
      <c r="IOP7"/>
      <c r="IOQ7"/>
      <c r="IOR7"/>
      <c r="IOS7"/>
      <c r="IOT7"/>
      <c r="IOU7"/>
      <c r="IOV7"/>
      <c r="IOW7"/>
      <c r="IOX7"/>
      <c r="IOY7"/>
      <c r="IOZ7"/>
      <c r="IPA7"/>
      <c r="IPB7"/>
      <c r="IPC7"/>
      <c r="IPD7"/>
      <c r="IPE7"/>
      <c r="IPF7"/>
      <c r="IPG7"/>
      <c r="IPH7"/>
      <c r="IPI7"/>
      <c r="IPJ7"/>
      <c r="IPK7"/>
      <c r="IPL7"/>
      <c r="IPM7"/>
      <c r="IPN7"/>
      <c r="IPO7"/>
      <c r="IPP7"/>
      <c r="IPQ7"/>
      <c r="IPR7"/>
      <c r="IPS7"/>
      <c r="IPT7"/>
      <c r="IPU7"/>
      <c r="IPV7"/>
      <c r="IPW7"/>
      <c r="IPX7"/>
      <c r="IPY7"/>
      <c r="IPZ7"/>
      <c r="IQA7"/>
      <c r="IQB7"/>
      <c r="IQC7"/>
      <c r="IQD7"/>
      <c r="IQE7"/>
      <c r="IQF7"/>
      <c r="IQG7"/>
      <c r="IQH7"/>
      <c r="IQI7"/>
      <c r="IQJ7"/>
      <c r="IQK7"/>
      <c r="IQL7"/>
      <c r="IQM7"/>
      <c r="IQN7"/>
      <c r="IQO7"/>
      <c r="IQP7"/>
      <c r="IQQ7"/>
      <c r="IQR7"/>
      <c r="IQS7"/>
      <c r="IQT7"/>
      <c r="IQU7"/>
      <c r="IQV7"/>
      <c r="IQW7"/>
      <c r="IQX7"/>
      <c r="IQY7"/>
      <c r="IQZ7"/>
      <c r="IRA7"/>
      <c r="IRB7"/>
      <c r="IRC7"/>
      <c r="IRD7"/>
      <c r="IRE7"/>
      <c r="IRF7"/>
      <c r="IRG7"/>
      <c r="IRH7"/>
      <c r="IRI7"/>
      <c r="IRJ7"/>
      <c r="IRK7"/>
      <c r="IRL7"/>
      <c r="IRM7"/>
      <c r="IRN7"/>
      <c r="IRO7"/>
      <c r="IRP7"/>
      <c r="IRQ7"/>
      <c r="IRR7"/>
      <c r="IRS7"/>
      <c r="IRT7"/>
      <c r="IRU7"/>
      <c r="IRV7"/>
      <c r="IRW7"/>
      <c r="IRX7"/>
      <c r="IRY7"/>
      <c r="IRZ7"/>
      <c r="ISA7"/>
      <c r="ISB7"/>
      <c r="ISC7"/>
      <c r="ISD7"/>
      <c r="ISE7"/>
      <c r="ISF7"/>
      <c r="ISG7"/>
      <c r="ISH7"/>
      <c r="ISI7"/>
      <c r="ISJ7"/>
      <c r="ISK7"/>
      <c r="ISL7"/>
      <c r="ISM7"/>
      <c r="ISN7"/>
      <c r="ISO7"/>
      <c r="ISP7"/>
      <c r="ISQ7"/>
      <c r="ISR7"/>
      <c r="ISS7"/>
      <c r="IST7"/>
      <c r="ISU7"/>
      <c r="ISV7"/>
      <c r="ISW7"/>
      <c r="ISX7"/>
      <c r="ISY7"/>
      <c r="ISZ7"/>
      <c r="ITA7"/>
      <c r="ITB7"/>
      <c r="ITC7"/>
      <c r="ITD7"/>
      <c r="ITE7"/>
      <c r="ITF7"/>
      <c r="ITG7"/>
      <c r="ITH7"/>
      <c r="ITI7"/>
      <c r="ITJ7"/>
      <c r="ITK7"/>
      <c r="ITL7"/>
      <c r="ITM7"/>
      <c r="ITN7"/>
      <c r="ITO7"/>
      <c r="ITP7"/>
      <c r="ITQ7"/>
      <c r="ITR7"/>
      <c r="ITS7"/>
      <c r="ITT7"/>
      <c r="ITU7"/>
      <c r="ITV7"/>
      <c r="ITW7"/>
      <c r="ITX7"/>
      <c r="ITY7"/>
      <c r="ITZ7"/>
      <c r="IUA7"/>
      <c r="IUB7"/>
      <c r="IUC7"/>
      <c r="IUD7"/>
      <c r="IUE7"/>
      <c r="IUF7"/>
      <c r="IUG7"/>
      <c r="IUH7"/>
      <c r="IUI7"/>
      <c r="IUJ7"/>
      <c r="IUK7"/>
      <c r="IUL7"/>
      <c r="IUM7"/>
      <c r="IUN7"/>
      <c r="IUO7"/>
      <c r="IUP7"/>
      <c r="IUQ7"/>
      <c r="IUR7"/>
      <c r="IUS7"/>
      <c r="IUT7"/>
      <c r="IUU7"/>
      <c r="IUV7"/>
      <c r="IUW7"/>
      <c r="IUX7"/>
      <c r="IUY7"/>
      <c r="IUZ7"/>
      <c r="IVA7"/>
      <c r="IVB7"/>
      <c r="IVC7"/>
      <c r="IVD7"/>
      <c r="IVE7"/>
      <c r="IVF7"/>
      <c r="IVG7"/>
      <c r="IVH7"/>
      <c r="IVI7"/>
      <c r="IVJ7"/>
      <c r="IVK7"/>
      <c r="IVL7"/>
      <c r="IVM7"/>
      <c r="IVN7"/>
      <c r="IVO7"/>
      <c r="IVP7"/>
      <c r="IVQ7"/>
      <c r="IVR7"/>
      <c r="IVS7"/>
      <c r="IVT7"/>
      <c r="IVU7"/>
      <c r="IVV7"/>
      <c r="IVW7"/>
      <c r="IVX7"/>
      <c r="IVY7"/>
      <c r="IVZ7"/>
      <c r="IWA7"/>
      <c r="IWB7"/>
      <c r="IWC7"/>
      <c r="IWD7"/>
      <c r="IWE7"/>
      <c r="IWF7"/>
      <c r="IWG7"/>
      <c r="IWH7"/>
      <c r="IWI7"/>
      <c r="IWJ7"/>
      <c r="IWK7"/>
      <c r="IWL7"/>
      <c r="IWM7"/>
      <c r="IWN7"/>
      <c r="IWO7"/>
      <c r="IWP7"/>
      <c r="IWQ7"/>
      <c r="IWR7"/>
      <c r="IWS7"/>
      <c r="IWT7"/>
      <c r="IWU7"/>
      <c r="IWV7"/>
      <c r="IWW7"/>
      <c r="IWX7"/>
      <c r="IWY7"/>
      <c r="IWZ7"/>
      <c r="IXA7"/>
      <c r="IXB7"/>
      <c r="IXC7"/>
      <c r="IXD7"/>
      <c r="IXE7"/>
      <c r="IXF7"/>
      <c r="IXG7"/>
      <c r="IXH7"/>
      <c r="IXI7"/>
      <c r="IXJ7"/>
      <c r="IXK7"/>
      <c r="IXL7"/>
      <c r="IXM7"/>
      <c r="IXN7"/>
      <c r="IXO7"/>
      <c r="IXP7"/>
      <c r="IXQ7"/>
      <c r="IXR7"/>
      <c r="IXS7"/>
      <c r="IXT7"/>
      <c r="IXU7"/>
      <c r="IXV7"/>
      <c r="IXW7"/>
      <c r="IXX7"/>
      <c r="IXY7"/>
      <c r="IXZ7"/>
      <c r="IYA7"/>
      <c r="IYB7"/>
      <c r="IYC7"/>
      <c r="IYD7"/>
      <c r="IYE7"/>
      <c r="IYF7"/>
      <c r="IYG7"/>
      <c r="IYH7"/>
      <c r="IYI7"/>
      <c r="IYJ7"/>
      <c r="IYK7"/>
      <c r="IYL7"/>
      <c r="IYM7"/>
      <c r="IYN7"/>
      <c r="IYO7"/>
      <c r="IYP7"/>
      <c r="IYQ7"/>
      <c r="IYR7"/>
      <c r="IYS7"/>
      <c r="IYT7"/>
      <c r="IYU7"/>
      <c r="IYV7"/>
      <c r="IYW7"/>
      <c r="IYX7"/>
      <c r="IYY7"/>
      <c r="IYZ7"/>
      <c r="IZA7"/>
      <c r="IZB7"/>
      <c r="IZC7"/>
      <c r="IZD7"/>
      <c r="IZE7"/>
      <c r="IZF7"/>
      <c r="IZG7"/>
      <c r="IZH7"/>
      <c r="IZI7"/>
      <c r="IZJ7"/>
      <c r="IZK7"/>
      <c r="IZL7"/>
      <c r="IZM7"/>
      <c r="IZN7"/>
      <c r="IZO7"/>
      <c r="IZP7"/>
      <c r="IZQ7"/>
      <c r="IZR7"/>
      <c r="IZS7"/>
      <c r="IZT7"/>
      <c r="IZU7"/>
      <c r="IZV7"/>
      <c r="IZW7"/>
      <c r="IZX7"/>
      <c r="IZY7"/>
      <c r="IZZ7"/>
      <c r="JAA7"/>
      <c r="JAB7"/>
      <c r="JAC7"/>
      <c r="JAD7"/>
      <c r="JAE7"/>
      <c r="JAF7"/>
      <c r="JAG7"/>
      <c r="JAH7"/>
      <c r="JAI7"/>
      <c r="JAJ7"/>
      <c r="JAK7"/>
      <c r="JAL7"/>
      <c r="JAM7"/>
      <c r="JAN7"/>
      <c r="JAO7"/>
      <c r="JAP7"/>
      <c r="JAQ7"/>
      <c r="JAR7"/>
      <c r="JAS7"/>
      <c r="JAT7"/>
      <c r="JAU7"/>
      <c r="JAV7"/>
      <c r="JAW7"/>
      <c r="JAX7"/>
      <c r="JAY7"/>
      <c r="JAZ7"/>
      <c r="JBA7"/>
      <c r="JBB7"/>
      <c r="JBC7"/>
      <c r="JBD7"/>
      <c r="JBE7"/>
      <c r="JBF7"/>
      <c r="JBG7"/>
      <c r="JBH7"/>
      <c r="JBI7"/>
      <c r="JBJ7"/>
      <c r="JBK7"/>
      <c r="JBL7"/>
      <c r="JBM7"/>
      <c r="JBN7"/>
      <c r="JBO7"/>
      <c r="JBP7"/>
      <c r="JBQ7"/>
      <c r="JBR7"/>
      <c r="JBS7"/>
      <c r="JBT7"/>
      <c r="JBU7"/>
      <c r="JBV7"/>
      <c r="JBW7"/>
      <c r="JBX7"/>
      <c r="JBY7"/>
      <c r="JBZ7"/>
      <c r="JCA7"/>
      <c r="JCB7"/>
      <c r="JCC7"/>
      <c r="JCD7"/>
      <c r="JCE7"/>
      <c r="JCF7"/>
      <c r="JCG7"/>
      <c r="JCH7"/>
      <c r="JCI7"/>
      <c r="JCJ7"/>
      <c r="JCK7"/>
      <c r="JCL7"/>
      <c r="JCM7"/>
      <c r="JCN7"/>
      <c r="JCO7"/>
      <c r="JCP7"/>
      <c r="JCQ7"/>
      <c r="JCR7"/>
      <c r="JCS7"/>
      <c r="JCT7"/>
      <c r="JCU7"/>
      <c r="JCV7"/>
      <c r="JCW7"/>
      <c r="JCX7"/>
      <c r="JCY7"/>
      <c r="JCZ7"/>
      <c r="JDA7"/>
      <c r="JDB7"/>
      <c r="JDC7"/>
      <c r="JDD7"/>
      <c r="JDE7"/>
      <c r="JDF7"/>
      <c r="JDG7"/>
      <c r="JDH7"/>
      <c r="JDI7"/>
      <c r="JDJ7"/>
      <c r="JDK7"/>
      <c r="JDL7"/>
      <c r="JDM7"/>
      <c r="JDN7"/>
      <c r="JDO7"/>
      <c r="JDP7"/>
      <c r="JDQ7"/>
      <c r="JDR7"/>
      <c r="JDS7"/>
      <c r="JDT7"/>
      <c r="JDU7"/>
      <c r="JDV7"/>
      <c r="JDW7"/>
      <c r="JDX7"/>
      <c r="JDY7"/>
      <c r="JDZ7"/>
      <c r="JEA7"/>
      <c r="JEB7"/>
      <c r="JEC7"/>
      <c r="JED7"/>
      <c r="JEE7"/>
      <c r="JEF7"/>
      <c r="JEG7"/>
      <c r="JEH7"/>
      <c r="JEI7"/>
      <c r="JEJ7"/>
      <c r="JEK7"/>
      <c r="JEL7"/>
      <c r="JEM7"/>
      <c r="JEN7"/>
      <c r="JEO7"/>
      <c r="JEP7"/>
      <c r="JEQ7"/>
      <c r="JER7"/>
      <c r="JES7"/>
      <c r="JET7"/>
      <c r="JEU7"/>
      <c r="JEV7"/>
      <c r="JEW7"/>
      <c r="JEX7"/>
      <c r="JEY7"/>
      <c r="JEZ7"/>
      <c r="JFA7"/>
      <c r="JFB7"/>
      <c r="JFC7"/>
      <c r="JFD7"/>
      <c r="JFE7"/>
      <c r="JFF7"/>
      <c r="JFG7"/>
      <c r="JFH7"/>
      <c r="JFI7"/>
      <c r="JFJ7"/>
      <c r="JFK7"/>
      <c r="JFL7"/>
      <c r="JFM7"/>
      <c r="JFN7"/>
      <c r="JFO7"/>
      <c r="JFP7"/>
      <c r="JFQ7"/>
      <c r="JFR7"/>
      <c r="JFS7"/>
      <c r="JFT7"/>
      <c r="JFU7"/>
      <c r="JFV7"/>
      <c r="JFW7"/>
      <c r="JFX7"/>
      <c r="JFY7"/>
      <c r="JFZ7"/>
      <c r="JGA7"/>
      <c r="JGB7"/>
      <c r="JGC7"/>
      <c r="JGD7"/>
      <c r="JGE7"/>
      <c r="JGF7"/>
      <c r="JGG7"/>
      <c r="JGH7"/>
      <c r="JGI7"/>
      <c r="JGJ7"/>
      <c r="JGK7"/>
      <c r="JGL7"/>
      <c r="JGM7"/>
      <c r="JGN7"/>
      <c r="JGO7"/>
      <c r="JGP7"/>
      <c r="JGQ7"/>
      <c r="JGR7"/>
      <c r="JGS7"/>
      <c r="JGT7"/>
      <c r="JGU7"/>
      <c r="JGV7"/>
      <c r="JGW7"/>
      <c r="JGX7"/>
      <c r="JGY7"/>
      <c r="JGZ7"/>
      <c r="JHA7"/>
      <c r="JHB7"/>
      <c r="JHC7"/>
      <c r="JHD7"/>
      <c r="JHE7"/>
      <c r="JHF7"/>
      <c r="JHG7"/>
      <c r="JHH7"/>
      <c r="JHI7"/>
      <c r="JHJ7"/>
      <c r="JHK7"/>
      <c r="JHL7"/>
      <c r="JHM7"/>
      <c r="JHN7"/>
      <c r="JHO7"/>
      <c r="JHP7"/>
      <c r="JHQ7"/>
      <c r="JHR7"/>
      <c r="JHS7"/>
      <c r="JHT7"/>
      <c r="JHU7"/>
      <c r="JHV7"/>
      <c r="JHW7"/>
      <c r="JHX7"/>
      <c r="JHY7"/>
      <c r="JHZ7"/>
      <c r="JIA7"/>
      <c r="JIB7"/>
      <c r="JIC7"/>
      <c r="JID7"/>
      <c r="JIE7"/>
      <c r="JIF7"/>
      <c r="JIG7"/>
      <c r="JIH7"/>
      <c r="JII7"/>
      <c r="JIJ7"/>
      <c r="JIK7"/>
      <c r="JIL7"/>
      <c r="JIM7"/>
      <c r="JIN7"/>
      <c r="JIO7"/>
      <c r="JIP7"/>
      <c r="JIQ7"/>
      <c r="JIR7"/>
      <c r="JIS7"/>
      <c r="JIT7"/>
      <c r="JIU7"/>
      <c r="JIV7"/>
      <c r="JIW7"/>
      <c r="JIX7"/>
      <c r="JIY7"/>
      <c r="JIZ7"/>
      <c r="JJA7"/>
      <c r="JJB7"/>
      <c r="JJC7"/>
      <c r="JJD7"/>
      <c r="JJE7"/>
      <c r="JJF7"/>
      <c r="JJG7"/>
      <c r="JJH7"/>
      <c r="JJI7"/>
      <c r="JJJ7"/>
      <c r="JJK7"/>
      <c r="JJL7"/>
      <c r="JJM7"/>
      <c r="JJN7"/>
      <c r="JJO7"/>
      <c r="JJP7"/>
      <c r="JJQ7"/>
      <c r="JJR7"/>
      <c r="JJS7"/>
      <c r="JJT7"/>
      <c r="JJU7"/>
      <c r="JJV7"/>
      <c r="JJW7"/>
      <c r="JJX7"/>
      <c r="JJY7"/>
      <c r="JJZ7"/>
      <c r="JKA7"/>
      <c r="JKB7"/>
      <c r="JKC7"/>
      <c r="JKD7"/>
      <c r="JKE7"/>
      <c r="JKF7"/>
      <c r="JKG7"/>
      <c r="JKH7"/>
      <c r="JKI7"/>
      <c r="JKJ7"/>
      <c r="JKK7"/>
      <c r="JKL7"/>
      <c r="JKM7"/>
      <c r="JKN7"/>
      <c r="JKO7"/>
      <c r="JKP7"/>
      <c r="JKQ7"/>
      <c r="JKR7"/>
      <c r="JKS7"/>
      <c r="JKT7"/>
      <c r="JKU7"/>
      <c r="JKV7"/>
      <c r="JKW7"/>
      <c r="JKX7"/>
      <c r="JKY7"/>
      <c r="JKZ7"/>
      <c r="JLA7"/>
      <c r="JLB7"/>
      <c r="JLC7"/>
      <c r="JLD7"/>
      <c r="JLE7"/>
      <c r="JLF7"/>
      <c r="JLG7"/>
      <c r="JLH7"/>
      <c r="JLI7"/>
      <c r="JLJ7"/>
      <c r="JLK7"/>
      <c r="JLL7"/>
      <c r="JLM7"/>
      <c r="JLN7"/>
      <c r="JLO7"/>
      <c r="JLP7"/>
      <c r="JLQ7"/>
      <c r="JLR7"/>
      <c r="JLS7"/>
      <c r="JLT7"/>
      <c r="JLU7"/>
      <c r="JLV7"/>
      <c r="JLW7"/>
      <c r="JLX7"/>
      <c r="JLY7"/>
      <c r="JLZ7"/>
      <c r="JMA7"/>
      <c r="JMB7"/>
      <c r="JMC7"/>
      <c r="JMD7"/>
      <c r="JME7"/>
      <c r="JMF7"/>
      <c r="JMG7"/>
      <c r="JMH7"/>
      <c r="JMI7"/>
      <c r="JMJ7"/>
      <c r="JMK7"/>
      <c r="JML7"/>
      <c r="JMM7"/>
      <c r="JMN7"/>
      <c r="JMO7"/>
      <c r="JMP7"/>
      <c r="JMQ7"/>
      <c r="JMR7"/>
      <c r="JMS7"/>
      <c r="JMT7"/>
      <c r="JMU7"/>
      <c r="JMV7"/>
      <c r="JMW7"/>
      <c r="JMX7"/>
      <c r="JMY7"/>
      <c r="JMZ7"/>
      <c r="JNA7"/>
      <c r="JNB7"/>
      <c r="JNC7"/>
      <c r="JND7"/>
      <c r="JNE7"/>
      <c r="JNF7"/>
      <c r="JNG7"/>
      <c r="JNH7"/>
      <c r="JNI7"/>
      <c r="JNJ7"/>
      <c r="JNK7"/>
      <c r="JNL7"/>
      <c r="JNM7"/>
      <c r="JNN7"/>
      <c r="JNO7"/>
      <c r="JNP7"/>
      <c r="JNQ7"/>
      <c r="JNR7"/>
      <c r="JNS7"/>
      <c r="JNT7"/>
      <c r="JNU7"/>
      <c r="JNV7"/>
      <c r="JNW7"/>
      <c r="JNX7"/>
      <c r="JNY7"/>
      <c r="JNZ7"/>
      <c r="JOA7"/>
      <c r="JOB7"/>
      <c r="JOC7"/>
      <c r="JOD7"/>
      <c r="JOE7"/>
      <c r="JOF7"/>
      <c r="JOG7"/>
      <c r="JOH7"/>
      <c r="JOI7"/>
      <c r="JOJ7"/>
      <c r="JOK7"/>
      <c r="JOL7"/>
      <c r="JOM7"/>
      <c r="JON7"/>
      <c r="JOO7"/>
      <c r="JOP7"/>
      <c r="JOQ7"/>
      <c r="JOR7"/>
      <c r="JOS7"/>
      <c r="JOT7"/>
      <c r="JOU7"/>
      <c r="JOV7"/>
      <c r="JOW7"/>
      <c r="JOX7"/>
      <c r="JOY7"/>
      <c r="JOZ7"/>
      <c r="JPA7"/>
      <c r="JPB7"/>
      <c r="JPC7"/>
      <c r="JPD7"/>
      <c r="JPE7"/>
      <c r="JPF7"/>
      <c r="JPG7"/>
      <c r="JPH7"/>
      <c r="JPI7"/>
      <c r="JPJ7"/>
      <c r="JPK7"/>
      <c r="JPL7"/>
      <c r="JPM7"/>
      <c r="JPN7"/>
      <c r="JPO7"/>
      <c r="JPP7"/>
      <c r="JPQ7"/>
      <c r="JPR7"/>
      <c r="JPS7"/>
      <c r="JPT7"/>
      <c r="JPU7"/>
      <c r="JPV7"/>
      <c r="JPW7"/>
      <c r="JPX7"/>
      <c r="JPY7"/>
      <c r="JPZ7"/>
      <c r="JQA7"/>
      <c r="JQB7"/>
      <c r="JQC7"/>
      <c r="JQD7"/>
      <c r="JQE7"/>
      <c r="JQF7"/>
      <c r="JQG7"/>
      <c r="JQH7"/>
      <c r="JQI7"/>
      <c r="JQJ7"/>
      <c r="JQK7"/>
      <c r="JQL7"/>
      <c r="JQM7"/>
      <c r="JQN7"/>
      <c r="JQO7"/>
      <c r="JQP7"/>
      <c r="JQQ7"/>
      <c r="JQR7"/>
      <c r="JQS7"/>
      <c r="JQT7"/>
      <c r="JQU7"/>
      <c r="JQV7"/>
      <c r="JQW7"/>
      <c r="JQX7"/>
      <c r="JQY7"/>
      <c r="JQZ7"/>
      <c r="JRA7"/>
      <c r="JRB7"/>
      <c r="JRC7"/>
      <c r="JRD7"/>
      <c r="JRE7"/>
      <c r="JRF7"/>
      <c r="JRG7"/>
      <c r="JRH7"/>
      <c r="JRI7"/>
      <c r="JRJ7"/>
      <c r="JRK7"/>
      <c r="JRL7"/>
      <c r="JRM7"/>
      <c r="JRN7"/>
      <c r="JRO7"/>
      <c r="JRP7"/>
      <c r="JRQ7"/>
      <c r="JRR7"/>
      <c r="JRS7"/>
      <c r="JRT7"/>
      <c r="JRU7"/>
      <c r="JRV7"/>
      <c r="JRW7"/>
      <c r="JRX7"/>
      <c r="JRY7"/>
      <c r="JRZ7"/>
      <c r="JSA7"/>
      <c r="JSB7"/>
      <c r="JSC7"/>
      <c r="JSD7"/>
      <c r="JSE7"/>
      <c r="JSF7"/>
      <c r="JSG7"/>
      <c r="JSH7"/>
      <c r="JSI7"/>
      <c r="JSJ7"/>
      <c r="JSK7"/>
      <c r="JSL7"/>
      <c r="JSM7"/>
      <c r="JSN7"/>
      <c r="JSO7"/>
      <c r="JSP7"/>
      <c r="JSQ7"/>
      <c r="JSR7"/>
      <c r="JSS7"/>
      <c r="JST7"/>
      <c r="JSU7"/>
      <c r="JSV7"/>
      <c r="JSW7"/>
      <c r="JSX7"/>
      <c r="JSY7"/>
      <c r="JSZ7"/>
      <c r="JTA7"/>
      <c r="JTB7"/>
      <c r="JTC7"/>
      <c r="JTD7"/>
      <c r="JTE7"/>
      <c r="JTF7"/>
      <c r="JTG7"/>
      <c r="JTH7"/>
      <c r="JTI7"/>
      <c r="JTJ7"/>
      <c r="JTK7"/>
      <c r="JTL7"/>
      <c r="JTM7"/>
      <c r="JTN7"/>
      <c r="JTO7"/>
      <c r="JTP7"/>
      <c r="JTQ7"/>
      <c r="JTR7"/>
      <c r="JTS7"/>
      <c r="JTT7"/>
      <c r="JTU7"/>
      <c r="JTV7"/>
      <c r="JTW7"/>
      <c r="JTX7"/>
      <c r="JTY7"/>
      <c r="JTZ7"/>
      <c r="JUA7"/>
      <c r="JUB7"/>
      <c r="JUC7"/>
      <c r="JUD7"/>
      <c r="JUE7"/>
      <c r="JUF7"/>
      <c r="JUG7"/>
      <c r="JUH7"/>
      <c r="JUI7"/>
      <c r="JUJ7"/>
      <c r="JUK7"/>
      <c r="JUL7"/>
      <c r="JUM7"/>
      <c r="JUN7"/>
      <c r="JUO7"/>
      <c r="JUP7"/>
      <c r="JUQ7"/>
      <c r="JUR7"/>
      <c r="JUS7"/>
      <c r="JUT7"/>
      <c r="JUU7"/>
      <c r="JUV7"/>
      <c r="JUW7"/>
      <c r="JUX7"/>
      <c r="JUY7"/>
      <c r="JUZ7"/>
      <c r="JVA7"/>
      <c r="JVB7"/>
      <c r="JVC7"/>
      <c r="JVD7"/>
      <c r="JVE7"/>
      <c r="JVF7"/>
      <c r="JVG7"/>
      <c r="JVH7"/>
      <c r="JVI7"/>
      <c r="JVJ7"/>
      <c r="JVK7"/>
      <c r="JVL7"/>
      <c r="JVM7"/>
      <c r="JVN7"/>
      <c r="JVO7"/>
      <c r="JVP7"/>
      <c r="JVQ7"/>
      <c r="JVR7"/>
      <c r="JVS7"/>
      <c r="JVT7"/>
      <c r="JVU7"/>
      <c r="JVV7"/>
      <c r="JVW7"/>
      <c r="JVX7"/>
      <c r="JVY7"/>
      <c r="JVZ7"/>
      <c r="JWA7"/>
      <c r="JWB7"/>
      <c r="JWC7"/>
      <c r="JWD7"/>
      <c r="JWE7"/>
      <c r="JWF7"/>
      <c r="JWG7"/>
      <c r="JWH7"/>
      <c r="JWI7"/>
      <c r="JWJ7"/>
      <c r="JWK7"/>
      <c r="JWL7"/>
      <c r="JWM7"/>
      <c r="JWN7"/>
      <c r="JWO7"/>
      <c r="JWP7"/>
      <c r="JWQ7"/>
      <c r="JWR7"/>
      <c r="JWS7"/>
      <c r="JWT7"/>
      <c r="JWU7"/>
      <c r="JWV7"/>
      <c r="JWW7"/>
      <c r="JWX7"/>
      <c r="JWY7"/>
      <c r="JWZ7"/>
      <c r="JXA7"/>
      <c r="JXB7"/>
      <c r="JXC7"/>
      <c r="JXD7"/>
      <c r="JXE7"/>
      <c r="JXF7"/>
      <c r="JXG7"/>
      <c r="JXH7"/>
      <c r="JXI7"/>
      <c r="JXJ7"/>
      <c r="JXK7"/>
      <c r="JXL7"/>
      <c r="JXM7"/>
      <c r="JXN7"/>
      <c r="JXO7"/>
      <c r="JXP7"/>
      <c r="JXQ7"/>
      <c r="JXR7"/>
      <c r="JXS7"/>
      <c r="JXT7"/>
      <c r="JXU7"/>
      <c r="JXV7"/>
      <c r="JXW7"/>
      <c r="JXX7"/>
      <c r="JXY7"/>
      <c r="JXZ7"/>
      <c r="JYA7"/>
      <c r="JYB7"/>
      <c r="JYC7"/>
      <c r="JYD7"/>
      <c r="JYE7"/>
      <c r="JYF7"/>
      <c r="JYG7"/>
      <c r="JYH7"/>
      <c r="JYI7"/>
      <c r="JYJ7"/>
      <c r="JYK7"/>
      <c r="JYL7"/>
      <c r="JYM7"/>
      <c r="JYN7"/>
      <c r="JYO7"/>
      <c r="JYP7"/>
      <c r="JYQ7"/>
      <c r="JYR7"/>
      <c r="JYS7"/>
      <c r="JYT7"/>
      <c r="JYU7"/>
      <c r="JYV7"/>
      <c r="JYW7"/>
      <c r="JYX7"/>
      <c r="JYY7"/>
      <c r="JYZ7"/>
      <c r="JZA7"/>
      <c r="JZB7"/>
      <c r="JZC7"/>
      <c r="JZD7"/>
      <c r="JZE7"/>
      <c r="JZF7"/>
      <c r="JZG7"/>
      <c r="JZH7"/>
      <c r="JZI7"/>
      <c r="JZJ7"/>
      <c r="JZK7"/>
      <c r="JZL7"/>
      <c r="JZM7"/>
      <c r="JZN7"/>
      <c r="JZO7"/>
      <c r="JZP7"/>
      <c r="JZQ7"/>
      <c r="JZR7"/>
      <c r="JZS7"/>
      <c r="JZT7"/>
      <c r="JZU7"/>
      <c r="JZV7"/>
      <c r="JZW7"/>
      <c r="JZX7"/>
      <c r="JZY7"/>
      <c r="JZZ7"/>
      <c r="KAA7"/>
      <c r="KAB7"/>
      <c r="KAC7"/>
      <c r="KAD7"/>
      <c r="KAE7"/>
      <c r="KAF7"/>
      <c r="KAG7"/>
      <c r="KAH7"/>
      <c r="KAI7"/>
      <c r="KAJ7"/>
      <c r="KAK7"/>
      <c r="KAL7"/>
      <c r="KAM7"/>
      <c r="KAN7"/>
      <c r="KAO7"/>
      <c r="KAP7"/>
      <c r="KAQ7"/>
      <c r="KAR7"/>
      <c r="KAS7"/>
      <c r="KAT7"/>
      <c r="KAU7"/>
      <c r="KAV7"/>
      <c r="KAW7"/>
      <c r="KAX7"/>
      <c r="KAY7"/>
      <c r="KAZ7"/>
      <c r="KBA7"/>
      <c r="KBB7"/>
      <c r="KBC7"/>
      <c r="KBD7"/>
      <c r="KBE7"/>
      <c r="KBF7"/>
      <c r="KBG7"/>
      <c r="KBH7"/>
      <c r="KBI7"/>
      <c r="KBJ7"/>
      <c r="KBK7"/>
      <c r="KBL7"/>
      <c r="KBM7"/>
      <c r="KBN7"/>
      <c r="KBO7"/>
      <c r="KBP7"/>
      <c r="KBQ7"/>
      <c r="KBR7"/>
      <c r="KBS7"/>
      <c r="KBT7"/>
      <c r="KBU7"/>
      <c r="KBV7"/>
      <c r="KBW7"/>
      <c r="KBX7"/>
      <c r="KBY7"/>
      <c r="KBZ7"/>
      <c r="KCA7"/>
      <c r="KCB7"/>
      <c r="KCC7"/>
      <c r="KCD7"/>
      <c r="KCE7"/>
      <c r="KCF7"/>
      <c r="KCG7"/>
      <c r="KCH7"/>
      <c r="KCI7"/>
      <c r="KCJ7"/>
      <c r="KCK7"/>
      <c r="KCL7"/>
      <c r="KCM7"/>
      <c r="KCN7"/>
      <c r="KCO7"/>
      <c r="KCP7"/>
      <c r="KCQ7"/>
      <c r="KCR7"/>
      <c r="KCS7"/>
      <c r="KCT7"/>
      <c r="KCU7"/>
      <c r="KCV7"/>
      <c r="KCW7"/>
      <c r="KCX7"/>
      <c r="KCY7"/>
      <c r="KCZ7"/>
      <c r="KDA7"/>
      <c r="KDB7"/>
      <c r="KDC7"/>
      <c r="KDD7"/>
      <c r="KDE7"/>
      <c r="KDF7"/>
      <c r="KDG7"/>
      <c r="KDH7"/>
      <c r="KDI7"/>
      <c r="KDJ7"/>
      <c r="KDK7"/>
      <c r="KDL7"/>
      <c r="KDM7"/>
      <c r="KDN7"/>
      <c r="KDO7"/>
      <c r="KDP7"/>
      <c r="KDQ7"/>
      <c r="KDR7"/>
      <c r="KDS7"/>
      <c r="KDT7"/>
      <c r="KDU7"/>
      <c r="KDV7"/>
      <c r="KDW7"/>
      <c r="KDX7"/>
      <c r="KDY7"/>
      <c r="KDZ7"/>
      <c r="KEA7"/>
      <c r="KEB7"/>
      <c r="KEC7"/>
      <c r="KED7"/>
      <c r="KEE7"/>
      <c r="KEF7"/>
      <c r="KEG7"/>
      <c r="KEH7"/>
      <c r="KEI7"/>
      <c r="KEJ7"/>
      <c r="KEK7"/>
      <c r="KEL7"/>
      <c r="KEM7"/>
      <c r="KEN7"/>
      <c r="KEO7"/>
      <c r="KEP7"/>
      <c r="KEQ7"/>
      <c r="KER7"/>
      <c r="KES7"/>
      <c r="KET7"/>
      <c r="KEU7"/>
      <c r="KEV7"/>
      <c r="KEW7"/>
      <c r="KEX7"/>
      <c r="KEY7"/>
      <c r="KEZ7"/>
      <c r="KFA7"/>
      <c r="KFB7"/>
      <c r="KFC7"/>
      <c r="KFD7"/>
      <c r="KFE7"/>
      <c r="KFF7"/>
      <c r="KFG7"/>
      <c r="KFH7"/>
      <c r="KFI7"/>
      <c r="KFJ7"/>
      <c r="KFK7"/>
      <c r="KFL7"/>
      <c r="KFM7"/>
      <c r="KFN7"/>
      <c r="KFO7"/>
      <c r="KFP7"/>
      <c r="KFQ7"/>
      <c r="KFR7"/>
      <c r="KFS7"/>
      <c r="KFT7"/>
      <c r="KFU7"/>
      <c r="KFV7"/>
      <c r="KFW7"/>
      <c r="KFX7"/>
      <c r="KFY7"/>
      <c r="KFZ7"/>
      <c r="KGA7"/>
      <c r="KGB7"/>
      <c r="KGC7"/>
      <c r="KGD7"/>
      <c r="KGE7"/>
      <c r="KGF7"/>
      <c r="KGG7"/>
      <c r="KGH7"/>
      <c r="KGI7"/>
      <c r="KGJ7"/>
      <c r="KGK7"/>
      <c r="KGL7"/>
      <c r="KGM7"/>
      <c r="KGN7"/>
      <c r="KGO7"/>
      <c r="KGP7"/>
      <c r="KGQ7"/>
      <c r="KGR7"/>
      <c r="KGS7"/>
      <c r="KGT7"/>
      <c r="KGU7"/>
      <c r="KGV7"/>
      <c r="KGW7"/>
      <c r="KGX7"/>
      <c r="KGY7"/>
      <c r="KGZ7"/>
      <c r="KHA7"/>
      <c r="KHB7"/>
      <c r="KHC7"/>
      <c r="KHD7"/>
      <c r="KHE7"/>
      <c r="KHF7"/>
      <c r="KHG7"/>
      <c r="KHH7"/>
      <c r="KHI7"/>
      <c r="KHJ7"/>
      <c r="KHK7"/>
      <c r="KHL7"/>
      <c r="KHM7"/>
      <c r="KHN7"/>
      <c r="KHO7"/>
      <c r="KHP7"/>
      <c r="KHQ7"/>
      <c r="KHR7"/>
      <c r="KHS7"/>
      <c r="KHT7"/>
      <c r="KHU7"/>
      <c r="KHV7"/>
      <c r="KHW7"/>
      <c r="KHX7"/>
      <c r="KHY7"/>
      <c r="KHZ7"/>
      <c r="KIA7"/>
      <c r="KIB7"/>
      <c r="KIC7"/>
      <c r="KID7"/>
      <c r="KIE7"/>
      <c r="KIF7"/>
      <c r="KIG7"/>
      <c r="KIH7"/>
      <c r="KII7"/>
      <c r="KIJ7"/>
      <c r="KIK7"/>
      <c r="KIL7"/>
      <c r="KIM7"/>
      <c r="KIN7"/>
      <c r="KIO7"/>
      <c r="KIP7"/>
      <c r="KIQ7"/>
      <c r="KIR7"/>
      <c r="KIS7"/>
      <c r="KIT7"/>
      <c r="KIU7"/>
      <c r="KIV7"/>
      <c r="KIW7"/>
      <c r="KIX7"/>
      <c r="KIY7"/>
      <c r="KIZ7"/>
      <c r="KJA7"/>
      <c r="KJB7"/>
      <c r="KJC7"/>
      <c r="KJD7"/>
      <c r="KJE7"/>
      <c r="KJF7"/>
      <c r="KJG7"/>
      <c r="KJH7"/>
      <c r="KJI7"/>
      <c r="KJJ7"/>
      <c r="KJK7"/>
      <c r="KJL7"/>
      <c r="KJM7"/>
      <c r="KJN7"/>
      <c r="KJO7"/>
      <c r="KJP7"/>
      <c r="KJQ7"/>
      <c r="KJR7"/>
      <c r="KJS7"/>
      <c r="KJT7"/>
      <c r="KJU7"/>
      <c r="KJV7"/>
      <c r="KJW7"/>
      <c r="KJX7"/>
      <c r="KJY7"/>
      <c r="KJZ7"/>
      <c r="KKA7"/>
      <c r="KKB7"/>
      <c r="KKC7"/>
      <c r="KKD7"/>
      <c r="KKE7"/>
      <c r="KKF7"/>
      <c r="KKG7"/>
      <c r="KKH7"/>
      <c r="KKI7"/>
      <c r="KKJ7"/>
      <c r="KKK7"/>
      <c r="KKL7"/>
      <c r="KKM7"/>
      <c r="KKN7"/>
      <c r="KKO7"/>
      <c r="KKP7"/>
      <c r="KKQ7"/>
      <c r="KKR7"/>
      <c r="KKS7"/>
      <c r="KKT7"/>
      <c r="KKU7"/>
      <c r="KKV7"/>
      <c r="KKW7"/>
      <c r="KKX7"/>
      <c r="KKY7"/>
      <c r="KKZ7"/>
      <c r="KLA7"/>
      <c r="KLB7"/>
      <c r="KLC7"/>
      <c r="KLD7"/>
      <c r="KLE7"/>
      <c r="KLF7"/>
      <c r="KLG7"/>
      <c r="KLH7"/>
      <c r="KLI7"/>
      <c r="KLJ7"/>
      <c r="KLK7"/>
      <c r="KLL7"/>
      <c r="KLM7"/>
      <c r="KLN7"/>
      <c r="KLO7"/>
      <c r="KLP7"/>
      <c r="KLQ7"/>
      <c r="KLR7"/>
      <c r="KLS7"/>
      <c r="KLT7"/>
      <c r="KLU7"/>
      <c r="KLV7"/>
      <c r="KLW7"/>
      <c r="KLX7"/>
      <c r="KLY7"/>
      <c r="KLZ7"/>
      <c r="KMA7"/>
      <c r="KMB7"/>
      <c r="KMC7"/>
      <c r="KMD7"/>
      <c r="KME7"/>
      <c r="KMF7"/>
      <c r="KMG7"/>
      <c r="KMH7"/>
      <c r="KMI7"/>
      <c r="KMJ7"/>
      <c r="KMK7"/>
      <c r="KML7"/>
      <c r="KMM7"/>
      <c r="KMN7"/>
      <c r="KMO7"/>
      <c r="KMP7"/>
      <c r="KMQ7"/>
      <c r="KMR7"/>
      <c r="KMS7"/>
      <c r="KMT7"/>
      <c r="KMU7"/>
      <c r="KMV7"/>
      <c r="KMW7"/>
      <c r="KMX7"/>
      <c r="KMY7"/>
      <c r="KMZ7"/>
      <c r="KNA7"/>
      <c r="KNB7"/>
      <c r="KNC7"/>
      <c r="KND7"/>
      <c r="KNE7"/>
      <c r="KNF7"/>
      <c r="KNG7"/>
      <c r="KNH7"/>
      <c r="KNI7"/>
      <c r="KNJ7"/>
      <c r="KNK7"/>
      <c r="KNL7"/>
      <c r="KNM7"/>
      <c r="KNN7"/>
      <c r="KNO7"/>
      <c r="KNP7"/>
      <c r="KNQ7"/>
      <c r="KNR7"/>
      <c r="KNS7"/>
      <c r="KNT7"/>
      <c r="KNU7"/>
      <c r="KNV7"/>
      <c r="KNW7"/>
      <c r="KNX7"/>
      <c r="KNY7"/>
      <c r="KNZ7"/>
      <c r="KOA7"/>
      <c r="KOB7"/>
      <c r="KOC7"/>
      <c r="KOD7"/>
      <c r="KOE7"/>
      <c r="KOF7"/>
      <c r="KOG7"/>
      <c r="KOH7"/>
      <c r="KOI7"/>
      <c r="KOJ7"/>
      <c r="KOK7"/>
      <c r="KOL7"/>
      <c r="KOM7"/>
      <c r="KON7"/>
      <c r="KOO7"/>
      <c r="KOP7"/>
      <c r="KOQ7"/>
      <c r="KOR7"/>
      <c r="KOS7"/>
      <c r="KOT7"/>
      <c r="KOU7"/>
      <c r="KOV7"/>
      <c r="KOW7"/>
      <c r="KOX7"/>
      <c r="KOY7"/>
      <c r="KOZ7"/>
      <c r="KPA7"/>
      <c r="KPB7"/>
      <c r="KPC7"/>
      <c r="KPD7"/>
      <c r="KPE7"/>
      <c r="KPF7"/>
      <c r="KPG7"/>
      <c r="KPH7"/>
      <c r="KPI7"/>
      <c r="KPJ7"/>
      <c r="KPK7"/>
      <c r="KPL7"/>
      <c r="KPM7"/>
      <c r="KPN7"/>
      <c r="KPO7"/>
      <c r="KPP7"/>
      <c r="KPQ7"/>
      <c r="KPR7"/>
      <c r="KPS7"/>
      <c r="KPT7"/>
      <c r="KPU7"/>
      <c r="KPV7"/>
      <c r="KPW7"/>
      <c r="KPX7"/>
      <c r="KPY7"/>
      <c r="KPZ7"/>
      <c r="KQA7"/>
      <c r="KQB7"/>
      <c r="KQC7"/>
      <c r="KQD7"/>
      <c r="KQE7"/>
      <c r="KQF7"/>
      <c r="KQG7"/>
      <c r="KQH7"/>
      <c r="KQI7"/>
      <c r="KQJ7"/>
      <c r="KQK7"/>
      <c r="KQL7"/>
      <c r="KQM7"/>
      <c r="KQN7"/>
      <c r="KQO7"/>
      <c r="KQP7"/>
      <c r="KQQ7"/>
      <c r="KQR7"/>
      <c r="KQS7"/>
      <c r="KQT7"/>
      <c r="KQU7"/>
      <c r="KQV7"/>
      <c r="KQW7"/>
      <c r="KQX7"/>
      <c r="KQY7"/>
      <c r="KQZ7"/>
      <c r="KRA7"/>
      <c r="KRB7"/>
      <c r="KRC7"/>
      <c r="KRD7"/>
      <c r="KRE7"/>
      <c r="KRF7"/>
      <c r="KRG7"/>
      <c r="KRH7"/>
      <c r="KRI7"/>
      <c r="KRJ7"/>
      <c r="KRK7"/>
      <c r="KRL7"/>
      <c r="KRM7"/>
      <c r="KRN7"/>
      <c r="KRO7"/>
      <c r="KRP7"/>
      <c r="KRQ7"/>
      <c r="KRR7"/>
      <c r="KRS7"/>
      <c r="KRT7"/>
      <c r="KRU7"/>
      <c r="KRV7"/>
      <c r="KRW7"/>
      <c r="KRX7"/>
      <c r="KRY7"/>
      <c r="KRZ7"/>
      <c r="KSA7"/>
      <c r="KSB7"/>
      <c r="KSC7"/>
      <c r="KSD7"/>
      <c r="KSE7"/>
      <c r="KSF7"/>
      <c r="KSG7"/>
      <c r="KSH7"/>
      <c r="KSI7"/>
      <c r="KSJ7"/>
      <c r="KSK7"/>
      <c r="KSL7"/>
      <c r="KSM7"/>
      <c r="KSN7"/>
      <c r="KSO7"/>
      <c r="KSP7"/>
      <c r="KSQ7"/>
      <c r="KSR7"/>
      <c r="KSS7"/>
      <c r="KST7"/>
      <c r="KSU7"/>
      <c r="KSV7"/>
      <c r="KSW7"/>
      <c r="KSX7"/>
      <c r="KSY7"/>
      <c r="KSZ7"/>
      <c r="KTA7"/>
      <c r="KTB7"/>
      <c r="KTC7"/>
      <c r="KTD7"/>
      <c r="KTE7"/>
      <c r="KTF7"/>
      <c r="KTG7"/>
      <c r="KTH7"/>
      <c r="KTI7"/>
      <c r="KTJ7"/>
      <c r="KTK7"/>
      <c r="KTL7"/>
      <c r="KTM7"/>
      <c r="KTN7"/>
      <c r="KTO7"/>
      <c r="KTP7"/>
      <c r="KTQ7"/>
      <c r="KTR7"/>
      <c r="KTS7"/>
      <c r="KTT7"/>
      <c r="KTU7"/>
      <c r="KTV7"/>
      <c r="KTW7"/>
      <c r="KTX7"/>
      <c r="KTY7"/>
      <c r="KTZ7"/>
      <c r="KUA7"/>
      <c r="KUB7"/>
      <c r="KUC7"/>
      <c r="KUD7"/>
      <c r="KUE7"/>
      <c r="KUF7"/>
      <c r="KUG7"/>
      <c r="KUH7"/>
      <c r="KUI7"/>
      <c r="KUJ7"/>
      <c r="KUK7"/>
      <c r="KUL7"/>
      <c r="KUM7"/>
      <c r="KUN7"/>
      <c r="KUO7"/>
      <c r="KUP7"/>
      <c r="KUQ7"/>
      <c r="KUR7"/>
      <c r="KUS7"/>
      <c r="KUT7"/>
      <c r="KUU7"/>
      <c r="KUV7"/>
      <c r="KUW7"/>
      <c r="KUX7"/>
      <c r="KUY7"/>
      <c r="KUZ7"/>
      <c r="KVA7"/>
      <c r="KVB7"/>
      <c r="KVC7"/>
      <c r="KVD7"/>
      <c r="KVE7"/>
      <c r="KVF7"/>
      <c r="KVG7"/>
      <c r="KVH7"/>
      <c r="KVI7"/>
      <c r="KVJ7"/>
      <c r="KVK7"/>
      <c r="KVL7"/>
      <c r="KVM7"/>
      <c r="KVN7"/>
      <c r="KVO7"/>
      <c r="KVP7"/>
      <c r="KVQ7"/>
      <c r="KVR7"/>
      <c r="KVS7"/>
      <c r="KVT7"/>
      <c r="KVU7"/>
      <c r="KVV7"/>
      <c r="KVW7"/>
      <c r="KVX7"/>
      <c r="KVY7"/>
      <c r="KVZ7"/>
      <c r="KWA7"/>
      <c r="KWB7"/>
      <c r="KWC7"/>
      <c r="KWD7"/>
      <c r="KWE7"/>
      <c r="KWF7"/>
      <c r="KWG7"/>
      <c r="KWH7"/>
      <c r="KWI7"/>
      <c r="KWJ7"/>
      <c r="KWK7"/>
      <c r="KWL7"/>
      <c r="KWM7"/>
      <c r="KWN7"/>
      <c r="KWO7"/>
      <c r="KWP7"/>
      <c r="KWQ7"/>
      <c r="KWR7"/>
      <c r="KWS7"/>
      <c r="KWT7"/>
      <c r="KWU7"/>
      <c r="KWV7"/>
      <c r="KWW7"/>
      <c r="KWX7"/>
      <c r="KWY7"/>
      <c r="KWZ7"/>
      <c r="KXA7"/>
      <c r="KXB7"/>
      <c r="KXC7"/>
      <c r="KXD7"/>
      <c r="KXE7"/>
      <c r="KXF7"/>
      <c r="KXG7"/>
      <c r="KXH7"/>
      <c r="KXI7"/>
      <c r="KXJ7"/>
      <c r="KXK7"/>
      <c r="KXL7"/>
      <c r="KXM7"/>
      <c r="KXN7"/>
      <c r="KXO7"/>
      <c r="KXP7"/>
      <c r="KXQ7"/>
      <c r="KXR7"/>
      <c r="KXS7"/>
      <c r="KXT7"/>
      <c r="KXU7"/>
      <c r="KXV7"/>
      <c r="KXW7"/>
      <c r="KXX7"/>
      <c r="KXY7"/>
      <c r="KXZ7"/>
      <c r="KYA7"/>
      <c r="KYB7"/>
      <c r="KYC7"/>
      <c r="KYD7"/>
      <c r="KYE7"/>
      <c r="KYF7"/>
      <c r="KYG7"/>
      <c r="KYH7"/>
      <c r="KYI7"/>
      <c r="KYJ7"/>
      <c r="KYK7"/>
      <c r="KYL7"/>
      <c r="KYM7"/>
      <c r="KYN7"/>
      <c r="KYO7"/>
      <c r="KYP7"/>
      <c r="KYQ7"/>
      <c r="KYR7"/>
      <c r="KYS7"/>
      <c r="KYT7"/>
      <c r="KYU7"/>
      <c r="KYV7"/>
      <c r="KYW7"/>
      <c r="KYX7"/>
      <c r="KYY7"/>
      <c r="KYZ7"/>
      <c r="KZA7"/>
      <c r="KZB7"/>
      <c r="KZC7"/>
      <c r="KZD7"/>
      <c r="KZE7"/>
      <c r="KZF7"/>
      <c r="KZG7"/>
      <c r="KZH7"/>
      <c r="KZI7"/>
      <c r="KZJ7"/>
      <c r="KZK7"/>
      <c r="KZL7"/>
      <c r="KZM7"/>
      <c r="KZN7"/>
      <c r="KZO7"/>
      <c r="KZP7"/>
      <c r="KZQ7"/>
      <c r="KZR7"/>
      <c r="KZS7"/>
      <c r="KZT7"/>
      <c r="KZU7"/>
      <c r="KZV7"/>
      <c r="KZW7"/>
      <c r="KZX7"/>
      <c r="KZY7"/>
      <c r="KZZ7"/>
      <c r="LAA7"/>
      <c r="LAB7"/>
      <c r="LAC7"/>
      <c r="LAD7"/>
      <c r="LAE7"/>
      <c r="LAF7"/>
      <c r="LAG7"/>
      <c r="LAH7"/>
      <c r="LAI7"/>
      <c r="LAJ7"/>
      <c r="LAK7"/>
      <c r="LAL7"/>
      <c r="LAM7"/>
      <c r="LAN7"/>
      <c r="LAO7"/>
      <c r="LAP7"/>
      <c r="LAQ7"/>
      <c r="LAR7"/>
      <c r="LAS7"/>
      <c r="LAT7"/>
      <c r="LAU7"/>
      <c r="LAV7"/>
      <c r="LAW7"/>
      <c r="LAX7"/>
      <c r="LAY7"/>
      <c r="LAZ7"/>
      <c r="LBA7"/>
      <c r="LBB7"/>
      <c r="LBC7"/>
      <c r="LBD7"/>
      <c r="LBE7"/>
      <c r="LBF7"/>
      <c r="LBG7"/>
      <c r="LBH7"/>
      <c r="LBI7"/>
      <c r="LBJ7"/>
      <c r="LBK7"/>
      <c r="LBL7"/>
      <c r="LBM7"/>
      <c r="LBN7"/>
      <c r="LBO7"/>
      <c r="LBP7"/>
      <c r="LBQ7"/>
      <c r="LBR7"/>
      <c r="LBS7"/>
      <c r="LBT7"/>
      <c r="LBU7"/>
      <c r="LBV7"/>
      <c r="LBW7"/>
      <c r="LBX7"/>
      <c r="LBY7"/>
      <c r="LBZ7"/>
      <c r="LCA7"/>
      <c r="LCB7"/>
      <c r="LCC7"/>
      <c r="LCD7"/>
      <c r="LCE7"/>
      <c r="LCF7"/>
      <c r="LCG7"/>
      <c r="LCH7"/>
      <c r="LCI7"/>
      <c r="LCJ7"/>
      <c r="LCK7"/>
      <c r="LCL7"/>
      <c r="LCM7"/>
      <c r="LCN7"/>
      <c r="LCO7"/>
      <c r="LCP7"/>
      <c r="LCQ7"/>
      <c r="LCR7"/>
      <c r="LCS7"/>
      <c r="LCT7"/>
      <c r="LCU7"/>
      <c r="LCV7"/>
      <c r="LCW7"/>
      <c r="LCX7"/>
      <c r="LCY7"/>
      <c r="LCZ7"/>
      <c r="LDA7"/>
      <c r="LDB7"/>
      <c r="LDC7"/>
      <c r="LDD7"/>
      <c r="LDE7"/>
      <c r="LDF7"/>
      <c r="LDG7"/>
      <c r="LDH7"/>
      <c r="LDI7"/>
      <c r="LDJ7"/>
      <c r="LDK7"/>
      <c r="LDL7"/>
      <c r="LDM7"/>
      <c r="LDN7"/>
      <c r="LDO7"/>
      <c r="LDP7"/>
      <c r="LDQ7"/>
      <c r="LDR7"/>
      <c r="LDS7"/>
      <c r="LDT7"/>
      <c r="LDU7"/>
      <c r="LDV7"/>
      <c r="LDW7"/>
      <c r="LDX7"/>
      <c r="LDY7"/>
      <c r="LDZ7"/>
      <c r="LEA7"/>
      <c r="LEB7"/>
      <c r="LEC7"/>
      <c r="LED7"/>
      <c r="LEE7"/>
      <c r="LEF7"/>
      <c r="LEG7"/>
      <c r="LEH7"/>
      <c r="LEI7"/>
      <c r="LEJ7"/>
      <c r="LEK7"/>
      <c r="LEL7"/>
      <c r="LEM7"/>
      <c r="LEN7"/>
      <c r="LEO7"/>
      <c r="LEP7"/>
      <c r="LEQ7"/>
      <c r="LER7"/>
      <c r="LES7"/>
      <c r="LET7"/>
      <c r="LEU7"/>
      <c r="LEV7"/>
      <c r="LEW7"/>
      <c r="LEX7"/>
      <c r="LEY7"/>
      <c r="LEZ7"/>
      <c r="LFA7"/>
      <c r="LFB7"/>
      <c r="LFC7"/>
      <c r="LFD7"/>
      <c r="LFE7"/>
      <c r="LFF7"/>
      <c r="LFG7"/>
      <c r="LFH7"/>
      <c r="LFI7"/>
      <c r="LFJ7"/>
      <c r="LFK7"/>
      <c r="LFL7"/>
      <c r="LFM7"/>
      <c r="LFN7"/>
      <c r="LFO7"/>
      <c r="LFP7"/>
      <c r="LFQ7"/>
      <c r="LFR7"/>
      <c r="LFS7"/>
      <c r="LFT7"/>
      <c r="LFU7"/>
      <c r="LFV7"/>
      <c r="LFW7"/>
      <c r="LFX7"/>
      <c r="LFY7"/>
      <c r="LFZ7"/>
      <c r="LGA7"/>
      <c r="LGB7"/>
      <c r="LGC7"/>
      <c r="LGD7"/>
      <c r="LGE7"/>
      <c r="LGF7"/>
      <c r="LGG7"/>
      <c r="LGH7"/>
      <c r="LGI7"/>
      <c r="LGJ7"/>
      <c r="LGK7"/>
      <c r="LGL7"/>
      <c r="LGM7"/>
      <c r="LGN7"/>
      <c r="LGO7"/>
      <c r="LGP7"/>
      <c r="LGQ7"/>
      <c r="LGR7"/>
      <c r="LGS7"/>
      <c r="LGT7"/>
      <c r="LGU7"/>
      <c r="LGV7"/>
      <c r="LGW7"/>
      <c r="LGX7"/>
      <c r="LGY7"/>
      <c r="LGZ7"/>
      <c r="LHA7"/>
      <c r="LHB7"/>
      <c r="LHC7"/>
      <c r="LHD7"/>
      <c r="LHE7"/>
      <c r="LHF7"/>
      <c r="LHG7"/>
      <c r="LHH7"/>
      <c r="LHI7"/>
      <c r="LHJ7"/>
      <c r="LHK7"/>
      <c r="LHL7"/>
      <c r="LHM7"/>
      <c r="LHN7"/>
      <c r="LHO7"/>
      <c r="LHP7"/>
      <c r="LHQ7"/>
      <c r="LHR7"/>
      <c r="LHS7"/>
      <c r="LHT7"/>
      <c r="LHU7"/>
      <c r="LHV7"/>
      <c r="LHW7"/>
      <c r="LHX7"/>
      <c r="LHY7"/>
      <c r="LHZ7"/>
      <c r="LIA7"/>
      <c r="LIB7"/>
      <c r="LIC7"/>
      <c r="LID7"/>
      <c r="LIE7"/>
      <c r="LIF7"/>
      <c r="LIG7"/>
      <c r="LIH7"/>
      <c r="LII7"/>
      <c r="LIJ7"/>
      <c r="LIK7"/>
      <c r="LIL7"/>
      <c r="LIM7"/>
      <c r="LIN7"/>
      <c r="LIO7"/>
      <c r="LIP7"/>
      <c r="LIQ7"/>
      <c r="LIR7"/>
      <c r="LIS7"/>
      <c r="LIT7"/>
      <c r="LIU7"/>
      <c r="LIV7"/>
      <c r="LIW7"/>
      <c r="LIX7"/>
      <c r="LIY7"/>
      <c r="LIZ7"/>
      <c r="LJA7"/>
      <c r="LJB7"/>
      <c r="LJC7"/>
      <c r="LJD7"/>
      <c r="LJE7"/>
      <c r="LJF7"/>
      <c r="LJG7"/>
      <c r="LJH7"/>
      <c r="LJI7"/>
      <c r="LJJ7"/>
      <c r="LJK7"/>
      <c r="LJL7"/>
      <c r="LJM7"/>
      <c r="LJN7"/>
      <c r="LJO7"/>
      <c r="LJP7"/>
      <c r="LJQ7"/>
      <c r="LJR7"/>
      <c r="LJS7"/>
      <c r="LJT7"/>
      <c r="LJU7"/>
      <c r="LJV7"/>
      <c r="LJW7"/>
      <c r="LJX7"/>
      <c r="LJY7"/>
      <c r="LJZ7"/>
      <c r="LKA7"/>
      <c r="LKB7"/>
      <c r="LKC7"/>
      <c r="LKD7"/>
      <c r="LKE7"/>
      <c r="LKF7"/>
      <c r="LKG7"/>
      <c r="LKH7"/>
      <c r="LKI7"/>
      <c r="LKJ7"/>
      <c r="LKK7"/>
      <c r="LKL7"/>
      <c r="LKM7"/>
      <c r="LKN7"/>
      <c r="LKO7"/>
      <c r="LKP7"/>
      <c r="LKQ7"/>
      <c r="LKR7"/>
      <c r="LKS7"/>
      <c r="LKT7"/>
      <c r="LKU7"/>
      <c r="LKV7"/>
      <c r="LKW7"/>
      <c r="LKX7"/>
      <c r="LKY7"/>
      <c r="LKZ7"/>
      <c r="LLA7"/>
      <c r="LLB7"/>
      <c r="LLC7"/>
      <c r="LLD7"/>
      <c r="LLE7"/>
      <c r="LLF7"/>
      <c r="LLG7"/>
      <c r="LLH7"/>
      <c r="LLI7"/>
      <c r="LLJ7"/>
      <c r="LLK7"/>
      <c r="LLL7"/>
      <c r="LLM7"/>
      <c r="LLN7"/>
      <c r="LLO7"/>
      <c r="LLP7"/>
      <c r="LLQ7"/>
      <c r="LLR7"/>
      <c r="LLS7"/>
      <c r="LLT7"/>
      <c r="LLU7"/>
      <c r="LLV7"/>
      <c r="LLW7"/>
      <c r="LLX7"/>
      <c r="LLY7"/>
      <c r="LLZ7"/>
      <c r="LMA7"/>
      <c r="LMB7"/>
      <c r="LMC7"/>
      <c r="LMD7"/>
      <c r="LME7"/>
      <c r="LMF7"/>
      <c r="LMG7"/>
      <c r="LMH7"/>
      <c r="LMI7"/>
      <c r="LMJ7"/>
      <c r="LMK7"/>
      <c r="LML7"/>
      <c r="LMM7"/>
      <c r="LMN7"/>
      <c r="LMO7"/>
      <c r="LMP7"/>
      <c r="LMQ7"/>
      <c r="LMR7"/>
      <c r="LMS7"/>
      <c r="LMT7"/>
      <c r="LMU7"/>
      <c r="LMV7"/>
      <c r="LMW7"/>
      <c r="LMX7"/>
      <c r="LMY7"/>
      <c r="LMZ7"/>
      <c r="LNA7"/>
      <c r="LNB7"/>
      <c r="LNC7"/>
      <c r="LND7"/>
      <c r="LNE7"/>
      <c r="LNF7"/>
      <c r="LNG7"/>
      <c r="LNH7"/>
      <c r="LNI7"/>
      <c r="LNJ7"/>
      <c r="LNK7"/>
      <c r="LNL7"/>
      <c r="LNM7"/>
      <c r="LNN7"/>
      <c r="LNO7"/>
      <c r="LNP7"/>
      <c r="LNQ7"/>
      <c r="LNR7"/>
      <c r="LNS7"/>
      <c r="LNT7"/>
      <c r="LNU7"/>
      <c r="LNV7"/>
      <c r="LNW7"/>
      <c r="LNX7"/>
      <c r="LNY7"/>
      <c r="LNZ7"/>
      <c r="LOA7"/>
      <c r="LOB7"/>
      <c r="LOC7"/>
      <c r="LOD7"/>
      <c r="LOE7"/>
      <c r="LOF7"/>
      <c r="LOG7"/>
      <c r="LOH7"/>
      <c r="LOI7"/>
      <c r="LOJ7"/>
      <c r="LOK7"/>
      <c r="LOL7"/>
      <c r="LOM7"/>
      <c r="LON7"/>
      <c r="LOO7"/>
      <c r="LOP7"/>
      <c r="LOQ7"/>
      <c r="LOR7"/>
      <c r="LOS7"/>
      <c r="LOT7"/>
      <c r="LOU7"/>
      <c r="LOV7"/>
      <c r="LOW7"/>
      <c r="LOX7"/>
      <c r="LOY7"/>
      <c r="LOZ7"/>
      <c r="LPA7"/>
      <c r="LPB7"/>
      <c r="LPC7"/>
      <c r="LPD7"/>
      <c r="LPE7"/>
      <c r="LPF7"/>
      <c r="LPG7"/>
      <c r="LPH7"/>
      <c r="LPI7"/>
      <c r="LPJ7"/>
      <c r="LPK7"/>
      <c r="LPL7"/>
      <c r="LPM7"/>
      <c r="LPN7"/>
      <c r="LPO7"/>
      <c r="LPP7"/>
      <c r="LPQ7"/>
      <c r="LPR7"/>
      <c r="LPS7"/>
      <c r="LPT7"/>
      <c r="LPU7"/>
      <c r="LPV7"/>
      <c r="LPW7"/>
      <c r="LPX7"/>
      <c r="LPY7"/>
      <c r="LPZ7"/>
      <c r="LQA7"/>
      <c r="LQB7"/>
      <c r="LQC7"/>
      <c r="LQD7"/>
      <c r="LQE7"/>
      <c r="LQF7"/>
      <c r="LQG7"/>
      <c r="LQH7"/>
      <c r="LQI7"/>
      <c r="LQJ7"/>
      <c r="LQK7"/>
      <c r="LQL7"/>
      <c r="LQM7"/>
      <c r="LQN7"/>
      <c r="LQO7"/>
      <c r="LQP7"/>
      <c r="LQQ7"/>
      <c r="LQR7"/>
      <c r="LQS7"/>
      <c r="LQT7"/>
      <c r="LQU7"/>
      <c r="LQV7"/>
      <c r="LQW7"/>
      <c r="LQX7"/>
      <c r="LQY7"/>
      <c r="LQZ7"/>
      <c r="LRA7"/>
      <c r="LRB7"/>
      <c r="LRC7"/>
      <c r="LRD7"/>
      <c r="LRE7"/>
      <c r="LRF7"/>
      <c r="LRG7"/>
      <c r="LRH7"/>
      <c r="LRI7"/>
      <c r="LRJ7"/>
      <c r="LRK7"/>
      <c r="LRL7"/>
      <c r="LRM7"/>
      <c r="LRN7"/>
      <c r="LRO7"/>
      <c r="LRP7"/>
      <c r="LRQ7"/>
      <c r="LRR7"/>
      <c r="LRS7"/>
      <c r="LRT7"/>
      <c r="LRU7"/>
      <c r="LRV7"/>
      <c r="LRW7"/>
      <c r="LRX7"/>
      <c r="LRY7"/>
      <c r="LRZ7"/>
      <c r="LSA7"/>
      <c r="LSB7"/>
      <c r="LSC7"/>
      <c r="LSD7"/>
      <c r="LSE7"/>
      <c r="LSF7"/>
      <c r="LSG7"/>
      <c r="LSH7"/>
      <c r="LSI7"/>
      <c r="LSJ7"/>
      <c r="LSK7"/>
      <c r="LSL7"/>
      <c r="LSM7"/>
      <c r="LSN7"/>
      <c r="LSO7"/>
      <c r="LSP7"/>
      <c r="LSQ7"/>
      <c r="LSR7"/>
      <c r="LSS7"/>
      <c r="LST7"/>
      <c r="LSU7"/>
      <c r="LSV7"/>
      <c r="LSW7"/>
      <c r="LSX7"/>
      <c r="LSY7"/>
      <c r="LSZ7"/>
      <c r="LTA7"/>
      <c r="LTB7"/>
      <c r="LTC7"/>
      <c r="LTD7"/>
      <c r="LTE7"/>
      <c r="LTF7"/>
      <c r="LTG7"/>
      <c r="LTH7"/>
      <c r="LTI7"/>
      <c r="LTJ7"/>
      <c r="LTK7"/>
      <c r="LTL7"/>
      <c r="LTM7"/>
      <c r="LTN7"/>
      <c r="LTO7"/>
      <c r="LTP7"/>
      <c r="LTQ7"/>
      <c r="LTR7"/>
      <c r="LTS7"/>
      <c r="LTT7"/>
      <c r="LTU7"/>
      <c r="LTV7"/>
      <c r="LTW7"/>
      <c r="LTX7"/>
      <c r="LTY7"/>
      <c r="LTZ7"/>
      <c r="LUA7"/>
      <c r="LUB7"/>
      <c r="LUC7"/>
      <c r="LUD7"/>
      <c r="LUE7"/>
      <c r="LUF7"/>
      <c r="LUG7"/>
      <c r="LUH7"/>
      <c r="LUI7"/>
      <c r="LUJ7"/>
      <c r="LUK7"/>
      <c r="LUL7"/>
      <c r="LUM7"/>
      <c r="LUN7"/>
      <c r="LUO7"/>
      <c r="LUP7"/>
      <c r="LUQ7"/>
      <c r="LUR7"/>
      <c r="LUS7"/>
      <c r="LUT7"/>
      <c r="LUU7"/>
      <c r="LUV7"/>
      <c r="LUW7"/>
      <c r="LUX7"/>
      <c r="LUY7"/>
      <c r="LUZ7"/>
      <c r="LVA7"/>
      <c r="LVB7"/>
      <c r="LVC7"/>
      <c r="LVD7"/>
      <c r="LVE7"/>
      <c r="LVF7"/>
      <c r="LVG7"/>
      <c r="LVH7"/>
      <c r="LVI7"/>
      <c r="LVJ7"/>
      <c r="LVK7"/>
      <c r="LVL7"/>
      <c r="LVM7"/>
      <c r="LVN7"/>
      <c r="LVO7"/>
      <c r="LVP7"/>
      <c r="LVQ7"/>
      <c r="LVR7"/>
      <c r="LVS7"/>
      <c r="LVT7"/>
      <c r="LVU7"/>
      <c r="LVV7"/>
      <c r="LVW7"/>
      <c r="LVX7"/>
      <c r="LVY7"/>
      <c r="LVZ7"/>
      <c r="LWA7"/>
      <c r="LWB7"/>
      <c r="LWC7"/>
      <c r="LWD7"/>
      <c r="LWE7"/>
      <c r="LWF7"/>
      <c r="LWG7"/>
      <c r="LWH7"/>
      <c r="LWI7"/>
      <c r="LWJ7"/>
      <c r="LWK7"/>
      <c r="LWL7"/>
      <c r="LWM7"/>
      <c r="LWN7"/>
      <c r="LWO7"/>
      <c r="LWP7"/>
      <c r="LWQ7"/>
      <c r="LWR7"/>
      <c r="LWS7"/>
      <c r="LWT7"/>
      <c r="LWU7"/>
      <c r="LWV7"/>
      <c r="LWW7"/>
      <c r="LWX7"/>
      <c r="LWY7"/>
      <c r="LWZ7"/>
      <c r="LXA7"/>
      <c r="LXB7"/>
      <c r="LXC7"/>
      <c r="LXD7"/>
      <c r="LXE7"/>
      <c r="LXF7"/>
      <c r="LXG7"/>
      <c r="LXH7"/>
      <c r="LXI7"/>
      <c r="LXJ7"/>
      <c r="LXK7"/>
      <c r="LXL7"/>
      <c r="LXM7"/>
      <c r="LXN7"/>
      <c r="LXO7"/>
      <c r="LXP7"/>
      <c r="LXQ7"/>
      <c r="LXR7"/>
      <c r="LXS7"/>
      <c r="LXT7"/>
      <c r="LXU7"/>
      <c r="LXV7"/>
      <c r="LXW7"/>
      <c r="LXX7"/>
      <c r="LXY7"/>
      <c r="LXZ7"/>
      <c r="LYA7"/>
      <c r="LYB7"/>
      <c r="LYC7"/>
      <c r="LYD7"/>
      <c r="LYE7"/>
      <c r="LYF7"/>
      <c r="LYG7"/>
      <c r="LYH7"/>
      <c r="LYI7"/>
      <c r="LYJ7"/>
      <c r="LYK7"/>
      <c r="LYL7"/>
      <c r="LYM7"/>
      <c r="LYN7"/>
      <c r="LYO7"/>
      <c r="LYP7"/>
      <c r="LYQ7"/>
      <c r="LYR7"/>
      <c r="LYS7"/>
      <c r="LYT7"/>
      <c r="LYU7"/>
      <c r="LYV7"/>
      <c r="LYW7"/>
      <c r="LYX7"/>
      <c r="LYY7"/>
      <c r="LYZ7"/>
      <c r="LZA7"/>
      <c r="LZB7"/>
      <c r="LZC7"/>
      <c r="LZD7"/>
      <c r="LZE7"/>
      <c r="LZF7"/>
      <c r="LZG7"/>
      <c r="LZH7"/>
      <c r="LZI7"/>
      <c r="LZJ7"/>
      <c r="LZK7"/>
      <c r="LZL7"/>
      <c r="LZM7"/>
      <c r="LZN7"/>
      <c r="LZO7"/>
      <c r="LZP7"/>
      <c r="LZQ7"/>
      <c r="LZR7"/>
      <c r="LZS7"/>
      <c r="LZT7"/>
      <c r="LZU7"/>
      <c r="LZV7"/>
      <c r="LZW7"/>
      <c r="LZX7"/>
      <c r="LZY7"/>
      <c r="LZZ7"/>
      <c r="MAA7"/>
      <c r="MAB7"/>
      <c r="MAC7"/>
      <c r="MAD7"/>
      <c r="MAE7"/>
      <c r="MAF7"/>
      <c r="MAG7"/>
      <c r="MAH7"/>
      <c r="MAI7"/>
      <c r="MAJ7"/>
      <c r="MAK7"/>
      <c r="MAL7"/>
      <c r="MAM7"/>
      <c r="MAN7"/>
      <c r="MAO7"/>
      <c r="MAP7"/>
      <c r="MAQ7"/>
      <c r="MAR7"/>
      <c r="MAS7"/>
      <c r="MAT7"/>
      <c r="MAU7"/>
      <c r="MAV7"/>
      <c r="MAW7"/>
      <c r="MAX7"/>
      <c r="MAY7"/>
      <c r="MAZ7"/>
      <c r="MBA7"/>
      <c r="MBB7"/>
      <c r="MBC7"/>
      <c r="MBD7"/>
      <c r="MBE7"/>
      <c r="MBF7"/>
      <c r="MBG7"/>
      <c r="MBH7"/>
      <c r="MBI7"/>
      <c r="MBJ7"/>
      <c r="MBK7"/>
      <c r="MBL7"/>
      <c r="MBM7"/>
      <c r="MBN7"/>
      <c r="MBO7"/>
      <c r="MBP7"/>
      <c r="MBQ7"/>
      <c r="MBR7"/>
      <c r="MBS7"/>
      <c r="MBT7"/>
      <c r="MBU7"/>
      <c r="MBV7"/>
      <c r="MBW7"/>
      <c r="MBX7"/>
      <c r="MBY7"/>
      <c r="MBZ7"/>
      <c r="MCA7"/>
      <c r="MCB7"/>
      <c r="MCC7"/>
      <c r="MCD7"/>
      <c r="MCE7"/>
      <c r="MCF7"/>
      <c r="MCG7"/>
      <c r="MCH7"/>
      <c r="MCI7"/>
      <c r="MCJ7"/>
      <c r="MCK7"/>
      <c r="MCL7"/>
      <c r="MCM7"/>
      <c r="MCN7"/>
      <c r="MCO7"/>
      <c r="MCP7"/>
      <c r="MCQ7"/>
      <c r="MCR7"/>
      <c r="MCS7"/>
      <c r="MCT7"/>
      <c r="MCU7"/>
      <c r="MCV7"/>
      <c r="MCW7"/>
      <c r="MCX7"/>
      <c r="MCY7"/>
      <c r="MCZ7"/>
      <c r="MDA7"/>
      <c r="MDB7"/>
      <c r="MDC7"/>
      <c r="MDD7"/>
      <c r="MDE7"/>
      <c r="MDF7"/>
      <c r="MDG7"/>
      <c r="MDH7"/>
      <c r="MDI7"/>
      <c r="MDJ7"/>
      <c r="MDK7"/>
      <c r="MDL7"/>
      <c r="MDM7"/>
      <c r="MDN7"/>
      <c r="MDO7"/>
      <c r="MDP7"/>
      <c r="MDQ7"/>
      <c r="MDR7"/>
      <c r="MDS7"/>
      <c r="MDT7"/>
      <c r="MDU7"/>
      <c r="MDV7"/>
      <c r="MDW7"/>
      <c r="MDX7"/>
      <c r="MDY7"/>
      <c r="MDZ7"/>
      <c r="MEA7"/>
      <c r="MEB7"/>
      <c r="MEC7"/>
      <c r="MED7"/>
      <c r="MEE7"/>
      <c r="MEF7"/>
      <c r="MEG7"/>
      <c r="MEH7"/>
      <c r="MEI7"/>
      <c r="MEJ7"/>
      <c r="MEK7"/>
      <c r="MEL7"/>
      <c r="MEM7"/>
      <c r="MEN7"/>
      <c r="MEO7"/>
      <c r="MEP7"/>
      <c r="MEQ7"/>
      <c r="MER7"/>
      <c r="MES7"/>
      <c r="MET7"/>
      <c r="MEU7"/>
      <c r="MEV7"/>
      <c r="MEW7"/>
      <c r="MEX7"/>
      <c r="MEY7"/>
      <c r="MEZ7"/>
      <c r="MFA7"/>
      <c r="MFB7"/>
      <c r="MFC7"/>
      <c r="MFD7"/>
      <c r="MFE7"/>
      <c r="MFF7"/>
      <c r="MFG7"/>
      <c r="MFH7"/>
      <c r="MFI7"/>
      <c r="MFJ7"/>
      <c r="MFK7"/>
      <c r="MFL7"/>
      <c r="MFM7"/>
      <c r="MFN7"/>
      <c r="MFO7"/>
      <c r="MFP7"/>
      <c r="MFQ7"/>
      <c r="MFR7"/>
      <c r="MFS7"/>
      <c r="MFT7"/>
      <c r="MFU7"/>
      <c r="MFV7"/>
      <c r="MFW7"/>
      <c r="MFX7"/>
      <c r="MFY7"/>
      <c r="MFZ7"/>
      <c r="MGA7"/>
      <c r="MGB7"/>
      <c r="MGC7"/>
      <c r="MGD7"/>
      <c r="MGE7"/>
      <c r="MGF7"/>
      <c r="MGG7"/>
      <c r="MGH7"/>
      <c r="MGI7"/>
      <c r="MGJ7"/>
      <c r="MGK7"/>
      <c r="MGL7"/>
      <c r="MGM7"/>
      <c r="MGN7"/>
      <c r="MGO7"/>
      <c r="MGP7"/>
      <c r="MGQ7"/>
      <c r="MGR7"/>
      <c r="MGS7"/>
      <c r="MGT7"/>
      <c r="MGU7"/>
      <c r="MGV7"/>
      <c r="MGW7"/>
      <c r="MGX7"/>
      <c r="MGY7"/>
      <c r="MGZ7"/>
      <c r="MHA7"/>
      <c r="MHB7"/>
      <c r="MHC7"/>
      <c r="MHD7"/>
      <c r="MHE7"/>
      <c r="MHF7"/>
      <c r="MHG7"/>
      <c r="MHH7"/>
      <c r="MHI7"/>
      <c r="MHJ7"/>
      <c r="MHK7"/>
      <c r="MHL7"/>
      <c r="MHM7"/>
      <c r="MHN7"/>
      <c r="MHO7"/>
      <c r="MHP7"/>
      <c r="MHQ7"/>
      <c r="MHR7"/>
      <c r="MHS7"/>
      <c r="MHT7"/>
      <c r="MHU7"/>
      <c r="MHV7"/>
      <c r="MHW7"/>
      <c r="MHX7"/>
      <c r="MHY7"/>
      <c r="MHZ7"/>
      <c r="MIA7"/>
      <c r="MIB7"/>
      <c r="MIC7"/>
      <c r="MID7"/>
      <c r="MIE7"/>
      <c r="MIF7"/>
      <c r="MIG7"/>
      <c r="MIH7"/>
      <c r="MII7"/>
      <c r="MIJ7"/>
      <c r="MIK7"/>
      <c r="MIL7"/>
      <c r="MIM7"/>
      <c r="MIN7"/>
      <c r="MIO7"/>
      <c r="MIP7"/>
      <c r="MIQ7"/>
      <c r="MIR7"/>
      <c r="MIS7"/>
      <c r="MIT7"/>
      <c r="MIU7"/>
      <c r="MIV7"/>
      <c r="MIW7"/>
      <c r="MIX7"/>
      <c r="MIY7"/>
      <c r="MIZ7"/>
      <c r="MJA7"/>
      <c r="MJB7"/>
      <c r="MJC7"/>
      <c r="MJD7"/>
      <c r="MJE7"/>
      <c r="MJF7"/>
      <c r="MJG7"/>
      <c r="MJH7"/>
      <c r="MJI7"/>
      <c r="MJJ7"/>
      <c r="MJK7"/>
      <c r="MJL7"/>
      <c r="MJM7"/>
      <c r="MJN7"/>
      <c r="MJO7"/>
      <c r="MJP7"/>
      <c r="MJQ7"/>
      <c r="MJR7"/>
      <c r="MJS7"/>
      <c r="MJT7"/>
      <c r="MJU7"/>
      <c r="MJV7"/>
      <c r="MJW7"/>
      <c r="MJX7"/>
      <c r="MJY7"/>
      <c r="MJZ7"/>
      <c r="MKA7"/>
      <c r="MKB7"/>
      <c r="MKC7"/>
      <c r="MKD7"/>
      <c r="MKE7"/>
      <c r="MKF7"/>
      <c r="MKG7"/>
      <c r="MKH7"/>
      <c r="MKI7"/>
      <c r="MKJ7"/>
      <c r="MKK7"/>
      <c r="MKL7"/>
      <c r="MKM7"/>
      <c r="MKN7"/>
      <c r="MKO7"/>
      <c r="MKP7"/>
      <c r="MKQ7"/>
      <c r="MKR7"/>
      <c r="MKS7"/>
      <c r="MKT7"/>
      <c r="MKU7"/>
      <c r="MKV7"/>
      <c r="MKW7"/>
      <c r="MKX7"/>
      <c r="MKY7"/>
      <c r="MKZ7"/>
      <c r="MLA7"/>
      <c r="MLB7"/>
      <c r="MLC7"/>
      <c r="MLD7"/>
      <c r="MLE7"/>
      <c r="MLF7"/>
      <c r="MLG7"/>
      <c r="MLH7"/>
      <c r="MLI7"/>
      <c r="MLJ7"/>
      <c r="MLK7"/>
      <c r="MLL7"/>
      <c r="MLM7"/>
      <c r="MLN7"/>
      <c r="MLO7"/>
      <c r="MLP7"/>
      <c r="MLQ7"/>
      <c r="MLR7"/>
      <c r="MLS7"/>
      <c r="MLT7"/>
      <c r="MLU7"/>
      <c r="MLV7"/>
      <c r="MLW7"/>
      <c r="MLX7"/>
      <c r="MLY7"/>
      <c r="MLZ7"/>
      <c r="MMA7"/>
      <c r="MMB7"/>
      <c r="MMC7"/>
      <c r="MMD7"/>
      <c r="MME7"/>
      <c r="MMF7"/>
      <c r="MMG7"/>
      <c r="MMH7"/>
      <c r="MMI7"/>
      <c r="MMJ7"/>
      <c r="MMK7"/>
      <c r="MML7"/>
      <c r="MMM7"/>
      <c r="MMN7"/>
      <c r="MMO7"/>
      <c r="MMP7"/>
      <c r="MMQ7"/>
      <c r="MMR7"/>
      <c r="MMS7"/>
      <c r="MMT7"/>
      <c r="MMU7"/>
      <c r="MMV7"/>
      <c r="MMW7"/>
      <c r="MMX7"/>
      <c r="MMY7"/>
      <c r="MMZ7"/>
      <c r="MNA7"/>
      <c r="MNB7"/>
      <c r="MNC7"/>
      <c r="MND7"/>
      <c r="MNE7"/>
      <c r="MNF7"/>
      <c r="MNG7"/>
      <c r="MNH7"/>
      <c r="MNI7"/>
      <c r="MNJ7"/>
      <c r="MNK7"/>
      <c r="MNL7"/>
      <c r="MNM7"/>
      <c r="MNN7"/>
      <c r="MNO7"/>
      <c r="MNP7"/>
      <c r="MNQ7"/>
      <c r="MNR7"/>
      <c r="MNS7"/>
      <c r="MNT7"/>
      <c r="MNU7"/>
      <c r="MNV7"/>
      <c r="MNW7"/>
      <c r="MNX7"/>
      <c r="MNY7"/>
      <c r="MNZ7"/>
      <c r="MOA7"/>
      <c r="MOB7"/>
      <c r="MOC7"/>
      <c r="MOD7"/>
      <c r="MOE7"/>
      <c r="MOF7"/>
      <c r="MOG7"/>
      <c r="MOH7"/>
      <c r="MOI7"/>
      <c r="MOJ7"/>
      <c r="MOK7"/>
      <c r="MOL7"/>
      <c r="MOM7"/>
      <c r="MON7"/>
      <c r="MOO7"/>
      <c r="MOP7"/>
      <c r="MOQ7"/>
      <c r="MOR7"/>
      <c r="MOS7"/>
      <c r="MOT7"/>
      <c r="MOU7"/>
      <c r="MOV7"/>
      <c r="MOW7"/>
      <c r="MOX7"/>
      <c r="MOY7"/>
      <c r="MOZ7"/>
      <c r="MPA7"/>
      <c r="MPB7"/>
      <c r="MPC7"/>
      <c r="MPD7"/>
      <c r="MPE7"/>
      <c r="MPF7"/>
      <c r="MPG7"/>
      <c r="MPH7"/>
      <c r="MPI7"/>
      <c r="MPJ7"/>
      <c r="MPK7"/>
      <c r="MPL7"/>
      <c r="MPM7"/>
      <c r="MPN7"/>
      <c r="MPO7"/>
      <c r="MPP7"/>
      <c r="MPQ7"/>
      <c r="MPR7"/>
      <c r="MPS7"/>
      <c r="MPT7"/>
      <c r="MPU7"/>
      <c r="MPV7"/>
      <c r="MPW7"/>
      <c r="MPX7"/>
      <c r="MPY7"/>
      <c r="MPZ7"/>
      <c r="MQA7"/>
      <c r="MQB7"/>
      <c r="MQC7"/>
      <c r="MQD7"/>
      <c r="MQE7"/>
      <c r="MQF7"/>
      <c r="MQG7"/>
      <c r="MQH7"/>
      <c r="MQI7"/>
      <c r="MQJ7"/>
      <c r="MQK7"/>
      <c r="MQL7"/>
      <c r="MQM7"/>
      <c r="MQN7"/>
      <c r="MQO7"/>
      <c r="MQP7"/>
      <c r="MQQ7"/>
      <c r="MQR7"/>
      <c r="MQS7"/>
      <c r="MQT7"/>
      <c r="MQU7"/>
      <c r="MQV7"/>
      <c r="MQW7"/>
      <c r="MQX7"/>
      <c r="MQY7"/>
      <c r="MQZ7"/>
      <c r="MRA7"/>
      <c r="MRB7"/>
      <c r="MRC7"/>
      <c r="MRD7"/>
      <c r="MRE7"/>
      <c r="MRF7"/>
      <c r="MRG7"/>
      <c r="MRH7"/>
      <c r="MRI7"/>
      <c r="MRJ7"/>
      <c r="MRK7"/>
      <c r="MRL7"/>
      <c r="MRM7"/>
      <c r="MRN7"/>
      <c r="MRO7"/>
      <c r="MRP7"/>
      <c r="MRQ7"/>
      <c r="MRR7"/>
      <c r="MRS7"/>
      <c r="MRT7"/>
      <c r="MRU7"/>
      <c r="MRV7"/>
      <c r="MRW7"/>
      <c r="MRX7"/>
      <c r="MRY7"/>
      <c r="MRZ7"/>
      <c r="MSA7"/>
      <c r="MSB7"/>
      <c r="MSC7"/>
      <c r="MSD7"/>
      <c r="MSE7"/>
      <c r="MSF7"/>
      <c r="MSG7"/>
      <c r="MSH7"/>
      <c r="MSI7"/>
      <c r="MSJ7"/>
      <c r="MSK7"/>
      <c r="MSL7"/>
      <c r="MSM7"/>
      <c r="MSN7"/>
      <c r="MSO7"/>
      <c r="MSP7"/>
      <c r="MSQ7"/>
      <c r="MSR7"/>
      <c r="MSS7"/>
      <c r="MST7"/>
      <c r="MSU7"/>
      <c r="MSV7"/>
      <c r="MSW7"/>
      <c r="MSX7"/>
      <c r="MSY7"/>
      <c r="MSZ7"/>
      <c r="MTA7"/>
      <c r="MTB7"/>
      <c r="MTC7"/>
      <c r="MTD7"/>
      <c r="MTE7"/>
      <c r="MTF7"/>
      <c r="MTG7"/>
      <c r="MTH7"/>
      <c r="MTI7"/>
      <c r="MTJ7"/>
      <c r="MTK7"/>
      <c r="MTL7"/>
      <c r="MTM7"/>
      <c r="MTN7"/>
      <c r="MTO7"/>
      <c r="MTP7"/>
      <c r="MTQ7"/>
      <c r="MTR7"/>
      <c r="MTS7"/>
      <c r="MTT7"/>
      <c r="MTU7"/>
      <c r="MTV7"/>
      <c r="MTW7"/>
      <c r="MTX7"/>
      <c r="MTY7"/>
      <c r="MTZ7"/>
      <c r="MUA7"/>
      <c r="MUB7"/>
      <c r="MUC7"/>
      <c r="MUD7"/>
      <c r="MUE7"/>
      <c r="MUF7"/>
      <c r="MUG7"/>
      <c r="MUH7"/>
      <c r="MUI7"/>
      <c r="MUJ7"/>
      <c r="MUK7"/>
      <c r="MUL7"/>
      <c r="MUM7"/>
      <c r="MUN7"/>
      <c r="MUO7"/>
      <c r="MUP7"/>
      <c r="MUQ7"/>
      <c r="MUR7"/>
      <c r="MUS7"/>
      <c r="MUT7"/>
      <c r="MUU7"/>
      <c r="MUV7"/>
      <c r="MUW7"/>
      <c r="MUX7"/>
      <c r="MUY7"/>
      <c r="MUZ7"/>
      <c r="MVA7"/>
      <c r="MVB7"/>
      <c r="MVC7"/>
      <c r="MVD7"/>
      <c r="MVE7"/>
      <c r="MVF7"/>
      <c r="MVG7"/>
      <c r="MVH7"/>
      <c r="MVI7"/>
      <c r="MVJ7"/>
      <c r="MVK7"/>
      <c r="MVL7"/>
      <c r="MVM7"/>
      <c r="MVN7"/>
      <c r="MVO7"/>
      <c r="MVP7"/>
      <c r="MVQ7"/>
      <c r="MVR7"/>
      <c r="MVS7"/>
      <c r="MVT7"/>
      <c r="MVU7"/>
      <c r="MVV7"/>
      <c r="MVW7"/>
      <c r="MVX7"/>
      <c r="MVY7"/>
      <c r="MVZ7"/>
      <c r="MWA7"/>
      <c r="MWB7"/>
      <c r="MWC7"/>
      <c r="MWD7"/>
      <c r="MWE7"/>
      <c r="MWF7"/>
      <c r="MWG7"/>
      <c r="MWH7"/>
      <c r="MWI7"/>
      <c r="MWJ7"/>
      <c r="MWK7"/>
      <c r="MWL7"/>
      <c r="MWM7"/>
      <c r="MWN7"/>
      <c r="MWO7"/>
      <c r="MWP7"/>
      <c r="MWQ7"/>
      <c r="MWR7"/>
      <c r="MWS7"/>
      <c r="MWT7"/>
      <c r="MWU7"/>
      <c r="MWV7"/>
      <c r="MWW7"/>
      <c r="MWX7"/>
      <c r="MWY7"/>
      <c r="MWZ7"/>
      <c r="MXA7"/>
      <c r="MXB7"/>
      <c r="MXC7"/>
      <c r="MXD7"/>
      <c r="MXE7"/>
      <c r="MXF7"/>
      <c r="MXG7"/>
      <c r="MXH7"/>
      <c r="MXI7"/>
      <c r="MXJ7"/>
      <c r="MXK7"/>
      <c r="MXL7"/>
      <c r="MXM7"/>
      <c r="MXN7"/>
      <c r="MXO7"/>
      <c r="MXP7"/>
      <c r="MXQ7"/>
      <c r="MXR7"/>
      <c r="MXS7"/>
      <c r="MXT7"/>
      <c r="MXU7"/>
      <c r="MXV7"/>
      <c r="MXW7"/>
      <c r="MXX7"/>
      <c r="MXY7"/>
      <c r="MXZ7"/>
      <c r="MYA7"/>
      <c r="MYB7"/>
      <c r="MYC7"/>
      <c r="MYD7"/>
      <c r="MYE7"/>
      <c r="MYF7"/>
      <c r="MYG7"/>
      <c r="MYH7"/>
      <c r="MYI7"/>
      <c r="MYJ7"/>
      <c r="MYK7"/>
      <c r="MYL7"/>
      <c r="MYM7"/>
      <c r="MYN7"/>
      <c r="MYO7"/>
      <c r="MYP7"/>
      <c r="MYQ7"/>
      <c r="MYR7"/>
      <c r="MYS7"/>
      <c r="MYT7"/>
      <c r="MYU7"/>
      <c r="MYV7"/>
      <c r="MYW7"/>
      <c r="MYX7"/>
      <c r="MYY7"/>
      <c r="MYZ7"/>
      <c r="MZA7"/>
      <c r="MZB7"/>
      <c r="MZC7"/>
      <c r="MZD7"/>
      <c r="MZE7"/>
      <c r="MZF7"/>
      <c r="MZG7"/>
      <c r="MZH7"/>
      <c r="MZI7"/>
      <c r="MZJ7"/>
      <c r="MZK7"/>
      <c r="MZL7"/>
      <c r="MZM7"/>
      <c r="MZN7"/>
      <c r="MZO7"/>
      <c r="MZP7"/>
      <c r="MZQ7"/>
      <c r="MZR7"/>
      <c r="MZS7"/>
      <c r="MZT7"/>
      <c r="MZU7"/>
      <c r="MZV7"/>
      <c r="MZW7"/>
      <c r="MZX7"/>
      <c r="MZY7"/>
      <c r="MZZ7"/>
      <c r="NAA7"/>
      <c r="NAB7"/>
      <c r="NAC7"/>
      <c r="NAD7"/>
      <c r="NAE7"/>
      <c r="NAF7"/>
      <c r="NAG7"/>
      <c r="NAH7"/>
      <c r="NAI7"/>
      <c r="NAJ7"/>
      <c r="NAK7"/>
      <c r="NAL7"/>
      <c r="NAM7"/>
      <c r="NAN7"/>
      <c r="NAO7"/>
      <c r="NAP7"/>
      <c r="NAQ7"/>
      <c r="NAR7"/>
      <c r="NAS7"/>
      <c r="NAT7"/>
      <c r="NAU7"/>
      <c r="NAV7"/>
      <c r="NAW7"/>
      <c r="NAX7"/>
      <c r="NAY7"/>
      <c r="NAZ7"/>
      <c r="NBA7"/>
      <c r="NBB7"/>
      <c r="NBC7"/>
      <c r="NBD7"/>
      <c r="NBE7"/>
      <c r="NBF7"/>
      <c r="NBG7"/>
      <c r="NBH7"/>
      <c r="NBI7"/>
      <c r="NBJ7"/>
      <c r="NBK7"/>
      <c r="NBL7"/>
      <c r="NBM7"/>
      <c r="NBN7"/>
      <c r="NBO7"/>
      <c r="NBP7"/>
      <c r="NBQ7"/>
      <c r="NBR7"/>
      <c r="NBS7"/>
      <c r="NBT7"/>
      <c r="NBU7"/>
      <c r="NBV7"/>
      <c r="NBW7"/>
      <c r="NBX7"/>
      <c r="NBY7"/>
      <c r="NBZ7"/>
      <c r="NCA7"/>
      <c r="NCB7"/>
      <c r="NCC7"/>
      <c r="NCD7"/>
      <c r="NCE7"/>
      <c r="NCF7"/>
      <c r="NCG7"/>
      <c r="NCH7"/>
      <c r="NCI7"/>
      <c r="NCJ7"/>
      <c r="NCK7"/>
      <c r="NCL7"/>
      <c r="NCM7"/>
      <c r="NCN7"/>
      <c r="NCO7"/>
      <c r="NCP7"/>
      <c r="NCQ7"/>
      <c r="NCR7"/>
      <c r="NCS7"/>
      <c r="NCT7"/>
      <c r="NCU7"/>
      <c r="NCV7"/>
      <c r="NCW7"/>
      <c r="NCX7"/>
      <c r="NCY7"/>
      <c r="NCZ7"/>
      <c r="NDA7"/>
      <c r="NDB7"/>
      <c r="NDC7"/>
      <c r="NDD7"/>
      <c r="NDE7"/>
      <c r="NDF7"/>
      <c r="NDG7"/>
      <c r="NDH7"/>
      <c r="NDI7"/>
      <c r="NDJ7"/>
      <c r="NDK7"/>
      <c r="NDL7"/>
      <c r="NDM7"/>
      <c r="NDN7"/>
      <c r="NDO7"/>
      <c r="NDP7"/>
      <c r="NDQ7"/>
      <c r="NDR7"/>
      <c r="NDS7"/>
      <c r="NDT7"/>
      <c r="NDU7"/>
      <c r="NDV7"/>
      <c r="NDW7"/>
      <c r="NDX7"/>
      <c r="NDY7"/>
      <c r="NDZ7"/>
      <c r="NEA7"/>
      <c r="NEB7"/>
      <c r="NEC7"/>
      <c r="NED7"/>
      <c r="NEE7"/>
      <c r="NEF7"/>
      <c r="NEG7"/>
      <c r="NEH7"/>
      <c r="NEI7"/>
      <c r="NEJ7"/>
      <c r="NEK7"/>
      <c r="NEL7"/>
      <c r="NEM7"/>
      <c r="NEN7"/>
      <c r="NEO7"/>
      <c r="NEP7"/>
      <c r="NEQ7"/>
      <c r="NER7"/>
      <c r="NES7"/>
      <c r="NET7"/>
      <c r="NEU7"/>
      <c r="NEV7"/>
      <c r="NEW7"/>
      <c r="NEX7"/>
      <c r="NEY7"/>
      <c r="NEZ7"/>
      <c r="NFA7"/>
      <c r="NFB7"/>
      <c r="NFC7"/>
      <c r="NFD7"/>
      <c r="NFE7"/>
      <c r="NFF7"/>
      <c r="NFG7"/>
      <c r="NFH7"/>
      <c r="NFI7"/>
      <c r="NFJ7"/>
      <c r="NFK7"/>
      <c r="NFL7"/>
      <c r="NFM7"/>
      <c r="NFN7"/>
      <c r="NFO7"/>
      <c r="NFP7"/>
      <c r="NFQ7"/>
      <c r="NFR7"/>
      <c r="NFS7"/>
      <c r="NFT7"/>
      <c r="NFU7"/>
      <c r="NFV7"/>
      <c r="NFW7"/>
      <c r="NFX7"/>
      <c r="NFY7"/>
      <c r="NFZ7"/>
      <c r="NGA7"/>
      <c r="NGB7"/>
      <c r="NGC7"/>
      <c r="NGD7"/>
      <c r="NGE7"/>
      <c r="NGF7"/>
      <c r="NGG7"/>
      <c r="NGH7"/>
      <c r="NGI7"/>
      <c r="NGJ7"/>
      <c r="NGK7"/>
      <c r="NGL7"/>
      <c r="NGM7"/>
      <c r="NGN7"/>
      <c r="NGO7"/>
      <c r="NGP7"/>
      <c r="NGQ7"/>
      <c r="NGR7"/>
      <c r="NGS7"/>
      <c r="NGT7"/>
      <c r="NGU7"/>
      <c r="NGV7"/>
      <c r="NGW7"/>
      <c r="NGX7"/>
      <c r="NGY7"/>
      <c r="NGZ7"/>
      <c r="NHA7"/>
      <c r="NHB7"/>
      <c r="NHC7"/>
      <c r="NHD7"/>
      <c r="NHE7"/>
      <c r="NHF7"/>
      <c r="NHG7"/>
      <c r="NHH7"/>
      <c r="NHI7"/>
      <c r="NHJ7"/>
      <c r="NHK7"/>
      <c r="NHL7"/>
      <c r="NHM7"/>
      <c r="NHN7"/>
      <c r="NHO7"/>
      <c r="NHP7"/>
      <c r="NHQ7"/>
      <c r="NHR7"/>
      <c r="NHS7"/>
      <c r="NHT7"/>
      <c r="NHU7"/>
      <c r="NHV7"/>
      <c r="NHW7"/>
      <c r="NHX7"/>
      <c r="NHY7"/>
      <c r="NHZ7"/>
      <c r="NIA7"/>
      <c r="NIB7"/>
      <c r="NIC7"/>
      <c r="NID7"/>
      <c r="NIE7"/>
      <c r="NIF7"/>
      <c r="NIG7"/>
      <c r="NIH7"/>
      <c r="NII7"/>
      <c r="NIJ7"/>
      <c r="NIK7"/>
      <c r="NIL7"/>
      <c r="NIM7"/>
      <c r="NIN7"/>
      <c r="NIO7"/>
      <c r="NIP7"/>
      <c r="NIQ7"/>
      <c r="NIR7"/>
      <c r="NIS7"/>
      <c r="NIT7"/>
      <c r="NIU7"/>
      <c r="NIV7"/>
      <c r="NIW7"/>
      <c r="NIX7"/>
      <c r="NIY7"/>
      <c r="NIZ7"/>
      <c r="NJA7"/>
      <c r="NJB7"/>
      <c r="NJC7"/>
      <c r="NJD7"/>
      <c r="NJE7"/>
      <c r="NJF7"/>
      <c r="NJG7"/>
      <c r="NJH7"/>
      <c r="NJI7"/>
      <c r="NJJ7"/>
      <c r="NJK7"/>
      <c r="NJL7"/>
      <c r="NJM7"/>
      <c r="NJN7"/>
      <c r="NJO7"/>
      <c r="NJP7"/>
      <c r="NJQ7"/>
      <c r="NJR7"/>
      <c r="NJS7"/>
      <c r="NJT7"/>
      <c r="NJU7"/>
      <c r="NJV7"/>
      <c r="NJW7"/>
      <c r="NJX7"/>
      <c r="NJY7"/>
      <c r="NJZ7"/>
      <c r="NKA7"/>
      <c r="NKB7"/>
      <c r="NKC7"/>
      <c r="NKD7"/>
      <c r="NKE7"/>
      <c r="NKF7"/>
      <c r="NKG7"/>
      <c r="NKH7"/>
      <c r="NKI7"/>
      <c r="NKJ7"/>
      <c r="NKK7"/>
      <c r="NKL7"/>
      <c r="NKM7"/>
      <c r="NKN7"/>
      <c r="NKO7"/>
      <c r="NKP7"/>
      <c r="NKQ7"/>
      <c r="NKR7"/>
      <c r="NKS7"/>
      <c r="NKT7"/>
      <c r="NKU7"/>
      <c r="NKV7"/>
      <c r="NKW7"/>
      <c r="NKX7"/>
      <c r="NKY7"/>
      <c r="NKZ7"/>
      <c r="NLA7"/>
      <c r="NLB7"/>
      <c r="NLC7"/>
      <c r="NLD7"/>
      <c r="NLE7"/>
      <c r="NLF7"/>
      <c r="NLG7"/>
      <c r="NLH7"/>
      <c r="NLI7"/>
      <c r="NLJ7"/>
      <c r="NLK7"/>
      <c r="NLL7"/>
      <c r="NLM7"/>
      <c r="NLN7"/>
      <c r="NLO7"/>
      <c r="NLP7"/>
      <c r="NLQ7"/>
      <c r="NLR7"/>
      <c r="NLS7"/>
      <c r="NLT7"/>
      <c r="NLU7"/>
      <c r="NLV7"/>
      <c r="NLW7"/>
      <c r="NLX7"/>
      <c r="NLY7"/>
      <c r="NLZ7"/>
      <c r="NMA7"/>
      <c r="NMB7"/>
      <c r="NMC7"/>
      <c r="NMD7"/>
      <c r="NME7"/>
      <c r="NMF7"/>
      <c r="NMG7"/>
      <c r="NMH7"/>
      <c r="NMI7"/>
      <c r="NMJ7"/>
      <c r="NMK7"/>
      <c r="NML7"/>
      <c r="NMM7"/>
      <c r="NMN7"/>
      <c r="NMO7"/>
      <c r="NMP7"/>
      <c r="NMQ7"/>
      <c r="NMR7"/>
      <c r="NMS7"/>
      <c r="NMT7"/>
      <c r="NMU7"/>
      <c r="NMV7"/>
      <c r="NMW7"/>
      <c r="NMX7"/>
      <c r="NMY7"/>
      <c r="NMZ7"/>
      <c r="NNA7"/>
      <c r="NNB7"/>
      <c r="NNC7"/>
      <c r="NND7"/>
      <c r="NNE7"/>
      <c r="NNF7"/>
      <c r="NNG7"/>
      <c r="NNH7"/>
      <c r="NNI7"/>
      <c r="NNJ7"/>
      <c r="NNK7"/>
      <c r="NNL7"/>
      <c r="NNM7"/>
      <c r="NNN7"/>
      <c r="NNO7"/>
      <c r="NNP7"/>
      <c r="NNQ7"/>
      <c r="NNR7"/>
      <c r="NNS7"/>
      <c r="NNT7"/>
      <c r="NNU7"/>
      <c r="NNV7"/>
      <c r="NNW7"/>
      <c r="NNX7"/>
      <c r="NNY7"/>
      <c r="NNZ7"/>
      <c r="NOA7"/>
      <c r="NOB7"/>
      <c r="NOC7"/>
      <c r="NOD7"/>
      <c r="NOE7"/>
      <c r="NOF7"/>
      <c r="NOG7"/>
      <c r="NOH7"/>
      <c r="NOI7"/>
      <c r="NOJ7"/>
      <c r="NOK7"/>
      <c r="NOL7"/>
      <c r="NOM7"/>
      <c r="NON7"/>
      <c r="NOO7"/>
      <c r="NOP7"/>
      <c r="NOQ7"/>
      <c r="NOR7"/>
      <c r="NOS7"/>
      <c r="NOT7"/>
      <c r="NOU7"/>
      <c r="NOV7"/>
      <c r="NOW7"/>
      <c r="NOX7"/>
      <c r="NOY7"/>
      <c r="NOZ7"/>
      <c r="NPA7"/>
      <c r="NPB7"/>
      <c r="NPC7"/>
      <c r="NPD7"/>
      <c r="NPE7"/>
      <c r="NPF7"/>
      <c r="NPG7"/>
      <c r="NPH7"/>
      <c r="NPI7"/>
      <c r="NPJ7"/>
      <c r="NPK7"/>
      <c r="NPL7"/>
      <c r="NPM7"/>
      <c r="NPN7"/>
      <c r="NPO7"/>
      <c r="NPP7"/>
      <c r="NPQ7"/>
      <c r="NPR7"/>
      <c r="NPS7"/>
      <c r="NPT7"/>
      <c r="NPU7"/>
      <c r="NPV7"/>
      <c r="NPW7"/>
      <c r="NPX7"/>
      <c r="NPY7"/>
      <c r="NPZ7"/>
      <c r="NQA7"/>
      <c r="NQB7"/>
      <c r="NQC7"/>
      <c r="NQD7"/>
      <c r="NQE7"/>
      <c r="NQF7"/>
      <c r="NQG7"/>
      <c r="NQH7"/>
      <c r="NQI7"/>
      <c r="NQJ7"/>
      <c r="NQK7"/>
      <c r="NQL7"/>
      <c r="NQM7"/>
      <c r="NQN7"/>
      <c r="NQO7"/>
      <c r="NQP7"/>
      <c r="NQQ7"/>
      <c r="NQR7"/>
      <c r="NQS7"/>
      <c r="NQT7"/>
      <c r="NQU7"/>
      <c r="NQV7"/>
      <c r="NQW7"/>
      <c r="NQX7"/>
      <c r="NQY7"/>
      <c r="NQZ7"/>
      <c r="NRA7"/>
      <c r="NRB7"/>
      <c r="NRC7"/>
      <c r="NRD7"/>
      <c r="NRE7"/>
      <c r="NRF7"/>
      <c r="NRG7"/>
      <c r="NRH7"/>
      <c r="NRI7"/>
      <c r="NRJ7"/>
      <c r="NRK7"/>
      <c r="NRL7"/>
      <c r="NRM7"/>
      <c r="NRN7"/>
      <c r="NRO7"/>
      <c r="NRP7"/>
      <c r="NRQ7"/>
      <c r="NRR7"/>
      <c r="NRS7"/>
      <c r="NRT7"/>
      <c r="NRU7"/>
      <c r="NRV7"/>
      <c r="NRW7"/>
      <c r="NRX7"/>
      <c r="NRY7"/>
      <c r="NRZ7"/>
      <c r="NSA7"/>
      <c r="NSB7"/>
      <c r="NSC7"/>
      <c r="NSD7"/>
      <c r="NSE7"/>
      <c r="NSF7"/>
      <c r="NSG7"/>
      <c r="NSH7"/>
      <c r="NSI7"/>
      <c r="NSJ7"/>
      <c r="NSK7"/>
      <c r="NSL7"/>
      <c r="NSM7"/>
      <c r="NSN7"/>
      <c r="NSO7"/>
      <c r="NSP7"/>
      <c r="NSQ7"/>
      <c r="NSR7"/>
      <c r="NSS7"/>
      <c r="NST7"/>
      <c r="NSU7"/>
      <c r="NSV7"/>
      <c r="NSW7"/>
      <c r="NSX7"/>
      <c r="NSY7"/>
      <c r="NSZ7"/>
      <c r="NTA7"/>
      <c r="NTB7"/>
      <c r="NTC7"/>
      <c r="NTD7"/>
      <c r="NTE7"/>
      <c r="NTF7"/>
      <c r="NTG7"/>
      <c r="NTH7"/>
      <c r="NTI7"/>
      <c r="NTJ7"/>
      <c r="NTK7"/>
      <c r="NTL7"/>
      <c r="NTM7"/>
      <c r="NTN7"/>
      <c r="NTO7"/>
      <c r="NTP7"/>
      <c r="NTQ7"/>
      <c r="NTR7"/>
      <c r="NTS7"/>
      <c r="NTT7"/>
      <c r="NTU7"/>
      <c r="NTV7"/>
      <c r="NTW7"/>
      <c r="NTX7"/>
      <c r="NTY7"/>
      <c r="NTZ7"/>
      <c r="NUA7"/>
      <c r="NUB7"/>
      <c r="NUC7"/>
      <c r="NUD7"/>
      <c r="NUE7"/>
      <c r="NUF7"/>
      <c r="NUG7"/>
      <c r="NUH7"/>
      <c r="NUI7"/>
      <c r="NUJ7"/>
      <c r="NUK7"/>
      <c r="NUL7"/>
      <c r="NUM7"/>
      <c r="NUN7"/>
      <c r="NUO7"/>
      <c r="NUP7"/>
      <c r="NUQ7"/>
      <c r="NUR7"/>
      <c r="NUS7"/>
      <c r="NUT7"/>
      <c r="NUU7"/>
      <c r="NUV7"/>
      <c r="NUW7"/>
      <c r="NUX7"/>
      <c r="NUY7"/>
      <c r="NUZ7"/>
      <c r="NVA7"/>
      <c r="NVB7"/>
      <c r="NVC7"/>
      <c r="NVD7"/>
      <c r="NVE7"/>
      <c r="NVF7"/>
      <c r="NVG7"/>
      <c r="NVH7"/>
      <c r="NVI7"/>
      <c r="NVJ7"/>
      <c r="NVK7"/>
      <c r="NVL7"/>
      <c r="NVM7"/>
      <c r="NVN7"/>
      <c r="NVO7"/>
      <c r="NVP7"/>
      <c r="NVQ7"/>
      <c r="NVR7"/>
      <c r="NVS7"/>
      <c r="NVT7"/>
      <c r="NVU7"/>
      <c r="NVV7"/>
      <c r="NVW7"/>
      <c r="NVX7"/>
      <c r="NVY7"/>
      <c r="NVZ7"/>
      <c r="NWA7"/>
      <c r="NWB7"/>
      <c r="NWC7"/>
      <c r="NWD7"/>
      <c r="NWE7"/>
      <c r="NWF7"/>
      <c r="NWG7"/>
      <c r="NWH7"/>
      <c r="NWI7"/>
      <c r="NWJ7"/>
      <c r="NWK7"/>
      <c r="NWL7"/>
      <c r="NWM7"/>
      <c r="NWN7"/>
      <c r="NWO7"/>
      <c r="NWP7"/>
      <c r="NWQ7"/>
      <c r="NWR7"/>
      <c r="NWS7"/>
      <c r="NWT7"/>
      <c r="NWU7"/>
      <c r="NWV7"/>
      <c r="NWW7"/>
      <c r="NWX7"/>
      <c r="NWY7"/>
      <c r="NWZ7"/>
      <c r="NXA7"/>
      <c r="NXB7"/>
      <c r="NXC7"/>
      <c r="NXD7"/>
      <c r="NXE7"/>
      <c r="NXF7"/>
      <c r="NXG7"/>
      <c r="NXH7"/>
      <c r="NXI7"/>
      <c r="NXJ7"/>
      <c r="NXK7"/>
      <c r="NXL7"/>
      <c r="NXM7"/>
      <c r="NXN7"/>
      <c r="NXO7"/>
      <c r="NXP7"/>
      <c r="NXQ7"/>
      <c r="NXR7"/>
      <c r="NXS7"/>
      <c r="NXT7"/>
      <c r="NXU7"/>
      <c r="NXV7"/>
      <c r="NXW7"/>
      <c r="NXX7"/>
      <c r="NXY7"/>
      <c r="NXZ7"/>
      <c r="NYA7"/>
      <c r="NYB7"/>
      <c r="NYC7"/>
      <c r="NYD7"/>
      <c r="NYE7"/>
      <c r="NYF7"/>
      <c r="NYG7"/>
      <c r="NYH7"/>
      <c r="NYI7"/>
      <c r="NYJ7"/>
      <c r="NYK7"/>
      <c r="NYL7"/>
      <c r="NYM7"/>
      <c r="NYN7"/>
      <c r="NYO7"/>
      <c r="NYP7"/>
      <c r="NYQ7"/>
      <c r="NYR7"/>
      <c r="NYS7"/>
      <c r="NYT7"/>
      <c r="NYU7"/>
      <c r="NYV7"/>
      <c r="NYW7"/>
      <c r="NYX7"/>
      <c r="NYY7"/>
      <c r="NYZ7"/>
      <c r="NZA7"/>
      <c r="NZB7"/>
      <c r="NZC7"/>
      <c r="NZD7"/>
      <c r="NZE7"/>
      <c r="NZF7"/>
      <c r="NZG7"/>
      <c r="NZH7"/>
      <c r="NZI7"/>
      <c r="NZJ7"/>
      <c r="NZK7"/>
      <c r="NZL7"/>
      <c r="NZM7"/>
      <c r="NZN7"/>
      <c r="NZO7"/>
      <c r="NZP7"/>
      <c r="NZQ7"/>
      <c r="NZR7"/>
      <c r="NZS7"/>
      <c r="NZT7"/>
      <c r="NZU7"/>
      <c r="NZV7"/>
      <c r="NZW7"/>
      <c r="NZX7"/>
      <c r="NZY7"/>
      <c r="NZZ7"/>
      <c r="OAA7"/>
      <c r="OAB7"/>
      <c r="OAC7"/>
      <c r="OAD7"/>
      <c r="OAE7"/>
      <c r="OAF7"/>
      <c r="OAG7"/>
      <c r="OAH7"/>
      <c r="OAI7"/>
      <c r="OAJ7"/>
      <c r="OAK7"/>
      <c r="OAL7"/>
      <c r="OAM7"/>
      <c r="OAN7"/>
      <c r="OAO7"/>
      <c r="OAP7"/>
      <c r="OAQ7"/>
      <c r="OAR7"/>
      <c r="OAS7"/>
      <c r="OAT7"/>
      <c r="OAU7"/>
      <c r="OAV7"/>
      <c r="OAW7"/>
      <c r="OAX7"/>
      <c r="OAY7"/>
      <c r="OAZ7"/>
      <c r="OBA7"/>
      <c r="OBB7"/>
      <c r="OBC7"/>
      <c r="OBD7"/>
      <c r="OBE7"/>
      <c r="OBF7"/>
      <c r="OBG7"/>
      <c r="OBH7"/>
      <c r="OBI7"/>
      <c r="OBJ7"/>
      <c r="OBK7"/>
      <c r="OBL7"/>
      <c r="OBM7"/>
      <c r="OBN7"/>
      <c r="OBO7"/>
      <c r="OBP7"/>
      <c r="OBQ7"/>
      <c r="OBR7"/>
      <c r="OBS7"/>
      <c r="OBT7"/>
      <c r="OBU7"/>
      <c r="OBV7"/>
      <c r="OBW7"/>
      <c r="OBX7"/>
      <c r="OBY7"/>
      <c r="OBZ7"/>
      <c r="OCA7"/>
      <c r="OCB7"/>
      <c r="OCC7"/>
      <c r="OCD7"/>
      <c r="OCE7"/>
      <c r="OCF7"/>
      <c r="OCG7"/>
      <c r="OCH7"/>
      <c r="OCI7"/>
      <c r="OCJ7"/>
      <c r="OCK7"/>
      <c r="OCL7"/>
      <c r="OCM7"/>
      <c r="OCN7"/>
      <c r="OCO7"/>
      <c r="OCP7"/>
      <c r="OCQ7"/>
      <c r="OCR7"/>
      <c r="OCS7"/>
      <c r="OCT7"/>
      <c r="OCU7"/>
      <c r="OCV7"/>
      <c r="OCW7"/>
      <c r="OCX7"/>
      <c r="OCY7"/>
      <c r="OCZ7"/>
      <c r="ODA7"/>
      <c r="ODB7"/>
      <c r="ODC7"/>
      <c r="ODD7"/>
      <c r="ODE7"/>
      <c r="ODF7"/>
      <c r="ODG7"/>
      <c r="ODH7"/>
      <c r="ODI7"/>
      <c r="ODJ7"/>
      <c r="ODK7"/>
      <c r="ODL7"/>
      <c r="ODM7"/>
      <c r="ODN7"/>
      <c r="ODO7"/>
      <c r="ODP7"/>
      <c r="ODQ7"/>
      <c r="ODR7"/>
      <c r="ODS7"/>
      <c r="ODT7"/>
      <c r="ODU7"/>
      <c r="ODV7"/>
      <c r="ODW7"/>
      <c r="ODX7"/>
      <c r="ODY7"/>
      <c r="ODZ7"/>
      <c r="OEA7"/>
      <c r="OEB7"/>
      <c r="OEC7"/>
      <c r="OED7"/>
      <c r="OEE7"/>
      <c r="OEF7"/>
      <c r="OEG7"/>
      <c r="OEH7"/>
      <c r="OEI7"/>
      <c r="OEJ7"/>
      <c r="OEK7"/>
      <c r="OEL7"/>
      <c r="OEM7"/>
      <c r="OEN7"/>
      <c r="OEO7"/>
      <c r="OEP7"/>
      <c r="OEQ7"/>
      <c r="OER7"/>
      <c r="OES7"/>
      <c r="OET7"/>
      <c r="OEU7"/>
      <c r="OEV7"/>
      <c r="OEW7"/>
      <c r="OEX7"/>
      <c r="OEY7"/>
      <c r="OEZ7"/>
      <c r="OFA7"/>
      <c r="OFB7"/>
      <c r="OFC7"/>
      <c r="OFD7"/>
      <c r="OFE7"/>
      <c r="OFF7"/>
      <c r="OFG7"/>
      <c r="OFH7"/>
      <c r="OFI7"/>
      <c r="OFJ7"/>
      <c r="OFK7"/>
      <c r="OFL7"/>
      <c r="OFM7"/>
      <c r="OFN7"/>
      <c r="OFO7"/>
      <c r="OFP7"/>
      <c r="OFQ7"/>
      <c r="OFR7"/>
      <c r="OFS7"/>
      <c r="OFT7"/>
      <c r="OFU7"/>
      <c r="OFV7"/>
      <c r="OFW7"/>
      <c r="OFX7"/>
      <c r="OFY7"/>
      <c r="OFZ7"/>
      <c r="OGA7"/>
      <c r="OGB7"/>
      <c r="OGC7"/>
      <c r="OGD7"/>
      <c r="OGE7"/>
      <c r="OGF7"/>
      <c r="OGG7"/>
      <c r="OGH7"/>
      <c r="OGI7"/>
      <c r="OGJ7"/>
      <c r="OGK7"/>
      <c r="OGL7"/>
      <c r="OGM7"/>
      <c r="OGN7"/>
      <c r="OGO7"/>
      <c r="OGP7"/>
      <c r="OGQ7"/>
      <c r="OGR7"/>
      <c r="OGS7"/>
      <c r="OGT7"/>
      <c r="OGU7"/>
      <c r="OGV7"/>
      <c r="OGW7"/>
      <c r="OGX7"/>
      <c r="OGY7"/>
      <c r="OGZ7"/>
      <c r="OHA7"/>
      <c r="OHB7"/>
      <c r="OHC7"/>
      <c r="OHD7"/>
      <c r="OHE7"/>
      <c r="OHF7"/>
      <c r="OHG7"/>
      <c r="OHH7"/>
      <c r="OHI7"/>
      <c r="OHJ7"/>
      <c r="OHK7"/>
      <c r="OHL7"/>
      <c r="OHM7"/>
      <c r="OHN7"/>
      <c r="OHO7"/>
      <c r="OHP7"/>
      <c r="OHQ7"/>
      <c r="OHR7"/>
      <c r="OHS7"/>
      <c r="OHT7"/>
      <c r="OHU7"/>
      <c r="OHV7"/>
      <c r="OHW7"/>
      <c r="OHX7"/>
      <c r="OHY7"/>
      <c r="OHZ7"/>
      <c r="OIA7"/>
      <c r="OIB7"/>
      <c r="OIC7"/>
      <c r="OID7"/>
      <c r="OIE7"/>
      <c r="OIF7"/>
      <c r="OIG7"/>
      <c r="OIH7"/>
      <c r="OII7"/>
      <c r="OIJ7"/>
      <c r="OIK7"/>
      <c r="OIL7"/>
      <c r="OIM7"/>
      <c r="OIN7"/>
      <c r="OIO7"/>
      <c r="OIP7"/>
      <c r="OIQ7"/>
      <c r="OIR7"/>
      <c r="OIS7"/>
      <c r="OIT7"/>
      <c r="OIU7"/>
      <c r="OIV7"/>
      <c r="OIW7"/>
      <c r="OIX7"/>
      <c r="OIY7"/>
      <c r="OIZ7"/>
      <c r="OJA7"/>
      <c r="OJB7"/>
      <c r="OJC7"/>
      <c r="OJD7"/>
      <c r="OJE7"/>
      <c r="OJF7"/>
      <c r="OJG7"/>
      <c r="OJH7"/>
      <c r="OJI7"/>
      <c r="OJJ7"/>
      <c r="OJK7"/>
      <c r="OJL7"/>
      <c r="OJM7"/>
      <c r="OJN7"/>
      <c r="OJO7"/>
      <c r="OJP7"/>
      <c r="OJQ7"/>
      <c r="OJR7"/>
      <c r="OJS7"/>
      <c r="OJT7"/>
      <c r="OJU7"/>
      <c r="OJV7"/>
      <c r="OJW7"/>
      <c r="OJX7"/>
      <c r="OJY7"/>
      <c r="OJZ7"/>
      <c r="OKA7"/>
      <c r="OKB7"/>
      <c r="OKC7"/>
      <c r="OKD7"/>
      <c r="OKE7"/>
      <c r="OKF7"/>
      <c r="OKG7"/>
      <c r="OKH7"/>
      <c r="OKI7"/>
      <c r="OKJ7"/>
      <c r="OKK7"/>
      <c r="OKL7"/>
      <c r="OKM7"/>
      <c r="OKN7"/>
      <c r="OKO7"/>
      <c r="OKP7"/>
      <c r="OKQ7"/>
      <c r="OKR7"/>
      <c r="OKS7"/>
      <c r="OKT7"/>
      <c r="OKU7"/>
      <c r="OKV7"/>
      <c r="OKW7"/>
      <c r="OKX7"/>
      <c r="OKY7"/>
      <c r="OKZ7"/>
      <c r="OLA7"/>
      <c r="OLB7"/>
      <c r="OLC7"/>
      <c r="OLD7"/>
      <c r="OLE7"/>
      <c r="OLF7"/>
      <c r="OLG7"/>
      <c r="OLH7"/>
      <c r="OLI7"/>
      <c r="OLJ7"/>
      <c r="OLK7"/>
      <c r="OLL7"/>
      <c r="OLM7"/>
      <c r="OLN7"/>
      <c r="OLO7"/>
      <c r="OLP7"/>
      <c r="OLQ7"/>
      <c r="OLR7"/>
      <c r="OLS7"/>
      <c r="OLT7"/>
      <c r="OLU7"/>
      <c r="OLV7"/>
      <c r="OLW7"/>
      <c r="OLX7"/>
      <c r="OLY7"/>
      <c r="OLZ7"/>
      <c r="OMA7"/>
      <c r="OMB7"/>
      <c r="OMC7"/>
      <c r="OMD7"/>
      <c r="OME7"/>
      <c r="OMF7"/>
      <c r="OMG7"/>
      <c r="OMH7"/>
      <c r="OMI7"/>
      <c r="OMJ7"/>
      <c r="OMK7"/>
      <c r="OML7"/>
      <c r="OMM7"/>
      <c r="OMN7"/>
      <c r="OMO7"/>
      <c r="OMP7"/>
      <c r="OMQ7"/>
      <c r="OMR7"/>
      <c r="OMS7"/>
      <c r="OMT7"/>
      <c r="OMU7"/>
      <c r="OMV7"/>
      <c r="OMW7"/>
      <c r="OMX7"/>
      <c r="OMY7"/>
      <c r="OMZ7"/>
      <c r="ONA7"/>
      <c r="ONB7"/>
      <c r="ONC7"/>
      <c r="OND7"/>
      <c r="ONE7"/>
      <c r="ONF7"/>
      <c r="ONG7"/>
      <c r="ONH7"/>
      <c r="ONI7"/>
      <c r="ONJ7"/>
      <c r="ONK7"/>
      <c r="ONL7"/>
      <c r="ONM7"/>
      <c r="ONN7"/>
      <c r="ONO7"/>
      <c r="ONP7"/>
      <c r="ONQ7"/>
      <c r="ONR7"/>
      <c r="ONS7"/>
      <c r="ONT7"/>
      <c r="ONU7"/>
      <c r="ONV7"/>
      <c r="ONW7"/>
      <c r="ONX7"/>
      <c r="ONY7"/>
      <c r="ONZ7"/>
      <c r="OOA7"/>
      <c r="OOB7"/>
      <c r="OOC7"/>
      <c r="OOD7"/>
      <c r="OOE7"/>
      <c r="OOF7"/>
      <c r="OOG7"/>
      <c r="OOH7"/>
      <c r="OOI7"/>
      <c r="OOJ7"/>
      <c r="OOK7"/>
      <c r="OOL7"/>
      <c r="OOM7"/>
      <c r="OON7"/>
      <c r="OOO7"/>
      <c r="OOP7"/>
      <c r="OOQ7"/>
      <c r="OOR7"/>
      <c r="OOS7"/>
      <c r="OOT7"/>
      <c r="OOU7"/>
      <c r="OOV7"/>
      <c r="OOW7"/>
      <c r="OOX7"/>
      <c r="OOY7"/>
      <c r="OOZ7"/>
      <c r="OPA7"/>
      <c r="OPB7"/>
      <c r="OPC7"/>
      <c r="OPD7"/>
      <c r="OPE7"/>
      <c r="OPF7"/>
      <c r="OPG7"/>
      <c r="OPH7"/>
      <c r="OPI7"/>
      <c r="OPJ7"/>
      <c r="OPK7"/>
      <c r="OPL7"/>
      <c r="OPM7"/>
      <c r="OPN7"/>
      <c r="OPO7"/>
      <c r="OPP7"/>
      <c r="OPQ7"/>
      <c r="OPR7"/>
      <c r="OPS7"/>
      <c r="OPT7"/>
      <c r="OPU7"/>
      <c r="OPV7"/>
      <c r="OPW7"/>
      <c r="OPX7"/>
      <c r="OPY7"/>
      <c r="OPZ7"/>
      <c r="OQA7"/>
      <c r="OQB7"/>
      <c r="OQC7"/>
      <c r="OQD7"/>
      <c r="OQE7"/>
      <c r="OQF7"/>
      <c r="OQG7"/>
      <c r="OQH7"/>
      <c r="OQI7"/>
      <c r="OQJ7"/>
      <c r="OQK7"/>
      <c r="OQL7"/>
      <c r="OQM7"/>
      <c r="OQN7"/>
      <c r="OQO7"/>
      <c r="OQP7"/>
      <c r="OQQ7"/>
      <c r="OQR7"/>
      <c r="OQS7"/>
      <c r="OQT7"/>
      <c r="OQU7"/>
      <c r="OQV7"/>
      <c r="OQW7"/>
      <c r="OQX7"/>
      <c r="OQY7"/>
      <c r="OQZ7"/>
      <c r="ORA7"/>
      <c r="ORB7"/>
      <c r="ORC7"/>
      <c r="ORD7"/>
      <c r="ORE7"/>
      <c r="ORF7"/>
      <c r="ORG7"/>
      <c r="ORH7"/>
      <c r="ORI7"/>
      <c r="ORJ7"/>
      <c r="ORK7"/>
      <c r="ORL7"/>
      <c r="ORM7"/>
      <c r="ORN7"/>
      <c r="ORO7"/>
      <c r="ORP7"/>
      <c r="ORQ7"/>
      <c r="ORR7"/>
      <c r="ORS7"/>
      <c r="ORT7"/>
      <c r="ORU7"/>
      <c r="ORV7"/>
      <c r="ORW7"/>
      <c r="ORX7"/>
      <c r="ORY7"/>
      <c r="ORZ7"/>
      <c r="OSA7"/>
      <c r="OSB7"/>
      <c r="OSC7"/>
      <c r="OSD7"/>
      <c r="OSE7"/>
      <c r="OSF7"/>
      <c r="OSG7"/>
      <c r="OSH7"/>
      <c r="OSI7"/>
      <c r="OSJ7"/>
      <c r="OSK7"/>
      <c r="OSL7"/>
      <c r="OSM7"/>
      <c r="OSN7"/>
      <c r="OSO7"/>
      <c r="OSP7"/>
      <c r="OSQ7"/>
      <c r="OSR7"/>
      <c r="OSS7"/>
      <c r="OST7"/>
      <c r="OSU7"/>
      <c r="OSV7"/>
      <c r="OSW7"/>
      <c r="OSX7"/>
      <c r="OSY7"/>
      <c r="OSZ7"/>
      <c r="OTA7"/>
      <c r="OTB7"/>
      <c r="OTC7"/>
      <c r="OTD7"/>
      <c r="OTE7"/>
      <c r="OTF7"/>
      <c r="OTG7"/>
      <c r="OTH7"/>
      <c r="OTI7"/>
      <c r="OTJ7"/>
      <c r="OTK7"/>
      <c r="OTL7"/>
      <c r="OTM7"/>
      <c r="OTN7"/>
      <c r="OTO7"/>
      <c r="OTP7"/>
      <c r="OTQ7"/>
      <c r="OTR7"/>
      <c r="OTS7"/>
      <c r="OTT7"/>
      <c r="OTU7"/>
      <c r="OTV7"/>
      <c r="OTW7"/>
      <c r="OTX7"/>
      <c r="OTY7"/>
      <c r="OTZ7"/>
      <c r="OUA7"/>
      <c r="OUB7"/>
      <c r="OUC7"/>
      <c r="OUD7"/>
      <c r="OUE7"/>
      <c r="OUF7"/>
      <c r="OUG7"/>
      <c r="OUH7"/>
      <c r="OUI7"/>
      <c r="OUJ7"/>
      <c r="OUK7"/>
      <c r="OUL7"/>
      <c r="OUM7"/>
      <c r="OUN7"/>
      <c r="OUO7"/>
      <c r="OUP7"/>
      <c r="OUQ7"/>
      <c r="OUR7"/>
      <c r="OUS7"/>
      <c r="OUT7"/>
      <c r="OUU7"/>
      <c r="OUV7"/>
      <c r="OUW7"/>
      <c r="OUX7"/>
      <c r="OUY7"/>
      <c r="OUZ7"/>
      <c r="OVA7"/>
      <c r="OVB7"/>
      <c r="OVC7"/>
      <c r="OVD7"/>
      <c r="OVE7"/>
      <c r="OVF7"/>
      <c r="OVG7"/>
      <c r="OVH7"/>
      <c r="OVI7"/>
      <c r="OVJ7"/>
      <c r="OVK7"/>
      <c r="OVL7"/>
      <c r="OVM7"/>
      <c r="OVN7"/>
      <c r="OVO7"/>
      <c r="OVP7"/>
      <c r="OVQ7"/>
      <c r="OVR7"/>
      <c r="OVS7"/>
      <c r="OVT7"/>
      <c r="OVU7"/>
      <c r="OVV7"/>
      <c r="OVW7"/>
      <c r="OVX7"/>
      <c r="OVY7"/>
      <c r="OVZ7"/>
      <c r="OWA7"/>
      <c r="OWB7"/>
      <c r="OWC7"/>
      <c r="OWD7"/>
      <c r="OWE7"/>
      <c r="OWF7"/>
      <c r="OWG7"/>
      <c r="OWH7"/>
      <c r="OWI7"/>
      <c r="OWJ7"/>
      <c r="OWK7"/>
      <c r="OWL7"/>
      <c r="OWM7"/>
      <c r="OWN7"/>
      <c r="OWO7"/>
      <c r="OWP7"/>
      <c r="OWQ7"/>
      <c r="OWR7"/>
      <c r="OWS7"/>
      <c r="OWT7"/>
      <c r="OWU7"/>
      <c r="OWV7"/>
      <c r="OWW7"/>
      <c r="OWX7"/>
      <c r="OWY7"/>
      <c r="OWZ7"/>
      <c r="OXA7"/>
      <c r="OXB7"/>
      <c r="OXC7"/>
      <c r="OXD7"/>
      <c r="OXE7"/>
      <c r="OXF7"/>
      <c r="OXG7"/>
      <c r="OXH7"/>
      <c r="OXI7"/>
      <c r="OXJ7"/>
      <c r="OXK7"/>
      <c r="OXL7"/>
      <c r="OXM7"/>
      <c r="OXN7"/>
      <c r="OXO7"/>
      <c r="OXP7"/>
      <c r="OXQ7"/>
      <c r="OXR7"/>
      <c r="OXS7"/>
      <c r="OXT7"/>
      <c r="OXU7"/>
      <c r="OXV7"/>
      <c r="OXW7"/>
      <c r="OXX7"/>
      <c r="OXY7"/>
      <c r="OXZ7"/>
      <c r="OYA7"/>
      <c r="OYB7"/>
      <c r="OYC7"/>
      <c r="OYD7"/>
      <c r="OYE7"/>
      <c r="OYF7"/>
      <c r="OYG7"/>
      <c r="OYH7"/>
      <c r="OYI7"/>
      <c r="OYJ7"/>
      <c r="OYK7"/>
      <c r="OYL7"/>
      <c r="OYM7"/>
      <c r="OYN7"/>
      <c r="OYO7"/>
      <c r="OYP7"/>
      <c r="OYQ7"/>
      <c r="OYR7"/>
      <c r="OYS7"/>
      <c r="OYT7"/>
      <c r="OYU7"/>
      <c r="OYV7"/>
      <c r="OYW7"/>
      <c r="OYX7"/>
      <c r="OYY7"/>
      <c r="OYZ7"/>
      <c r="OZA7"/>
      <c r="OZB7"/>
      <c r="OZC7"/>
      <c r="OZD7"/>
      <c r="OZE7"/>
      <c r="OZF7"/>
      <c r="OZG7"/>
      <c r="OZH7"/>
      <c r="OZI7"/>
      <c r="OZJ7"/>
      <c r="OZK7"/>
      <c r="OZL7"/>
      <c r="OZM7"/>
      <c r="OZN7"/>
      <c r="OZO7"/>
      <c r="OZP7"/>
      <c r="OZQ7"/>
      <c r="OZR7"/>
      <c r="OZS7"/>
      <c r="OZT7"/>
      <c r="OZU7"/>
      <c r="OZV7"/>
      <c r="OZW7"/>
      <c r="OZX7"/>
      <c r="OZY7"/>
      <c r="OZZ7"/>
      <c r="PAA7"/>
      <c r="PAB7"/>
      <c r="PAC7"/>
      <c r="PAD7"/>
      <c r="PAE7"/>
      <c r="PAF7"/>
      <c r="PAG7"/>
      <c r="PAH7"/>
      <c r="PAI7"/>
      <c r="PAJ7"/>
      <c r="PAK7"/>
      <c r="PAL7"/>
      <c r="PAM7"/>
      <c r="PAN7"/>
      <c r="PAO7"/>
      <c r="PAP7"/>
      <c r="PAQ7"/>
      <c r="PAR7"/>
      <c r="PAS7"/>
      <c r="PAT7"/>
      <c r="PAU7"/>
      <c r="PAV7"/>
      <c r="PAW7"/>
      <c r="PAX7"/>
      <c r="PAY7"/>
      <c r="PAZ7"/>
      <c r="PBA7"/>
      <c r="PBB7"/>
      <c r="PBC7"/>
      <c r="PBD7"/>
      <c r="PBE7"/>
      <c r="PBF7"/>
      <c r="PBG7"/>
      <c r="PBH7"/>
      <c r="PBI7"/>
      <c r="PBJ7"/>
      <c r="PBK7"/>
      <c r="PBL7"/>
      <c r="PBM7"/>
      <c r="PBN7"/>
      <c r="PBO7"/>
      <c r="PBP7"/>
      <c r="PBQ7"/>
      <c r="PBR7"/>
      <c r="PBS7"/>
      <c r="PBT7"/>
      <c r="PBU7"/>
      <c r="PBV7"/>
      <c r="PBW7"/>
      <c r="PBX7"/>
      <c r="PBY7"/>
      <c r="PBZ7"/>
      <c r="PCA7"/>
      <c r="PCB7"/>
      <c r="PCC7"/>
      <c r="PCD7"/>
      <c r="PCE7"/>
      <c r="PCF7"/>
      <c r="PCG7"/>
      <c r="PCH7"/>
      <c r="PCI7"/>
      <c r="PCJ7"/>
      <c r="PCK7"/>
      <c r="PCL7"/>
      <c r="PCM7"/>
      <c r="PCN7"/>
      <c r="PCO7"/>
      <c r="PCP7"/>
      <c r="PCQ7"/>
      <c r="PCR7"/>
      <c r="PCS7"/>
      <c r="PCT7"/>
      <c r="PCU7"/>
      <c r="PCV7"/>
      <c r="PCW7"/>
      <c r="PCX7"/>
      <c r="PCY7"/>
      <c r="PCZ7"/>
      <c r="PDA7"/>
      <c r="PDB7"/>
      <c r="PDC7"/>
      <c r="PDD7"/>
      <c r="PDE7"/>
      <c r="PDF7"/>
      <c r="PDG7"/>
      <c r="PDH7"/>
      <c r="PDI7"/>
      <c r="PDJ7"/>
      <c r="PDK7"/>
      <c r="PDL7"/>
      <c r="PDM7"/>
      <c r="PDN7"/>
      <c r="PDO7"/>
      <c r="PDP7"/>
      <c r="PDQ7"/>
      <c r="PDR7"/>
      <c r="PDS7"/>
      <c r="PDT7"/>
      <c r="PDU7"/>
      <c r="PDV7"/>
      <c r="PDW7"/>
      <c r="PDX7"/>
      <c r="PDY7"/>
      <c r="PDZ7"/>
      <c r="PEA7"/>
      <c r="PEB7"/>
      <c r="PEC7"/>
      <c r="PED7"/>
      <c r="PEE7"/>
      <c r="PEF7"/>
      <c r="PEG7"/>
      <c r="PEH7"/>
      <c r="PEI7"/>
      <c r="PEJ7"/>
      <c r="PEK7"/>
      <c r="PEL7"/>
      <c r="PEM7"/>
      <c r="PEN7"/>
      <c r="PEO7"/>
      <c r="PEP7"/>
      <c r="PEQ7"/>
      <c r="PER7"/>
      <c r="PES7"/>
      <c r="PET7"/>
      <c r="PEU7"/>
      <c r="PEV7"/>
      <c r="PEW7"/>
      <c r="PEX7"/>
      <c r="PEY7"/>
      <c r="PEZ7"/>
      <c r="PFA7"/>
      <c r="PFB7"/>
      <c r="PFC7"/>
      <c r="PFD7"/>
      <c r="PFE7"/>
      <c r="PFF7"/>
      <c r="PFG7"/>
      <c r="PFH7"/>
      <c r="PFI7"/>
      <c r="PFJ7"/>
      <c r="PFK7"/>
      <c r="PFL7"/>
      <c r="PFM7"/>
      <c r="PFN7"/>
      <c r="PFO7"/>
      <c r="PFP7"/>
      <c r="PFQ7"/>
      <c r="PFR7"/>
      <c r="PFS7"/>
      <c r="PFT7"/>
      <c r="PFU7"/>
      <c r="PFV7"/>
      <c r="PFW7"/>
      <c r="PFX7"/>
      <c r="PFY7"/>
      <c r="PFZ7"/>
      <c r="PGA7"/>
      <c r="PGB7"/>
      <c r="PGC7"/>
      <c r="PGD7"/>
      <c r="PGE7"/>
      <c r="PGF7"/>
      <c r="PGG7"/>
      <c r="PGH7"/>
      <c r="PGI7"/>
      <c r="PGJ7"/>
      <c r="PGK7"/>
      <c r="PGL7"/>
      <c r="PGM7"/>
      <c r="PGN7"/>
      <c r="PGO7"/>
      <c r="PGP7"/>
      <c r="PGQ7"/>
      <c r="PGR7"/>
      <c r="PGS7"/>
      <c r="PGT7"/>
      <c r="PGU7"/>
      <c r="PGV7"/>
      <c r="PGW7"/>
      <c r="PGX7"/>
      <c r="PGY7"/>
      <c r="PGZ7"/>
      <c r="PHA7"/>
      <c r="PHB7"/>
      <c r="PHC7"/>
      <c r="PHD7"/>
      <c r="PHE7"/>
      <c r="PHF7"/>
      <c r="PHG7"/>
      <c r="PHH7"/>
      <c r="PHI7"/>
      <c r="PHJ7"/>
      <c r="PHK7"/>
      <c r="PHL7"/>
      <c r="PHM7"/>
      <c r="PHN7"/>
      <c r="PHO7"/>
      <c r="PHP7"/>
      <c r="PHQ7"/>
      <c r="PHR7"/>
      <c r="PHS7"/>
      <c r="PHT7"/>
      <c r="PHU7"/>
      <c r="PHV7"/>
      <c r="PHW7"/>
      <c r="PHX7"/>
      <c r="PHY7"/>
      <c r="PHZ7"/>
      <c r="PIA7"/>
      <c r="PIB7"/>
      <c r="PIC7"/>
      <c r="PID7"/>
      <c r="PIE7"/>
      <c r="PIF7"/>
      <c r="PIG7"/>
      <c r="PIH7"/>
      <c r="PII7"/>
      <c r="PIJ7"/>
      <c r="PIK7"/>
      <c r="PIL7"/>
      <c r="PIM7"/>
      <c r="PIN7"/>
      <c r="PIO7"/>
      <c r="PIP7"/>
      <c r="PIQ7"/>
      <c r="PIR7"/>
      <c r="PIS7"/>
      <c r="PIT7"/>
      <c r="PIU7"/>
      <c r="PIV7"/>
      <c r="PIW7"/>
      <c r="PIX7"/>
      <c r="PIY7"/>
      <c r="PIZ7"/>
      <c r="PJA7"/>
      <c r="PJB7"/>
      <c r="PJC7"/>
      <c r="PJD7"/>
      <c r="PJE7"/>
      <c r="PJF7"/>
      <c r="PJG7"/>
      <c r="PJH7"/>
      <c r="PJI7"/>
      <c r="PJJ7"/>
      <c r="PJK7"/>
      <c r="PJL7"/>
      <c r="PJM7"/>
      <c r="PJN7"/>
      <c r="PJO7"/>
      <c r="PJP7"/>
      <c r="PJQ7"/>
      <c r="PJR7"/>
      <c r="PJS7"/>
      <c r="PJT7"/>
      <c r="PJU7"/>
      <c r="PJV7"/>
      <c r="PJW7"/>
      <c r="PJX7"/>
      <c r="PJY7"/>
      <c r="PJZ7"/>
      <c r="PKA7"/>
      <c r="PKB7"/>
      <c r="PKC7"/>
      <c r="PKD7"/>
      <c r="PKE7"/>
      <c r="PKF7"/>
      <c r="PKG7"/>
      <c r="PKH7"/>
      <c r="PKI7"/>
      <c r="PKJ7"/>
      <c r="PKK7"/>
      <c r="PKL7"/>
      <c r="PKM7"/>
      <c r="PKN7"/>
      <c r="PKO7"/>
      <c r="PKP7"/>
      <c r="PKQ7"/>
      <c r="PKR7"/>
      <c r="PKS7"/>
      <c r="PKT7"/>
      <c r="PKU7"/>
      <c r="PKV7"/>
      <c r="PKW7"/>
      <c r="PKX7"/>
      <c r="PKY7"/>
      <c r="PKZ7"/>
      <c r="PLA7"/>
      <c r="PLB7"/>
      <c r="PLC7"/>
      <c r="PLD7"/>
      <c r="PLE7"/>
      <c r="PLF7"/>
      <c r="PLG7"/>
      <c r="PLH7"/>
      <c r="PLI7"/>
      <c r="PLJ7"/>
      <c r="PLK7"/>
      <c r="PLL7"/>
      <c r="PLM7"/>
      <c r="PLN7"/>
      <c r="PLO7"/>
      <c r="PLP7"/>
      <c r="PLQ7"/>
      <c r="PLR7"/>
      <c r="PLS7"/>
      <c r="PLT7"/>
      <c r="PLU7"/>
      <c r="PLV7"/>
      <c r="PLW7"/>
      <c r="PLX7"/>
      <c r="PLY7"/>
      <c r="PLZ7"/>
      <c r="PMA7"/>
      <c r="PMB7"/>
      <c r="PMC7"/>
      <c r="PMD7"/>
      <c r="PME7"/>
      <c r="PMF7"/>
      <c r="PMG7"/>
      <c r="PMH7"/>
      <c r="PMI7"/>
      <c r="PMJ7"/>
      <c r="PMK7"/>
      <c r="PML7"/>
      <c r="PMM7"/>
      <c r="PMN7"/>
      <c r="PMO7"/>
      <c r="PMP7"/>
      <c r="PMQ7"/>
      <c r="PMR7"/>
      <c r="PMS7"/>
      <c r="PMT7"/>
      <c r="PMU7"/>
      <c r="PMV7"/>
      <c r="PMW7"/>
      <c r="PMX7"/>
      <c r="PMY7"/>
      <c r="PMZ7"/>
      <c r="PNA7"/>
      <c r="PNB7"/>
      <c r="PNC7"/>
      <c r="PND7"/>
      <c r="PNE7"/>
      <c r="PNF7"/>
      <c r="PNG7"/>
      <c r="PNH7"/>
      <c r="PNI7"/>
      <c r="PNJ7"/>
      <c r="PNK7"/>
      <c r="PNL7"/>
      <c r="PNM7"/>
      <c r="PNN7"/>
      <c r="PNO7"/>
      <c r="PNP7"/>
      <c r="PNQ7"/>
      <c r="PNR7"/>
      <c r="PNS7"/>
      <c r="PNT7"/>
      <c r="PNU7"/>
      <c r="PNV7"/>
      <c r="PNW7"/>
      <c r="PNX7"/>
      <c r="PNY7"/>
      <c r="PNZ7"/>
      <c r="POA7"/>
      <c r="POB7"/>
      <c r="POC7"/>
      <c r="POD7"/>
      <c r="POE7"/>
      <c r="POF7"/>
      <c r="POG7"/>
      <c r="POH7"/>
      <c r="POI7"/>
      <c r="POJ7"/>
      <c r="POK7"/>
      <c r="POL7"/>
      <c r="POM7"/>
      <c r="PON7"/>
      <c r="POO7"/>
      <c r="POP7"/>
      <c r="POQ7"/>
      <c r="POR7"/>
      <c r="POS7"/>
      <c r="POT7"/>
      <c r="POU7"/>
      <c r="POV7"/>
      <c r="POW7"/>
      <c r="POX7"/>
      <c r="POY7"/>
      <c r="POZ7"/>
      <c r="PPA7"/>
      <c r="PPB7"/>
      <c r="PPC7"/>
      <c r="PPD7"/>
      <c r="PPE7"/>
      <c r="PPF7"/>
      <c r="PPG7"/>
      <c r="PPH7"/>
      <c r="PPI7"/>
      <c r="PPJ7"/>
      <c r="PPK7"/>
      <c r="PPL7"/>
      <c r="PPM7"/>
      <c r="PPN7"/>
      <c r="PPO7"/>
      <c r="PPP7"/>
      <c r="PPQ7"/>
      <c r="PPR7"/>
      <c r="PPS7"/>
      <c r="PPT7"/>
      <c r="PPU7"/>
      <c r="PPV7"/>
      <c r="PPW7"/>
      <c r="PPX7"/>
      <c r="PPY7"/>
      <c r="PPZ7"/>
      <c r="PQA7"/>
      <c r="PQB7"/>
      <c r="PQC7"/>
      <c r="PQD7"/>
      <c r="PQE7"/>
      <c r="PQF7"/>
      <c r="PQG7"/>
      <c r="PQH7"/>
      <c r="PQI7"/>
      <c r="PQJ7"/>
      <c r="PQK7"/>
      <c r="PQL7"/>
      <c r="PQM7"/>
      <c r="PQN7"/>
      <c r="PQO7"/>
      <c r="PQP7"/>
      <c r="PQQ7"/>
      <c r="PQR7"/>
      <c r="PQS7"/>
      <c r="PQT7"/>
      <c r="PQU7"/>
      <c r="PQV7"/>
      <c r="PQW7"/>
      <c r="PQX7"/>
      <c r="PQY7"/>
      <c r="PQZ7"/>
      <c r="PRA7"/>
      <c r="PRB7"/>
      <c r="PRC7"/>
      <c r="PRD7"/>
      <c r="PRE7"/>
      <c r="PRF7"/>
      <c r="PRG7"/>
      <c r="PRH7"/>
      <c r="PRI7"/>
      <c r="PRJ7"/>
      <c r="PRK7"/>
      <c r="PRL7"/>
      <c r="PRM7"/>
      <c r="PRN7"/>
      <c r="PRO7"/>
      <c r="PRP7"/>
      <c r="PRQ7"/>
      <c r="PRR7"/>
      <c r="PRS7"/>
      <c r="PRT7"/>
      <c r="PRU7"/>
      <c r="PRV7"/>
      <c r="PRW7"/>
      <c r="PRX7"/>
      <c r="PRY7"/>
      <c r="PRZ7"/>
      <c r="PSA7"/>
      <c r="PSB7"/>
      <c r="PSC7"/>
      <c r="PSD7"/>
      <c r="PSE7"/>
      <c r="PSF7"/>
      <c r="PSG7"/>
      <c r="PSH7"/>
      <c r="PSI7"/>
      <c r="PSJ7"/>
      <c r="PSK7"/>
      <c r="PSL7"/>
      <c r="PSM7"/>
      <c r="PSN7"/>
      <c r="PSO7"/>
      <c r="PSP7"/>
      <c r="PSQ7"/>
      <c r="PSR7"/>
      <c r="PSS7"/>
      <c r="PST7"/>
      <c r="PSU7"/>
      <c r="PSV7"/>
      <c r="PSW7"/>
      <c r="PSX7"/>
      <c r="PSY7"/>
      <c r="PSZ7"/>
      <c r="PTA7"/>
      <c r="PTB7"/>
      <c r="PTC7"/>
      <c r="PTD7"/>
      <c r="PTE7"/>
      <c r="PTF7"/>
      <c r="PTG7"/>
      <c r="PTH7"/>
      <c r="PTI7"/>
      <c r="PTJ7"/>
      <c r="PTK7"/>
      <c r="PTL7"/>
      <c r="PTM7"/>
      <c r="PTN7"/>
      <c r="PTO7"/>
      <c r="PTP7"/>
      <c r="PTQ7"/>
      <c r="PTR7"/>
      <c r="PTS7"/>
      <c r="PTT7"/>
      <c r="PTU7"/>
      <c r="PTV7"/>
      <c r="PTW7"/>
      <c r="PTX7"/>
      <c r="PTY7"/>
      <c r="PTZ7"/>
      <c r="PUA7"/>
      <c r="PUB7"/>
      <c r="PUC7"/>
      <c r="PUD7"/>
      <c r="PUE7"/>
      <c r="PUF7"/>
      <c r="PUG7"/>
      <c r="PUH7"/>
      <c r="PUI7"/>
      <c r="PUJ7"/>
      <c r="PUK7"/>
      <c r="PUL7"/>
      <c r="PUM7"/>
      <c r="PUN7"/>
      <c r="PUO7"/>
      <c r="PUP7"/>
      <c r="PUQ7"/>
      <c r="PUR7"/>
      <c r="PUS7"/>
      <c r="PUT7"/>
      <c r="PUU7"/>
      <c r="PUV7"/>
      <c r="PUW7"/>
      <c r="PUX7"/>
      <c r="PUY7"/>
      <c r="PUZ7"/>
      <c r="PVA7"/>
      <c r="PVB7"/>
      <c r="PVC7"/>
      <c r="PVD7"/>
      <c r="PVE7"/>
      <c r="PVF7"/>
      <c r="PVG7"/>
      <c r="PVH7"/>
      <c r="PVI7"/>
      <c r="PVJ7"/>
      <c r="PVK7"/>
      <c r="PVL7"/>
      <c r="PVM7"/>
      <c r="PVN7"/>
      <c r="PVO7"/>
      <c r="PVP7"/>
      <c r="PVQ7"/>
      <c r="PVR7"/>
      <c r="PVS7"/>
      <c r="PVT7"/>
      <c r="PVU7"/>
      <c r="PVV7"/>
      <c r="PVW7"/>
      <c r="PVX7"/>
      <c r="PVY7"/>
      <c r="PVZ7"/>
      <c r="PWA7"/>
      <c r="PWB7"/>
      <c r="PWC7"/>
      <c r="PWD7"/>
      <c r="PWE7"/>
      <c r="PWF7"/>
      <c r="PWG7"/>
      <c r="PWH7"/>
      <c r="PWI7"/>
      <c r="PWJ7"/>
      <c r="PWK7"/>
      <c r="PWL7"/>
      <c r="PWM7"/>
      <c r="PWN7"/>
      <c r="PWO7"/>
      <c r="PWP7"/>
      <c r="PWQ7"/>
      <c r="PWR7"/>
      <c r="PWS7"/>
      <c r="PWT7"/>
      <c r="PWU7"/>
      <c r="PWV7"/>
      <c r="PWW7"/>
      <c r="PWX7"/>
      <c r="PWY7"/>
      <c r="PWZ7"/>
      <c r="PXA7"/>
      <c r="PXB7"/>
      <c r="PXC7"/>
      <c r="PXD7"/>
      <c r="PXE7"/>
      <c r="PXF7"/>
      <c r="PXG7"/>
      <c r="PXH7"/>
      <c r="PXI7"/>
      <c r="PXJ7"/>
      <c r="PXK7"/>
      <c r="PXL7"/>
      <c r="PXM7"/>
      <c r="PXN7"/>
      <c r="PXO7"/>
      <c r="PXP7"/>
      <c r="PXQ7"/>
      <c r="PXR7"/>
      <c r="PXS7"/>
      <c r="PXT7"/>
      <c r="PXU7"/>
      <c r="PXV7"/>
      <c r="PXW7"/>
      <c r="PXX7"/>
      <c r="PXY7"/>
      <c r="PXZ7"/>
      <c r="PYA7"/>
      <c r="PYB7"/>
      <c r="PYC7"/>
      <c r="PYD7"/>
      <c r="PYE7"/>
      <c r="PYF7"/>
      <c r="PYG7"/>
      <c r="PYH7"/>
      <c r="PYI7"/>
      <c r="PYJ7"/>
      <c r="PYK7"/>
      <c r="PYL7"/>
      <c r="PYM7"/>
      <c r="PYN7"/>
      <c r="PYO7"/>
      <c r="PYP7"/>
      <c r="PYQ7"/>
      <c r="PYR7"/>
      <c r="PYS7"/>
      <c r="PYT7"/>
      <c r="PYU7"/>
      <c r="PYV7"/>
      <c r="PYW7"/>
      <c r="PYX7"/>
      <c r="PYY7"/>
      <c r="PYZ7"/>
      <c r="PZA7"/>
      <c r="PZB7"/>
      <c r="PZC7"/>
      <c r="PZD7"/>
      <c r="PZE7"/>
      <c r="PZF7"/>
      <c r="PZG7"/>
      <c r="PZH7"/>
      <c r="PZI7"/>
      <c r="PZJ7"/>
      <c r="PZK7"/>
      <c r="PZL7"/>
      <c r="PZM7"/>
      <c r="PZN7"/>
      <c r="PZO7"/>
      <c r="PZP7"/>
      <c r="PZQ7"/>
      <c r="PZR7"/>
      <c r="PZS7"/>
      <c r="PZT7"/>
      <c r="PZU7"/>
      <c r="PZV7"/>
      <c r="PZW7"/>
      <c r="PZX7"/>
      <c r="PZY7"/>
      <c r="PZZ7"/>
      <c r="QAA7"/>
      <c r="QAB7"/>
      <c r="QAC7"/>
      <c r="QAD7"/>
      <c r="QAE7"/>
      <c r="QAF7"/>
      <c r="QAG7"/>
      <c r="QAH7"/>
      <c r="QAI7"/>
      <c r="QAJ7"/>
      <c r="QAK7"/>
      <c r="QAL7"/>
      <c r="QAM7"/>
      <c r="QAN7"/>
      <c r="QAO7"/>
      <c r="QAP7"/>
      <c r="QAQ7"/>
      <c r="QAR7"/>
      <c r="QAS7"/>
      <c r="QAT7"/>
      <c r="QAU7"/>
      <c r="QAV7"/>
      <c r="QAW7"/>
      <c r="QAX7"/>
      <c r="QAY7"/>
      <c r="QAZ7"/>
      <c r="QBA7"/>
      <c r="QBB7"/>
      <c r="QBC7"/>
      <c r="QBD7"/>
      <c r="QBE7"/>
      <c r="QBF7"/>
      <c r="QBG7"/>
      <c r="QBH7"/>
      <c r="QBI7"/>
      <c r="QBJ7"/>
      <c r="QBK7"/>
      <c r="QBL7"/>
      <c r="QBM7"/>
      <c r="QBN7"/>
      <c r="QBO7"/>
      <c r="QBP7"/>
      <c r="QBQ7"/>
      <c r="QBR7"/>
      <c r="QBS7"/>
      <c r="QBT7"/>
      <c r="QBU7"/>
      <c r="QBV7"/>
      <c r="QBW7"/>
      <c r="QBX7"/>
      <c r="QBY7"/>
      <c r="QBZ7"/>
      <c r="QCA7"/>
      <c r="QCB7"/>
      <c r="QCC7"/>
      <c r="QCD7"/>
      <c r="QCE7"/>
      <c r="QCF7"/>
      <c r="QCG7"/>
      <c r="QCH7"/>
      <c r="QCI7"/>
      <c r="QCJ7"/>
      <c r="QCK7"/>
      <c r="QCL7"/>
      <c r="QCM7"/>
      <c r="QCN7"/>
      <c r="QCO7"/>
      <c r="QCP7"/>
      <c r="QCQ7"/>
      <c r="QCR7"/>
      <c r="QCS7"/>
      <c r="QCT7"/>
      <c r="QCU7"/>
      <c r="QCV7"/>
      <c r="QCW7"/>
      <c r="QCX7"/>
      <c r="QCY7"/>
      <c r="QCZ7"/>
      <c r="QDA7"/>
      <c r="QDB7"/>
      <c r="QDC7"/>
      <c r="QDD7"/>
      <c r="QDE7"/>
      <c r="QDF7"/>
      <c r="QDG7"/>
      <c r="QDH7"/>
      <c r="QDI7"/>
      <c r="QDJ7"/>
      <c r="QDK7"/>
      <c r="QDL7"/>
      <c r="QDM7"/>
      <c r="QDN7"/>
      <c r="QDO7"/>
      <c r="QDP7"/>
      <c r="QDQ7"/>
      <c r="QDR7"/>
      <c r="QDS7"/>
      <c r="QDT7"/>
      <c r="QDU7"/>
      <c r="QDV7"/>
      <c r="QDW7"/>
      <c r="QDX7"/>
      <c r="QDY7"/>
      <c r="QDZ7"/>
      <c r="QEA7"/>
      <c r="QEB7"/>
      <c r="QEC7"/>
      <c r="QED7"/>
      <c r="QEE7"/>
      <c r="QEF7"/>
      <c r="QEG7"/>
      <c r="QEH7"/>
      <c r="QEI7"/>
      <c r="QEJ7"/>
      <c r="QEK7"/>
      <c r="QEL7"/>
      <c r="QEM7"/>
      <c r="QEN7"/>
      <c r="QEO7"/>
      <c r="QEP7"/>
      <c r="QEQ7"/>
      <c r="QER7"/>
      <c r="QES7"/>
      <c r="QET7"/>
      <c r="QEU7"/>
      <c r="QEV7"/>
      <c r="QEW7"/>
      <c r="QEX7"/>
      <c r="QEY7"/>
      <c r="QEZ7"/>
      <c r="QFA7"/>
      <c r="QFB7"/>
      <c r="QFC7"/>
      <c r="QFD7"/>
      <c r="QFE7"/>
      <c r="QFF7"/>
      <c r="QFG7"/>
      <c r="QFH7"/>
      <c r="QFI7"/>
      <c r="QFJ7"/>
      <c r="QFK7"/>
      <c r="QFL7"/>
      <c r="QFM7"/>
      <c r="QFN7"/>
      <c r="QFO7"/>
      <c r="QFP7"/>
      <c r="QFQ7"/>
      <c r="QFR7"/>
      <c r="QFS7"/>
      <c r="QFT7"/>
      <c r="QFU7"/>
      <c r="QFV7"/>
      <c r="QFW7"/>
      <c r="QFX7"/>
      <c r="QFY7"/>
      <c r="QFZ7"/>
      <c r="QGA7"/>
      <c r="QGB7"/>
      <c r="QGC7"/>
      <c r="QGD7"/>
      <c r="QGE7"/>
      <c r="QGF7"/>
      <c r="QGG7"/>
      <c r="QGH7"/>
      <c r="QGI7"/>
      <c r="QGJ7"/>
      <c r="QGK7"/>
      <c r="QGL7"/>
      <c r="QGM7"/>
      <c r="QGN7"/>
      <c r="QGO7"/>
      <c r="QGP7"/>
      <c r="QGQ7"/>
      <c r="QGR7"/>
      <c r="QGS7"/>
      <c r="QGT7"/>
      <c r="QGU7"/>
      <c r="QGV7"/>
      <c r="QGW7"/>
      <c r="QGX7"/>
      <c r="QGY7"/>
      <c r="QGZ7"/>
      <c r="QHA7"/>
      <c r="QHB7"/>
      <c r="QHC7"/>
      <c r="QHD7"/>
      <c r="QHE7"/>
      <c r="QHF7"/>
      <c r="QHG7"/>
      <c r="QHH7"/>
      <c r="QHI7"/>
      <c r="QHJ7"/>
      <c r="QHK7"/>
      <c r="QHL7"/>
      <c r="QHM7"/>
      <c r="QHN7"/>
      <c r="QHO7"/>
      <c r="QHP7"/>
      <c r="QHQ7"/>
      <c r="QHR7"/>
      <c r="QHS7"/>
      <c r="QHT7"/>
      <c r="QHU7"/>
      <c r="QHV7"/>
      <c r="QHW7"/>
      <c r="QHX7"/>
      <c r="QHY7"/>
      <c r="QHZ7"/>
      <c r="QIA7"/>
      <c r="QIB7"/>
      <c r="QIC7"/>
      <c r="QID7"/>
      <c r="QIE7"/>
      <c r="QIF7"/>
      <c r="QIG7"/>
      <c r="QIH7"/>
      <c r="QII7"/>
      <c r="QIJ7"/>
      <c r="QIK7"/>
      <c r="QIL7"/>
      <c r="QIM7"/>
      <c r="QIN7"/>
      <c r="QIO7"/>
      <c r="QIP7"/>
      <c r="QIQ7"/>
      <c r="QIR7"/>
      <c r="QIS7"/>
      <c r="QIT7"/>
      <c r="QIU7"/>
      <c r="QIV7"/>
      <c r="QIW7"/>
      <c r="QIX7"/>
      <c r="QIY7"/>
      <c r="QIZ7"/>
      <c r="QJA7"/>
      <c r="QJB7"/>
      <c r="QJC7"/>
      <c r="QJD7"/>
      <c r="QJE7"/>
      <c r="QJF7"/>
      <c r="QJG7"/>
      <c r="QJH7"/>
      <c r="QJI7"/>
      <c r="QJJ7"/>
      <c r="QJK7"/>
      <c r="QJL7"/>
      <c r="QJM7"/>
      <c r="QJN7"/>
      <c r="QJO7"/>
      <c r="QJP7"/>
      <c r="QJQ7"/>
      <c r="QJR7"/>
      <c r="QJS7"/>
      <c r="QJT7"/>
      <c r="QJU7"/>
      <c r="QJV7"/>
      <c r="QJW7"/>
      <c r="QJX7"/>
      <c r="QJY7"/>
      <c r="QJZ7"/>
      <c r="QKA7"/>
      <c r="QKB7"/>
      <c r="QKC7"/>
      <c r="QKD7"/>
      <c r="QKE7"/>
      <c r="QKF7"/>
      <c r="QKG7"/>
      <c r="QKH7"/>
      <c r="QKI7"/>
      <c r="QKJ7"/>
      <c r="QKK7"/>
      <c r="QKL7"/>
      <c r="QKM7"/>
      <c r="QKN7"/>
      <c r="QKO7"/>
      <c r="QKP7"/>
      <c r="QKQ7"/>
      <c r="QKR7"/>
      <c r="QKS7"/>
      <c r="QKT7"/>
      <c r="QKU7"/>
      <c r="QKV7"/>
      <c r="QKW7"/>
      <c r="QKX7"/>
      <c r="QKY7"/>
      <c r="QKZ7"/>
      <c r="QLA7"/>
      <c r="QLB7"/>
      <c r="QLC7"/>
      <c r="QLD7"/>
      <c r="QLE7"/>
      <c r="QLF7"/>
      <c r="QLG7"/>
      <c r="QLH7"/>
      <c r="QLI7"/>
      <c r="QLJ7"/>
      <c r="QLK7"/>
      <c r="QLL7"/>
      <c r="QLM7"/>
      <c r="QLN7"/>
      <c r="QLO7"/>
      <c r="QLP7"/>
      <c r="QLQ7"/>
      <c r="QLR7"/>
      <c r="QLS7"/>
      <c r="QLT7"/>
      <c r="QLU7"/>
      <c r="QLV7"/>
      <c r="QLW7"/>
      <c r="QLX7"/>
      <c r="QLY7"/>
      <c r="QLZ7"/>
      <c r="QMA7"/>
      <c r="QMB7"/>
      <c r="QMC7"/>
      <c r="QMD7"/>
      <c r="QME7"/>
      <c r="QMF7"/>
      <c r="QMG7"/>
      <c r="QMH7"/>
      <c r="QMI7"/>
      <c r="QMJ7"/>
      <c r="QMK7"/>
      <c r="QML7"/>
      <c r="QMM7"/>
      <c r="QMN7"/>
      <c r="QMO7"/>
      <c r="QMP7"/>
      <c r="QMQ7"/>
      <c r="QMR7"/>
      <c r="QMS7"/>
      <c r="QMT7"/>
      <c r="QMU7"/>
      <c r="QMV7"/>
      <c r="QMW7"/>
      <c r="QMX7"/>
      <c r="QMY7"/>
      <c r="QMZ7"/>
      <c r="QNA7"/>
      <c r="QNB7"/>
      <c r="QNC7"/>
      <c r="QND7"/>
      <c r="QNE7"/>
      <c r="QNF7"/>
      <c r="QNG7"/>
      <c r="QNH7"/>
      <c r="QNI7"/>
      <c r="QNJ7"/>
      <c r="QNK7"/>
      <c r="QNL7"/>
      <c r="QNM7"/>
      <c r="QNN7"/>
      <c r="QNO7"/>
      <c r="QNP7"/>
      <c r="QNQ7"/>
      <c r="QNR7"/>
      <c r="QNS7"/>
      <c r="QNT7"/>
      <c r="QNU7"/>
      <c r="QNV7"/>
      <c r="QNW7"/>
      <c r="QNX7"/>
      <c r="QNY7"/>
      <c r="QNZ7"/>
      <c r="QOA7"/>
      <c r="QOB7"/>
      <c r="QOC7"/>
      <c r="QOD7"/>
      <c r="QOE7"/>
      <c r="QOF7"/>
      <c r="QOG7"/>
      <c r="QOH7"/>
      <c r="QOI7"/>
      <c r="QOJ7"/>
      <c r="QOK7"/>
      <c r="QOL7"/>
      <c r="QOM7"/>
      <c r="QON7"/>
      <c r="QOO7"/>
      <c r="QOP7"/>
      <c r="QOQ7"/>
      <c r="QOR7"/>
      <c r="QOS7"/>
      <c r="QOT7"/>
      <c r="QOU7"/>
      <c r="QOV7"/>
      <c r="QOW7"/>
      <c r="QOX7"/>
      <c r="QOY7"/>
      <c r="QOZ7"/>
      <c r="QPA7"/>
      <c r="QPB7"/>
      <c r="QPC7"/>
      <c r="QPD7"/>
      <c r="QPE7"/>
      <c r="QPF7"/>
      <c r="QPG7"/>
      <c r="QPH7"/>
      <c r="QPI7"/>
      <c r="QPJ7"/>
      <c r="QPK7"/>
      <c r="QPL7"/>
      <c r="QPM7"/>
      <c r="QPN7"/>
      <c r="QPO7"/>
      <c r="QPP7"/>
      <c r="QPQ7"/>
      <c r="QPR7"/>
      <c r="QPS7"/>
      <c r="QPT7"/>
      <c r="QPU7"/>
      <c r="QPV7"/>
      <c r="QPW7"/>
      <c r="QPX7"/>
      <c r="QPY7"/>
      <c r="QPZ7"/>
      <c r="QQA7"/>
      <c r="QQB7"/>
      <c r="QQC7"/>
      <c r="QQD7"/>
      <c r="QQE7"/>
      <c r="QQF7"/>
      <c r="QQG7"/>
      <c r="QQH7"/>
      <c r="QQI7"/>
      <c r="QQJ7"/>
      <c r="QQK7"/>
      <c r="QQL7"/>
      <c r="QQM7"/>
      <c r="QQN7"/>
      <c r="QQO7"/>
      <c r="QQP7"/>
      <c r="QQQ7"/>
      <c r="QQR7"/>
      <c r="QQS7"/>
      <c r="QQT7"/>
      <c r="QQU7"/>
      <c r="QQV7"/>
      <c r="QQW7"/>
      <c r="QQX7"/>
      <c r="QQY7"/>
      <c r="QQZ7"/>
      <c r="QRA7"/>
      <c r="QRB7"/>
      <c r="QRC7"/>
      <c r="QRD7"/>
      <c r="QRE7"/>
      <c r="QRF7"/>
      <c r="QRG7"/>
      <c r="QRH7"/>
      <c r="QRI7"/>
      <c r="QRJ7"/>
      <c r="QRK7"/>
      <c r="QRL7"/>
      <c r="QRM7"/>
      <c r="QRN7"/>
      <c r="QRO7"/>
      <c r="QRP7"/>
      <c r="QRQ7"/>
      <c r="QRR7"/>
      <c r="QRS7"/>
      <c r="QRT7"/>
      <c r="QRU7"/>
      <c r="QRV7"/>
      <c r="QRW7"/>
      <c r="QRX7"/>
      <c r="QRY7"/>
      <c r="QRZ7"/>
      <c r="QSA7"/>
      <c r="QSB7"/>
      <c r="QSC7"/>
      <c r="QSD7"/>
      <c r="QSE7"/>
      <c r="QSF7"/>
      <c r="QSG7"/>
      <c r="QSH7"/>
      <c r="QSI7"/>
      <c r="QSJ7"/>
      <c r="QSK7"/>
      <c r="QSL7"/>
      <c r="QSM7"/>
      <c r="QSN7"/>
      <c r="QSO7"/>
      <c r="QSP7"/>
      <c r="QSQ7"/>
      <c r="QSR7"/>
      <c r="QSS7"/>
      <c r="QST7"/>
      <c r="QSU7"/>
      <c r="QSV7"/>
      <c r="QSW7"/>
      <c r="QSX7"/>
      <c r="QSY7"/>
      <c r="QSZ7"/>
      <c r="QTA7"/>
      <c r="QTB7"/>
      <c r="QTC7"/>
      <c r="QTD7"/>
      <c r="QTE7"/>
      <c r="QTF7"/>
      <c r="QTG7"/>
      <c r="QTH7"/>
      <c r="QTI7"/>
      <c r="QTJ7"/>
      <c r="QTK7"/>
      <c r="QTL7"/>
      <c r="QTM7"/>
      <c r="QTN7"/>
      <c r="QTO7"/>
      <c r="QTP7"/>
      <c r="QTQ7"/>
      <c r="QTR7"/>
      <c r="QTS7"/>
      <c r="QTT7"/>
      <c r="QTU7"/>
      <c r="QTV7"/>
      <c r="QTW7"/>
      <c r="QTX7"/>
      <c r="QTY7"/>
      <c r="QTZ7"/>
      <c r="QUA7"/>
      <c r="QUB7"/>
      <c r="QUC7"/>
      <c r="QUD7"/>
      <c r="QUE7"/>
      <c r="QUF7"/>
      <c r="QUG7"/>
      <c r="QUH7"/>
      <c r="QUI7"/>
      <c r="QUJ7"/>
      <c r="QUK7"/>
      <c r="QUL7"/>
      <c r="QUM7"/>
      <c r="QUN7"/>
      <c r="QUO7"/>
      <c r="QUP7"/>
      <c r="QUQ7"/>
      <c r="QUR7"/>
      <c r="QUS7"/>
      <c r="QUT7"/>
      <c r="QUU7"/>
      <c r="QUV7"/>
      <c r="QUW7"/>
      <c r="QUX7"/>
      <c r="QUY7"/>
      <c r="QUZ7"/>
      <c r="QVA7"/>
      <c r="QVB7"/>
      <c r="QVC7"/>
      <c r="QVD7"/>
      <c r="QVE7"/>
      <c r="QVF7"/>
      <c r="QVG7"/>
      <c r="QVH7"/>
      <c r="QVI7"/>
      <c r="QVJ7"/>
      <c r="QVK7"/>
      <c r="QVL7"/>
      <c r="QVM7"/>
      <c r="QVN7"/>
      <c r="QVO7"/>
      <c r="QVP7"/>
      <c r="QVQ7"/>
      <c r="QVR7"/>
      <c r="QVS7"/>
      <c r="QVT7"/>
      <c r="QVU7"/>
      <c r="QVV7"/>
      <c r="QVW7"/>
      <c r="QVX7"/>
      <c r="QVY7"/>
      <c r="QVZ7"/>
      <c r="QWA7"/>
      <c r="QWB7"/>
      <c r="QWC7"/>
      <c r="QWD7"/>
      <c r="QWE7"/>
      <c r="QWF7"/>
      <c r="QWG7"/>
      <c r="QWH7"/>
      <c r="QWI7"/>
      <c r="QWJ7"/>
      <c r="QWK7"/>
      <c r="QWL7"/>
      <c r="QWM7"/>
      <c r="QWN7"/>
      <c r="QWO7"/>
      <c r="QWP7"/>
      <c r="QWQ7"/>
      <c r="QWR7"/>
      <c r="QWS7"/>
      <c r="QWT7"/>
      <c r="QWU7"/>
      <c r="QWV7"/>
      <c r="QWW7"/>
      <c r="QWX7"/>
      <c r="QWY7"/>
      <c r="QWZ7"/>
      <c r="QXA7"/>
      <c r="QXB7"/>
      <c r="QXC7"/>
      <c r="QXD7"/>
      <c r="QXE7"/>
      <c r="QXF7"/>
      <c r="QXG7"/>
      <c r="QXH7"/>
      <c r="QXI7"/>
      <c r="QXJ7"/>
      <c r="QXK7"/>
      <c r="QXL7"/>
      <c r="QXM7"/>
      <c r="QXN7"/>
      <c r="QXO7"/>
      <c r="QXP7"/>
      <c r="QXQ7"/>
      <c r="QXR7"/>
      <c r="QXS7"/>
      <c r="QXT7"/>
      <c r="QXU7"/>
      <c r="QXV7"/>
      <c r="QXW7"/>
      <c r="QXX7"/>
      <c r="QXY7"/>
      <c r="QXZ7"/>
      <c r="QYA7"/>
      <c r="QYB7"/>
      <c r="QYC7"/>
      <c r="QYD7"/>
      <c r="QYE7"/>
      <c r="QYF7"/>
      <c r="QYG7"/>
      <c r="QYH7"/>
      <c r="QYI7"/>
      <c r="QYJ7"/>
      <c r="QYK7"/>
      <c r="QYL7"/>
      <c r="QYM7"/>
      <c r="QYN7"/>
      <c r="QYO7"/>
      <c r="QYP7"/>
      <c r="QYQ7"/>
      <c r="QYR7"/>
      <c r="QYS7"/>
      <c r="QYT7"/>
      <c r="QYU7"/>
      <c r="QYV7"/>
      <c r="QYW7"/>
      <c r="QYX7"/>
      <c r="QYY7"/>
      <c r="QYZ7"/>
      <c r="QZA7"/>
      <c r="QZB7"/>
      <c r="QZC7"/>
      <c r="QZD7"/>
      <c r="QZE7"/>
      <c r="QZF7"/>
      <c r="QZG7"/>
      <c r="QZH7"/>
      <c r="QZI7"/>
      <c r="QZJ7"/>
      <c r="QZK7"/>
      <c r="QZL7"/>
      <c r="QZM7"/>
      <c r="QZN7"/>
      <c r="QZO7"/>
      <c r="QZP7"/>
      <c r="QZQ7"/>
      <c r="QZR7"/>
      <c r="QZS7"/>
      <c r="QZT7"/>
      <c r="QZU7"/>
      <c r="QZV7"/>
      <c r="QZW7"/>
      <c r="QZX7"/>
      <c r="QZY7"/>
      <c r="QZZ7"/>
      <c r="RAA7"/>
      <c r="RAB7"/>
      <c r="RAC7"/>
      <c r="RAD7"/>
      <c r="RAE7"/>
      <c r="RAF7"/>
      <c r="RAG7"/>
      <c r="RAH7"/>
      <c r="RAI7"/>
      <c r="RAJ7"/>
      <c r="RAK7"/>
      <c r="RAL7"/>
      <c r="RAM7"/>
      <c r="RAN7"/>
      <c r="RAO7"/>
      <c r="RAP7"/>
      <c r="RAQ7"/>
      <c r="RAR7"/>
      <c r="RAS7"/>
      <c r="RAT7"/>
      <c r="RAU7"/>
      <c r="RAV7"/>
      <c r="RAW7"/>
      <c r="RAX7"/>
      <c r="RAY7"/>
      <c r="RAZ7"/>
      <c r="RBA7"/>
      <c r="RBB7"/>
      <c r="RBC7"/>
      <c r="RBD7"/>
      <c r="RBE7"/>
      <c r="RBF7"/>
      <c r="RBG7"/>
      <c r="RBH7"/>
      <c r="RBI7"/>
      <c r="RBJ7"/>
      <c r="RBK7"/>
      <c r="RBL7"/>
      <c r="RBM7"/>
      <c r="RBN7"/>
      <c r="RBO7"/>
      <c r="RBP7"/>
      <c r="RBQ7"/>
      <c r="RBR7"/>
      <c r="RBS7"/>
      <c r="RBT7"/>
      <c r="RBU7"/>
      <c r="RBV7"/>
      <c r="RBW7"/>
      <c r="RBX7"/>
      <c r="RBY7"/>
      <c r="RBZ7"/>
      <c r="RCA7"/>
      <c r="RCB7"/>
      <c r="RCC7"/>
      <c r="RCD7"/>
      <c r="RCE7"/>
      <c r="RCF7"/>
      <c r="RCG7"/>
      <c r="RCH7"/>
      <c r="RCI7"/>
      <c r="RCJ7"/>
      <c r="RCK7"/>
      <c r="RCL7"/>
      <c r="RCM7"/>
      <c r="RCN7"/>
      <c r="RCO7"/>
      <c r="RCP7"/>
      <c r="RCQ7"/>
      <c r="RCR7"/>
      <c r="RCS7"/>
      <c r="RCT7"/>
      <c r="RCU7"/>
      <c r="RCV7"/>
      <c r="RCW7"/>
      <c r="RCX7"/>
      <c r="RCY7"/>
      <c r="RCZ7"/>
      <c r="RDA7"/>
      <c r="RDB7"/>
      <c r="RDC7"/>
      <c r="RDD7"/>
      <c r="RDE7"/>
      <c r="RDF7"/>
      <c r="RDG7"/>
      <c r="RDH7"/>
      <c r="RDI7"/>
      <c r="RDJ7"/>
      <c r="RDK7"/>
      <c r="RDL7"/>
      <c r="RDM7"/>
      <c r="RDN7"/>
      <c r="RDO7"/>
      <c r="RDP7"/>
      <c r="RDQ7"/>
      <c r="RDR7"/>
      <c r="RDS7"/>
      <c r="RDT7"/>
      <c r="RDU7"/>
      <c r="RDV7"/>
      <c r="RDW7"/>
      <c r="RDX7"/>
      <c r="RDY7"/>
      <c r="RDZ7"/>
      <c r="REA7"/>
      <c r="REB7"/>
      <c r="REC7"/>
      <c r="RED7"/>
      <c r="REE7"/>
      <c r="REF7"/>
      <c r="REG7"/>
      <c r="REH7"/>
      <c r="REI7"/>
      <c r="REJ7"/>
      <c r="REK7"/>
      <c r="REL7"/>
      <c r="REM7"/>
      <c r="REN7"/>
      <c r="REO7"/>
      <c r="REP7"/>
      <c r="REQ7"/>
      <c r="RER7"/>
      <c r="RES7"/>
      <c r="RET7"/>
      <c r="REU7"/>
      <c r="REV7"/>
      <c r="REW7"/>
      <c r="REX7"/>
      <c r="REY7"/>
      <c r="REZ7"/>
      <c r="RFA7"/>
      <c r="RFB7"/>
      <c r="RFC7"/>
      <c r="RFD7"/>
      <c r="RFE7"/>
      <c r="RFF7"/>
      <c r="RFG7"/>
      <c r="RFH7"/>
      <c r="RFI7"/>
      <c r="RFJ7"/>
      <c r="RFK7"/>
      <c r="RFL7"/>
      <c r="RFM7"/>
      <c r="RFN7"/>
      <c r="RFO7"/>
      <c r="RFP7"/>
      <c r="RFQ7"/>
      <c r="RFR7"/>
      <c r="RFS7"/>
      <c r="RFT7"/>
      <c r="RFU7"/>
      <c r="RFV7"/>
      <c r="RFW7"/>
      <c r="RFX7"/>
      <c r="RFY7"/>
      <c r="RFZ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c r="XFC7"/>
    </row>
    <row r="8" spans="1:16383" ht="16">
      <c r="A8" s="429" t="s">
        <v>462</v>
      </c>
      <c r="B8" s="558" t="s">
        <v>112</v>
      </c>
      <c r="C8" s="429" t="s">
        <v>37</v>
      </c>
      <c r="D8" s="429" t="s">
        <v>427</v>
      </c>
      <c r="E8" s="429">
        <v>278</v>
      </c>
      <c r="F8" s="429" t="s">
        <v>109</v>
      </c>
      <c r="G8" s="429" t="s">
        <v>463</v>
      </c>
      <c r="H8" s="559">
        <f t="shared" si="0"/>
        <v>28</v>
      </c>
      <c r="I8" s="429" t="s">
        <v>424</v>
      </c>
      <c r="J8" s="429" t="s">
        <v>537</v>
      </c>
      <c r="K8" s="429" t="s">
        <v>106</v>
      </c>
      <c r="L8" s="429" t="s">
        <v>425</v>
      </c>
      <c r="M8" s="429" t="s">
        <v>543</v>
      </c>
      <c r="N8" s="429" t="s">
        <v>544</v>
      </c>
      <c r="O8" s="429">
        <v>7</v>
      </c>
      <c r="P8" s="560">
        <v>278</v>
      </c>
      <c r="Q8" s="420">
        <v>129</v>
      </c>
      <c r="R8" s="420">
        <v>149</v>
      </c>
      <c r="S8" s="420">
        <v>198</v>
      </c>
      <c r="T8" s="420">
        <v>185</v>
      </c>
      <c r="U8" s="420">
        <v>149</v>
      </c>
      <c r="V8" s="420">
        <v>139</v>
      </c>
      <c r="W8" s="420">
        <v>169</v>
      </c>
      <c r="X8" s="420">
        <v>109</v>
      </c>
      <c r="Y8" s="420">
        <v>146</v>
      </c>
      <c r="Z8" s="420">
        <v>199</v>
      </c>
      <c r="AA8" s="420">
        <v>199</v>
      </c>
      <c r="AB8" s="420">
        <v>139</v>
      </c>
      <c r="AC8" s="420">
        <v>139</v>
      </c>
      <c r="AD8" s="420">
        <v>191</v>
      </c>
      <c r="AE8" s="420">
        <v>129</v>
      </c>
      <c r="AF8" s="420">
        <v>169</v>
      </c>
      <c r="AG8" s="420">
        <v>199</v>
      </c>
      <c r="AH8" s="420">
        <v>199</v>
      </c>
      <c r="AI8" s="420">
        <v>143</v>
      </c>
      <c r="AJ8" s="420">
        <v>139</v>
      </c>
      <c r="AK8" s="420">
        <v>169</v>
      </c>
      <c r="AL8" s="420">
        <v>110</v>
      </c>
      <c r="AM8" s="420">
        <v>169</v>
      </c>
      <c r="AN8" s="420">
        <v>199</v>
      </c>
      <c r="AO8" s="420">
        <v>199</v>
      </c>
      <c r="AP8" s="420">
        <v>150</v>
      </c>
      <c r="AQ8" s="420">
        <v>139</v>
      </c>
      <c r="AR8" s="420">
        <v>169</v>
      </c>
      <c r="AS8" s="557">
        <f t="shared" si="1"/>
        <v>161.5</v>
      </c>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c r="EYD8"/>
      <c r="EYE8"/>
      <c r="EYF8"/>
      <c r="EYG8"/>
      <c r="EYH8"/>
      <c r="EYI8"/>
      <c r="EYJ8"/>
      <c r="EYK8"/>
      <c r="EYL8"/>
      <c r="EYM8"/>
      <c r="EYN8"/>
      <c r="EYO8"/>
      <c r="EYP8"/>
      <c r="EYQ8"/>
      <c r="EYR8"/>
      <c r="EYS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P8"/>
      <c r="FAQ8"/>
      <c r="FAR8"/>
      <c r="FAS8"/>
      <c r="FAT8"/>
      <c r="FAU8"/>
      <c r="FAV8"/>
      <c r="FAW8"/>
      <c r="FAX8"/>
      <c r="FAY8"/>
      <c r="FAZ8"/>
      <c r="FBA8"/>
      <c r="FBB8"/>
      <c r="FBC8"/>
      <c r="FBD8"/>
      <c r="FBE8"/>
      <c r="FBF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P8"/>
      <c r="FCQ8"/>
      <c r="FCR8"/>
      <c r="FCS8"/>
      <c r="FCT8"/>
      <c r="FCU8"/>
      <c r="FCV8"/>
      <c r="FCW8"/>
      <c r="FCX8"/>
      <c r="FCY8"/>
      <c r="FCZ8"/>
      <c r="FDA8"/>
      <c r="FDB8"/>
      <c r="FDC8"/>
      <c r="FDD8"/>
      <c r="FDE8"/>
      <c r="FDF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P8"/>
      <c r="FEQ8"/>
      <c r="FER8"/>
      <c r="FES8"/>
      <c r="FET8"/>
      <c r="FEU8"/>
      <c r="FEV8"/>
      <c r="FEW8"/>
      <c r="FEX8"/>
      <c r="FEY8"/>
      <c r="FEZ8"/>
      <c r="FFA8"/>
      <c r="FFB8"/>
      <c r="FFC8"/>
      <c r="FFD8"/>
      <c r="FFE8"/>
      <c r="FFF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P8"/>
      <c r="FGQ8"/>
      <c r="FGR8"/>
      <c r="FGS8"/>
      <c r="FGT8"/>
      <c r="FGU8"/>
      <c r="FGV8"/>
      <c r="FGW8"/>
      <c r="FGX8"/>
      <c r="FGY8"/>
      <c r="FGZ8"/>
      <c r="FHA8"/>
      <c r="FHB8"/>
      <c r="FHC8"/>
      <c r="FHD8"/>
      <c r="FHE8"/>
      <c r="FHF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P8"/>
      <c r="FIQ8"/>
      <c r="FIR8"/>
      <c r="FIS8"/>
      <c r="FIT8"/>
      <c r="FIU8"/>
      <c r="FIV8"/>
      <c r="FIW8"/>
      <c r="FIX8"/>
      <c r="FIY8"/>
      <c r="FIZ8"/>
      <c r="FJA8"/>
      <c r="FJB8"/>
      <c r="FJC8"/>
      <c r="FJD8"/>
      <c r="FJE8"/>
      <c r="FJF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P8"/>
      <c r="FKQ8"/>
      <c r="FKR8"/>
      <c r="FKS8"/>
      <c r="FKT8"/>
      <c r="FKU8"/>
      <c r="FKV8"/>
      <c r="FKW8"/>
      <c r="FKX8"/>
      <c r="FKY8"/>
      <c r="FKZ8"/>
      <c r="FLA8"/>
      <c r="FLB8"/>
      <c r="FLC8"/>
      <c r="FLD8"/>
      <c r="FLE8"/>
      <c r="FLF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P8"/>
      <c r="FMQ8"/>
      <c r="FMR8"/>
      <c r="FMS8"/>
      <c r="FMT8"/>
      <c r="FMU8"/>
      <c r="FMV8"/>
      <c r="FMW8"/>
      <c r="FMX8"/>
      <c r="FMY8"/>
      <c r="FMZ8"/>
      <c r="FNA8"/>
      <c r="FNB8"/>
      <c r="FNC8"/>
      <c r="FND8"/>
      <c r="FNE8"/>
      <c r="FNF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P8"/>
      <c r="FOQ8"/>
      <c r="FOR8"/>
      <c r="FOS8"/>
      <c r="FOT8"/>
      <c r="FOU8"/>
      <c r="FOV8"/>
      <c r="FOW8"/>
      <c r="FOX8"/>
      <c r="FOY8"/>
      <c r="FOZ8"/>
      <c r="FPA8"/>
      <c r="FPB8"/>
      <c r="FPC8"/>
      <c r="FPD8"/>
      <c r="FPE8"/>
      <c r="FPF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P8"/>
      <c r="FQQ8"/>
      <c r="FQR8"/>
      <c r="FQS8"/>
      <c r="FQT8"/>
      <c r="FQU8"/>
      <c r="FQV8"/>
      <c r="FQW8"/>
      <c r="FQX8"/>
      <c r="FQY8"/>
      <c r="FQZ8"/>
      <c r="FRA8"/>
      <c r="FRB8"/>
      <c r="FRC8"/>
      <c r="FRD8"/>
      <c r="FRE8"/>
      <c r="FRF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P8"/>
      <c r="FSQ8"/>
      <c r="FSR8"/>
      <c r="FSS8"/>
      <c r="FST8"/>
      <c r="FSU8"/>
      <c r="FSV8"/>
      <c r="FSW8"/>
      <c r="FSX8"/>
      <c r="FSY8"/>
      <c r="FSZ8"/>
      <c r="FTA8"/>
      <c r="FTB8"/>
      <c r="FTC8"/>
      <c r="FTD8"/>
      <c r="FTE8"/>
      <c r="FTF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P8"/>
      <c r="FUQ8"/>
      <c r="FUR8"/>
      <c r="FUS8"/>
      <c r="FUT8"/>
      <c r="FUU8"/>
      <c r="FUV8"/>
      <c r="FUW8"/>
      <c r="FUX8"/>
      <c r="FUY8"/>
      <c r="FUZ8"/>
      <c r="FVA8"/>
      <c r="FVB8"/>
      <c r="FVC8"/>
      <c r="FVD8"/>
      <c r="FVE8"/>
      <c r="FVF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P8"/>
      <c r="FWQ8"/>
      <c r="FWR8"/>
      <c r="FWS8"/>
      <c r="FWT8"/>
      <c r="FWU8"/>
      <c r="FWV8"/>
      <c r="FWW8"/>
      <c r="FWX8"/>
      <c r="FWY8"/>
      <c r="FWZ8"/>
      <c r="FXA8"/>
      <c r="FXB8"/>
      <c r="FXC8"/>
      <c r="FXD8"/>
      <c r="FXE8"/>
      <c r="FXF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P8"/>
      <c r="FYQ8"/>
      <c r="FYR8"/>
      <c r="FYS8"/>
      <c r="FYT8"/>
      <c r="FYU8"/>
      <c r="FYV8"/>
      <c r="FYW8"/>
      <c r="FYX8"/>
      <c r="FYY8"/>
      <c r="FYZ8"/>
      <c r="FZA8"/>
      <c r="FZB8"/>
      <c r="FZC8"/>
      <c r="FZD8"/>
      <c r="FZE8"/>
      <c r="FZF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P8"/>
      <c r="GAQ8"/>
      <c r="GAR8"/>
      <c r="GAS8"/>
      <c r="GAT8"/>
      <c r="GAU8"/>
      <c r="GAV8"/>
      <c r="GAW8"/>
      <c r="GAX8"/>
      <c r="GAY8"/>
      <c r="GAZ8"/>
      <c r="GBA8"/>
      <c r="GBB8"/>
      <c r="GBC8"/>
      <c r="GBD8"/>
      <c r="GBE8"/>
      <c r="GBF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P8"/>
      <c r="GCQ8"/>
      <c r="GCR8"/>
      <c r="GCS8"/>
      <c r="GCT8"/>
      <c r="GCU8"/>
      <c r="GCV8"/>
      <c r="GCW8"/>
      <c r="GCX8"/>
      <c r="GCY8"/>
      <c r="GCZ8"/>
      <c r="GDA8"/>
      <c r="GDB8"/>
      <c r="GDC8"/>
      <c r="GDD8"/>
      <c r="GDE8"/>
      <c r="GDF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P8"/>
      <c r="GEQ8"/>
      <c r="GER8"/>
      <c r="GES8"/>
      <c r="GET8"/>
      <c r="GEU8"/>
      <c r="GEV8"/>
      <c r="GEW8"/>
      <c r="GEX8"/>
      <c r="GEY8"/>
      <c r="GEZ8"/>
      <c r="GFA8"/>
      <c r="GFB8"/>
      <c r="GFC8"/>
      <c r="GFD8"/>
      <c r="GFE8"/>
      <c r="GFF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P8"/>
      <c r="GGQ8"/>
      <c r="GGR8"/>
      <c r="GGS8"/>
      <c r="GGT8"/>
      <c r="GGU8"/>
      <c r="GGV8"/>
      <c r="GGW8"/>
      <c r="GGX8"/>
      <c r="GGY8"/>
      <c r="GGZ8"/>
      <c r="GHA8"/>
      <c r="GHB8"/>
      <c r="GHC8"/>
      <c r="GHD8"/>
      <c r="GHE8"/>
      <c r="GHF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P8"/>
      <c r="GIQ8"/>
      <c r="GIR8"/>
      <c r="GIS8"/>
      <c r="GIT8"/>
      <c r="GIU8"/>
      <c r="GIV8"/>
      <c r="GIW8"/>
      <c r="GIX8"/>
      <c r="GIY8"/>
      <c r="GIZ8"/>
      <c r="GJA8"/>
      <c r="GJB8"/>
      <c r="GJC8"/>
      <c r="GJD8"/>
      <c r="GJE8"/>
      <c r="GJF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P8"/>
      <c r="GKQ8"/>
      <c r="GKR8"/>
      <c r="GKS8"/>
      <c r="GKT8"/>
      <c r="GKU8"/>
      <c r="GKV8"/>
      <c r="GKW8"/>
      <c r="GKX8"/>
      <c r="GKY8"/>
      <c r="GKZ8"/>
      <c r="GLA8"/>
      <c r="GLB8"/>
      <c r="GLC8"/>
      <c r="GLD8"/>
      <c r="GLE8"/>
      <c r="GLF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P8"/>
      <c r="GMQ8"/>
      <c r="GMR8"/>
      <c r="GMS8"/>
      <c r="GMT8"/>
      <c r="GMU8"/>
      <c r="GMV8"/>
      <c r="GMW8"/>
      <c r="GMX8"/>
      <c r="GMY8"/>
      <c r="GMZ8"/>
      <c r="GNA8"/>
      <c r="GNB8"/>
      <c r="GNC8"/>
      <c r="GND8"/>
      <c r="GNE8"/>
      <c r="GNF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P8"/>
      <c r="GOQ8"/>
      <c r="GOR8"/>
      <c r="GOS8"/>
      <c r="GOT8"/>
      <c r="GOU8"/>
      <c r="GOV8"/>
      <c r="GOW8"/>
      <c r="GOX8"/>
      <c r="GOY8"/>
      <c r="GOZ8"/>
      <c r="GPA8"/>
      <c r="GPB8"/>
      <c r="GPC8"/>
      <c r="GPD8"/>
      <c r="GPE8"/>
      <c r="GPF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P8"/>
      <c r="GQQ8"/>
      <c r="GQR8"/>
      <c r="GQS8"/>
      <c r="GQT8"/>
      <c r="GQU8"/>
      <c r="GQV8"/>
      <c r="GQW8"/>
      <c r="GQX8"/>
      <c r="GQY8"/>
      <c r="GQZ8"/>
      <c r="GRA8"/>
      <c r="GRB8"/>
      <c r="GRC8"/>
      <c r="GRD8"/>
      <c r="GRE8"/>
      <c r="GRF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P8"/>
      <c r="GSQ8"/>
      <c r="GSR8"/>
      <c r="GSS8"/>
      <c r="GST8"/>
      <c r="GSU8"/>
      <c r="GSV8"/>
      <c r="GSW8"/>
      <c r="GSX8"/>
      <c r="GSY8"/>
      <c r="GSZ8"/>
      <c r="GTA8"/>
      <c r="GTB8"/>
      <c r="GTC8"/>
      <c r="GTD8"/>
      <c r="GTE8"/>
      <c r="GTF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P8"/>
      <c r="GUQ8"/>
      <c r="GUR8"/>
      <c r="GUS8"/>
      <c r="GUT8"/>
      <c r="GUU8"/>
      <c r="GUV8"/>
      <c r="GUW8"/>
      <c r="GUX8"/>
      <c r="GUY8"/>
      <c r="GUZ8"/>
      <c r="GVA8"/>
      <c r="GVB8"/>
      <c r="GVC8"/>
      <c r="GVD8"/>
      <c r="GVE8"/>
      <c r="GVF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P8"/>
      <c r="GWQ8"/>
      <c r="GWR8"/>
      <c r="GWS8"/>
      <c r="GWT8"/>
      <c r="GWU8"/>
      <c r="GWV8"/>
      <c r="GWW8"/>
      <c r="GWX8"/>
      <c r="GWY8"/>
      <c r="GWZ8"/>
      <c r="GXA8"/>
      <c r="GXB8"/>
      <c r="GXC8"/>
      <c r="GXD8"/>
      <c r="GXE8"/>
      <c r="GXF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P8"/>
      <c r="GYQ8"/>
      <c r="GYR8"/>
      <c r="GYS8"/>
      <c r="GYT8"/>
      <c r="GYU8"/>
      <c r="GYV8"/>
      <c r="GYW8"/>
      <c r="GYX8"/>
      <c r="GYY8"/>
      <c r="GYZ8"/>
      <c r="GZA8"/>
      <c r="GZB8"/>
      <c r="GZC8"/>
      <c r="GZD8"/>
      <c r="GZE8"/>
      <c r="GZF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P8"/>
      <c r="HAQ8"/>
      <c r="HAR8"/>
      <c r="HAS8"/>
      <c r="HAT8"/>
      <c r="HAU8"/>
      <c r="HAV8"/>
      <c r="HAW8"/>
      <c r="HAX8"/>
      <c r="HAY8"/>
      <c r="HAZ8"/>
      <c r="HBA8"/>
      <c r="HBB8"/>
      <c r="HBC8"/>
      <c r="HBD8"/>
      <c r="HBE8"/>
      <c r="HBF8"/>
      <c r="HBG8"/>
      <c r="HBH8"/>
      <c r="HBI8"/>
      <c r="HBJ8"/>
      <c r="HBK8"/>
      <c r="HBL8"/>
      <c r="HBM8"/>
      <c r="HBN8"/>
      <c r="HBO8"/>
      <c r="HBP8"/>
      <c r="HBQ8"/>
      <c r="HBR8"/>
      <c r="HBS8"/>
      <c r="HBT8"/>
      <c r="HBU8"/>
      <c r="HBV8"/>
      <c r="HBW8"/>
      <c r="HBX8"/>
      <c r="HBY8"/>
      <c r="HBZ8"/>
      <c r="HCA8"/>
      <c r="HCB8"/>
      <c r="HCC8"/>
      <c r="HCD8"/>
      <c r="HCE8"/>
      <c r="HCF8"/>
      <c r="HCG8"/>
      <c r="HCH8"/>
      <c r="HCI8"/>
      <c r="HCJ8"/>
      <c r="HCK8"/>
      <c r="HCL8"/>
      <c r="HCM8"/>
      <c r="HCN8"/>
      <c r="HCO8"/>
      <c r="HCP8"/>
      <c r="HCQ8"/>
      <c r="HCR8"/>
      <c r="HCS8"/>
      <c r="HCT8"/>
      <c r="HCU8"/>
      <c r="HCV8"/>
      <c r="HCW8"/>
      <c r="HCX8"/>
      <c r="HCY8"/>
      <c r="HCZ8"/>
      <c r="HDA8"/>
      <c r="HDB8"/>
      <c r="HDC8"/>
      <c r="HDD8"/>
      <c r="HDE8"/>
      <c r="HDF8"/>
      <c r="HDG8"/>
      <c r="HDH8"/>
      <c r="HDI8"/>
      <c r="HDJ8"/>
      <c r="HDK8"/>
      <c r="HDL8"/>
      <c r="HDM8"/>
      <c r="HDN8"/>
      <c r="HDO8"/>
      <c r="HDP8"/>
      <c r="HDQ8"/>
      <c r="HDR8"/>
      <c r="HDS8"/>
      <c r="HDT8"/>
      <c r="HDU8"/>
      <c r="HDV8"/>
      <c r="HDW8"/>
      <c r="HDX8"/>
      <c r="HDY8"/>
      <c r="HDZ8"/>
      <c r="HEA8"/>
      <c r="HEB8"/>
      <c r="HEC8"/>
      <c r="HED8"/>
      <c r="HEE8"/>
      <c r="HEF8"/>
      <c r="HEG8"/>
      <c r="HEH8"/>
      <c r="HEI8"/>
      <c r="HEJ8"/>
      <c r="HEK8"/>
      <c r="HEL8"/>
      <c r="HEM8"/>
      <c r="HEN8"/>
      <c r="HEO8"/>
      <c r="HEP8"/>
      <c r="HEQ8"/>
      <c r="HER8"/>
      <c r="HES8"/>
      <c r="HET8"/>
      <c r="HEU8"/>
      <c r="HEV8"/>
      <c r="HEW8"/>
      <c r="HEX8"/>
      <c r="HEY8"/>
      <c r="HEZ8"/>
      <c r="HFA8"/>
      <c r="HFB8"/>
      <c r="HFC8"/>
      <c r="HFD8"/>
      <c r="HFE8"/>
      <c r="HFF8"/>
      <c r="HFG8"/>
      <c r="HFH8"/>
      <c r="HFI8"/>
      <c r="HFJ8"/>
      <c r="HFK8"/>
      <c r="HFL8"/>
      <c r="HFM8"/>
      <c r="HFN8"/>
      <c r="HFO8"/>
      <c r="HFP8"/>
      <c r="HFQ8"/>
      <c r="HFR8"/>
      <c r="HFS8"/>
      <c r="HFT8"/>
      <c r="HFU8"/>
      <c r="HFV8"/>
      <c r="HFW8"/>
      <c r="HFX8"/>
      <c r="HFY8"/>
      <c r="HFZ8"/>
      <c r="HGA8"/>
      <c r="HGB8"/>
      <c r="HGC8"/>
      <c r="HGD8"/>
      <c r="HGE8"/>
      <c r="HGF8"/>
      <c r="HGG8"/>
      <c r="HGH8"/>
      <c r="HGI8"/>
      <c r="HGJ8"/>
      <c r="HGK8"/>
      <c r="HGL8"/>
      <c r="HGM8"/>
      <c r="HGN8"/>
      <c r="HGO8"/>
      <c r="HGP8"/>
      <c r="HGQ8"/>
      <c r="HGR8"/>
      <c r="HGS8"/>
      <c r="HGT8"/>
      <c r="HGU8"/>
      <c r="HGV8"/>
      <c r="HGW8"/>
      <c r="HGX8"/>
      <c r="HGY8"/>
      <c r="HGZ8"/>
      <c r="HHA8"/>
      <c r="HHB8"/>
      <c r="HHC8"/>
      <c r="HHD8"/>
      <c r="HHE8"/>
      <c r="HHF8"/>
      <c r="HHG8"/>
      <c r="HHH8"/>
      <c r="HHI8"/>
      <c r="HHJ8"/>
      <c r="HHK8"/>
      <c r="HHL8"/>
      <c r="HHM8"/>
      <c r="HHN8"/>
      <c r="HHO8"/>
      <c r="HHP8"/>
      <c r="HHQ8"/>
      <c r="HHR8"/>
      <c r="HHS8"/>
      <c r="HHT8"/>
      <c r="HHU8"/>
      <c r="HHV8"/>
      <c r="HHW8"/>
      <c r="HHX8"/>
      <c r="HHY8"/>
      <c r="HHZ8"/>
      <c r="HIA8"/>
      <c r="HIB8"/>
      <c r="HIC8"/>
      <c r="HID8"/>
      <c r="HIE8"/>
      <c r="HIF8"/>
      <c r="HIG8"/>
      <c r="HIH8"/>
      <c r="HII8"/>
      <c r="HIJ8"/>
      <c r="HIK8"/>
      <c r="HIL8"/>
      <c r="HIM8"/>
      <c r="HIN8"/>
      <c r="HIO8"/>
      <c r="HIP8"/>
      <c r="HIQ8"/>
      <c r="HIR8"/>
      <c r="HIS8"/>
      <c r="HIT8"/>
      <c r="HIU8"/>
      <c r="HIV8"/>
      <c r="HIW8"/>
      <c r="HIX8"/>
      <c r="HIY8"/>
      <c r="HIZ8"/>
      <c r="HJA8"/>
      <c r="HJB8"/>
      <c r="HJC8"/>
      <c r="HJD8"/>
      <c r="HJE8"/>
      <c r="HJF8"/>
      <c r="HJG8"/>
      <c r="HJH8"/>
      <c r="HJI8"/>
      <c r="HJJ8"/>
      <c r="HJK8"/>
      <c r="HJL8"/>
      <c r="HJM8"/>
      <c r="HJN8"/>
      <c r="HJO8"/>
      <c r="HJP8"/>
      <c r="HJQ8"/>
      <c r="HJR8"/>
      <c r="HJS8"/>
      <c r="HJT8"/>
      <c r="HJU8"/>
      <c r="HJV8"/>
      <c r="HJW8"/>
      <c r="HJX8"/>
      <c r="HJY8"/>
      <c r="HJZ8"/>
      <c r="HKA8"/>
      <c r="HKB8"/>
      <c r="HKC8"/>
      <c r="HKD8"/>
      <c r="HKE8"/>
      <c r="HKF8"/>
      <c r="HKG8"/>
      <c r="HKH8"/>
      <c r="HKI8"/>
      <c r="HKJ8"/>
      <c r="HKK8"/>
      <c r="HKL8"/>
      <c r="HKM8"/>
      <c r="HKN8"/>
      <c r="HKO8"/>
      <c r="HKP8"/>
      <c r="HKQ8"/>
      <c r="HKR8"/>
      <c r="HKS8"/>
      <c r="HKT8"/>
      <c r="HKU8"/>
      <c r="HKV8"/>
      <c r="HKW8"/>
      <c r="HKX8"/>
      <c r="HKY8"/>
      <c r="HKZ8"/>
      <c r="HLA8"/>
      <c r="HLB8"/>
      <c r="HLC8"/>
      <c r="HLD8"/>
      <c r="HLE8"/>
      <c r="HLF8"/>
      <c r="HLG8"/>
      <c r="HLH8"/>
      <c r="HLI8"/>
      <c r="HLJ8"/>
      <c r="HLK8"/>
      <c r="HLL8"/>
      <c r="HLM8"/>
      <c r="HLN8"/>
      <c r="HLO8"/>
      <c r="HLP8"/>
      <c r="HLQ8"/>
      <c r="HLR8"/>
      <c r="HLS8"/>
      <c r="HLT8"/>
      <c r="HLU8"/>
      <c r="HLV8"/>
      <c r="HLW8"/>
      <c r="HLX8"/>
      <c r="HLY8"/>
      <c r="HLZ8"/>
      <c r="HMA8"/>
      <c r="HMB8"/>
      <c r="HMC8"/>
      <c r="HMD8"/>
      <c r="HME8"/>
      <c r="HMF8"/>
      <c r="HMG8"/>
      <c r="HMH8"/>
      <c r="HMI8"/>
      <c r="HMJ8"/>
      <c r="HMK8"/>
      <c r="HML8"/>
      <c r="HMM8"/>
      <c r="HMN8"/>
      <c r="HMO8"/>
      <c r="HMP8"/>
      <c r="HMQ8"/>
      <c r="HMR8"/>
      <c r="HMS8"/>
      <c r="HMT8"/>
      <c r="HMU8"/>
      <c r="HMV8"/>
      <c r="HMW8"/>
      <c r="HMX8"/>
      <c r="HMY8"/>
      <c r="HMZ8"/>
      <c r="HNA8"/>
      <c r="HNB8"/>
      <c r="HNC8"/>
      <c r="HND8"/>
      <c r="HNE8"/>
      <c r="HNF8"/>
      <c r="HNG8"/>
      <c r="HNH8"/>
      <c r="HNI8"/>
      <c r="HNJ8"/>
      <c r="HNK8"/>
      <c r="HNL8"/>
      <c r="HNM8"/>
      <c r="HNN8"/>
      <c r="HNO8"/>
      <c r="HNP8"/>
      <c r="HNQ8"/>
      <c r="HNR8"/>
      <c r="HNS8"/>
      <c r="HNT8"/>
      <c r="HNU8"/>
      <c r="HNV8"/>
      <c r="HNW8"/>
      <c r="HNX8"/>
      <c r="HNY8"/>
      <c r="HNZ8"/>
      <c r="HOA8"/>
      <c r="HOB8"/>
      <c r="HOC8"/>
      <c r="HOD8"/>
      <c r="HOE8"/>
      <c r="HOF8"/>
      <c r="HOG8"/>
      <c r="HOH8"/>
      <c r="HOI8"/>
      <c r="HOJ8"/>
      <c r="HOK8"/>
      <c r="HOL8"/>
      <c r="HOM8"/>
      <c r="HON8"/>
      <c r="HOO8"/>
      <c r="HOP8"/>
      <c r="HOQ8"/>
      <c r="HOR8"/>
      <c r="HOS8"/>
      <c r="HOT8"/>
      <c r="HOU8"/>
      <c r="HOV8"/>
      <c r="HOW8"/>
      <c r="HOX8"/>
      <c r="HOY8"/>
      <c r="HOZ8"/>
      <c r="HPA8"/>
      <c r="HPB8"/>
      <c r="HPC8"/>
      <c r="HPD8"/>
      <c r="HPE8"/>
      <c r="HPF8"/>
      <c r="HPG8"/>
      <c r="HPH8"/>
      <c r="HPI8"/>
      <c r="HPJ8"/>
      <c r="HPK8"/>
      <c r="HPL8"/>
      <c r="HPM8"/>
      <c r="HPN8"/>
      <c r="HPO8"/>
      <c r="HPP8"/>
      <c r="HPQ8"/>
      <c r="HPR8"/>
      <c r="HPS8"/>
      <c r="HPT8"/>
      <c r="HPU8"/>
      <c r="HPV8"/>
      <c r="HPW8"/>
      <c r="HPX8"/>
      <c r="HPY8"/>
      <c r="HPZ8"/>
      <c r="HQA8"/>
      <c r="HQB8"/>
      <c r="HQC8"/>
      <c r="HQD8"/>
      <c r="HQE8"/>
      <c r="HQF8"/>
      <c r="HQG8"/>
      <c r="HQH8"/>
      <c r="HQI8"/>
      <c r="HQJ8"/>
      <c r="HQK8"/>
      <c r="HQL8"/>
      <c r="HQM8"/>
      <c r="HQN8"/>
      <c r="HQO8"/>
      <c r="HQP8"/>
      <c r="HQQ8"/>
      <c r="HQR8"/>
      <c r="HQS8"/>
      <c r="HQT8"/>
      <c r="HQU8"/>
      <c r="HQV8"/>
      <c r="HQW8"/>
      <c r="HQX8"/>
      <c r="HQY8"/>
      <c r="HQZ8"/>
      <c r="HRA8"/>
      <c r="HRB8"/>
      <c r="HRC8"/>
      <c r="HRD8"/>
      <c r="HRE8"/>
      <c r="HRF8"/>
      <c r="HRG8"/>
      <c r="HRH8"/>
      <c r="HRI8"/>
      <c r="HRJ8"/>
      <c r="HRK8"/>
      <c r="HRL8"/>
      <c r="HRM8"/>
      <c r="HRN8"/>
      <c r="HRO8"/>
      <c r="HRP8"/>
      <c r="HRQ8"/>
      <c r="HRR8"/>
      <c r="HRS8"/>
      <c r="HRT8"/>
      <c r="HRU8"/>
      <c r="HRV8"/>
      <c r="HRW8"/>
      <c r="HRX8"/>
      <c r="HRY8"/>
      <c r="HRZ8"/>
      <c r="HSA8"/>
      <c r="HSB8"/>
      <c r="HSC8"/>
      <c r="HSD8"/>
      <c r="HSE8"/>
      <c r="HSF8"/>
      <c r="HSG8"/>
      <c r="HSH8"/>
      <c r="HSI8"/>
      <c r="HSJ8"/>
      <c r="HSK8"/>
      <c r="HSL8"/>
      <c r="HSM8"/>
      <c r="HSN8"/>
      <c r="HSO8"/>
      <c r="HSP8"/>
      <c r="HSQ8"/>
      <c r="HSR8"/>
      <c r="HSS8"/>
      <c r="HST8"/>
      <c r="HSU8"/>
      <c r="HSV8"/>
      <c r="HSW8"/>
      <c r="HSX8"/>
      <c r="HSY8"/>
      <c r="HSZ8"/>
      <c r="HTA8"/>
      <c r="HTB8"/>
      <c r="HTC8"/>
      <c r="HTD8"/>
      <c r="HTE8"/>
      <c r="HTF8"/>
      <c r="HTG8"/>
      <c r="HTH8"/>
      <c r="HTI8"/>
      <c r="HTJ8"/>
      <c r="HTK8"/>
      <c r="HTL8"/>
      <c r="HTM8"/>
      <c r="HTN8"/>
      <c r="HTO8"/>
      <c r="HTP8"/>
      <c r="HTQ8"/>
      <c r="HTR8"/>
      <c r="HTS8"/>
      <c r="HTT8"/>
      <c r="HTU8"/>
      <c r="HTV8"/>
      <c r="HTW8"/>
      <c r="HTX8"/>
      <c r="HTY8"/>
      <c r="HTZ8"/>
      <c r="HUA8"/>
      <c r="HUB8"/>
      <c r="HUC8"/>
      <c r="HUD8"/>
      <c r="HUE8"/>
      <c r="HUF8"/>
      <c r="HUG8"/>
      <c r="HUH8"/>
      <c r="HUI8"/>
      <c r="HUJ8"/>
      <c r="HUK8"/>
      <c r="HUL8"/>
      <c r="HUM8"/>
      <c r="HUN8"/>
      <c r="HUO8"/>
      <c r="HUP8"/>
      <c r="HUQ8"/>
      <c r="HUR8"/>
      <c r="HUS8"/>
      <c r="HUT8"/>
      <c r="HUU8"/>
      <c r="HUV8"/>
      <c r="HUW8"/>
      <c r="HUX8"/>
      <c r="HUY8"/>
      <c r="HUZ8"/>
      <c r="HVA8"/>
      <c r="HVB8"/>
      <c r="HVC8"/>
      <c r="HVD8"/>
      <c r="HVE8"/>
      <c r="HVF8"/>
      <c r="HVG8"/>
      <c r="HVH8"/>
      <c r="HVI8"/>
      <c r="HVJ8"/>
      <c r="HVK8"/>
      <c r="HVL8"/>
      <c r="HVM8"/>
      <c r="HVN8"/>
      <c r="HVO8"/>
      <c r="HVP8"/>
      <c r="HVQ8"/>
      <c r="HVR8"/>
      <c r="HVS8"/>
      <c r="HVT8"/>
      <c r="HVU8"/>
      <c r="HVV8"/>
      <c r="HVW8"/>
      <c r="HVX8"/>
      <c r="HVY8"/>
      <c r="HVZ8"/>
      <c r="HWA8"/>
      <c r="HWB8"/>
      <c r="HWC8"/>
      <c r="HWD8"/>
      <c r="HWE8"/>
      <c r="HWF8"/>
      <c r="HWG8"/>
      <c r="HWH8"/>
      <c r="HWI8"/>
      <c r="HWJ8"/>
      <c r="HWK8"/>
      <c r="HWL8"/>
      <c r="HWM8"/>
      <c r="HWN8"/>
      <c r="HWO8"/>
      <c r="HWP8"/>
      <c r="HWQ8"/>
      <c r="HWR8"/>
      <c r="HWS8"/>
      <c r="HWT8"/>
      <c r="HWU8"/>
      <c r="HWV8"/>
      <c r="HWW8"/>
      <c r="HWX8"/>
      <c r="HWY8"/>
      <c r="HWZ8"/>
      <c r="HXA8"/>
      <c r="HXB8"/>
      <c r="HXC8"/>
      <c r="HXD8"/>
      <c r="HXE8"/>
      <c r="HXF8"/>
      <c r="HXG8"/>
      <c r="HXH8"/>
      <c r="HXI8"/>
      <c r="HXJ8"/>
      <c r="HXK8"/>
      <c r="HXL8"/>
      <c r="HXM8"/>
      <c r="HXN8"/>
      <c r="HXO8"/>
      <c r="HXP8"/>
      <c r="HXQ8"/>
      <c r="HXR8"/>
      <c r="HXS8"/>
      <c r="HXT8"/>
      <c r="HXU8"/>
      <c r="HXV8"/>
      <c r="HXW8"/>
      <c r="HXX8"/>
      <c r="HXY8"/>
      <c r="HXZ8"/>
      <c r="HYA8"/>
      <c r="HYB8"/>
      <c r="HYC8"/>
      <c r="HYD8"/>
      <c r="HYE8"/>
      <c r="HYF8"/>
      <c r="HYG8"/>
      <c r="HYH8"/>
      <c r="HYI8"/>
      <c r="HYJ8"/>
      <c r="HYK8"/>
      <c r="HYL8"/>
      <c r="HYM8"/>
      <c r="HYN8"/>
      <c r="HYO8"/>
      <c r="HYP8"/>
      <c r="HYQ8"/>
      <c r="HYR8"/>
      <c r="HYS8"/>
      <c r="HYT8"/>
      <c r="HYU8"/>
      <c r="HYV8"/>
      <c r="HYW8"/>
      <c r="HYX8"/>
      <c r="HYY8"/>
      <c r="HYZ8"/>
      <c r="HZA8"/>
      <c r="HZB8"/>
      <c r="HZC8"/>
      <c r="HZD8"/>
      <c r="HZE8"/>
      <c r="HZF8"/>
      <c r="HZG8"/>
      <c r="HZH8"/>
      <c r="HZI8"/>
      <c r="HZJ8"/>
      <c r="HZK8"/>
      <c r="HZL8"/>
      <c r="HZM8"/>
      <c r="HZN8"/>
      <c r="HZO8"/>
      <c r="HZP8"/>
      <c r="HZQ8"/>
      <c r="HZR8"/>
      <c r="HZS8"/>
      <c r="HZT8"/>
      <c r="HZU8"/>
      <c r="HZV8"/>
      <c r="HZW8"/>
      <c r="HZX8"/>
      <c r="HZY8"/>
      <c r="HZZ8"/>
      <c r="IAA8"/>
      <c r="IAB8"/>
      <c r="IAC8"/>
      <c r="IAD8"/>
      <c r="IAE8"/>
      <c r="IAF8"/>
      <c r="IAG8"/>
      <c r="IAH8"/>
      <c r="IAI8"/>
      <c r="IAJ8"/>
      <c r="IAK8"/>
      <c r="IAL8"/>
      <c r="IAM8"/>
      <c r="IAN8"/>
      <c r="IAO8"/>
      <c r="IAP8"/>
      <c r="IAQ8"/>
      <c r="IAR8"/>
      <c r="IAS8"/>
      <c r="IAT8"/>
      <c r="IAU8"/>
      <c r="IAV8"/>
      <c r="IAW8"/>
      <c r="IAX8"/>
      <c r="IAY8"/>
      <c r="IAZ8"/>
      <c r="IBA8"/>
      <c r="IBB8"/>
      <c r="IBC8"/>
      <c r="IBD8"/>
      <c r="IBE8"/>
      <c r="IBF8"/>
      <c r="IBG8"/>
      <c r="IBH8"/>
      <c r="IBI8"/>
      <c r="IBJ8"/>
      <c r="IBK8"/>
      <c r="IBL8"/>
      <c r="IBM8"/>
      <c r="IBN8"/>
      <c r="IBO8"/>
      <c r="IBP8"/>
      <c r="IBQ8"/>
      <c r="IBR8"/>
      <c r="IBS8"/>
      <c r="IBT8"/>
      <c r="IBU8"/>
      <c r="IBV8"/>
      <c r="IBW8"/>
      <c r="IBX8"/>
      <c r="IBY8"/>
      <c r="IBZ8"/>
      <c r="ICA8"/>
      <c r="ICB8"/>
      <c r="ICC8"/>
      <c r="ICD8"/>
      <c r="ICE8"/>
      <c r="ICF8"/>
      <c r="ICG8"/>
      <c r="ICH8"/>
      <c r="ICI8"/>
      <c r="ICJ8"/>
      <c r="ICK8"/>
      <c r="ICL8"/>
      <c r="ICM8"/>
      <c r="ICN8"/>
      <c r="ICO8"/>
      <c r="ICP8"/>
      <c r="ICQ8"/>
      <c r="ICR8"/>
      <c r="ICS8"/>
      <c r="ICT8"/>
      <c r="ICU8"/>
      <c r="ICV8"/>
      <c r="ICW8"/>
      <c r="ICX8"/>
      <c r="ICY8"/>
      <c r="ICZ8"/>
      <c r="IDA8"/>
      <c r="IDB8"/>
      <c r="IDC8"/>
      <c r="IDD8"/>
      <c r="IDE8"/>
      <c r="IDF8"/>
      <c r="IDG8"/>
      <c r="IDH8"/>
      <c r="IDI8"/>
      <c r="IDJ8"/>
      <c r="IDK8"/>
      <c r="IDL8"/>
      <c r="IDM8"/>
      <c r="IDN8"/>
      <c r="IDO8"/>
      <c r="IDP8"/>
      <c r="IDQ8"/>
      <c r="IDR8"/>
      <c r="IDS8"/>
      <c r="IDT8"/>
      <c r="IDU8"/>
      <c r="IDV8"/>
      <c r="IDW8"/>
      <c r="IDX8"/>
      <c r="IDY8"/>
      <c r="IDZ8"/>
      <c r="IEA8"/>
      <c r="IEB8"/>
      <c r="IEC8"/>
      <c r="IED8"/>
      <c r="IEE8"/>
      <c r="IEF8"/>
      <c r="IEG8"/>
      <c r="IEH8"/>
      <c r="IEI8"/>
      <c r="IEJ8"/>
      <c r="IEK8"/>
      <c r="IEL8"/>
      <c r="IEM8"/>
      <c r="IEN8"/>
      <c r="IEO8"/>
      <c r="IEP8"/>
      <c r="IEQ8"/>
      <c r="IER8"/>
      <c r="IES8"/>
      <c r="IET8"/>
      <c r="IEU8"/>
      <c r="IEV8"/>
      <c r="IEW8"/>
      <c r="IEX8"/>
      <c r="IEY8"/>
      <c r="IEZ8"/>
      <c r="IFA8"/>
      <c r="IFB8"/>
      <c r="IFC8"/>
      <c r="IFD8"/>
      <c r="IFE8"/>
      <c r="IFF8"/>
      <c r="IFG8"/>
      <c r="IFH8"/>
      <c r="IFI8"/>
      <c r="IFJ8"/>
      <c r="IFK8"/>
      <c r="IFL8"/>
      <c r="IFM8"/>
      <c r="IFN8"/>
      <c r="IFO8"/>
      <c r="IFP8"/>
      <c r="IFQ8"/>
      <c r="IFR8"/>
      <c r="IFS8"/>
      <c r="IFT8"/>
      <c r="IFU8"/>
      <c r="IFV8"/>
      <c r="IFW8"/>
      <c r="IFX8"/>
      <c r="IFY8"/>
      <c r="IFZ8"/>
      <c r="IGA8"/>
      <c r="IGB8"/>
      <c r="IGC8"/>
      <c r="IGD8"/>
      <c r="IGE8"/>
      <c r="IGF8"/>
      <c r="IGG8"/>
      <c r="IGH8"/>
      <c r="IGI8"/>
      <c r="IGJ8"/>
      <c r="IGK8"/>
      <c r="IGL8"/>
      <c r="IGM8"/>
      <c r="IGN8"/>
      <c r="IGO8"/>
      <c r="IGP8"/>
      <c r="IGQ8"/>
      <c r="IGR8"/>
      <c r="IGS8"/>
      <c r="IGT8"/>
      <c r="IGU8"/>
      <c r="IGV8"/>
      <c r="IGW8"/>
      <c r="IGX8"/>
      <c r="IGY8"/>
      <c r="IGZ8"/>
      <c r="IHA8"/>
      <c r="IHB8"/>
      <c r="IHC8"/>
      <c r="IHD8"/>
      <c r="IHE8"/>
      <c r="IHF8"/>
      <c r="IHG8"/>
      <c r="IHH8"/>
      <c r="IHI8"/>
      <c r="IHJ8"/>
      <c r="IHK8"/>
      <c r="IHL8"/>
      <c r="IHM8"/>
      <c r="IHN8"/>
      <c r="IHO8"/>
      <c r="IHP8"/>
      <c r="IHQ8"/>
      <c r="IHR8"/>
      <c r="IHS8"/>
      <c r="IHT8"/>
      <c r="IHU8"/>
      <c r="IHV8"/>
      <c r="IHW8"/>
      <c r="IHX8"/>
      <c r="IHY8"/>
      <c r="IHZ8"/>
      <c r="IIA8"/>
      <c r="IIB8"/>
      <c r="IIC8"/>
      <c r="IID8"/>
      <c r="IIE8"/>
      <c r="IIF8"/>
      <c r="IIG8"/>
      <c r="IIH8"/>
      <c r="III8"/>
      <c r="IIJ8"/>
      <c r="IIK8"/>
      <c r="IIL8"/>
      <c r="IIM8"/>
      <c r="IIN8"/>
      <c r="IIO8"/>
      <c r="IIP8"/>
      <c r="IIQ8"/>
      <c r="IIR8"/>
      <c r="IIS8"/>
      <c r="IIT8"/>
      <c r="IIU8"/>
      <c r="IIV8"/>
      <c r="IIW8"/>
      <c r="IIX8"/>
      <c r="IIY8"/>
      <c r="IIZ8"/>
      <c r="IJA8"/>
      <c r="IJB8"/>
      <c r="IJC8"/>
      <c r="IJD8"/>
      <c r="IJE8"/>
      <c r="IJF8"/>
      <c r="IJG8"/>
      <c r="IJH8"/>
      <c r="IJI8"/>
      <c r="IJJ8"/>
      <c r="IJK8"/>
      <c r="IJL8"/>
      <c r="IJM8"/>
      <c r="IJN8"/>
      <c r="IJO8"/>
      <c r="IJP8"/>
      <c r="IJQ8"/>
      <c r="IJR8"/>
      <c r="IJS8"/>
      <c r="IJT8"/>
      <c r="IJU8"/>
      <c r="IJV8"/>
      <c r="IJW8"/>
      <c r="IJX8"/>
      <c r="IJY8"/>
      <c r="IJZ8"/>
      <c r="IKA8"/>
      <c r="IKB8"/>
      <c r="IKC8"/>
      <c r="IKD8"/>
      <c r="IKE8"/>
      <c r="IKF8"/>
      <c r="IKG8"/>
      <c r="IKH8"/>
      <c r="IKI8"/>
      <c r="IKJ8"/>
      <c r="IKK8"/>
      <c r="IKL8"/>
      <c r="IKM8"/>
      <c r="IKN8"/>
      <c r="IKO8"/>
      <c r="IKP8"/>
      <c r="IKQ8"/>
      <c r="IKR8"/>
      <c r="IKS8"/>
      <c r="IKT8"/>
      <c r="IKU8"/>
      <c r="IKV8"/>
      <c r="IKW8"/>
      <c r="IKX8"/>
      <c r="IKY8"/>
      <c r="IKZ8"/>
      <c r="ILA8"/>
      <c r="ILB8"/>
      <c r="ILC8"/>
      <c r="ILD8"/>
      <c r="ILE8"/>
      <c r="ILF8"/>
      <c r="ILG8"/>
      <c r="ILH8"/>
      <c r="ILI8"/>
      <c r="ILJ8"/>
      <c r="ILK8"/>
      <c r="ILL8"/>
      <c r="ILM8"/>
      <c r="ILN8"/>
      <c r="ILO8"/>
      <c r="ILP8"/>
      <c r="ILQ8"/>
      <c r="ILR8"/>
      <c r="ILS8"/>
      <c r="ILT8"/>
      <c r="ILU8"/>
      <c r="ILV8"/>
      <c r="ILW8"/>
      <c r="ILX8"/>
      <c r="ILY8"/>
      <c r="ILZ8"/>
      <c r="IMA8"/>
      <c r="IMB8"/>
      <c r="IMC8"/>
      <c r="IMD8"/>
      <c r="IME8"/>
      <c r="IMF8"/>
      <c r="IMG8"/>
      <c r="IMH8"/>
      <c r="IMI8"/>
      <c r="IMJ8"/>
      <c r="IMK8"/>
      <c r="IML8"/>
      <c r="IMM8"/>
      <c r="IMN8"/>
      <c r="IMO8"/>
      <c r="IMP8"/>
      <c r="IMQ8"/>
      <c r="IMR8"/>
      <c r="IMS8"/>
      <c r="IMT8"/>
      <c r="IMU8"/>
      <c r="IMV8"/>
      <c r="IMW8"/>
      <c r="IMX8"/>
      <c r="IMY8"/>
      <c r="IMZ8"/>
      <c r="INA8"/>
      <c r="INB8"/>
      <c r="INC8"/>
      <c r="IND8"/>
      <c r="INE8"/>
      <c r="INF8"/>
      <c r="ING8"/>
      <c r="INH8"/>
      <c r="INI8"/>
      <c r="INJ8"/>
      <c r="INK8"/>
      <c r="INL8"/>
      <c r="INM8"/>
      <c r="INN8"/>
      <c r="INO8"/>
      <c r="INP8"/>
      <c r="INQ8"/>
      <c r="INR8"/>
      <c r="INS8"/>
      <c r="INT8"/>
      <c r="INU8"/>
      <c r="INV8"/>
      <c r="INW8"/>
      <c r="INX8"/>
      <c r="INY8"/>
      <c r="INZ8"/>
      <c r="IOA8"/>
      <c r="IOB8"/>
      <c r="IOC8"/>
      <c r="IOD8"/>
      <c r="IOE8"/>
      <c r="IOF8"/>
      <c r="IOG8"/>
      <c r="IOH8"/>
      <c r="IOI8"/>
      <c r="IOJ8"/>
      <c r="IOK8"/>
      <c r="IOL8"/>
      <c r="IOM8"/>
      <c r="ION8"/>
      <c r="IOO8"/>
      <c r="IOP8"/>
      <c r="IOQ8"/>
      <c r="IOR8"/>
      <c r="IOS8"/>
      <c r="IOT8"/>
      <c r="IOU8"/>
      <c r="IOV8"/>
      <c r="IOW8"/>
      <c r="IOX8"/>
      <c r="IOY8"/>
      <c r="IOZ8"/>
      <c r="IPA8"/>
      <c r="IPB8"/>
      <c r="IPC8"/>
      <c r="IPD8"/>
      <c r="IPE8"/>
      <c r="IPF8"/>
      <c r="IPG8"/>
      <c r="IPH8"/>
      <c r="IPI8"/>
      <c r="IPJ8"/>
      <c r="IPK8"/>
      <c r="IPL8"/>
      <c r="IPM8"/>
      <c r="IPN8"/>
      <c r="IPO8"/>
      <c r="IPP8"/>
      <c r="IPQ8"/>
      <c r="IPR8"/>
      <c r="IPS8"/>
      <c r="IPT8"/>
      <c r="IPU8"/>
      <c r="IPV8"/>
      <c r="IPW8"/>
      <c r="IPX8"/>
      <c r="IPY8"/>
      <c r="IPZ8"/>
      <c r="IQA8"/>
      <c r="IQB8"/>
      <c r="IQC8"/>
      <c r="IQD8"/>
      <c r="IQE8"/>
      <c r="IQF8"/>
      <c r="IQG8"/>
      <c r="IQH8"/>
      <c r="IQI8"/>
      <c r="IQJ8"/>
      <c r="IQK8"/>
      <c r="IQL8"/>
      <c r="IQM8"/>
      <c r="IQN8"/>
      <c r="IQO8"/>
      <c r="IQP8"/>
      <c r="IQQ8"/>
      <c r="IQR8"/>
      <c r="IQS8"/>
      <c r="IQT8"/>
      <c r="IQU8"/>
      <c r="IQV8"/>
      <c r="IQW8"/>
      <c r="IQX8"/>
      <c r="IQY8"/>
      <c r="IQZ8"/>
      <c r="IRA8"/>
      <c r="IRB8"/>
      <c r="IRC8"/>
      <c r="IRD8"/>
      <c r="IRE8"/>
      <c r="IRF8"/>
      <c r="IRG8"/>
      <c r="IRH8"/>
      <c r="IRI8"/>
      <c r="IRJ8"/>
      <c r="IRK8"/>
      <c r="IRL8"/>
      <c r="IRM8"/>
      <c r="IRN8"/>
      <c r="IRO8"/>
      <c r="IRP8"/>
      <c r="IRQ8"/>
      <c r="IRR8"/>
      <c r="IRS8"/>
      <c r="IRT8"/>
      <c r="IRU8"/>
      <c r="IRV8"/>
      <c r="IRW8"/>
      <c r="IRX8"/>
      <c r="IRY8"/>
      <c r="IRZ8"/>
      <c r="ISA8"/>
      <c r="ISB8"/>
      <c r="ISC8"/>
      <c r="ISD8"/>
      <c r="ISE8"/>
      <c r="ISF8"/>
      <c r="ISG8"/>
      <c r="ISH8"/>
      <c r="ISI8"/>
      <c r="ISJ8"/>
      <c r="ISK8"/>
      <c r="ISL8"/>
      <c r="ISM8"/>
      <c r="ISN8"/>
      <c r="ISO8"/>
      <c r="ISP8"/>
      <c r="ISQ8"/>
      <c r="ISR8"/>
      <c r="ISS8"/>
      <c r="IST8"/>
      <c r="ISU8"/>
      <c r="ISV8"/>
      <c r="ISW8"/>
      <c r="ISX8"/>
      <c r="ISY8"/>
      <c r="ISZ8"/>
      <c r="ITA8"/>
      <c r="ITB8"/>
      <c r="ITC8"/>
      <c r="ITD8"/>
      <c r="ITE8"/>
      <c r="ITF8"/>
      <c r="ITG8"/>
      <c r="ITH8"/>
      <c r="ITI8"/>
      <c r="ITJ8"/>
      <c r="ITK8"/>
      <c r="ITL8"/>
      <c r="ITM8"/>
      <c r="ITN8"/>
      <c r="ITO8"/>
      <c r="ITP8"/>
      <c r="ITQ8"/>
      <c r="ITR8"/>
      <c r="ITS8"/>
      <c r="ITT8"/>
      <c r="ITU8"/>
      <c r="ITV8"/>
      <c r="ITW8"/>
      <c r="ITX8"/>
      <c r="ITY8"/>
      <c r="ITZ8"/>
      <c r="IUA8"/>
      <c r="IUB8"/>
      <c r="IUC8"/>
      <c r="IUD8"/>
      <c r="IUE8"/>
      <c r="IUF8"/>
      <c r="IUG8"/>
      <c r="IUH8"/>
      <c r="IUI8"/>
      <c r="IUJ8"/>
      <c r="IUK8"/>
      <c r="IUL8"/>
      <c r="IUM8"/>
      <c r="IUN8"/>
      <c r="IUO8"/>
      <c r="IUP8"/>
      <c r="IUQ8"/>
      <c r="IUR8"/>
      <c r="IUS8"/>
      <c r="IUT8"/>
      <c r="IUU8"/>
      <c r="IUV8"/>
      <c r="IUW8"/>
      <c r="IUX8"/>
      <c r="IUY8"/>
      <c r="IUZ8"/>
      <c r="IVA8"/>
      <c r="IVB8"/>
      <c r="IVC8"/>
      <c r="IVD8"/>
      <c r="IVE8"/>
      <c r="IVF8"/>
      <c r="IVG8"/>
      <c r="IVH8"/>
      <c r="IVI8"/>
      <c r="IVJ8"/>
      <c r="IVK8"/>
      <c r="IVL8"/>
      <c r="IVM8"/>
      <c r="IVN8"/>
      <c r="IVO8"/>
      <c r="IVP8"/>
      <c r="IVQ8"/>
      <c r="IVR8"/>
      <c r="IVS8"/>
      <c r="IVT8"/>
      <c r="IVU8"/>
      <c r="IVV8"/>
      <c r="IVW8"/>
      <c r="IVX8"/>
      <c r="IVY8"/>
      <c r="IVZ8"/>
      <c r="IWA8"/>
      <c r="IWB8"/>
      <c r="IWC8"/>
      <c r="IWD8"/>
      <c r="IWE8"/>
      <c r="IWF8"/>
      <c r="IWG8"/>
      <c r="IWH8"/>
      <c r="IWI8"/>
      <c r="IWJ8"/>
      <c r="IWK8"/>
      <c r="IWL8"/>
      <c r="IWM8"/>
      <c r="IWN8"/>
      <c r="IWO8"/>
      <c r="IWP8"/>
      <c r="IWQ8"/>
      <c r="IWR8"/>
      <c r="IWS8"/>
      <c r="IWT8"/>
      <c r="IWU8"/>
      <c r="IWV8"/>
      <c r="IWW8"/>
      <c r="IWX8"/>
      <c r="IWY8"/>
      <c r="IWZ8"/>
      <c r="IXA8"/>
      <c r="IXB8"/>
      <c r="IXC8"/>
      <c r="IXD8"/>
      <c r="IXE8"/>
      <c r="IXF8"/>
      <c r="IXG8"/>
      <c r="IXH8"/>
      <c r="IXI8"/>
      <c r="IXJ8"/>
      <c r="IXK8"/>
      <c r="IXL8"/>
      <c r="IXM8"/>
      <c r="IXN8"/>
      <c r="IXO8"/>
      <c r="IXP8"/>
      <c r="IXQ8"/>
      <c r="IXR8"/>
      <c r="IXS8"/>
      <c r="IXT8"/>
      <c r="IXU8"/>
      <c r="IXV8"/>
      <c r="IXW8"/>
      <c r="IXX8"/>
      <c r="IXY8"/>
      <c r="IXZ8"/>
      <c r="IYA8"/>
      <c r="IYB8"/>
      <c r="IYC8"/>
      <c r="IYD8"/>
      <c r="IYE8"/>
      <c r="IYF8"/>
      <c r="IYG8"/>
      <c r="IYH8"/>
      <c r="IYI8"/>
      <c r="IYJ8"/>
      <c r="IYK8"/>
      <c r="IYL8"/>
      <c r="IYM8"/>
      <c r="IYN8"/>
      <c r="IYO8"/>
      <c r="IYP8"/>
      <c r="IYQ8"/>
      <c r="IYR8"/>
      <c r="IYS8"/>
      <c r="IYT8"/>
      <c r="IYU8"/>
      <c r="IYV8"/>
      <c r="IYW8"/>
      <c r="IYX8"/>
      <c r="IYY8"/>
      <c r="IYZ8"/>
      <c r="IZA8"/>
      <c r="IZB8"/>
      <c r="IZC8"/>
      <c r="IZD8"/>
      <c r="IZE8"/>
      <c r="IZF8"/>
      <c r="IZG8"/>
      <c r="IZH8"/>
      <c r="IZI8"/>
      <c r="IZJ8"/>
      <c r="IZK8"/>
      <c r="IZL8"/>
      <c r="IZM8"/>
      <c r="IZN8"/>
      <c r="IZO8"/>
      <c r="IZP8"/>
      <c r="IZQ8"/>
      <c r="IZR8"/>
      <c r="IZS8"/>
      <c r="IZT8"/>
      <c r="IZU8"/>
      <c r="IZV8"/>
      <c r="IZW8"/>
      <c r="IZX8"/>
      <c r="IZY8"/>
      <c r="IZZ8"/>
      <c r="JAA8"/>
      <c r="JAB8"/>
      <c r="JAC8"/>
      <c r="JAD8"/>
      <c r="JAE8"/>
      <c r="JAF8"/>
      <c r="JAG8"/>
      <c r="JAH8"/>
      <c r="JAI8"/>
      <c r="JAJ8"/>
      <c r="JAK8"/>
      <c r="JAL8"/>
      <c r="JAM8"/>
      <c r="JAN8"/>
      <c r="JAO8"/>
      <c r="JAP8"/>
      <c r="JAQ8"/>
      <c r="JAR8"/>
      <c r="JAS8"/>
      <c r="JAT8"/>
      <c r="JAU8"/>
      <c r="JAV8"/>
      <c r="JAW8"/>
      <c r="JAX8"/>
      <c r="JAY8"/>
      <c r="JAZ8"/>
      <c r="JBA8"/>
      <c r="JBB8"/>
      <c r="JBC8"/>
      <c r="JBD8"/>
      <c r="JBE8"/>
      <c r="JBF8"/>
      <c r="JBG8"/>
      <c r="JBH8"/>
      <c r="JBI8"/>
      <c r="JBJ8"/>
      <c r="JBK8"/>
      <c r="JBL8"/>
      <c r="JBM8"/>
      <c r="JBN8"/>
      <c r="JBO8"/>
      <c r="JBP8"/>
      <c r="JBQ8"/>
      <c r="JBR8"/>
      <c r="JBS8"/>
      <c r="JBT8"/>
      <c r="JBU8"/>
      <c r="JBV8"/>
      <c r="JBW8"/>
      <c r="JBX8"/>
      <c r="JBY8"/>
      <c r="JBZ8"/>
      <c r="JCA8"/>
      <c r="JCB8"/>
      <c r="JCC8"/>
      <c r="JCD8"/>
      <c r="JCE8"/>
      <c r="JCF8"/>
      <c r="JCG8"/>
      <c r="JCH8"/>
      <c r="JCI8"/>
      <c r="JCJ8"/>
      <c r="JCK8"/>
      <c r="JCL8"/>
      <c r="JCM8"/>
      <c r="JCN8"/>
      <c r="JCO8"/>
      <c r="JCP8"/>
      <c r="JCQ8"/>
      <c r="JCR8"/>
      <c r="JCS8"/>
      <c r="JCT8"/>
      <c r="JCU8"/>
      <c r="JCV8"/>
      <c r="JCW8"/>
      <c r="JCX8"/>
      <c r="JCY8"/>
      <c r="JCZ8"/>
      <c r="JDA8"/>
      <c r="JDB8"/>
      <c r="JDC8"/>
      <c r="JDD8"/>
      <c r="JDE8"/>
      <c r="JDF8"/>
      <c r="JDG8"/>
      <c r="JDH8"/>
      <c r="JDI8"/>
      <c r="JDJ8"/>
      <c r="JDK8"/>
      <c r="JDL8"/>
      <c r="JDM8"/>
      <c r="JDN8"/>
      <c r="JDO8"/>
      <c r="JDP8"/>
      <c r="JDQ8"/>
      <c r="JDR8"/>
      <c r="JDS8"/>
      <c r="JDT8"/>
      <c r="JDU8"/>
      <c r="JDV8"/>
      <c r="JDW8"/>
      <c r="JDX8"/>
      <c r="JDY8"/>
      <c r="JDZ8"/>
      <c r="JEA8"/>
      <c r="JEB8"/>
      <c r="JEC8"/>
      <c r="JED8"/>
      <c r="JEE8"/>
      <c r="JEF8"/>
      <c r="JEG8"/>
      <c r="JEH8"/>
      <c r="JEI8"/>
      <c r="JEJ8"/>
      <c r="JEK8"/>
      <c r="JEL8"/>
      <c r="JEM8"/>
      <c r="JEN8"/>
      <c r="JEO8"/>
      <c r="JEP8"/>
      <c r="JEQ8"/>
      <c r="JER8"/>
      <c r="JES8"/>
      <c r="JET8"/>
      <c r="JEU8"/>
      <c r="JEV8"/>
      <c r="JEW8"/>
      <c r="JEX8"/>
      <c r="JEY8"/>
      <c r="JEZ8"/>
      <c r="JFA8"/>
      <c r="JFB8"/>
      <c r="JFC8"/>
      <c r="JFD8"/>
      <c r="JFE8"/>
      <c r="JFF8"/>
      <c r="JFG8"/>
      <c r="JFH8"/>
      <c r="JFI8"/>
      <c r="JFJ8"/>
      <c r="JFK8"/>
      <c r="JFL8"/>
      <c r="JFM8"/>
      <c r="JFN8"/>
      <c r="JFO8"/>
      <c r="JFP8"/>
      <c r="JFQ8"/>
      <c r="JFR8"/>
      <c r="JFS8"/>
      <c r="JFT8"/>
      <c r="JFU8"/>
      <c r="JFV8"/>
      <c r="JFW8"/>
      <c r="JFX8"/>
      <c r="JFY8"/>
      <c r="JFZ8"/>
      <c r="JGA8"/>
      <c r="JGB8"/>
      <c r="JGC8"/>
      <c r="JGD8"/>
      <c r="JGE8"/>
      <c r="JGF8"/>
      <c r="JGG8"/>
      <c r="JGH8"/>
      <c r="JGI8"/>
      <c r="JGJ8"/>
      <c r="JGK8"/>
      <c r="JGL8"/>
      <c r="JGM8"/>
      <c r="JGN8"/>
      <c r="JGO8"/>
      <c r="JGP8"/>
      <c r="JGQ8"/>
      <c r="JGR8"/>
      <c r="JGS8"/>
      <c r="JGT8"/>
      <c r="JGU8"/>
      <c r="JGV8"/>
      <c r="JGW8"/>
      <c r="JGX8"/>
      <c r="JGY8"/>
      <c r="JGZ8"/>
      <c r="JHA8"/>
      <c r="JHB8"/>
      <c r="JHC8"/>
      <c r="JHD8"/>
      <c r="JHE8"/>
      <c r="JHF8"/>
      <c r="JHG8"/>
      <c r="JHH8"/>
      <c r="JHI8"/>
      <c r="JHJ8"/>
      <c r="JHK8"/>
      <c r="JHL8"/>
      <c r="JHM8"/>
      <c r="JHN8"/>
      <c r="JHO8"/>
      <c r="JHP8"/>
      <c r="JHQ8"/>
      <c r="JHR8"/>
      <c r="JHS8"/>
      <c r="JHT8"/>
      <c r="JHU8"/>
      <c r="JHV8"/>
      <c r="JHW8"/>
      <c r="JHX8"/>
      <c r="JHY8"/>
      <c r="JHZ8"/>
      <c r="JIA8"/>
      <c r="JIB8"/>
      <c r="JIC8"/>
      <c r="JID8"/>
      <c r="JIE8"/>
      <c r="JIF8"/>
      <c r="JIG8"/>
      <c r="JIH8"/>
      <c r="JII8"/>
      <c r="JIJ8"/>
      <c r="JIK8"/>
      <c r="JIL8"/>
      <c r="JIM8"/>
      <c r="JIN8"/>
      <c r="JIO8"/>
      <c r="JIP8"/>
      <c r="JIQ8"/>
      <c r="JIR8"/>
      <c r="JIS8"/>
      <c r="JIT8"/>
      <c r="JIU8"/>
      <c r="JIV8"/>
      <c r="JIW8"/>
      <c r="JIX8"/>
      <c r="JIY8"/>
      <c r="JIZ8"/>
      <c r="JJA8"/>
      <c r="JJB8"/>
      <c r="JJC8"/>
      <c r="JJD8"/>
      <c r="JJE8"/>
      <c r="JJF8"/>
      <c r="JJG8"/>
      <c r="JJH8"/>
      <c r="JJI8"/>
      <c r="JJJ8"/>
      <c r="JJK8"/>
      <c r="JJL8"/>
      <c r="JJM8"/>
      <c r="JJN8"/>
      <c r="JJO8"/>
      <c r="JJP8"/>
      <c r="JJQ8"/>
      <c r="JJR8"/>
      <c r="JJS8"/>
      <c r="JJT8"/>
      <c r="JJU8"/>
      <c r="JJV8"/>
      <c r="JJW8"/>
      <c r="JJX8"/>
      <c r="JJY8"/>
      <c r="JJZ8"/>
      <c r="JKA8"/>
      <c r="JKB8"/>
      <c r="JKC8"/>
      <c r="JKD8"/>
      <c r="JKE8"/>
      <c r="JKF8"/>
      <c r="JKG8"/>
      <c r="JKH8"/>
      <c r="JKI8"/>
      <c r="JKJ8"/>
      <c r="JKK8"/>
      <c r="JKL8"/>
      <c r="JKM8"/>
      <c r="JKN8"/>
      <c r="JKO8"/>
      <c r="JKP8"/>
      <c r="JKQ8"/>
      <c r="JKR8"/>
      <c r="JKS8"/>
      <c r="JKT8"/>
      <c r="JKU8"/>
      <c r="JKV8"/>
      <c r="JKW8"/>
      <c r="JKX8"/>
      <c r="JKY8"/>
      <c r="JKZ8"/>
      <c r="JLA8"/>
      <c r="JLB8"/>
      <c r="JLC8"/>
      <c r="JLD8"/>
      <c r="JLE8"/>
      <c r="JLF8"/>
      <c r="JLG8"/>
      <c r="JLH8"/>
      <c r="JLI8"/>
      <c r="JLJ8"/>
      <c r="JLK8"/>
      <c r="JLL8"/>
      <c r="JLM8"/>
      <c r="JLN8"/>
      <c r="JLO8"/>
      <c r="JLP8"/>
      <c r="JLQ8"/>
      <c r="JLR8"/>
      <c r="JLS8"/>
      <c r="JLT8"/>
      <c r="JLU8"/>
      <c r="JLV8"/>
      <c r="JLW8"/>
      <c r="JLX8"/>
      <c r="JLY8"/>
      <c r="JLZ8"/>
      <c r="JMA8"/>
      <c r="JMB8"/>
      <c r="JMC8"/>
      <c r="JMD8"/>
      <c r="JME8"/>
      <c r="JMF8"/>
      <c r="JMG8"/>
      <c r="JMH8"/>
      <c r="JMI8"/>
      <c r="JMJ8"/>
      <c r="JMK8"/>
      <c r="JML8"/>
      <c r="JMM8"/>
      <c r="JMN8"/>
      <c r="JMO8"/>
      <c r="JMP8"/>
      <c r="JMQ8"/>
      <c r="JMR8"/>
      <c r="JMS8"/>
      <c r="JMT8"/>
      <c r="JMU8"/>
      <c r="JMV8"/>
      <c r="JMW8"/>
      <c r="JMX8"/>
      <c r="JMY8"/>
      <c r="JMZ8"/>
      <c r="JNA8"/>
      <c r="JNB8"/>
      <c r="JNC8"/>
      <c r="JND8"/>
      <c r="JNE8"/>
      <c r="JNF8"/>
      <c r="JNG8"/>
      <c r="JNH8"/>
      <c r="JNI8"/>
      <c r="JNJ8"/>
      <c r="JNK8"/>
      <c r="JNL8"/>
      <c r="JNM8"/>
      <c r="JNN8"/>
      <c r="JNO8"/>
      <c r="JNP8"/>
      <c r="JNQ8"/>
      <c r="JNR8"/>
      <c r="JNS8"/>
      <c r="JNT8"/>
      <c r="JNU8"/>
      <c r="JNV8"/>
      <c r="JNW8"/>
      <c r="JNX8"/>
      <c r="JNY8"/>
      <c r="JNZ8"/>
      <c r="JOA8"/>
      <c r="JOB8"/>
      <c r="JOC8"/>
      <c r="JOD8"/>
      <c r="JOE8"/>
      <c r="JOF8"/>
      <c r="JOG8"/>
      <c r="JOH8"/>
      <c r="JOI8"/>
      <c r="JOJ8"/>
      <c r="JOK8"/>
      <c r="JOL8"/>
      <c r="JOM8"/>
      <c r="JON8"/>
      <c r="JOO8"/>
      <c r="JOP8"/>
      <c r="JOQ8"/>
      <c r="JOR8"/>
      <c r="JOS8"/>
      <c r="JOT8"/>
      <c r="JOU8"/>
      <c r="JOV8"/>
      <c r="JOW8"/>
      <c r="JOX8"/>
      <c r="JOY8"/>
      <c r="JOZ8"/>
      <c r="JPA8"/>
      <c r="JPB8"/>
      <c r="JPC8"/>
      <c r="JPD8"/>
      <c r="JPE8"/>
      <c r="JPF8"/>
      <c r="JPG8"/>
      <c r="JPH8"/>
      <c r="JPI8"/>
      <c r="JPJ8"/>
      <c r="JPK8"/>
      <c r="JPL8"/>
      <c r="JPM8"/>
      <c r="JPN8"/>
      <c r="JPO8"/>
      <c r="JPP8"/>
      <c r="JPQ8"/>
      <c r="JPR8"/>
      <c r="JPS8"/>
      <c r="JPT8"/>
      <c r="JPU8"/>
      <c r="JPV8"/>
      <c r="JPW8"/>
      <c r="JPX8"/>
      <c r="JPY8"/>
      <c r="JPZ8"/>
      <c r="JQA8"/>
      <c r="JQB8"/>
      <c r="JQC8"/>
      <c r="JQD8"/>
      <c r="JQE8"/>
      <c r="JQF8"/>
      <c r="JQG8"/>
      <c r="JQH8"/>
      <c r="JQI8"/>
      <c r="JQJ8"/>
      <c r="JQK8"/>
      <c r="JQL8"/>
      <c r="JQM8"/>
      <c r="JQN8"/>
      <c r="JQO8"/>
      <c r="JQP8"/>
      <c r="JQQ8"/>
      <c r="JQR8"/>
      <c r="JQS8"/>
      <c r="JQT8"/>
      <c r="JQU8"/>
      <c r="JQV8"/>
      <c r="JQW8"/>
      <c r="JQX8"/>
      <c r="JQY8"/>
      <c r="JQZ8"/>
      <c r="JRA8"/>
      <c r="JRB8"/>
      <c r="JRC8"/>
      <c r="JRD8"/>
      <c r="JRE8"/>
      <c r="JRF8"/>
      <c r="JRG8"/>
      <c r="JRH8"/>
      <c r="JRI8"/>
      <c r="JRJ8"/>
      <c r="JRK8"/>
      <c r="JRL8"/>
      <c r="JRM8"/>
      <c r="JRN8"/>
      <c r="JRO8"/>
      <c r="JRP8"/>
      <c r="JRQ8"/>
      <c r="JRR8"/>
      <c r="JRS8"/>
      <c r="JRT8"/>
      <c r="JRU8"/>
      <c r="JRV8"/>
      <c r="JRW8"/>
      <c r="JRX8"/>
      <c r="JRY8"/>
      <c r="JRZ8"/>
      <c r="JSA8"/>
      <c r="JSB8"/>
      <c r="JSC8"/>
      <c r="JSD8"/>
      <c r="JSE8"/>
      <c r="JSF8"/>
      <c r="JSG8"/>
      <c r="JSH8"/>
      <c r="JSI8"/>
      <c r="JSJ8"/>
      <c r="JSK8"/>
      <c r="JSL8"/>
      <c r="JSM8"/>
      <c r="JSN8"/>
      <c r="JSO8"/>
      <c r="JSP8"/>
      <c r="JSQ8"/>
      <c r="JSR8"/>
      <c r="JSS8"/>
      <c r="JST8"/>
      <c r="JSU8"/>
      <c r="JSV8"/>
      <c r="JSW8"/>
      <c r="JSX8"/>
      <c r="JSY8"/>
      <c r="JSZ8"/>
      <c r="JTA8"/>
      <c r="JTB8"/>
      <c r="JTC8"/>
      <c r="JTD8"/>
      <c r="JTE8"/>
      <c r="JTF8"/>
      <c r="JTG8"/>
      <c r="JTH8"/>
      <c r="JTI8"/>
      <c r="JTJ8"/>
      <c r="JTK8"/>
      <c r="JTL8"/>
      <c r="JTM8"/>
      <c r="JTN8"/>
      <c r="JTO8"/>
      <c r="JTP8"/>
      <c r="JTQ8"/>
      <c r="JTR8"/>
      <c r="JTS8"/>
      <c r="JTT8"/>
      <c r="JTU8"/>
      <c r="JTV8"/>
      <c r="JTW8"/>
      <c r="JTX8"/>
      <c r="JTY8"/>
      <c r="JTZ8"/>
      <c r="JUA8"/>
      <c r="JUB8"/>
      <c r="JUC8"/>
      <c r="JUD8"/>
      <c r="JUE8"/>
      <c r="JUF8"/>
      <c r="JUG8"/>
      <c r="JUH8"/>
      <c r="JUI8"/>
      <c r="JUJ8"/>
      <c r="JUK8"/>
      <c r="JUL8"/>
      <c r="JUM8"/>
      <c r="JUN8"/>
      <c r="JUO8"/>
      <c r="JUP8"/>
      <c r="JUQ8"/>
      <c r="JUR8"/>
      <c r="JUS8"/>
      <c r="JUT8"/>
      <c r="JUU8"/>
      <c r="JUV8"/>
      <c r="JUW8"/>
      <c r="JUX8"/>
      <c r="JUY8"/>
      <c r="JUZ8"/>
      <c r="JVA8"/>
      <c r="JVB8"/>
      <c r="JVC8"/>
      <c r="JVD8"/>
      <c r="JVE8"/>
      <c r="JVF8"/>
      <c r="JVG8"/>
      <c r="JVH8"/>
      <c r="JVI8"/>
      <c r="JVJ8"/>
      <c r="JVK8"/>
      <c r="JVL8"/>
      <c r="JVM8"/>
      <c r="JVN8"/>
      <c r="JVO8"/>
      <c r="JVP8"/>
      <c r="JVQ8"/>
      <c r="JVR8"/>
      <c r="JVS8"/>
      <c r="JVT8"/>
      <c r="JVU8"/>
      <c r="JVV8"/>
      <c r="JVW8"/>
      <c r="JVX8"/>
      <c r="JVY8"/>
      <c r="JVZ8"/>
      <c r="JWA8"/>
      <c r="JWB8"/>
      <c r="JWC8"/>
      <c r="JWD8"/>
      <c r="JWE8"/>
      <c r="JWF8"/>
      <c r="JWG8"/>
      <c r="JWH8"/>
      <c r="JWI8"/>
      <c r="JWJ8"/>
      <c r="JWK8"/>
      <c r="JWL8"/>
      <c r="JWM8"/>
      <c r="JWN8"/>
      <c r="JWO8"/>
      <c r="JWP8"/>
      <c r="JWQ8"/>
      <c r="JWR8"/>
      <c r="JWS8"/>
      <c r="JWT8"/>
      <c r="JWU8"/>
      <c r="JWV8"/>
      <c r="JWW8"/>
      <c r="JWX8"/>
      <c r="JWY8"/>
      <c r="JWZ8"/>
      <c r="JXA8"/>
      <c r="JXB8"/>
      <c r="JXC8"/>
      <c r="JXD8"/>
      <c r="JXE8"/>
      <c r="JXF8"/>
      <c r="JXG8"/>
      <c r="JXH8"/>
      <c r="JXI8"/>
      <c r="JXJ8"/>
      <c r="JXK8"/>
      <c r="JXL8"/>
      <c r="JXM8"/>
      <c r="JXN8"/>
      <c r="JXO8"/>
      <c r="JXP8"/>
      <c r="JXQ8"/>
      <c r="JXR8"/>
      <c r="JXS8"/>
      <c r="JXT8"/>
      <c r="JXU8"/>
      <c r="JXV8"/>
      <c r="JXW8"/>
      <c r="JXX8"/>
      <c r="JXY8"/>
      <c r="JXZ8"/>
      <c r="JYA8"/>
      <c r="JYB8"/>
      <c r="JYC8"/>
      <c r="JYD8"/>
      <c r="JYE8"/>
      <c r="JYF8"/>
      <c r="JYG8"/>
      <c r="JYH8"/>
      <c r="JYI8"/>
      <c r="JYJ8"/>
      <c r="JYK8"/>
      <c r="JYL8"/>
      <c r="JYM8"/>
      <c r="JYN8"/>
      <c r="JYO8"/>
      <c r="JYP8"/>
      <c r="JYQ8"/>
      <c r="JYR8"/>
      <c r="JYS8"/>
      <c r="JYT8"/>
      <c r="JYU8"/>
      <c r="JYV8"/>
      <c r="JYW8"/>
      <c r="JYX8"/>
      <c r="JYY8"/>
      <c r="JYZ8"/>
      <c r="JZA8"/>
      <c r="JZB8"/>
      <c r="JZC8"/>
      <c r="JZD8"/>
      <c r="JZE8"/>
      <c r="JZF8"/>
      <c r="JZG8"/>
      <c r="JZH8"/>
      <c r="JZI8"/>
      <c r="JZJ8"/>
      <c r="JZK8"/>
      <c r="JZL8"/>
      <c r="JZM8"/>
      <c r="JZN8"/>
      <c r="JZO8"/>
      <c r="JZP8"/>
      <c r="JZQ8"/>
      <c r="JZR8"/>
      <c r="JZS8"/>
      <c r="JZT8"/>
      <c r="JZU8"/>
      <c r="JZV8"/>
      <c r="JZW8"/>
      <c r="JZX8"/>
      <c r="JZY8"/>
      <c r="JZZ8"/>
      <c r="KAA8"/>
      <c r="KAB8"/>
      <c r="KAC8"/>
      <c r="KAD8"/>
      <c r="KAE8"/>
      <c r="KAF8"/>
      <c r="KAG8"/>
      <c r="KAH8"/>
      <c r="KAI8"/>
      <c r="KAJ8"/>
      <c r="KAK8"/>
      <c r="KAL8"/>
      <c r="KAM8"/>
      <c r="KAN8"/>
      <c r="KAO8"/>
      <c r="KAP8"/>
      <c r="KAQ8"/>
      <c r="KAR8"/>
      <c r="KAS8"/>
      <c r="KAT8"/>
      <c r="KAU8"/>
      <c r="KAV8"/>
      <c r="KAW8"/>
      <c r="KAX8"/>
      <c r="KAY8"/>
      <c r="KAZ8"/>
      <c r="KBA8"/>
      <c r="KBB8"/>
      <c r="KBC8"/>
      <c r="KBD8"/>
      <c r="KBE8"/>
      <c r="KBF8"/>
      <c r="KBG8"/>
      <c r="KBH8"/>
      <c r="KBI8"/>
      <c r="KBJ8"/>
      <c r="KBK8"/>
      <c r="KBL8"/>
      <c r="KBM8"/>
      <c r="KBN8"/>
      <c r="KBO8"/>
      <c r="KBP8"/>
      <c r="KBQ8"/>
      <c r="KBR8"/>
      <c r="KBS8"/>
      <c r="KBT8"/>
      <c r="KBU8"/>
      <c r="KBV8"/>
      <c r="KBW8"/>
      <c r="KBX8"/>
      <c r="KBY8"/>
      <c r="KBZ8"/>
      <c r="KCA8"/>
      <c r="KCB8"/>
      <c r="KCC8"/>
      <c r="KCD8"/>
      <c r="KCE8"/>
      <c r="KCF8"/>
      <c r="KCG8"/>
      <c r="KCH8"/>
      <c r="KCI8"/>
      <c r="KCJ8"/>
      <c r="KCK8"/>
      <c r="KCL8"/>
      <c r="KCM8"/>
      <c r="KCN8"/>
      <c r="KCO8"/>
      <c r="KCP8"/>
      <c r="KCQ8"/>
      <c r="KCR8"/>
      <c r="KCS8"/>
      <c r="KCT8"/>
      <c r="KCU8"/>
      <c r="KCV8"/>
      <c r="KCW8"/>
      <c r="KCX8"/>
      <c r="KCY8"/>
      <c r="KCZ8"/>
      <c r="KDA8"/>
      <c r="KDB8"/>
      <c r="KDC8"/>
      <c r="KDD8"/>
      <c r="KDE8"/>
      <c r="KDF8"/>
      <c r="KDG8"/>
      <c r="KDH8"/>
      <c r="KDI8"/>
      <c r="KDJ8"/>
      <c r="KDK8"/>
      <c r="KDL8"/>
      <c r="KDM8"/>
      <c r="KDN8"/>
      <c r="KDO8"/>
      <c r="KDP8"/>
      <c r="KDQ8"/>
      <c r="KDR8"/>
      <c r="KDS8"/>
      <c r="KDT8"/>
      <c r="KDU8"/>
      <c r="KDV8"/>
      <c r="KDW8"/>
      <c r="KDX8"/>
      <c r="KDY8"/>
      <c r="KDZ8"/>
      <c r="KEA8"/>
      <c r="KEB8"/>
      <c r="KEC8"/>
      <c r="KED8"/>
      <c r="KEE8"/>
      <c r="KEF8"/>
      <c r="KEG8"/>
      <c r="KEH8"/>
      <c r="KEI8"/>
      <c r="KEJ8"/>
      <c r="KEK8"/>
      <c r="KEL8"/>
      <c r="KEM8"/>
      <c r="KEN8"/>
      <c r="KEO8"/>
      <c r="KEP8"/>
      <c r="KEQ8"/>
      <c r="KER8"/>
      <c r="KES8"/>
      <c r="KET8"/>
      <c r="KEU8"/>
      <c r="KEV8"/>
      <c r="KEW8"/>
      <c r="KEX8"/>
      <c r="KEY8"/>
      <c r="KEZ8"/>
      <c r="KFA8"/>
      <c r="KFB8"/>
      <c r="KFC8"/>
      <c r="KFD8"/>
      <c r="KFE8"/>
      <c r="KFF8"/>
      <c r="KFG8"/>
      <c r="KFH8"/>
      <c r="KFI8"/>
      <c r="KFJ8"/>
      <c r="KFK8"/>
      <c r="KFL8"/>
      <c r="KFM8"/>
      <c r="KFN8"/>
      <c r="KFO8"/>
      <c r="KFP8"/>
      <c r="KFQ8"/>
      <c r="KFR8"/>
      <c r="KFS8"/>
      <c r="KFT8"/>
      <c r="KFU8"/>
      <c r="KFV8"/>
      <c r="KFW8"/>
      <c r="KFX8"/>
      <c r="KFY8"/>
      <c r="KFZ8"/>
      <c r="KGA8"/>
      <c r="KGB8"/>
      <c r="KGC8"/>
      <c r="KGD8"/>
      <c r="KGE8"/>
      <c r="KGF8"/>
      <c r="KGG8"/>
      <c r="KGH8"/>
      <c r="KGI8"/>
      <c r="KGJ8"/>
      <c r="KGK8"/>
      <c r="KGL8"/>
      <c r="KGM8"/>
      <c r="KGN8"/>
      <c r="KGO8"/>
      <c r="KGP8"/>
      <c r="KGQ8"/>
      <c r="KGR8"/>
      <c r="KGS8"/>
      <c r="KGT8"/>
      <c r="KGU8"/>
      <c r="KGV8"/>
      <c r="KGW8"/>
      <c r="KGX8"/>
      <c r="KGY8"/>
      <c r="KGZ8"/>
      <c r="KHA8"/>
      <c r="KHB8"/>
      <c r="KHC8"/>
      <c r="KHD8"/>
      <c r="KHE8"/>
      <c r="KHF8"/>
      <c r="KHG8"/>
      <c r="KHH8"/>
      <c r="KHI8"/>
      <c r="KHJ8"/>
      <c r="KHK8"/>
      <c r="KHL8"/>
      <c r="KHM8"/>
      <c r="KHN8"/>
      <c r="KHO8"/>
      <c r="KHP8"/>
      <c r="KHQ8"/>
      <c r="KHR8"/>
      <c r="KHS8"/>
      <c r="KHT8"/>
      <c r="KHU8"/>
      <c r="KHV8"/>
      <c r="KHW8"/>
      <c r="KHX8"/>
      <c r="KHY8"/>
      <c r="KHZ8"/>
      <c r="KIA8"/>
      <c r="KIB8"/>
      <c r="KIC8"/>
      <c r="KID8"/>
      <c r="KIE8"/>
      <c r="KIF8"/>
      <c r="KIG8"/>
      <c r="KIH8"/>
      <c r="KII8"/>
      <c r="KIJ8"/>
      <c r="KIK8"/>
      <c r="KIL8"/>
      <c r="KIM8"/>
      <c r="KIN8"/>
      <c r="KIO8"/>
      <c r="KIP8"/>
      <c r="KIQ8"/>
      <c r="KIR8"/>
      <c r="KIS8"/>
      <c r="KIT8"/>
      <c r="KIU8"/>
      <c r="KIV8"/>
      <c r="KIW8"/>
      <c r="KIX8"/>
      <c r="KIY8"/>
      <c r="KIZ8"/>
      <c r="KJA8"/>
      <c r="KJB8"/>
      <c r="KJC8"/>
      <c r="KJD8"/>
      <c r="KJE8"/>
      <c r="KJF8"/>
      <c r="KJG8"/>
      <c r="KJH8"/>
      <c r="KJI8"/>
      <c r="KJJ8"/>
      <c r="KJK8"/>
      <c r="KJL8"/>
      <c r="KJM8"/>
      <c r="KJN8"/>
      <c r="KJO8"/>
      <c r="KJP8"/>
      <c r="KJQ8"/>
      <c r="KJR8"/>
      <c r="KJS8"/>
      <c r="KJT8"/>
      <c r="KJU8"/>
      <c r="KJV8"/>
      <c r="KJW8"/>
      <c r="KJX8"/>
      <c r="KJY8"/>
      <c r="KJZ8"/>
      <c r="KKA8"/>
      <c r="KKB8"/>
      <c r="KKC8"/>
      <c r="KKD8"/>
      <c r="KKE8"/>
      <c r="KKF8"/>
      <c r="KKG8"/>
      <c r="KKH8"/>
      <c r="KKI8"/>
      <c r="KKJ8"/>
      <c r="KKK8"/>
      <c r="KKL8"/>
      <c r="KKM8"/>
      <c r="KKN8"/>
      <c r="KKO8"/>
      <c r="KKP8"/>
      <c r="KKQ8"/>
      <c r="KKR8"/>
      <c r="KKS8"/>
      <c r="KKT8"/>
      <c r="KKU8"/>
      <c r="KKV8"/>
      <c r="KKW8"/>
      <c r="KKX8"/>
      <c r="KKY8"/>
      <c r="KKZ8"/>
      <c r="KLA8"/>
      <c r="KLB8"/>
      <c r="KLC8"/>
      <c r="KLD8"/>
      <c r="KLE8"/>
      <c r="KLF8"/>
      <c r="KLG8"/>
      <c r="KLH8"/>
      <c r="KLI8"/>
      <c r="KLJ8"/>
      <c r="KLK8"/>
      <c r="KLL8"/>
      <c r="KLM8"/>
      <c r="KLN8"/>
      <c r="KLO8"/>
      <c r="KLP8"/>
      <c r="KLQ8"/>
      <c r="KLR8"/>
      <c r="KLS8"/>
      <c r="KLT8"/>
      <c r="KLU8"/>
      <c r="KLV8"/>
      <c r="KLW8"/>
      <c r="KLX8"/>
      <c r="KLY8"/>
      <c r="KLZ8"/>
      <c r="KMA8"/>
      <c r="KMB8"/>
      <c r="KMC8"/>
      <c r="KMD8"/>
      <c r="KME8"/>
      <c r="KMF8"/>
      <c r="KMG8"/>
      <c r="KMH8"/>
      <c r="KMI8"/>
      <c r="KMJ8"/>
      <c r="KMK8"/>
      <c r="KML8"/>
      <c r="KMM8"/>
      <c r="KMN8"/>
      <c r="KMO8"/>
      <c r="KMP8"/>
      <c r="KMQ8"/>
      <c r="KMR8"/>
      <c r="KMS8"/>
      <c r="KMT8"/>
      <c r="KMU8"/>
      <c r="KMV8"/>
      <c r="KMW8"/>
      <c r="KMX8"/>
      <c r="KMY8"/>
      <c r="KMZ8"/>
      <c r="KNA8"/>
      <c r="KNB8"/>
      <c r="KNC8"/>
      <c r="KND8"/>
      <c r="KNE8"/>
      <c r="KNF8"/>
      <c r="KNG8"/>
      <c r="KNH8"/>
      <c r="KNI8"/>
      <c r="KNJ8"/>
      <c r="KNK8"/>
      <c r="KNL8"/>
      <c r="KNM8"/>
      <c r="KNN8"/>
      <c r="KNO8"/>
      <c r="KNP8"/>
      <c r="KNQ8"/>
      <c r="KNR8"/>
      <c r="KNS8"/>
      <c r="KNT8"/>
      <c r="KNU8"/>
      <c r="KNV8"/>
      <c r="KNW8"/>
      <c r="KNX8"/>
      <c r="KNY8"/>
      <c r="KNZ8"/>
      <c r="KOA8"/>
      <c r="KOB8"/>
      <c r="KOC8"/>
      <c r="KOD8"/>
      <c r="KOE8"/>
      <c r="KOF8"/>
      <c r="KOG8"/>
      <c r="KOH8"/>
      <c r="KOI8"/>
      <c r="KOJ8"/>
      <c r="KOK8"/>
      <c r="KOL8"/>
      <c r="KOM8"/>
      <c r="KON8"/>
      <c r="KOO8"/>
      <c r="KOP8"/>
      <c r="KOQ8"/>
      <c r="KOR8"/>
      <c r="KOS8"/>
      <c r="KOT8"/>
      <c r="KOU8"/>
      <c r="KOV8"/>
      <c r="KOW8"/>
      <c r="KOX8"/>
      <c r="KOY8"/>
      <c r="KOZ8"/>
      <c r="KPA8"/>
      <c r="KPB8"/>
      <c r="KPC8"/>
      <c r="KPD8"/>
      <c r="KPE8"/>
      <c r="KPF8"/>
      <c r="KPG8"/>
      <c r="KPH8"/>
      <c r="KPI8"/>
      <c r="KPJ8"/>
      <c r="KPK8"/>
      <c r="KPL8"/>
      <c r="KPM8"/>
      <c r="KPN8"/>
      <c r="KPO8"/>
      <c r="KPP8"/>
      <c r="KPQ8"/>
      <c r="KPR8"/>
      <c r="KPS8"/>
      <c r="KPT8"/>
      <c r="KPU8"/>
      <c r="KPV8"/>
      <c r="KPW8"/>
      <c r="KPX8"/>
      <c r="KPY8"/>
      <c r="KPZ8"/>
      <c r="KQA8"/>
      <c r="KQB8"/>
      <c r="KQC8"/>
      <c r="KQD8"/>
      <c r="KQE8"/>
      <c r="KQF8"/>
      <c r="KQG8"/>
      <c r="KQH8"/>
      <c r="KQI8"/>
      <c r="KQJ8"/>
      <c r="KQK8"/>
      <c r="KQL8"/>
      <c r="KQM8"/>
      <c r="KQN8"/>
      <c r="KQO8"/>
      <c r="KQP8"/>
      <c r="KQQ8"/>
      <c r="KQR8"/>
      <c r="KQS8"/>
      <c r="KQT8"/>
      <c r="KQU8"/>
      <c r="KQV8"/>
      <c r="KQW8"/>
      <c r="KQX8"/>
      <c r="KQY8"/>
      <c r="KQZ8"/>
      <c r="KRA8"/>
      <c r="KRB8"/>
      <c r="KRC8"/>
      <c r="KRD8"/>
      <c r="KRE8"/>
      <c r="KRF8"/>
      <c r="KRG8"/>
      <c r="KRH8"/>
      <c r="KRI8"/>
      <c r="KRJ8"/>
      <c r="KRK8"/>
      <c r="KRL8"/>
      <c r="KRM8"/>
      <c r="KRN8"/>
      <c r="KRO8"/>
      <c r="KRP8"/>
      <c r="KRQ8"/>
      <c r="KRR8"/>
      <c r="KRS8"/>
      <c r="KRT8"/>
      <c r="KRU8"/>
      <c r="KRV8"/>
      <c r="KRW8"/>
      <c r="KRX8"/>
      <c r="KRY8"/>
      <c r="KRZ8"/>
      <c r="KSA8"/>
      <c r="KSB8"/>
      <c r="KSC8"/>
      <c r="KSD8"/>
      <c r="KSE8"/>
      <c r="KSF8"/>
      <c r="KSG8"/>
      <c r="KSH8"/>
      <c r="KSI8"/>
      <c r="KSJ8"/>
      <c r="KSK8"/>
      <c r="KSL8"/>
      <c r="KSM8"/>
      <c r="KSN8"/>
      <c r="KSO8"/>
      <c r="KSP8"/>
      <c r="KSQ8"/>
      <c r="KSR8"/>
      <c r="KSS8"/>
      <c r="KST8"/>
      <c r="KSU8"/>
      <c r="KSV8"/>
      <c r="KSW8"/>
      <c r="KSX8"/>
      <c r="KSY8"/>
      <c r="KSZ8"/>
      <c r="KTA8"/>
      <c r="KTB8"/>
      <c r="KTC8"/>
      <c r="KTD8"/>
      <c r="KTE8"/>
      <c r="KTF8"/>
      <c r="KTG8"/>
      <c r="KTH8"/>
      <c r="KTI8"/>
      <c r="KTJ8"/>
      <c r="KTK8"/>
      <c r="KTL8"/>
      <c r="KTM8"/>
      <c r="KTN8"/>
      <c r="KTO8"/>
      <c r="KTP8"/>
      <c r="KTQ8"/>
      <c r="KTR8"/>
      <c r="KTS8"/>
      <c r="KTT8"/>
      <c r="KTU8"/>
      <c r="KTV8"/>
      <c r="KTW8"/>
      <c r="KTX8"/>
      <c r="KTY8"/>
      <c r="KTZ8"/>
      <c r="KUA8"/>
      <c r="KUB8"/>
      <c r="KUC8"/>
      <c r="KUD8"/>
      <c r="KUE8"/>
      <c r="KUF8"/>
      <c r="KUG8"/>
      <c r="KUH8"/>
      <c r="KUI8"/>
      <c r="KUJ8"/>
      <c r="KUK8"/>
      <c r="KUL8"/>
      <c r="KUM8"/>
      <c r="KUN8"/>
      <c r="KUO8"/>
      <c r="KUP8"/>
      <c r="KUQ8"/>
      <c r="KUR8"/>
      <c r="KUS8"/>
      <c r="KUT8"/>
      <c r="KUU8"/>
      <c r="KUV8"/>
      <c r="KUW8"/>
      <c r="KUX8"/>
      <c r="KUY8"/>
      <c r="KUZ8"/>
      <c r="KVA8"/>
      <c r="KVB8"/>
      <c r="KVC8"/>
      <c r="KVD8"/>
      <c r="KVE8"/>
      <c r="KVF8"/>
      <c r="KVG8"/>
      <c r="KVH8"/>
      <c r="KVI8"/>
      <c r="KVJ8"/>
      <c r="KVK8"/>
      <c r="KVL8"/>
      <c r="KVM8"/>
      <c r="KVN8"/>
      <c r="KVO8"/>
      <c r="KVP8"/>
      <c r="KVQ8"/>
      <c r="KVR8"/>
      <c r="KVS8"/>
      <c r="KVT8"/>
      <c r="KVU8"/>
      <c r="KVV8"/>
      <c r="KVW8"/>
      <c r="KVX8"/>
      <c r="KVY8"/>
      <c r="KVZ8"/>
      <c r="KWA8"/>
      <c r="KWB8"/>
      <c r="KWC8"/>
      <c r="KWD8"/>
      <c r="KWE8"/>
      <c r="KWF8"/>
      <c r="KWG8"/>
      <c r="KWH8"/>
      <c r="KWI8"/>
      <c r="KWJ8"/>
      <c r="KWK8"/>
      <c r="KWL8"/>
      <c r="KWM8"/>
      <c r="KWN8"/>
      <c r="KWO8"/>
      <c r="KWP8"/>
      <c r="KWQ8"/>
      <c r="KWR8"/>
      <c r="KWS8"/>
      <c r="KWT8"/>
      <c r="KWU8"/>
      <c r="KWV8"/>
      <c r="KWW8"/>
      <c r="KWX8"/>
      <c r="KWY8"/>
      <c r="KWZ8"/>
      <c r="KXA8"/>
      <c r="KXB8"/>
      <c r="KXC8"/>
      <c r="KXD8"/>
      <c r="KXE8"/>
      <c r="KXF8"/>
      <c r="KXG8"/>
      <c r="KXH8"/>
      <c r="KXI8"/>
      <c r="KXJ8"/>
      <c r="KXK8"/>
      <c r="KXL8"/>
      <c r="KXM8"/>
      <c r="KXN8"/>
      <c r="KXO8"/>
      <c r="KXP8"/>
      <c r="KXQ8"/>
      <c r="KXR8"/>
      <c r="KXS8"/>
      <c r="KXT8"/>
      <c r="KXU8"/>
      <c r="KXV8"/>
      <c r="KXW8"/>
      <c r="KXX8"/>
      <c r="KXY8"/>
      <c r="KXZ8"/>
      <c r="KYA8"/>
      <c r="KYB8"/>
      <c r="KYC8"/>
      <c r="KYD8"/>
      <c r="KYE8"/>
      <c r="KYF8"/>
      <c r="KYG8"/>
      <c r="KYH8"/>
      <c r="KYI8"/>
      <c r="KYJ8"/>
      <c r="KYK8"/>
      <c r="KYL8"/>
      <c r="KYM8"/>
      <c r="KYN8"/>
      <c r="KYO8"/>
      <c r="KYP8"/>
      <c r="KYQ8"/>
      <c r="KYR8"/>
      <c r="KYS8"/>
      <c r="KYT8"/>
      <c r="KYU8"/>
      <c r="KYV8"/>
      <c r="KYW8"/>
      <c r="KYX8"/>
      <c r="KYY8"/>
      <c r="KYZ8"/>
      <c r="KZA8"/>
      <c r="KZB8"/>
      <c r="KZC8"/>
      <c r="KZD8"/>
      <c r="KZE8"/>
      <c r="KZF8"/>
      <c r="KZG8"/>
      <c r="KZH8"/>
      <c r="KZI8"/>
      <c r="KZJ8"/>
      <c r="KZK8"/>
      <c r="KZL8"/>
      <c r="KZM8"/>
      <c r="KZN8"/>
      <c r="KZO8"/>
      <c r="KZP8"/>
      <c r="KZQ8"/>
      <c r="KZR8"/>
      <c r="KZS8"/>
      <c r="KZT8"/>
      <c r="KZU8"/>
      <c r="KZV8"/>
      <c r="KZW8"/>
      <c r="KZX8"/>
      <c r="KZY8"/>
      <c r="KZZ8"/>
      <c r="LAA8"/>
      <c r="LAB8"/>
      <c r="LAC8"/>
      <c r="LAD8"/>
      <c r="LAE8"/>
      <c r="LAF8"/>
      <c r="LAG8"/>
      <c r="LAH8"/>
      <c r="LAI8"/>
      <c r="LAJ8"/>
      <c r="LAK8"/>
      <c r="LAL8"/>
      <c r="LAM8"/>
      <c r="LAN8"/>
      <c r="LAO8"/>
      <c r="LAP8"/>
      <c r="LAQ8"/>
      <c r="LAR8"/>
      <c r="LAS8"/>
      <c r="LAT8"/>
      <c r="LAU8"/>
      <c r="LAV8"/>
      <c r="LAW8"/>
      <c r="LAX8"/>
      <c r="LAY8"/>
      <c r="LAZ8"/>
      <c r="LBA8"/>
      <c r="LBB8"/>
      <c r="LBC8"/>
      <c r="LBD8"/>
      <c r="LBE8"/>
      <c r="LBF8"/>
      <c r="LBG8"/>
      <c r="LBH8"/>
      <c r="LBI8"/>
      <c r="LBJ8"/>
      <c r="LBK8"/>
      <c r="LBL8"/>
      <c r="LBM8"/>
      <c r="LBN8"/>
      <c r="LBO8"/>
      <c r="LBP8"/>
      <c r="LBQ8"/>
      <c r="LBR8"/>
      <c r="LBS8"/>
      <c r="LBT8"/>
      <c r="LBU8"/>
      <c r="LBV8"/>
      <c r="LBW8"/>
      <c r="LBX8"/>
      <c r="LBY8"/>
      <c r="LBZ8"/>
      <c r="LCA8"/>
      <c r="LCB8"/>
      <c r="LCC8"/>
      <c r="LCD8"/>
      <c r="LCE8"/>
      <c r="LCF8"/>
      <c r="LCG8"/>
      <c r="LCH8"/>
      <c r="LCI8"/>
      <c r="LCJ8"/>
      <c r="LCK8"/>
      <c r="LCL8"/>
      <c r="LCM8"/>
      <c r="LCN8"/>
      <c r="LCO8"/>
      <c r="LCP8"/>
      <c r="LCQ8"/>
      <c r="LCR8"/>
      <c r="LCS8"/>
      <c r="LCT8"/>
      <c r="LCU8"/>
      <c r="LCV8"/>
      <c r="LCW8"/>
      <c r="LCX8"/>
      <c r="LCY8"/>
      <c r="LCZ8"/>
      <c r="LDA8"/>
      <c r="LDB8"/>
      <c r="LDC8"/>
      <c r="LDD8"/>
      <c r="LDE8"/>
      <c r="LDF8"/>
      <c r="LDG8"/>
      <c r="LDH8"/>
      <c r="LDI8"/>
      <c r="LDJ8"/>
      <c r="LDK8"/>
      <c r="LDL8"/>
      <c r="LDM8"/>
      <c r="LDN8"/>
      <c r="LDO8"/>
      <c r="LDP8"/>
      <c r="LDQ8"/>
      <c r="LDR8"/>
      <c r="LDS8"/>
      <c r="LDT8"/>
      <c r="LDU8"/>
      <c r="LDV8"/>
      <c r="LDW8"/>
      <c r="LDX8"/>
      <c r="LDY8"/>
      <c r="LDZ8"/>
      <c r="LEA8"/>
      <c r="LEB8"/>
      <c r="LEC8"/>
      <c r="LED8"/>
      <c r="LEE8"/>
      <c r="LEF8"/>
      <c r="LEG8"/>
      <c r="LEH8"/>
      <c r="LEI8"/>
      <c r="LEJ8"/>
      <c r="LEK8"/>
      <c r="LEL8"/>
      <c r="LEM8"/>
      <c r="LEN8"/>
      <c r="LEO8"/>
      <c r="LEP8"/>
      <c r="LEQ8"/>
      <c r="LER8"/>
      <c r="LES8"/>
      <c r="LET8"/>
      <c r="LEU8"/>
      <c r="LEV8"/>
      <c r="LEW8"/>
      <c r="LEX8"/>
      <c r="LEY8"/>
      <c r="LEZ8"/>
      <c r="LFA8"/>
      <c r="LFB8"/>
      <c r="LFC8"/>
      <c r="LFD8"/>
      <c r="LFE8"/>
      <c r="LFF8"/>
      <c r="LFG8"/>
      <c r="LFH8"/>
      <c r="LFI8"/>
      <c r="LFJ8"/>
      <c r="LFK8"/>
      <c r="LFL8"/>
      <c r="LFM8"/>
      <c r="LFN8"/>
      <c r="LFO8"/>
      <c r="LFP8"/>
      <c r="LFQ8"/>
      <c r="LFR8"/>
      <c r="LFS8"/>
      <c r="LFT8"/>
      <c r="LFU8"/>
      <c r="LFV8"/>
      <c r="LFW8"/>
      <c r="LFX8"/>
      <c r="LFY8"/>
      <c r="LFZ8"/>
      <c r="LGA8"/>
      <c r="LGB8"/>
      <c r="LGC8"/>
      <c r="LGD8"/>
      <c r="LGE8"/>
      <c r="LGF8"/>
      <c r="LGG8"/>
      <c r="LGH8"/>
      <c r="LGI8"/>
      <c r="LGJ8"/>
      <c r="LGK8"/>
      <c r="LGL8"/>
      <c r="LGM8"/>
      <c r="LGN8"/>
      <c r="LGO8"/>
      <c r="LGP8"/>
      <c r="LGQ8"/>
      <c r="LGR8"/>
      <c r="LGS8"/>
      <c r="LGT8"/>
      <c r="LGU8"/>
      <c r="LGV8"/>
      <c r="LGW8"/>
      <c r="LGX8"/>
      <c r="LGY8"/>
      <c r="LGZ8"/>
      <c r="LHA8"/>
      <c r="LHB8"/>
      <c r="LHC8"/>
      <c r="LHD8"/>
      <c r="LHE8"/>
      <c r="LHF8"/>
      <c r="LHG8"/>
      <c r="LHH8"/>
      <c r="LHI8"/>
      <c r="LHJ8"/>
      <c r="LHK8"/>
      <c r="LHL8"/>
      <c r="LHM8"/>
      <c r="LHN8"/>
      <c r="LHO8"/>
      <c r="LHP8"/>
      <c r="LHQ8"/>
      <c r="LHR8"/>
      <c r="LHS8"/>
      <c r="LHT8"/>
      <c r="LHU8"/>
      <c r="LHV8"/>
      <c r="LHW8"/>
      <c r="LHX8"/>
      <c r="LHY8"/>
      <c r="LHZ8"/>
      <c r="LIA8"/>
      <c r="LIB8"/>
      <c r="LIC8"/>
      <c r="LID8"/>
      <c r="LIE8"/>
      <c r="LIF8"/>
      <c r="LIG8"/>
      <c r="LIH8"/>
      <c r="LII8"/>
      <c r="LIJ8"/>
      <c r="LIK8"/>
      <c r="LIL8"/>
      <c r="LIM8"/>
      <c r="LIN8"/>
      <c r="LIO8"/>
      <c r="LIP8"/>
      <c r="LIQ8"/>
      <c r="LIR8"/>
      <c r="LIS8"/>
      <c r="LIT8"/>
      <c r="LIU8"/>
      <c r="LIV8"/>
      <c r="LIW8"/>
      <c r="LIX8"/>
      <c r="LIY8"/>
      <c r="LIZ8"/>
      <c r="LJA8"/>
      <c r="LJB8"/>
      <c r="LJC8"/>
      <c r="LJD8"/>
      <c r="LJE8"/>
      <c r="LJF8"/>
      <c r="LJG8"/>
      <c r="LJH8"/>
      <c r="LJI8"/>
      <c r="LJJ8"/>
      <c r="LJK8"/>
      <c r="LJL8"/>
      <c r="LJM8"/>
      <c r="LJN8"/>
      <c r="LJO8"/>
      <c r="LJP8"/>
      <c r="LJQ8"/>
      <c r="LJR8"/>
      <c r="LJS8"/>
      <c r="LJT8"/>
      <c r="LJU8"/>
      <c r="LJV8"/>
      <c r="LJW8"/>
      <c r="LJX8"/>
      <c r="LJY8"/>
      <c r="LJZ8"/>
      <c r="LKA8"/>
      <c r="LKB8"/>
      <c r="LKC8"/>
      <c r="LKD8"/>
      <c r="LKE8"/>
      <c r="LKF8"/>
      <c r="LKG8"/>
      <c r="LKH8"/>
      <c r="LKI8"/>
      <c r="LKJ8"/>
      <c r="LKK8"/>
      <c r="LKL8"/>
      <c r="LKM8"/>
      <c r="LKN8"/>
      <c r="LKO8"/>
      <c r="LKP8"/>
      <c r="LKQ8"/>
      <c r="LKR8"/>
      <c r="LKS8"/>
      <c r="LKT8"/>
      <c r="LKU8"/>
      <c r="LKV8"/>
      <c r="LKW8"/>
      <c r="LKX8"/>
      <c r="LKY8"/>
      <c r="LKZ8"/>
      <c r="LLA8"/>
      <c r="LLB8"/>
      <c r="LLC8"/>
      <c r="LLD8"/>
      <c r="LLE8"/>
      <c r="LLF8"/>
      <c r="LLG8"/>
      <c r="LLH8"/>
      <c r="LLI8"/>
      <c r="LLJ8"/>
      <c r="LLK8"/>
      <c r="LLL8"/>
      <c r="LLM8"/>
      <c r="LLN8"/>
      <c r="LLO8"/>
      <c r="LLP8"/>
      <c r="LLQ8"/>
      <c r="LLR8"/>
      <c r="LLS8"/>
      <c r="LLT8"/>
      <c r="LLU8"/>
      <c r="LLV8"/>
      <c r="LLW8"/>
      <c r="LLX8"/>
      <c r="LLY8"/>
      <c r="LLZ8"/>
      <c r="LMA8"/>
      <c r="LMB8"/>
      <c r="LMC8"/>
      <c r="LMD8"/>
      <c r="LME8"/>
      <c r="LMF8"/>
      <c r="LMG8"/>
      <c r="LMH8"/>
      <c r="LMI8"/>
      <c r="LMJ8"/>
      <c r="LMK8"/>
      <c r="LML8"/>
      <c r="LMM8"/>
      <c r="LMN8"/>
      <c r="LMO8"/>
      <c r="LMP8"/>
      <c r="LMQ8"/>
      <c r="LMR8"/>
      <c r="LMS8"/>
      <c r="LMT8"/>
      <c r="LMU8"/>
      <c r="LMV8"/>
      <c r="LMW8"/>
      <c r="LMX8"/>
      <c r="LMY8"/>
      <c r="LMZ8"/>
      <c r="LNA8"/>
      <c r="LNB8"/>
      <c r="LNC8"/>
      <c r="LND8"/>
      <c r="LNE8"/>
      <c r="LNF8"/>
      <c r="LNG8"/>
      <c r="LNH8"/>
      <c r="LNI8"/>
      <c r="LNJ8"/>
      <c r="LNK8"/>
      <c r="LNL8"/>
      <c r="LNM8"/>
      <c r="LNN8"/>
      <c r="LNO8"/>
      <c r="LNP8"/>
      <c r="LNQ8"/>
      <c r="LNR8"/>
      <c r="LNS8"/>
      <c r="LNT8"/>
      <c r="LNU8"/>
      <c r="LNV8"/>
      <c r="LNW8"/>
      <c r="LNX8"/>
      <c r="LNY8"/>
      <c r="LNZ8"/>
      <c r="LOA8"/>
      <c r="LOB8"/>
      <c r="LOC8"/>
      <c r="LOD8"/>
      <c r="LOE8"/>
      <c r="LOF8"/>
      <c r="LOG8"/>
      <c r="LOH8"/>
      <c r="LOI8"/>
      <c r="LOJ8"/>
      <c r="LOK8"/>
      <c r="LOL8"/>
      <c r="LOM8"/>
      <c r="LON8"/>
      <c r="LOO8"/>
      <c r="LOP8"/>
      <c r="LOQ8"/>
      <c r="LOR8"/>
      <c r="LOS8"/>
      <c r="LOT8"/>
      <c r="LOU8"/>
      <c r="LOV8"/>
      <c r="LOW8"/>
      <c r="LOX8"/>
      <c r="LOY8"/>
      <c r="LOZ8"/>
      <c r="LPA8"/>
      <c r="LPB8"/>
      <c r="LPC8"/>
      <c r="LPD8"/>
      <c r="LPE8"/>
      <c r="LPF8"/>
      <c r="LPG8"/>
      <c r="LPH8"/>
      <c r="LPI8"/>
      <c r="LPJ8"/>
      <c r="LPK8"/>
      <c r="LPL8"/>
      <c r="LPM8"/>
      <c r="LPN8"/>
      <c r="LPO8"/>
      <c r="LPP8"/>
      <c r="LPQ8"/>
      <c r="LPR8"/>
      <c r="LPS8"/>
      <c r="LPT8"/>
      <c r="LPU8"/>
      <c r="LPV8"/>
      <c r="LPW8"/>
      <c r="LPX8"/>
      <c r="LPY8"/>
      <c r="LPZ8"/>
      <c r="LQA8"/>
      <c r="LQB8"/>
      <c r="LQC8"/>
      <c r="LQD8"/>
      <c r="LQE8"/>
      <c r="LQF8"/>
      <c r="LQG8"/>
      <c r="LQH8"/>
      <c r="LQI8"/>
      <c r="LQJ8"/>
      <c r="LQK8"/>
      <c r="LQL8"/>
      <c r="LQM8"/>
      <c r="LQN8"/>
      <c r="LQO8"/>
      <c r="LQP8"/>
      <c r="LQQ8"/>
      <c r="LQR8"/>
      <c r="LQS8"/>
      <c r="LQT8"/>
      <c r="LQU8"/>
      <c r="LQV8"/>
      <c r="LQW8"/>
      <c r="LQX8"/>
      <c r="LQY8"/>
      <c r="LQZ8"/>
      <c r="LRA8"/>
      <c r="LRB8"/>
      <c r="LRC8"/>
      <c r="LRD8"/>
      <c r="LRE8"/>
      <c r="LRF8"/>
      <c r="LRG8"/>
      <c r="LRH8"/>
      <c r="LRI8"/>
      <c r="LRJ8"/>
      <c r="LRK8"/>
      <c r="LRL8"/>
      <c r="LRM8"/>
      <c r="LRN8"/>
      <c r="LRO8"/>
      <c r="LRP8"/>
      <c r="LRQ8"/>
      <c r="LRR8"/>
      <c r="LRS8"/>
      <c r="LRT8"/>
      <c r="LRU8"/>
      <c r="LRV8"/>
      <c r="LRW8"/>
      <c r="LRX8"/>
      <c r="LRY8"/>
      <c r="LRZ8"/>
      <c r="LSA8"/>
      <c r="LSB8"/>
      <c r="LSC8"/>
      <c r="LSD8"/>
      <c r="LSE8"/>
      <c r="LSF8"/>
      <c r="LSG8"/>
      <c r="LSH8"/>
      <c r="LSI8"/>
      <c r="LSJ8"/>
      <c r="LSK8"/>
      <c r="LSL8"/>
      <c r="LSM8"/>
      <c r="LSN8"/>
      <c r="LSO8"/>
      <c r="LSP8"/>
      <c r="LSQ8"/>
      <c r="LSR8"/>
      <c r="LSS8"/>
      <c r="LST8"/>
      <c r="LSU8"/>
      <c r="LSV8"/>
      <c r="LSW8"/>
      <c r="LSX8"/>
      <c r="LSY8"/>
      <c r="LSZ8"/>
      <c r="LTA8"/>
      <c r="LTB8"/>
      <c r="LTC8"/>
      <c r="LTD8"/>
      <c r="LTE8"/>
      <c r="LTF8"/>
      <c r="LTG8"/>
      <c r="LTH8"/>
      <c r="LTI8"/>
      <c r="LTJ8"/>
      <c r="LTK8"/>
      <c r="LTL8"/>
      <c r="LTM8"/>
      <c r="LTN8"/>
      <c r="LTO8"/>
      <c r="LTP8"/>
      <c r="LTQ8"/>
      <c r="LTR8"/>
      <c r="LTS8"/>
      <c r="LTT8"/>
      <c r="LTU8"/>
      <c r="LTV8"/>
      <c r="LTW8"/>
      <c r="LTX8"/>
      <c r="LTY8"/>
      <c r="LTZ8"/>
      <c r="LUA8"/>
      <c r="LUB8"/>
      <c r="LUC8"/>
      <c r="LUD8"/>
      <c r="LUE8"/>
      <c r="LUF8"/>
      <c r="LUG8"/>
      <c r="LUH8"/>
      <c r="LUI8"/>
      <c r="LUJ8"/>
      <c r="LUK8"/>
      <c r="LUL8"/>
      <c r="LUM8"/>
      <c r="LUN8"/>
      <c r="LUO8"/>
      <c r="LUP8"/>
      <c r="LUQ8"/>
      <c r="LUR8"/>
      <c r="LUS8"/>
      <c r="LUT8"/>
      <c r="LUU8"/>
      <c r="LUV8"/>
      <c r="LUW8"/>
      <c r="LUX8"/>
      <c r="LUY8"/>
      <c r="LUZ8"/>
      <c r="LVA8"/>
      <c r="LVB8"/>
      <c r="LVC8"/>
      <c r="LVD8"/>
      <c r="LVE8"/>
      <c r="LVF8"/>
      <c r="LVG8"/>
      <c r="LVH8"/>
      <c r="LVI8"/>
      <c r="LVJ8"/>
      <c r="LVK8"/>
      <c r="LVL8"/>
      <c r="LVM8"/>
      <c r="LVN8"/>
      <c r="LVO8"/>
      <c r="LVP8"/>
      <c r="LVQ8"/>
      <c r="LVR8"/>
      <c r="LVS8"/>
      <c r="LVT8"/>
      <c r="LVU8"/>
      <c r="LVV8"/>
      <c r="LVW8"/>
      <c r="LVX8"/>
      <c r="LVY8"/>
      <c r="LVZ8"/>
      <c r="LWA8"/>
      <c r="LWB8"/>
      <c r="LWC8"/>
      <c r="LWD8"/>
      <c r="LWE8"/>
      <c r="LWF8"/>
      <c r="LWG8"/>
      <c r="LWH8"/>
      <c r="LWI8"/>
      <c r="LWJ8"/>
      <c r="LWK8"/>
      <c r="LWL8"/>
      <c r="LWM8"/>
      <c r="LWN8"/>
      <c r="LWO8"/>
      <c r="LWP8"/>
      <c r="LWQ8"/>
      <c r="LWR8"/>
      <c r="LWS8"/>
      <c r="LWT8"/>
      <c r="LWU8"/>
      <c r="LWV8"/>
      <c r="LWW8"/>
      <c r="LWX8"/>
      <c r="LWY8"/>
      <c r="LWZ8"/>
      <c r="LXA8"/>
      <c r="LXB8"/>
      <c r="LXC8"/>
      <c r="LXD8"/>
      <c r="LXE8"/>
      <c r="LXF8"/>
      <c r="LXG8"/>
      <c r="LXH8"/>
      <c r="LXI8"/>
      <c r="LXJ8"/>
      <c r="LXK8"/>
      <c r="LXL8"/>
      <c r="LXM8"/>
      <c r="LXN8"/>
      <c r="LXO8"/>
      <c r="LXP8"/>
      <c r="LXQ8"/>
      <c r="LXR8"/>
      <c r="LXS8"/>
      <c r="LXT8"/>
      <c r="LXU8"/>
      <c r="LXV8"/>
      <c r="LXW8"/>
      <c r="LXX8"/>
      <c r="LXY8"/>
      <c r="LXZ8"/>
      <c r="LYA8"/>
      <c r="LYB8"/>
      <c r="LYC8"/>
      <c r="LYD8"/>
      <c r="LYE8"/>
      <c r="LYF8"/>
      <c r="LYG8"/>
      <c r="LYH8"/>
      <c r="LYI8"/>
      <c r="LYJ8"/>
      <c r="LYK8"/>
      <c r="LYL8"/>
      <c r="LYM8"/>
      <c r="LYN8"/>
      <c r="LYO8"/>
      <c r="LYP8"/>
      <c r="LYQ8"/>
      <c r="LYR8"/>
      <c r="LYS8"/>
      <c r="LYT8"/>
      <c r="LYU8"/>
      <c r="LYV8"/>
      <c r="LYW8"/>
      <c r="LYX8"/>
      <c r="LYY8"/>
      <c r="LYZ8"/>
      <c r="LZA8"/>
      <c r="LZB8"/>
      <c r="LZC8"/>
      <c r="LZD8"/>
      <c r="LZE8"/>
      <c r="LZF8"/>
      <c r="LZG8"/>
      <c r="LZH8"/>
      <c r="LZI8"/>
      <c r="LZJ8"/>
      <c r="LZK8"/>
      <c r="LZL8"/>
      <c r="LZM8"/>
      <c r="LZN8"/>
      <c r="LZO8"/>
      <c r="LZP8"/>
      <c r="LZQ8"/>
      <c r="LZR8"/>
      <c r="LZS8"/>
      <c r="LZT8"/>
      <c r="LZU8"/>
      <c r="LZV8"/>
      <c r="LZW8"/>
      <c r="LZX8"/>
      <c r="LZY8"/>
      <c r="LZZ8"/>
      <c r="MAA8"/>
      <c r="MAB8"/>
      <c r="MAC8"/>
      <c r="MAD8"/>
      <c r="MAE8"/>
      <c r="MAF8"/>
      <c r="MAG8"/>
      <c r="MAH8"/>
      <c r="MAI8"/>
      <c r="MAJ8"/>
      <c r="MAK8"/>
      <c r="MAL8"/>
      <c r="MAM8"/>
      <c r="MAN8"/>
      <c r="MAO8"/>
      <c r="MAP8"/>
      <c r="MAQ8"/>
      <c r="MAR8"/>
      <c r="MAS8"/>
      <c r="MAT8"/>
      <c r="MAU8"/>
      <c r="MAV8"/>
      <c r="MAW8"/>
      <c r="MAX8"/>
      <c r="MAY8"/>
      <c r="MAZ8"/>
      <c r="MBA8"/>
      <c r="MBB8"/>
      <c r="MBC8"/>
      <c r="MBD8"/>
      <c r="MBE8"/>
      <c r="MBF8"/>
      <c r="MBG8"/>
      <c r="MBH8"/>
      <c r="MBI8"/>
      <c r="MBJ8"/>
      <c r="MBK8"/>
      <c r="MBL8"/>
      <c r="MBM8"/>
      <c r="MBN8"/>
      <c r="MBO8"/>
      <c r="MBP8"/>
      <c r="MBQ8"/>
      <c r="MBR8"/>
      <c r="MBS8"/>
      <c r="MBT8"/>
      <c r="MBU8"/>
      <c r="MBV8"/>
      <c r="MBW8"/>
      <c r="MBX8"/>
      <c r="MBY8"/>
      <c r="MBZ8"/>
      <c r="MCA8"/>
      <c r="MCB8"/>
      <c r="MCC8"/>
      <c r="MCD8"/>
      <c r="MCE8"/>
      <c r="MCF8"/>
      <c r="MCG8"/>
      <c r="MCH8"/>
      <c r="MCI8"/>
      <c r="MCJ8"/>
      <c r="MCK8"/>
      <c r="MCL8"/>
      <c r="MCM8"/>
      <c r="MCN8"/>
      <c r="MCO8"/>
      <c r="MCP8"/>
      <c r="MCQ8"/>
      <c r="MCR8"/>
      <c r="MCS8"/>
      <c r="MCT8"/>
      <c r="MCU8"/>
      <c r="MCV8"/>
      <c r="MCW8"/>
      <c r="MCX8"/>
      <c r="MCY8"/>
      <c r="MCZ8"/>
      <c r="MDA8"/>
      <c r="MDB8"/>
      <c r="MDC8"/>
      <c r="MDD8"/>
      <c r="MDE8"/>
      <c r="MDF8"/>
      <c r="MDG8"/>
      <c r="MDH8"/>
      <c r="MDI8"/>
      <c r="MDJ8"/>
      <c r="MDK8"/>
      <c r="MDL8"/>
      <c r="MDM8"/>
      <c r="MDN8"/>
      <c r="MDO8"/>
      <c r="MDP8"/>
      <c r="MDQ8"/>
      <c r="MDR8"/>
      <c r="MDS8"/>
      <c r="MDT8"/>
      <c r="MDU8"/>
      <c r="MDV8"/>
      <c r="MDW8"/>
      <c r="MDX8"/>
      <c r="MDY8"/>
      <c r="MDZ8"/>
      <c r="MEA8"/>
      <c r="MEB8"/>
      <c r="MEC8"/>
      <c r="MED8"/>
      <c r="MEE8"/>
      <c r="MEF8"/>
      <c r="MEG8"/>
      <c r="MEH8"/>
      <c r="MEI8"/>
      <c r="MEJ8"/>
      <c r="MEK8"/>
      <c r="MEL8"/>
      <c r="MEM8"/>
      <c r="MEN8"/>
      <c r="MEO8"/>
      <c r="MEP8"/>
      <c r="MEQ8"/>
      <c r="MER8"/>
      <c r="MES8"/>
      <c r="MET8"/>
      <c r="MEU8"/>
      <c r="MEV8"/>
      <c r="MEW8"/>
      <c r="MEX8"/>
      <c r="MEY8"/>
      <c r="MEZ8"/>
      <c r="MFA8"/>
      <c r="MFB8"/>
      <c r="MFC8"/>
      <c r="MFD8"/>
      <c r="MFE8"/>
      <c r="MFF8"/>
      <c r="MFG8"/>
      <c r="MFH8"/>
      <c r="MFI8"/>
      <c r="MFJ8"/>
      <c r="MFK8"/>
      <c r="MFL8"/>
      <c r="MFM8"/>
      <c r="MFN8"/>
      <c r="MFO8"/>
      <c r="MFP8"/>
      <c r="MFQ8"/>
      <c r="MFR8"/>
      <c r="MFS8"/>
      <c r="MFT8"/>
      <c r="MFU8"/>
      <c r="MFV8"/>
      <c r="MFW8"/>
      <c r="MFX8"/>
      <c r="MFY8"/>
      <c r="MFZ8"/>
      <c r="MGA8"/>
      <c r="MGB8"/>
      <c r="MGC8"/>
      <c r="MGD8"/>
      <c r="MGE8"/>
      <c r="MGF8"/>
      <c r="MGG8"/>
      <c r="MGH8"/>
      <c r="MGI8"/>
      <c r="MGJ8"/>
      <c r="MGK8"/>
      <c r="MGL8"/>
      <c r="MGM8"/>
      <c r="MGN8"/>
      <c r="MGO8"/>
      <c r="MGP8"/>
      <c r="MGQ8"/>
      <c r="MGR8"/>
      <c r="MGS8"/>
      <c r="MGT8"/>
      <c r="MGU8"/>
      <c r="MGV8"/>
      <c r="MGW8"/>
      <c r="MGX8"/>
      <c r="MGY8"/>
      <c r="MGZ8"/>
      <c r="MHA8"/>
      <c r="MHB8"/>
      <c r="MHC8"/>
      <c r="MHD8"/>
      <c r="MHE8"/>
      <c r="MHF8"/>
      <c r="MHG8"/>
      <c r="MHH8"/>
      <c r="MHI8"/>
      <c r="MHJ8"/>
      <c r="MHK8"/>
      <c r="MHL8"/>
      <c r="MHM8"/>
      <c r="MHN8"/>
      <c r="MHO8"/>
      <c r="MHP8"/>
      <c r="MHQ8"/>
      <c r="MHR8"/>
      <c r="MHS8"/>
      <c r="MHT8"/>
      <c r="MHU8"/>
      <c r="MHV8"/>
      <c r="MHW8"/>
      <c r="MHX8"/>
      <c r="MHY8"/>
      <c r="MHZ8"/>
      <c r="MIA8"/>
      <c r="MIB8"/>
      <c r="MIC8"/>
      <c r="MID8"/>
      <c r="MIE8"/>
      <c r="MIF8"/>
      <c r="MIG8"/>
      <c r="MIH8"/>
      <c r="MII8"/>
      <c r="MIJ8"/>
      <c r="MIK8"/>
      <c r="MIL8"/>
      <c r="MIM8"/>
      <c r="MIN8"/>
      <c r="MIO8"/>
      <c r="MIP8"/>
      <c r="MIQ8"/>
      <c r="MIR8"/>
      <c r="MIS8"/>
      <c r="MIT8"/>
      <c r="MIU8"/>
      <c r="MIV8"/>
      <c r="MIW8"/>
      <c r="MIX8"/>
      <c r="MIY8"/>
      <c r="MIZ8"/>
      <c r="MJA8"/>
      <c r="MJB8"/>
      <c r="MJC8"/>
      <c r="MJD8"/>
      <c r="MJE8"/>
      <c r="MJF8"/>
      <c r="MJG8"/>
      <c r="MJH8"/>
      <c r="MJI8"/>
      <c r="MJJ8"/>
      <c r="MJK8"/>
      <c r="MJL8"/>
      <c r="MJM8"/>
      <c r="MJN8"/>
      <c r="MJO8"/>
      <c r="MJP8"/>
      <c r="MJQ8"/>
      <c r="MJR8"/>
      <c r="MJS8"/>
      <c r="MJT8"/>
      <c r="MJU8"/>
      <c r="MJV8"/>
      <c r="MJW8"/>
      <c r="MJX8"/>
      <c r="MJY8"/>
      <c r="MJZ8"/>
      <c r="MKA8"/>
      <c r="MKB8"/>
      <c r="MKC8"/>
      <c r="MKD8"/>
      <c r="MKE8"/>
      <c r="MKF8"/>
      <c r="MKG8"/>
      <c r="MKH8"/>
      <c r="MKI8"/>
      <c r="MKJ8"/>
      <c r="MKK8"/>
      <c r="MKL8"/>
      <c r="MKM8"/>
      <c r="MKN8"/>
      <c r="MKO8"/>
      <c r="MKP8"/>
      <c r="MKQ8"/>
      <c r="MKR8"/>
      <c r="MKS8"/>
      <c r="MKT8"/>
      <c r="MKU8"/>
      <c r="MKV8"/>
      <c r="MKW8"/>
      <c r="MKX8"/>
      <c r="MKY8"/>
      <c r="MKZ8"/>
      <c r="MLA8"/>
      <c r="MLB8"/>
      <c r="MLC8"/>
      <c r="MLD8"/>
      <c r="MLE8"/>
      <c r="MLF8"/>
      <c r="MLG8"/>
      <c r="MLH8"/>
      <c r="MLI8"/>
      <c r="MLJ8"/>
      <c r="MLK8"/>
      <c r="MLL8"/>
      <c r="MLM8"/>
      <c r="MLN8"/>
      <c r="MLO8"/>
      <c r="MLP8"/>
      <c r="MLQ8"/>
      <c r="MLR8"/>
      <c r="MLS8"/>
      <c r="MLT8"/>
      <c r="MLU8"/>
      <c r="MLV8"/>
      <c r="MLW8"/>
      <c r="MLX8"/>
      <c r="MLY8"/>
      <c r="MLZ8"/>
      <c r="MMA8"/>
      <c r="MMB8"/>
      <c r="MMC8"/>
      <c r="MMD8"/>
      <c r="MME8"/>
      <c r="MMF8"/>
      <c r="MMG8"/>
      <c r="MMH8"/>
      <c r="MMI8"/>
      <c r="MMJ8"/>
      <c r="MMK8"/>
      <c r="MML8"/>
      <c r="MMM8"/>
      <c r="MMN8"/>
      <c r="MMO8"/>
      <c r="MMP8"/>
      <c r="MMQ8"/>
      <c r="MMR8"/>
      <c r="MMS8"/>
      <c r="MMT8"/>
      <c r="MMU8"/>
      <c r="MMV8"/>
      <c r="MMW8"/>
      <c r="MMX8"/>
      <c r="MMY8"/>
      <c r="MMZ8"/>
      <c r="MNA8"/>
      <c r="MNB8"/>
      <c r="MNC8"/>
      <c r="MND8"/>
      <c r="MNE8"/>
      <c r="MNF8"/>
      <c r="MNG8"/>
      <c r="MNH8"/>
      <c r="MNI8"/>
      <c r="MNJ8"/>
      <c r="MNK8"/>
      <c r="MNL8"/>
      <c r="MNM8"/>
      <c r="MNN8"/>
      <c r="MNO8"/>
      <c r="MNP8"/>
      <c r="MNQ8"/>
      <c r="MNR8"/>
      <c r="MNS8"/>
      <c r="MNT8"/>
      <c r="MNU8"/>
      <c r="MNV8"/>
      <c r="MNW8"/>
      <c r="MNX8"/>
      <c r="MNY8"/>
      <c r="MNZ8"/>
      <c r="MOA8"/>
      <c r="MOB8"/>
      <c r="MOC8"/>
      <c r="MOD8"/>
      <c r="MOE8"/>
      <c r="MOF8"/>
      <c r="MOG8"/>
      <c r="MOH8"/>
      <c r="MOI8"/>
      <c r="MOJ8"/>
      <c r="MOK8"/>
      <c r="MOL8"/>
      <c r="MOM8"/>
      <c r="MON8"/>
      <c r="MOO8"/>
      <c r="MOP8"/>
      <c r="MOQ8"/>
      <c r="MOR8"/>
      <c r="MOS8"/>
      <c r="MOT8"/>
      <c r="MOU8"/>
      <c r="MOV8"/>
      <c r="MOW8"/>
      <c r="MOX8"/>
      <c r="MOY8"/>
      <c r="MOZ8"/>
      <c r="MPA8"/>
      <c r="MPB8"/>
      <c r="MPC8"/>
      <c r="MPD8"/>
      <c r="MPE8"/>
      <c r="MPF8"/>
      <c r="MPG8"/>
      <c r="MPH8"/>
      <c r="MPI8"/>
      <c r="MPJ8"/>
      <c r="MPK8"/>
      <c r="MPL8"/>
      <c r="MPM8"/>
      <c r="MPN8"/>
      <c r="MPO8"/>
      <c r="MPP8"/>
      <c r="MPQ8"/>
      <c r="MPR8"/>
      <c r="MPS8"/>
      <c r="MPT8"/>
      <c r="MPU8"/>
      <c r="MPV8"/>
      <c r="MPW8"/>
      <c r="MPX8"/>
      <c r="MPY8"/>
      <c r="MPZ8"/>
      <c r="MQA8"/>
      <c r="MQB8"/>
      <c r="MQC8"/>
      <c r="MQD8"/>
      <c r="MQE8"/>
      <c r="MQF8"/>
      <c r="MQG8"/>
      <c r="MQH8"/>
      <c r="MQI8"/>
      <c r="MQJ8"/>
      <c r="MQK8"/>
      <c r="MQL8"/>
      <c r="MQM8"/>
      <c r="MQN8"/>
      <c r="MQO8"/>
      <c r="MQP8"/>
      <c r="MQQ8"/>
      <c r="MQR8"/>
      <c r="MQS8"/>
      <c r="MQT8"/>
      <c r="MQU8"/>
      <c r="MQV8"/>
      <c r="MQW8"/>
      <c r="MQX8"/>
      <c r="MQY8"/>
      <c r="MQZ8"/>
      <c r="MRA8"/>
      <c r="MRB8"/>
      <c r="MRC8"/>
      <c r="MRD8"/>
      <c r="MRE8"/>
      <c r="MRF8"/>
      <c r="MRG8"/>
      <c r="MRH8"/>
      <c r="MRI8"/>
      <c r="MRJ8"/>
      <c r="MRK8"/>
      <c r="MRL8"/>
      <c r="MRM8"/>
      <c r="MRN8"/>
      <c r="MRO8"/>
      <c r="MRP8"/>
      <c r="MRQ8"/>
      <c r="MRR8"/>
      <c r="MRS8"/>
      <c r="MRT8"/>
      <c r="MRU8"/>
      <c r="MRV8"/>
      <c r="MRW8"/>
      <c r="MRX8"/>
      <c r="MRY8"/>
      <c r="MRZ8"/>
      <c r="MSA8"/>
      <c r="MSB8"/>
      <c r="MSC8"/>
      <c r="MSD8"/>
      <c r="MSE8"/>
      <c r="MSF8"/>
      <c r="MSG8"/>
      <c r="MSH8"/>
      <c r="MSI8"/>
      <c r="MSJ8"/>
      <c r="MSK8"/>
      <c r="MSL8"/>
      <c r="MSM8"/>
      <c r="MSN8"/>
      <c r="MSO8"/>
      <c r="MSP8"/>
      <c r="MSQ8"/>
      <c r="MSR8"/>
      <c r="MSS8"/>
      <c r="MST8"/>
      <c r="MSU8"/>
      <c r="MSV8"/>
      <c r="MSW8"/>
      <c r="MSX8"/>
      <c r="MSY8"/>
      <c r="MSZ8"/>
      <c r="MTA8"/>
      <c r="MTB8"/>
      <c r="MTC8"/>
      <c r="MTD8"/>
      <c r="MTE8"/>
      <c r="MTF8"/>
      <c r="MTG8"/>
      <c r="MTH8"/>
      <c r="MTI8"/>
      <c r="MTJ8"/>
      <c r="MTK8"/>
      <c r="MTL8"/>
      <c r="MTM8"/>
      <c r="MTN8"/>
      <c r="MTO8"/>
      <c r="MTP8"/>
      <c r="MTQ8"/>
      <c r="MTR8"/>
      <c r="MTS8"/>
      <c r="MTT8"/>
      <c r="MTU8"/>
      <c r="MTV8"/>
      <c r="MTW8"/>
      <c r="MTX8"/>
      <c r="MTY8"/>
      <c r="MTZ8"/>
      <c r="MUA8"/>
      <c r="MUB8"/>
      <c r="MUC8"/>
      <c r="MUD8"/>
      <c r="MUE8"/>
      <c r="MUF8"/>
      <c r="MUG8"/>
      <c r="MUH8"/>
      <c r="MUI8"/>
      <c r="MUJ8"/>
      <c r="MUK8"/>
      <c r="MUL8"/>
      <c r="MUM8"/>
      <c r="MUN8"/>
      <c r="MUO8"/>
      <c r="MUP8"/>
      <c r="MUQ8"/>
      <c r="MUR8"/>
      <c r="MUS8"/>
      <c r="MUT8"/>
      <c r="MUU8"/>
      <c r="MUV8"/>
      <c r="MUW8"/>
      <c r="MUX8"/>
      <c r="MUY8"/>
      <c r="MUZ8"/>
      <c r="MVA8"/>
      <c r="MVB8"/>
      <c r="MVC8"/>
      <c r="MVD8"/>
      <c r="MVE8"/>
      <c r="MVF8"/>
      <c r="MVG8"/>
      <c r="MVH8"/>
      <c r="MVI8"/>
      <c r="MVJ8"/>
      <c r="MVK8"/>
      <c r="MVL8"/>
      <c r="MVM8"/>
      <c r="MVN8"/>
      <c r="MVO8"/>
      <c r="MVP8"/>
      <c r="MVQ8"/>
      <c r="MVR8"/>
      <c r="MVS8"/>
      <c r="MVT8"/>
      <c r="MVU8"/>
      <c r="MVV8"/>
      <c r="MVW8"/>
      <c r="MVX8"/>
      <c r="MVY8"/>
      <c r="MVZ8"/>
      <c r="MWA8"/>
      <c r="MWB8"/>
      <c r="MWC8"/>
      <c r="MWD8"/>
      <c r="MWE8"/>
      <c r="MWF8"/>
      <c r="MWG8"/>
      <c r="MWH8"/>
      <c r="MWI8"/>
      <c r="MWJ8"/>
      <c r="MWK8"/>
      <c r="MWL8"/>
      <c r="MWM8"/>
      <c r="MWN8"/>
      <c r="MWO8"/>
      <c r="MWP8"/>
      <c r="MWQ8"/>
      <c r="MWR8"/>
      <c r="MWS8"/>
      <c r="MWT8"/>
      <c r="MWU8"/>
      <c r="MWV8"/>
      <c r="MWW8"/>
      <c r="MWX8"/>
      <c r="MWY8"/>
      <c r="MWZ8"/>
      <c r="MXA8"/>
      <c r="MXB8"/>
      <c r="MXC8"/>
      <c r="MXD8"/>
      <c r="MXE8"/>
      <c r="MXF8"/>
      <c r="MXG8"/>
      <c r="MXH8"/>
      <c r="MXI8"/>
      <c r="MXJ8"/>
      <c r="MXK8"/>
      <c r="MXL8"/>
      <c r="MXM8"/>
      <c r="MXN8"/>
      <c r="MXO8"/>
      <c r="MXP8"/>
      <c r="MXQ8"/>
      <c r="MXR8"/>
      <c r="MXS8"/>
      <c r="MXT8"/>
      <c r="MXU8"/>
      <c r="MXV8"/>
      <c r="MXW8"/>
      <c r="MXX8"/>
      <c r="MXY8"/>
      <c r="MXZ8"/>
      <c r="MYA8"/>
      <c r="MYB8"/>
      <c r="MYC8"/>
      <c r="MYD8"/>
      <c r="MYE8"/>
      <c r="MYF8"/>
      <c r="MYG8"/>
      <c r="MYH8"/>
      <c r="MYI8"/>
      <c r="MYJ8"/>
      <c r="MYK8"/>
      <c r="MYL8"/>
      <c r="MYM8"/>
      <c r="MYN8"/>
      <c r="MYO8"/>
      <c r="MYP8"/>
      <c r="MYQ8"/>
      <c r="MYR8"/>
      <c r="MYS8"/>
      <c r="MYT8"/>
      <c r="MYU8"/>
      <c r="MYV8"/>
      <c r="MYW8"/>
      <c r="MYX8"/>
      <c r="MYY8"/>
      <c r="MYZ8"/>
      <c r="MZA8"/>
      <c r="MZB8"/>
      <c r="MZC8"/>
      <c r="MZD8"/>
      <c r="MZE8"/>
      <c r="MZF8"/>
      <c r="MZG8"/>
      <c r="MZH8"/>
      <c r="MZI8"/>
      <c r="MZJ8"/>
      <c r="MZK8"/>
      <c r="MZL8"/>
      <c r="MZM8"/>
      <c r="MZN8"/>
      <c r="MZO8"/>
      <c r="MZP8"/>
      <c r="MZQ8"/>
      <c r="MZR8"/>
      <c r="MZS8"/>
      <c r="MZT8"/>
      <c r="MZU8"/>
      <c r="MZV8"/>
      <c r="MZW8"/>
      <c r="MZX8"/>
      <c r="MZY8"/>
      <c r="MZZ8"/>
      <c r="NAA8"/>
      <c r="NAB8"/>
      <c r="NAC8"/>
      <c r="NAD8"/>
      <c r="NAE8"/>
      <c r="NAF8"/>
      <c r="NAG8"/>
      <c r="NAH8"/>
      <c r="NAI8"/>
      <c r="NAJ8"/>
      <c r="NAK8"/>
      <c r="NAL8"/>
      <c r="NAM8"/>
      <c r="NAN8"/>
      <c r="NAO8"/>
      <c r="NAP8"/>
      <c r="NAQ8"/>
      <c r="NAR8"/>
      <c r="NAS8"/>
      <c r="NAT8"/>
      <c r="NAU8"/>
      <c r="NAV8"/>
      <c r="NAW8"/>
      <c r="NAX8"/>
      <c r="NAY8"/>
      <c r="NAZ8"/>
      <c r="NBA8"/>
      <c r="NBB8"/>
      <c r="NBC8"/>
      <c r="NBD8"/>
      <c r="NBE8"/>
      <c r="NBF8"/>
      <c r="NBG8"/>
      <c r="NBH8"/>
      <c r="NBI8"/>
      <c r="NBJ8"/>
      <c r="NBK8"/>
      <c r="NBL8"/>
      <c r="NBM8"/>
      <c r="NBN8"/>
      <c r="NBO8"/>
      <c r="NBP8"/>
      <c r="NBQ8"/>
      <c r="NBR8"/>
      <c r="NBS8"/>
      <c r="NBT8"/>
      <c r="NBU8"/>
      <c r="NBV8"/>
      <c r="NBW8"/>
      <c r="NBX8"/>
      <c r="NBY8"/>
      <c r="NBZ8"/>
      <c r="NCA8"/>
      <c r="NCB8"/>
      <c r="NCC8"/>
      <c r="NCD8"/>
      <c r="NCE8"/>
      <c r="NCF8"/>
      <c r="NCG8"/>
      <c r="NCH8"/>
      <c r="NCI8"/>
      <c r="NCJ8"/>
      <c r="NCK8"/>
      <c r="NCL8"/>
      <c r="NCM8"/>
      <c r="NCN8"/>
      <c r="NCO8"/>
      <c r="NCP8"/>
      <c r="NCQ8"/>
      <c r="NCR8"/>
      <c r="NCS8"/>
      <c r="NCT8"/>
      <c r="NCU8"/>
      <c r="NCV8"/>
      <c r="NCW8"/>
      <c r="NCX8"/>
      <c r="NCY8"/>
      <c r="NCZ8"/>
      <c r="NDA8"/>
      <c r="NDB8"/>
      <c r="NDC8"/>
      <c r="NDD8"/>
      <c r="NDE8"/>
      <c r="NDF8"/>
      <c r="NDG8"/>
      <c r="NDH8"/>
      <c r="NDI8"/>
      <c r="NDJ8"/>
      <c r="NDK8"/>
      <c r="NDL8"/>
      <c r="NDM8"/>
      <c r="NDN8"/>
      <c r="NDO8"/>
      <c r="NDP8"/>
      <c r="NDQ8"/>
      <c r="NDR8"/>
      <c r="NDS8"/>
      <c r="NDT8"/>
      <c r="NDU8"/>
      <c r="NDV8"/>
      <c r="NDW8"/>
      <c r="NDX8"/>
      <c r="NDY8"/>
      <c r="NDZ8"/>
      <c r="NEA8"/>
      <c r="NEB8"/>
      <c r="NEC8"/>
      <c r="NED8"/>
      <c r="NEE8"/>
      <c r="NEF8"/>
      <c r="NEG8"/>
      <c r="NEH8"/>
      <c r="NEI8"/>
      <c r="NEJ8"/>
      <c r="NEK8"/>
      <c r="NEL8"/>
      <c r="NEM8"/>
      <c r="NEN8"/>
      <c r="NEO8"/>
      <c r="NEP8"/>
      <c r="NEQ8"/>
      <c r="NER8"/>
      <c r="NES8"/>
      <c r="NET8"/>
      <c r="NEU8"/>
      <c r="NEV8"/>
      <c r="NEW8"/>
      <c r="NEX8"/>
      <c r="NEY8"/>
      <c r="NEZ8"/>
      <c r="NFA8"/>
      <c r="NFB8"/>
      <c r="NFC8"/>
      <c r="NFD8"/>
      <c r="NFE8"/>
      <c r="NFF8"/>
      <c r="NFG8"/>
      <c r="NFH8"/>
      <c r="NFI8"/>
      <c r="NFJ8"/>
      <c r="NFK8"/>
      <c r="NFL8"/>
      <c r="NFM8"/>
      <c r="NFN8"/>
      <c r="NFO8"/>
      <c r="NFP8"/>
      <c r="NFQ8"/>
      <c r="NFR8"/>
      <c r="NFS8"/>
      <c r="NFT8"/>
      <c r="NFU8"/>
      <c r="NFV8"/>
      <c r="NFW8"/>
      <c r="NFX8"/>
      <c r="NFY8"/>
      <c r="NFZ8"/>
      <c r="NGA8"/>
      <c r="NGB8"/>
      <c r="NGC8"/>
      <c r="NGD8"/>
      <c r="NGE8"/>
      <c r="NGF8"/>
      <c r="NGG8"/>
      <c r="NGH8"/>
      <c r="NGI8"/>
      <c r="NGJ8"/>
      <c r="NGK8"/>
      <c r="NGL8"/>
      <c r="NGM8"/>
      <c r="NGN8"/>
      <c r="NGO8"/>
      <c r="NGP8"/>
      <c r="NGQ8"/>
      <c r="NGR8"/>
      <c r="NGS8"/>
      <c r="NGT8"/>
      <c r="NGU8"/>
      <c r="NGV8"/>
      <c r="NGW8"/>
      <c r="NGX8"/>
      <c r="NGY8"/>
      <c r="NGZ8"/>
      <c r="NHA8"/>
      <c r="NHB8"/>
      <c r="NHC8"/>
      <c r="NHD8"/>
      <c r="NHE8"/>
      <c r="NHF8"/>
      <c r="NHG8"/>
      <c r="NHH8"/>
      <c r="NHI8"/>
      <c r="NHJ8"/>
      <c r="NHK8"/>
      <c r="NHL8"/>
      <c r="NHM8"/>
      <c r="NHN8"/>
      <c r="NHO8"/>
      <c r="NHP8"/>
      <c r="NHQ8"/>
      <c r="NHR8"/>
      <c r="NHS8"/>
      <c r="NHT8"/>
      <c r="NHU8"/>
      <c r="NHV8"/>
      <c r="NHW8"/>
      <c r="NHX8"/>
      <c r="NHY8"/>
      <c r="NHZ8"/>
      <c r="NIA8"/>
      <c r="NIB8"/>
      <c r="NIC8"/>
      <c r="NID8"/>
      <c r="NIE8"/>
      <c r="NIF8"/>
      <c r="NIG8"/>
      <c r="NIH8"/>
      <c r="NII8"/>
      <c r="NIJ8"/>
      <c r="NIK8"/>
      <c r="NIL8"/>
      <c r="NIM8"/>
      <c r="NIN8"/>
      <c r="NIO8"/>
      <c r="NIP8"/>
      <c r="NIQ8"/>
      <c r="NIR8"/>
      <c r="NIS8"/>
      <c r="NIT8"/>
      <c r="NIU8"/>
      <c r="NIV8"/>
      <c r="NIW8"/>
      <c r="NIX8"/>
      <c r="NIY8"/>
      <c r="NIZ8"/>
      <c r="NJA8"/>
      <c r="NJB8"/>
      <c r="NJC8"/>
      <c r="NJD8"/>
      <c r="NJE8"/>
      <c r="NJF8"/>
      <c r="NJG8"/>
      <c r="NJH8"/>
      <c r="NJI8"/>
      <c r="NJJ8"/>
      <c r="NJK8"/>
      <c r="NJL8"/>
      <c r="NJM8"/>
      <c r="NJN8"/>
      <c r="NJO8"/>
      <c r="NJP8"/>
      <c r="NJQ8"/>
      <c r="NJR8"/>
      <c r="NJS8"/>
      <c r="NJT8"/>
      <c r="NJU8"/>
      <c r="NJV8"/>
      <c r="NJW8"/>
      <c r="NJX8"/>
      <c r="NJY8"/>
      <c r="NJZ8"/>
      <c r="NKA8"/>
      <c r="NKB8"/>
      <c r="NKC8"/>
      <c r="NKD8"/>
      <c r="NKE8"/>
      <c r="NKF8"/>
      <c r="NKG8"/>
      <c r="NKH8"/>
      <c r="NKI8"/>
      <c r="NKJ8"/>
      <c r="NKK8"/>
      <c r="NKL8"/>
      <c r="NKM8"/>
      <c r="NKN8"/>
      <c r="NKO8"/>
      <c r="NKP8"/>
      <c r="NKQ8"/>
      <c r="NKR8"/>
      <c r="NKS8"/>
      <c r="NKT8"/>
      <c r="NKU8"/>
      <c r="NKV8"/>
      <c r="NKW8"/>
      <c r="NKX8"/>
      <c r="NKY8"/>
      <c r="NKZ8"/>
      <c r="NLA8"/>
      <c r="NLB8"/>
      <c r="NLC8"/>
      <c r="NLD8"/>
      <c r="NLE8"/>
      <c r="NLF8"/>
      <c r="NLG8"/>
      <c r="NLH8"/>
      <c r="NLI8"/>
      <c r="NLJ8"/>
      <c r="NLK8"/>
      <c r="NLL8"/>
      <c r="NLM8"/>
      <c r="NLN8"/>
      <c r="NLO8"/>
      <c r="NLP8"/>
      <c r="NLQ8"/>
      <c r="NLR8"/>
      <c r="NLS8"/>
      <c r="NLT8"/>
      <c r="NLU8"/>
      <c r="NLV8"/>
      <c r="NLW8"/>
      <c r="NLX8"/>
      <c r="NLY8"/>
      <c r="NLZ8"/>
      <c r="NMA8"/>
      <c r="NMB8"/>
      <c r="NMC8"/>
      <c r="NMD8"/>
      <c r="NME8"/>
      <c r="NMF8"/>
      <c r="NMG8"/>
      <c r="NMH8"/>
      <c r="NMI8"/>
      <c r="NMJ8"/>
      <c r="NMK8"/>
      <c r="NML8"/>
      <c r="NMM8"/>
      <c r="NMN8"/>
      <c r="NMO8"/>
      <c r="NMP8"/>
      <c r="NMQ8"/>
      <c r="NMR8"/>
      <c r="NMS8"/>
      <c r="NMT8"/>
      <c r="NMU8"/>
      <c r="NMV8"/>
      <c r="NMW8"/>
      <c r="NMX8"/>
      <c r="NMY8"/>
      <c r="NMZ8"/>
      <c r="NNA8"/>
      <c r="NNB8"/>
      <c r="NNC8"/>
      <c r="NND8"/>
      <c r="NNE8"/>
      <c r="NNF8"/>
      <c r="NNG8"/>
      <c r="NNH8"/>
      <c r="NNI8"/>
      <c r="NNJ8"/>
      <c r="NNK8"/>
      <c r="NNL8"/>
      <c r="NNM8"/>
      <c r="NNN8"/>
      <c r="NNO8"/>
      <c r="NNP8"/>
      <c r="NNQ8"/>
      <c r="NNR8"/>
      <c r="NNS8"/>
      <c r="NNT8"/>
      <c r="NNU8"/>
      <c r="NNV8"/>
      <c r="NNW8"/>
      <c r="NNX8"/>
      <c r="NNY8"/>
      <c r="NNZ8"/>
      <c r="NOA8"/>
      <c r="NOB8"/>
      <c r="NOC8"/>
      <c r="NOD8"/>
      <c r="NOE8"/>
      <c r="NOF8"/>
      <c r="NOG8"/>
      <c r="NOH8"/>
      <c r="NOI8"/>
      <c r="NOJ8"/>
      <c r="NOK8"/>
      <c r="NOL8"/>
      <c r="NOM8"/>
      <c r="NON8"/>
      <c r="NOO8"/>
      <c r="NOP8"/>
      <c r="NOQ8"/>
      <c r="NOR8"/>
      <c r="NOS8"/>
      <c r="NOT8"/>
      <c r="NOU8"/>
      <c r="NOV8"/>
      <c r="NOW8"/>
      <c r="NOX8"/>
      <c r="NOY8"/>
      <c r="NOZ8"/>
      <c r="NPA8"/>
      <c r="NPB8"/>
      <c r="NPC8"/>
      <c r="NPD8"/>
      <c r="NPE8"/>
      <c r="NPF8"/>
      <c r="NPG8"/>
      <c r="NPH8"/>
      <c r="NPI8"/>
      <c r="NPJ8"/>
      <c r="NPK8"/>
      <c r="NPL8"/>
      <c r="NPM8"/>
      <c r="NPN8"/>
      <c r="NPO8"/>
      <c r="NPP8"/>
      <c r="NPQ8"/>
      <c r="NPR8"/>
      <c r="NPS8"/>
      <c r="NPT8"/>
      <c r="NPU8"/>
      <c r="NPV8"/>
      <c r="NPW8"/>
      <c r="NPX8"/>
      <c r="NPY8"/>
      <c r="NPZ8"/>
      <c r="NQA8"/>
      <c r="NQB8"/>
      <c r="NQC8"/>
      <c r="NQD8"/>
      <c r="NQE8"/>
      <c r="NQF8"/>
      <c r="NQG8"/>
      <c r="NQH8"/>
      <c r="NQI8"/>
      <c r="NQJ8"/>
      <c r="NQK8"/>
      <c r="NQL8"/>
      <c r="NQM8"/>
      <c r="NQN8"/>
      <c r="NQO8"/>
      <c r="NQP8"/>
      <c r="NQQ8"/>
      <c r="NQR8"/>
      <c r="NQS8"/>
      <c r="NQT8"/>
      <c r="NQU8"/>
      <c r="NQV8"/>
      <c r="NQW8"/>
      <c r="NQX8"/>
      <c r="NQY8"/>
      <c r="NQZ8"/>
      <c r="NRA8"/>
      <c r="NRB8"/>
      <c r="NRC8"/>
      <c r="NRD8"/>
      <c r="NRE8"/>
      <c r="NRF8"/>
      <c r="NRG8"/>
      <c r="NRH8"/>
      <c r="NRI8"/>
      <c r="NRJ8"/>
      <c r="NRK8"/>
      <c r="NRL8"/>
      <c r="NRM8"/>
      <c r="NRN8"/>
      <c r="NRO8"/>
      <c r="NRP8"/>
      <c r="NRQ8"/>
      <c r="NRR8"/>
      <c r="NRS8"/>
      <c r="NRT8"/>
      <c r="NRU8"/>
      <c r="NRV8"/>
      <c r="NRW8"/>
      <c r="NRX8"/>
      <c r="NRY8"/>
      <c r="NRZ8"/>
      <c r="NSA8"/>
      <c r="NSB8"/>
      <c r="NSC8"/>
      <c r="NSD8"/>
      <c r="NSE8"/>
      <c r="NSF8"/>
      <c r="NSG8"/>
      <c r="NSH8"/>
      <c r="NSI8"/>
      <c r="NSJ8"/>
      <c r="NSK8"/>
      <c r="NSL8"/>
      <c r="NSM8"/>
      <c r="NSN8"/>
      <c r="NSO8"/>
      <c r="NSP8"/>
      <c r="NSQ8"/>
      <c r="NSR8"/>
      <c r="NSS8"/>
      <c r="NST8"/>
      <c r="NSU8"/>
      <c r="NSV8"/>
      <c r="NSW8"/>
      <c r="NSX8"/>
      <c r="NSY8"/>
      <c r="NSZ8"/>
      <c r="NTA8"/>
      <c r="NTB8"/>
      <c r="NTC8"/>
      <c r="NTD8"/>
      <c r="NTE8"/>
      <c r="NTF8"/>
      <c r="NTG8"/>
      <c r="NTH8"/>
      <c r="NTI8"/>
      <c r="NTJ8"/>
      <c r="NTK8"/>
      <c r="NTL8"/>
      <c r="NTM8"/>
      <c r="NTN8"/>
      <c r="NTO8"/>
      <c r="NTP8"/>
      <c r="NTQ8"/>
      <c r="NTR8"/>
      <c r="NTS8"/>
      <c r="NTT8"/>
      <c r="NTU8"/>
      <c r="NTV8"/>
      <c r="NTW8"/>
      <c r="NTX8"/>
      <c r="NTY8"/>
      <c r="NTZ8"/>
      <c r="NUA8"/>
      <c r="NUB8"/>
      <c r="NUC8"/>
      <c r="NUD8"/>
      <c r="NUE8"/>
      <c r="NUF8"/>
      <c r="NUG8"/>
      <c r="NUH8"/>
      <c r="NUI8"/>
      <c r="NUJ8"/>
      <c r="NUK8"/>
      <c r="NUL8"/>
      <c r="NUM8"/>
      <c r="NUN8"/>
      <c r="NUO8"/>
      <c r="NUP8"/>
      <c r="NUQ8"/>
      <c r="NUR8"/>
      <c r="NUS8"/>
      <c r="NUT8"/>
      <c r="NUU8"/>
      <c r="NUV8"/>
      <c r="NUW8"/>
      <c r="NUX8"/>
      <c r="NUY8"/>
      <c r="NUZ8"/>
      <c r="NVA8"/>
      <c r="NVB8"/>
      <c r="NVC8"/>
      <c r="NVD8"/>
      <c r="NVE8"/>
      <c r="NVF8"/>
      <c r="NVG8"/>
      <c r="NVH8"/>
      <c r="NVI8"/>
      <c r="NVJ8"/>
      <c r="NVK8"/>
      <c r="NVL8"/>
      <c r="NVM8"/>
      <c r="NVN8"/>
      <c r="NVO8"/>
      <c r="NVP8"/>
      <c r="NVQ8"/>
      <c r="NVR8"/>
      <c r="NVS8"/>
      <c r="NVT8"/>
      <c r="NVU8"/>
      <c r="NVV8"/>
      <c r="NVW8"/>
      <c r="NVX8"/>
      <c r="NVY8"/>
      <c r="NVZ8"/>
      <c r="NWA8"/>
      <c r="NWB8"/>
      <c r="NWC8"/>
      <c r="NWD8"/>
      <c r="NWE8"/>
      <c r="NWF8"/>
      <c r="NWG8"/>
      <c r="NWH8"/>
      <c r="NWI8"/>
      <c r="NWJ8"/>
      <c r="NWK8"/>
      <c r="NWL8"/>
      <c r="NWM8"/>
      <c r="NWN8"/>
      <c r="NWO8"/>
      <c r="NWP8"/>
      <c r="NWQ8"/>
      <c r="NWR8"/>
      <c r="NWS8"/>
      <c r="NWT8"/>
      <c r="NWU8"/>
      <c r="NWV8"/>
      <c r="NWW8"/>
      <c r="NWX8"/>
      <c r="NWY8"/>
      <c r="NWZ8"/>
      <c r="NXA8"/>
      <c r="NXB8"/>
      <c r="NXC8"/>
      <c r="NXD8"/>
      <c r="NXE8"/>
      <c r="NXF8"/>
      <c r="NXG8"/>
      <c r="NXH8"/>
      <c r="NXI8"/>
      <c r="NXJ8"/>
      <c r="NXK8"/>
      <c r="NXL8"/>
      <c r="NXM8"/>
      <c r="NXN8"/>
      <c r="NXO8"/>
      <c r="NXP8"/>
      <c r="NXQ8"/>
      <c r="NXR8"/>
      <c r="NXS8"/>
      <c r="NXT8"/>
      <c r="NXU8"/>
      <c r="NXV8"/>
      <c r="NXW8"/>
      <c r="NXX8"/>
      <c r="NXY8"/>
      <c r="NXZ8"/>
      <c r="NYA8"/>
      <c r="NYB8"/>
      <c r="NYC8"/>
      <c r="NYD8"/>
      <c r="NYE8"/>
      <c r="NYF8"/>
      <c r="NYG8"/>
      <c r="NYH8"/>
      <c r="NYI8"/>
      <c r="NYJ8"/>
      <c r="NYK8"/>
      <c r="NYL8"/>
      <c r="NYM8"/>
      <c r="NYN8"/>
      <c r="NYO8"/>
      <c r="NYP8"/>
      <c r="NYQ8"/>
      <c r="NYR8"/>
      <c r="NYS8"/>
      <c r="NYT8"/>
      <c r="NYU8"/>
      <c r="NYV8"/>
      <c r="NYW8"/>
      <c r="NYX8"/>
      <c r="NYY8"/>
      <c r="NYZ8"/>
      <c r="NZA8"/>
      <c r="NZB8"/>
      <c r="NZC8"/>
      <c r="NZD8"/>
      <c r="NZE8"/>
      <c r="NZF8"/>
      <c r="NZG8"/>
      <c r="NZH8"/>
      <c r="NZI8"/>
      <c r="NZJ8"/>
      <c r="NZK8"/>
      <c r="NZL8"/>
      <c r="NZM8"/>
      <c r="NZN8"/>
      <c r="NZO8"/>
      <c r="NZP8"/>
      <c r="NZQ8"/>
      <c r="NZR8"/>
      <c r="NZS8"/>
      <c r="NZT8"/>
      <c r="NZU8"/>
      <c r="NZV8"/>
      <c r="NZW8"/>
      <c r="NZX8"/>
      <c r="NZY8"/>
      <c r="NZZ8"/>
      <c r="OAA8"/>
      <c r="OAB8"/>
      <c r="OAC8"/>
      <c r="OAD8"/>
      <c r="OAE8"/>
      <c r="OAF8"/>
      <c r="OAG8"/>
      <c r="OAH8"/>
      <c r="OAI8"/>
      <c r="OAJ8"/>
      <c r="OAK8"/>
      <c r="OAL8"/>
      <c r="OAM8"/>
      <c r="OAN8"/>
      <c r="OAO8"/>
      <c r="OAP8"/>
      <c r="OAQ8"/>
      <c r="OAR8"/>
      <c r="OAS8"/>
      <c r="OAT8"/>
      <c r="OAU8"/>
      <c r="OAV8"/>
      <c r="OAW8"/>
      <c r="OAX8"/>
      <c r="OAY8"/>
      <c r="OAZ8"/>
      <c r="OBA8"/>
      <c r="OBB8"/>
      <c r="OBC8"/>
      <c r="OBD8"/>
      <c r="OBE8"/>
      <c r="OBF8"/>
      <c r="OBG8"/>
      <c r="OBH8"/>
      <c r="OBI8"/>
      <c r="OBJ8"/>
      <c r="OBK8"/>
      <c r="OBL8"/>
      <c r="OBM8"/>
      <c r="OBN8"/>
      <c r="OBO8"/>
      <c r="OBP8"/>
      <c r="OBQ8"/>
      <c r="OBR8"/>
      <c r="OBS8"/>
      <c r="OBT8"/>
      <c r="OBU8"/>
      <c r="OBV8"/>
      <c r="OBW8"/>
      <c r="OBX8"/>
      <c r="OBY8"/>
      <c r="OBZ8"/>
      <c r="OCA8"/>
      <c r="OCB8"/>
      <c r="OCC8"/>
      <c r="OCD8"/>
      <c r="OCE8"/>
      <c r="OCF8"/>
      <c r="OCG8"/>
      <c r="OCH8"/>
      <c r="OCI8"/>
      <c r="OCJ8"/>
      <c r="OCK8"/>
      <c r="OCL8"/>
      <c r="OCM8"/>
      <c r="OCN8"/>
      <c r="OCO8"/>
      <c r="OCP8"/>
      <c r="OCQ8"/>
      <c r="OCR8"/>
      <c r="OCS8"/>
      <c r="OCT8"/>
      <c r="OCU8"/>
      <c r="OCV8"/>
      <c r="OCW8"/>
      <c r="OCX8"/>
      <c r="OCY8"/>
      <c r="OCZ8"/>
      <c r="ODA8"/>
      <c r="ODB8"/>
      <c r="ODC8"/>
      <c r="ODD8"/>
      <c r="ODE8"/>
      <c r="ODF8"/>
      <c r="ODG8"/>
      <c r="ODH8"/>
      <c r="ODI8"/>
      <c r="ODJ8"/>
      <c r="ODK8"/>
      <c r="ODL8"/>
      <c r="ODM8"/>
      <c r="ODN8"/>
      <c r="ODO8"/>
      <c r="ODP8"/>
      <c r="ODQ8"/>
      <c r="ODR8"/>
      <c r="ODS8"/>
      <c r="ODT8"/>
      <c r="ODU8"/>
      <c r="ODV8"/>
      <c r="ODW8"/>
      <c r="ODX8"/>
      <c r="ODY8"/>
      <c r="ODZ8"/>
      <c r="OEA8"/>
      <c r="OEB8"/>
      <c r="OEC8"/>
      <c r="OED8"/>
      <c r="OEE8"/>
      <c r="OEF8"/>
      <c r="OEG8"/>
      <c r="OEH8"/>
      <c r="OEI8"/>
      <c r="OEJ8"/>
      <c r="OEK8"/>
      <c r="OEL8"/>
      <c r="OEM8"/>
      <c r="OEN8"/>
      <c r="OEO8"/>
      <c r="OEP8"/>
      <c r="OEQ8"/>
      <c r="OER8"/>
      <c r="OES8"/>
      <c r="OET8"/>
      <c r="OEU8"/>
      <c r="OEV8"/>
      <c r="OEW8"/>
      <c r="OEX8"/>
      <c r="OEY8"/>
      <c r="OEZ8"/>
      <c r="OFA8"/>
      <c r="OFB8"/>
      <c r="OFC8"/>
      <c r="OFD8"/>
      <c r="OFE8"/>
      <c r="OFF8"/>
      <c r="OFG8"/>
      <c r="OFH8"/>
      <c r="OFI8"/>
      <c r="OFJ8"/>
      <c r="OFK8"/>
      <c r="OFL8"/>
      <c r="OFM8"/>
      <c r="OFN8"/>
      <c r="OFO8"/>
      <c r="OFP8"/>
      <c r="OFQ8"/>
      <c r="OFR8"/>
      <c r="OFS8"/>
      <c r="OFT8"/>
      <c r="OFU8"/>
      <c r="OFV8"/>
      <c r="OFW8"/>
      <c r="OFX8"/>
      <c r="OFY8"/>
      <c r="OFZ8"/>
      <c r="OGA8"/>
      <c r="OGB8"/>
      <c r="OGC8"/>
      <c r="OGD8"/>
      <c r="OGE8"/>
      <c r="OGF8"/>
      <c r="OGG8"/>
      <c r="OGH8"/>
      <c r="OGI8"/>
      <c r="OGJ8"/>
      <c r="OGK8"/>
      <c r="OGL8"/>
      <c r="OGM8"/>
      <c r="OGN8"/>
      <c r="OGO8"/>
      <c r="OGP8"/>
      <c r="OGQ8"/>
      <c r="OGR8"/>
      <c r="OGS8"/>
      <c r="OGT8"/>
      <c r="OGU8"/>
      <c r="OGV8"/>
      <c r="OGW8"/>
      <c r="OGX8"/>
      <c r="OGY8"/>
      <c r="OGZ8"/>
      <c r="OHA8"/>
      <c r="OHB8"/>
      <c r="OHC8"/>
      <c r="OHD8"/>
      <c r="OHE8"/>
      <c r="OHF8"/>
      <c r="OHG8"/>
      <c r="OHH8"/>
      <c r="OHI8"/>
      <c r="OHJ8"/>
      <c r="OHK8"/>
      <c r="OHL8"/>
      <c r="OHM8"/>
      <c r="OHN8"/>
      <c r="OHO8"/>
      <c r="OHP8"/>
      <c r="OHQ8"/>
      <c r="OHR8"/>
      <c r="OHS8"/>
      <c r="OHT8"/>
      <c r="OHU8"/>
      <c r="OHV8"/>
      <c r="OHW8"/>
      <c r="OHX8"/>
      <c r="OHY8"/>
      <c r="OHZ8"/>
      <c r="OIA8"/>
      <c r="OIB8"/>
      <c r="OIC8"/>
      <c r="OID8"/>
      <c r="OIE8"/>
      <c r="OIF8"/>
      <c r="OIG8"/>
      <c r="OIH8"/>
      <c r="OII8"/>
      <c r="OIJ8"/>
      <c r="OIK8"/>
      <c r="OIL8"/>
      <c r="OIM8"/>
      <c r="OIN8"/>
      <c r="OIO8"/>
      <c r="OIP8"/>
      <c r="OIQ8"/>
      <c r="OIR8"/>
      <c r="OIS8"/>
      <c r="OIT8"/>
      <c r="OIU8"/>
      <c r="OIV8"/>
      <c r="OIW8"/>
      <c r="OIX8"/>
      <c r="OIY8"/>
      <c r="OIZ8"/>
      <c r="OJA8"/>
      <c r="OJB8"/>
      <c r="OJC8"/>
      <c r="OJD8"/>
      <c r="OJE8"/>
      <c r="OJF8"/>
      <c r="OJG8"/>
      <c r="OJH8"/>
      <c r="OJI8"/>
      <c r="OJJ8"/>
      <c r="OJK8"/>
      <c r="OJL8"/>
      <c r="OJM8"/>
      <c r="OJN8"/>
      <c r="OJO8"/>
      <c r="OJP8"/>
      <c r="OJQ8"/>
      <c r="OJR8"/>
      <c r="OJS8"/>
      <c r="OJT8"/>
      <c r="OJU8"/>
      <c r="OJV8"/>
      <c r="OJW8"/>
      <c r="OJX8"/>
      <c r="OJY8"/>
      <c r="OJZ8"/>
      <c r="OKA8"/>
      <c r="OKB8"/>
      <c r="OKC8"/>
      <c r="OKD8"/>
      <c r="OKE8"/>
      <c r="OKF8"/>
      <c r="OKG8"/>
      <c r="OKH8"/>
      <c r="OKI8"/>
      <c r="OKJ8"/>
      <c r="OKK8"/>
      <c r="OKL8"/>
      <c r="OKM8"/>
      <c r="OKN8"/>
      <c r="OKO8"/>
      <c r="OKP8"/>
      <c r="OKQ8"/>
      <c r="OKR8"/>
      <c r="OKS8"/>
      <c r="OKT8"/>
      <c r="OKU8"/>
      <c r="OKV8"/>
      <c r="OKW8"/>
      <c r="OKX8"/>
      <c r="OKY8"/>
      <c r="OKZ8"/>
      <c r="OLA8"/>
      <c r="OLB8"/>
      <c r="OLC8"/>
      <c r="OLD8"/>
      <c r="OLE8"/>
      <c r="OLF8"/>
      <c r="OLG8"/>
      <c r="OLH8"/>
      <c r="OLI8"/>
      <c r="OLJ8"/>
      <c r="OLK8"/>
      <c r="OLL8"/>
      <c r="OLM8"/>
      <c r="OLN8"/>
      <c r="OLO8"/>
      <c r="OLP8"/>
      <c r="OLQ8"/>
      <c r="OLR8"/>
      <c r="OLS8"/>
      <c r="OLT8"/>
      <c r="OLU8"/>
      <c r="OLV8"/>
      <c r="OLW8"/>
      <c r="OLX8"/>
      <c r="OLY8"/>
      <c r="OLZ8"/>
      <c r="OMA8"/>
      <c r="OMB8"/>
      <c r="OMC8"/>
      <c r="OMD8"/>
      <c r="OME8"/>
      <c r="OMF8"/>
      <c r="OMG8"/>
      <c r="OMH8"/>
      <c r="OMI8"/>
      <c r="OMJ8"/>
      <c r="OMK8"/>
      <c r="OML8"/>
      <c r="OMM8"/>
      <c r="OMN8"/>
      <c r="OMO8"/>
      <c r="OMP8"/>
      <c r="OMQ8"/>
      <c r="OMR8"/>
      <c r="OMS8"/>
      <c r="OMT8"/>
      <c r="OMU8"/>
      <c r="OMV8"/>
      <c r="OMW8"/>
      <c r="OMX8"/>
      <c r="OMY8"/>
      <c r="OMZ8"/>
      <c r="ONA8"/>
      <c r="ONB8"/>
      <c r="ONC8"/>
      <c r="OND8"/>
      <c r="ONE8"/>
      <c r="ONF8"/>
      <c r="ONG8"/>
      <c r="ONH8"/>
      <c r="ONI8"/>
      <c r="ONJ8"/>
      <c r="ONK8"/>
      <c r="ONL8"/>
      <c r="ONM8"/>
      <c r="ONN8"/>
      <c r="ONO8"/>
      <c r="ONP8"/>
      <c r="ONQ8"/>
      <c r="ONR8"/>
      <c r="ONS8"/>
      <c r="ONT8"/>
      <c r="ONU8"/>
      <c r="ONV8"/>
      <c r="ONW8"/>
      <c r="ONX8"/>
      <c r="ONY8"/>
      <c r="ONZ8"/>
      <c r="OOA8"/>
      <c r="OOB8"/>
      <c r="OOC8"/>
      <c r="OOD8"/>
      <c r="OOE8"/>
      <c r="OOF8"/>
      <c r="OOG8"/>
      <c r="OOH8"/>
      <c r="OOI8"/>
      <c r="OOJ8"/>
      <c r="OOK8"/>
      <c r="OOL8"/>
      <c r="OOM8"/>
      <c r="OON8"/>
      <c r="OOO8"/>
      <c r="OOP8"/>
      <c r="OOQ8"/>
      <c r="OOR8"/>
      <c r="OOS8"/>
      <c r="OOT8"/>
      <c r="OOU8"/>
      <c r="OOV8"/>
      <c r="OOW8"/>
      <c r="OOX8"/>
      <c r="OOY8"/>
      <c r="OOZ8"/>
      <c r="OPA8"/>
      <c r="OPB8"/>
      <c r="OPC8"/>
      <c r="OPD8"/>
      <c r="OPE8"/>
      <c r="OPF8"/>
      <c r="OPG8"/>
      <c r="OPH8"/>
      <c r="OPI8"/>
      <c r="OPJ8"/>
      <c r="OPK8"/>
      <c r="OPL8"/>
      <c r="OPM8"/>
      <c r="OPN8"/>
      <c r="OPO8"/>
      <c r="OPP8"/>
      <c r="OPQ8"/>
      <c r="OPR8"/>
      <c r="OPS8"/>
      <c r="OPT8"/>
      <c r="OPU8"/>
      <c r="OPV8"/>
      <c r="OPW8"/>
      <c r="OPX8"/>
      <c r="OPY8"/>
      <c r="OPZ8"/>
      <c r="OQA8"/>
      <c r="OQB8"/>
      <c r="OQC8"/>
      <c r="OQD8"/>
      <c r="OQE8"/>
      <c r="OQF8"/>
      <c r="OQG8"/>
      <c r="OQH8"/>
      <c r="OQI8"/>
      <c r="OQJ8"/>
      <c r="OQK8"/>
      <c r="OQL8"/>
      <c r="OQM8"/>
      <c r="OQN8"/>
      <c r="OQO8"/>
      <c r="OQP8"/>
      <c r="OQQ8"/>
      <c r="OQR8"/>
      <c r="OQS8"/>
      <c r="OQT8"/>
      <c r="OQU8"/>
      <c r="OQV8"/>
      <c r="OQW8"/>
      <c r="OQX8"/>
      <c r="OQY8"/>
      <c r="OQZ8"/>
      <c r="ORA8"/>
      <c r="ORB8"/>
      <c r="ORC8"/>
      <c r="ORD8"/>
      <c r="ORE8"/>
      <c r="ORF8"/>
      <c r="ORG8"/>
      <c r="ORH8"/>
      <c r="ORI8"/>
      <c r="ORJ8"/>
      <c r="ORK8"/>
      <c r="ORL8"/>
      <c r="ORM8"/>
      <c r="ORN8"/>
      <c r="ORO8"/>
      <c r="ORP8"/>
      <c r="ORQ8"/>
      <c r="ORR8"/>
      <c r="ORS8"/>
      <c r="ORT8"/>
      <c r="ORU8"/>
      <c r="ORV8"/>
      <c r="ORW8"/>
      <c r="ORX8"/>
      <c r="ORY8"/>
      <c r="ORZ8"/>
      <c r="OSA8"/>
      <c r="OSB8"/>
      <c r="OSC8"/>
      <c r="OSD8"/>
      <c r="OSE8"/>
      <c r="OSF8"/>
      <c r="OSG8"/>
      <c r="OSH8"/>
      <c r="OSI8"/>
      <c r="OSJ8"/>
      <c r="OSK8"/>
      <c r="OSL8"/>
      <c r="OSM8"/>
      <c r="OSN8"/>
      <c r="OSO8"/>
      <c r="OSP8"/>
      <c r="OSQ8"/>
      <c r="OSR8"/>
      <c r="OSS8"/>
      <c r="OST8"/>
      <c r="OSU8"/>
      <c r="OSV8"/>
      <c r="OSW8"/>
      <c r="OSX8"/>
      <c r="OSY8"/>
      <c r="OSZ8"/>
      <c r="OTA8"/>
      <c r="OTB8"/>
      <c r="OTC8"/>
      <c r="OTD8"/>
      <c r="OTE8"/>
      <c r="OTF8"/>
      <c r="OTG8"/>
      <c r="OTH8"/>
      <c r="OTI8"/>
      <c r="OTJ8"/>
      <c r="OTK8"/>
      <c r="OTL8"/>
      <c r="OTM8"/>
      <c r="OTN8"/>
      <c r="OTO8"/>
      <c r="OTP8"/>
      <c r="OTQ8"/>
      <c r="OTR8"/>
      <c r="OTS8"/>
      <c r="OTT8"/>
      <c r="OTU8"/>
      <c r="OTV8"/>
      <c r="OTW8"/>
      <c r="OTX8"/>
      <c r="OTY8"/>
      <c r="OTZ8"/>
      <c r="OUA8"/>
      <c r="OUB8"/>
      <c r="OUC8"/>
      <c r="OUD8"/>
      <c r="OUE8"/>
      <c r="OUF8"/>
      <c r="OUG8"/>
      <c r="OUH8"/>
      <c r="OUI8"/>
      <c r="OUJ8"/>
      <c r="OUK8"/>
      <c r="OUL8"/>
      <c r="OUM8"/>
      <c r="OUN8"/>
      <c r="OUO8"/>
      <c r="OUP8"/>
      <c r="OUQ8"/>
      <c r="OUR8"/>
      <c r="OUS8"/>
      <c r="OUT8"/>
      <c r="OUU8"/>
      <c r="OUV8"/>
      <c r="OUW8"/>
      <c r="OUX8"/>
      <c r="OUY8"/>
      <c r="OUZ8"/>
      <c r="OVA8"/>
      <c r="OVB8"/>
      <c r="OVC8"/>
      <c r="OVD8"/>
      <c r="OVE8"/>
      <c r="OVF8"/>
      <c r="OVG8"/>
      <c r="OVH8"/>
      <c r="OVI8"/>
      <c r="OVJ8"/>
      <c r="OVK8"/>
      <c r="OVL8"/>
      <c r="OVM8"/>
      <c r="OVN8"/>
      <c r="OVO8"/>
      <c r="OVP8"/>
      <c r="OVQ8"/>
      <c r="OVR8"/>
      <c r="OVS8"/>
      <c r="OVT8"/>
      <c r="OVU8"/>
      <c r="OVV8"/>
      <c r="OVW8"/>
      <c r="OVX8"/>
      <c r="OVY8"/>
      <c r="OVZ8"/>
      <c r="OWA8"/>
      <c r="OWB8"/>
      <c r="OWC8"/>
      <c r="OWD8"/>
      <c r="OWE8"/>
      <c r="OWF8"/>
      <c r="OWG8"/>
      <c r="OWH8"/>
      <c r="OWI8"/>
      <c r="OWJ8"/>
      <c r="OWK8"/>
      <c r="OWL8"/>
      <c r="OWM8"/>
      <c r="OWN8"/>
      <c r="OWO8"/>
      <c r="OWP8"/>
      <c r="OWQ8"/>
      <c r="OWR8"/>
      <c r="OWS8"/>
      <c r="OWT8"/>
      <c r="OWU8"/>
      <c r="OWV8"/>
      <c r="OWW8"/>
      <c r="OWX8"/>
      <c r="OWY8"/>
      <c r="OWZ8"/>
      <c r="OXA8"/>
      <c r="OXB8"/>
      <c r="OXC8"/>
      <c r="OXD8"/>
      <c r="OXE8"/>
      <c r="OXF8"/>
      <c r="OXG8"/>
      <c r="OXH8"/>
      <c r="OXI8"/>
      <c r="OXJ8"/>
      <c r="OXK8"/>
      <c r="OXL8"/>
      <c r="OXM8"/>
      <c r="OXN8"/>
      <c r="OXO8"/>
      <c r="OXP8"/>
      <c r="OXQ8"/>
      <c r="OXR8"/>
      <c r="OXS8"/>
      <c r="OXT8"/>
      <c r="OXU8"/>
      <c r="OXV8"/>
      <c r="OXW8"/>
      <c r="OXX8"/>
      <c r="OXY8"/>
      <c r="OXZ8"/>
      <c r="OYA8"/>
      <c r="OYB8"/>
      <c r="OYC8"/>
      <c r="OYD8"/>
      <c r="OYE8"/>
      <c r="OYF8"/>
      <c r="OYG8"/>
      <c r="OYH8"/>
      <c r="OYI8"/>
      <c r="OYJ8"/>
      <c r="OYK8"/>
      <c r="OYL8"/>
      <c r="OYM8"/>
      <c r="OYN8"/>
      <c r="OYO8"/>
      <c r="OYP8"/>
      <c r="OYQ8"/>
      <c r="OYR8"/>
      <c r="OYS8"/>
      <c r="OYT8"/>
      <c r="OYU8"/>
      <c r="OYV8"/>
      <c r="OYW8"/>
      <c r="OYX8"/>
      <c r="OYY8"/>
      <c r="OYZ8"/>
      <c r="OZA8"/>
      <c r="OZB8"/>
      <c r="OZC8"/>
      <c r="OZD8"/>
      <c r="OZE8"/>
      <c r="OZF8"/>
      <c r="OZG8"/>
      <c r="OZH8"/>
      <c r="OZI8"/>
      <c r="OZJ8"/>
      <c r="OZK8"/>
      <c r="OZL8"/>
      <c r="OZM8"/>
      <c r="OZN8"/>
      <c r="OZO8"/>
      <c r="OZP8"/>
      <c r="OZQ8"/>
      <c r="OZR8"/>
      <c r="OZS8"/>
      <c r="OZT8"/>
      <c r="OZU8"/>
      <c r="OZV8"/>
      <c r="OZW8"/>
      <c r="OZX8"/>
      <c r="OZY8"/>
      <c r="OZZ8"/>
      <c r="PAA8"/>
      <c r="PAB8"/>
      <c r="PAC8"/>
      <c r="PAD8"/>
      <c r="PAE8"/>
      <c r="PAF8"/>
      <c r="PAG8"/>
      <c r="PAH8"/>
      <c r="PAI8"/>
      <c r="PAJ8"/>
      <c r="PAK8"/>
      <c r="PAL8"/>
      <c r="PAM8"/>
      <c r="PAN8"/>
      <c r="PAO8"/>
      <c r="PAP8"/>
      <c r="PAQ8"/>
      <c r="PAR8"/>
      <c r="PAS8"/>
      <c r="PAT8"/>
      <c r="PAU8"/>
      <c r="PAV8"/>
      <c r="PAW8"/>
      <c r="PAX8"/>
      <c r="PAY8"/>
      <c r="PAZ8"/>
      <c r="PBA8"/>
      <c r="PBB8"/>
      <c r="PBC8"/>
      <c r="PBD8"/>
      <c r="PBE8"/>
      <c r="PBF8"/>
      <c r="PBG8"/>
      <c r="PBH8"/>
      <c r="PBI8"/>
      <c r="PBJ8"/>
      <c r="PBK8"/>
      <c r="PBL8"/>
      <c r="PBM8"/>
      <c r="PBN8"/>
      <c r="PBO8"/>
      <c r="PBP8"/>
      <c r="PBQ8"/>
      <c r="PBR8"/>
      <c r="PBS8"/>
      <c r="PBT8"/>
      <c r="PBU8"/>
      <c r="PBV8"/>
      <c r="PBW8"/>
      <c r="PBX8"/>
      <c r="PBY8"/>
      <c r="PBZ8"/>
      <c r="PCA8"/>
      <c r="PCB8"/>
      <c r="PCC8"/>
      <c r="PCD8"/>
      <c r="PCE8"/>
      <c r="PCF8"/>
      <c r="PCG8"/>
      <c r="PCH8"/>
      <c r="PCI8"/>
      <c r="PCJ8"/>
      <c r="PCK8"/>
      <c r="PCL8"/>
      <c r="PCM8"/>
      <c r="PCN8"/>
      <c r="PCO8"/>
      <c r="PCP8"/>
      <c r="PCQ8"/>
      <c r="PCR8"/>
      <c r="PCS8"/>
      <c r="PCT8"/>
      <c r="PCU8"/>
      <c r="PCV8"/>
      <c r="PCW8"/>
      <c r="PCX8"/>
      <c r="PCY8"/>
      <c r="PCZ8"/>
      <c r="PDA8"/>
      <c r="PDB8"/>
      <c r="PDC8"/>
      <c r="PDD8"/>
      <c r="PDE8"/>
      <c r="PDF8"/>
      <c r="PDG8"/>
      <c r="PDH8"/>
      <c r="PDI8"/>
      <c r="PDJ8"/>
      <c r="PDK8"/>
      <c r="PDL8"/>
      <c r="PDM8"/>
      <c r="PDN8"/>
      <c r="PDO8"/>
      <c r="PDP8"/>
      <c r="PDQ8"/>
      <c r="PDR8"/>
      <c r="PDS8"/>
      <c r="PDT8"/>
      <c r="PDU8"/>
      <c r="PDV8"/>
      <c r="PDW8"/>
      <c r="PDX8"/>
      <c r="PDY8"/>
      <c r="PDZ8"/>
      <c r="PEA8"/>
      <c r="PEB8"/>
      <c r="PEC8"/>
      <c r="PED8"/>
      <c r="PEE8"/>
      <c r="PEF8"/>
      <c r="PEG8"/>
      <c r="PEH8"/>
      <c r="PEI8"/>
      <c r="PEJ8"/>
      <c r="PEK8"/>
      <c r="PEL8"/>
      <c r="PEM8"/>
      <c r="PEN8"/>
      <c r="PEO8"/>
      <c r="PEP8"/>
      <c r="PEQ8"/>
      <c r="PER8"/>
      <c r="PES8"/>
      <c r="PET8"/>
      <c r="PEU8"/>
      <c r="PEV8"/>
      <c r="PEW8"/>
      <c r="PEX8"/>
      <c r="PEY8"/>
      <c r="PEZ8"/>
      <c r="PFA8"/>
      <c r="PFB8"/>
      <c r="PFC8"/>
      <c r="PFD8"/>
      <c r="PFE8"/>
      <c r="PFF8"/>
      <c r="PFG8"/>
      <c r="PFH8"/>
      <c r="PFI8"/>
      <c r="PFJ8"/>
      <c r="PFK8"/>
      <c r="PFL8"/>
      <c r="PFM8"/>
      <c r="PFN8"/>
      <c r="PFO8"/>
      <c r="PFP8"/>
      <c r="PFQ8"/>
      <c r="PFR8"/>
      <c r="PFS8"/>
      <c r="PFT8"/>
      <c r="PFU8"/>
      <c r="PFV8"/>
      <c r="PFW8"/>
      <c r="PFX8"/>
      <c r="PFY8"/>
      <c r="PFZ8"/>
      <c r="PGA8"/>
      <c r="PGB8"/>
      <c r="PGC8"/>
      <c r="PGD8"/>
      <c r="PGE8"/>
      <c r="PGF8"/>
      <c r="PGG8"/>
      <c r="PGH8"/>
      <c r="PGI8"/>
      <c r="PGJ8"/>
      <c r="PGK8"/>
      <c r="PGL8"/>
      <c r="PGM8"/>
      <c r="PGN8"/>
      <c r="PGO8"/>
      <c r="PGP8"/>
      <c r="PGQ8"/>
      <c r="PGR8"/>
      <c r="PGS8"/>
      <c r="PGT8"/>
      <c r="PGU8"/>
      <c r="PGV8"/>
      <c r="PGW8"/>
      <c r="PGX8"/>
      <c r="PGY8"/>
      <c r="PGZ8"/>
      <c r="PHA8"/>
      <c r="PHB8"/>
      <c r="PHC8"/>
      <c r="PHD8"/>
      <c r="PHE8"/>
      <c r="PHF8"/>
      <c r="PHG8"/>
      <c r="PHH8"/>
      <c r="PHI8"/>
      <c r="PHJ8"/>
      <c r="PHK8"/>
      <c r="PHL8"/>
      <c r="PHM8"/>
      <c r="PHN8"/>
      <c r="PHO8"/>
      <c r="PHP8"/>
      <c r="PHQ8"/>
      <c r="PHR8"/>
      <c r="PHS8"/>
      <c r="PHT8"/>
      <c r="PHU8"/>
      <c r="PHV8"/>
      <c r="PHW8"/>
      <c r="PHX8"/>
      <c r="PHY8"/>
      <c r="PHZ8"/>
      <c r="PIA8"/>
      <c r="PIB8"/>
      <c r="PIC8"/>
      <c r="PID8"/>
      <c r="PIE8"/>
      <c r="PIF8"/>
      <c r="PIG8"/>
      <c r="PIH8"/>
      <c r="PII8"/>
      <c r="PIJ8"/>
      <c r="PIK8"/>
      <c r="PIL8"/>
      <c r="PIM8"/>
      <c r="PIN8"/>
      <c r="PIO8"/>
      <c r="PIP8"/>
      <c r="PIQ8"/>
      <c r="PIR8"/>
      <c r="PIS8"/>
      <c r="PIT8"/>
      <c r="PIU8"/>
      <c r="PIV8"/>
      <c r="PIW8"/>
      <c r="PIX8"/>
      <c r="PIY8"/>
      <c r="PIZ8"/>
      <c r="PJA8"/>
      <c r="PJB8"/>
      <c r="PJC8"/>
      <c r="PJD8"/>
      <c r="PJE8"/>
      <c r="PJF8"/>
      <c r="PJG8"/>
      <c r="PJH8"/>
      <c r="PJI8"/>
      <c r="PJJ8"/>
      <c r="PJK8"/>
      <c r="PJL8"/>
      <c r="PJM8"/>
      <c r="PJN8"/>
      <c r="PJO8"/>
      <c r="PJP8"/>
      <c r="PJQ8"/>
      <c r="PJR8"/>
      <c r="PJS8"/>
      <c r="PJT8"/>
      <c r="PJU8"/>
      <c r="PJV8"/>
      <c r="PJW8"/>
      <c r="PJX8"/>
      <c r="PJY8"/>
      <c r="PJZ8"/>
      <c r="PKA8"/>
      <c r="PKB8"/>
      <c r="PKC8"/>
      <c r="PKD8"/>
      <c r="PKE8"/>
      <c r="PKF8"/>
      <c r="PKG8"/>
      <c r="PKH8"/>
      <c r="PKI8"/>
      <c r="PKJ8"/>
      <c r="PKK8"/>
      <c r="PKL8"/>
      <c r="PKM8"/>
      <c r="PKN8"/>
      <c r="PKO8"/>
      <c r="PKP8"/>
      <c r="PKQ8"/>
      <c r="PKR8"/>
      <c r="PKS8"/>
      <c r="PKT8"/>
      <c r="PKU8"/>
      <c r="PKV8"/>
      <c r="PKW8"/>
      <c r="PKX8"/>
      <c r="PKY8"/>
      <c r="PKZ8"/>
      <c r="PLA8"/>
      <c r="PLB8"/>
      <c r="PLC8"/>
      <c r="PLD8"/>
      <c r="PLE8"/>
      <c r="PLF8"/>
      <c r="PLG8"/>
      <c r="PLH8"/>
      <c r="PLI8"/>
      <c r="PLJ8"/>
      <c r="PLK8"/>
      <c r="PLL8"/>
      <c r="PLM8"/>
      <c r="PLN8"/>
      <c r="PLO8"/>
      <c r="PLP8"/>
      <c r="PLQ8"/>
      <c r="PLR8"/>
      <c r="PLS8"/>
      <c r="PLT8"/>
      <c r="PLU8"/>
      <c r="PLV8"/>
      <c r="PLW8"/>
      <c r="PLX8"/>
      <c r="PLY8"/>
      <c r="PLZ8"/>
      <c r="PMA8"/>
      <c r="PMB8"/>
      <c r="PMC8"/>
      <c r="PMD8"/>
      <c r="PME8"/>
      <c r="PMF8"/>
      <c r="PMG8"/>
      <c r="PMH8"/>
      <c r="PMI8"/>
      <c r="PMJ8"/>
      <c r="PMK8"/>
      <c r="PML8"/>
      <c r="PMM8"/>
      <c r="PMN8"/>
      <c r="PMO8"/>
      <c r="PMP8"/>
      <c r="PMQ8"/>
      <c r="PMR8"/>
      <c r="PMS8"/>
      <c r="PMT8"/>
      <c r="PMU8"/>
      <c r="PMV8"/>
      <c r="PMW8"/>
      <c r="PMX8"/>
      <c r="PMY8"/>
      <c r="PMZ8"/>
      <c r="PNA8"/>
      <c r="PNB8"/>
      <c r="PNC8"/>
      <c r="PND8"/>
      <c r="PNE8"/>
      <c r="PNF8"/>
      <c r="PNG8"/>
      <c r="PNH8"/>
      <c r="PNI8"/>
      <c r="PNJ8"/>
      <c r="PNK8"/>
      <c r="PNL8"/>
      <c r="PNM8"/>
      <c r="PNN8"/>
      <c r="PNO8"/>
      <c r="PNP8"/>
      <c r="PNQ8"/>
      <c r="PNR8"/>
      <c r="PNS8"/>
      <c r="PNT8"/>
      <c r="PNU8"/>
      <c r="PNV8"/>
      <c r="PNW8"/>
      <c r="PNX8"/>
      <c r="PNY8"/>
      <c r="PNZ8"/>
      <c r="POA8"/>
      <c r="POB8"/>
      <c r="POC8"/>
      <c r="POD8"/>
      <c r="POE8"/>
      <c r="POF8"/>
      <c r="POG8"/>
      <c r="POH8"/>
      <c r="POI8"/>
      <c r="POJ8"/>
      <c r="POK8"/>
      <c r="POL8"/>
      <c r="POM8"/>
      <c r="PON8"/>
      <c r="POO8"/>
      <c r="POP8"/>
      <c r="POQ8"/>
      <c r="POR8"/>
      <c r="POS8"/>
      <c r="POT8"/>
      <c r="POU8"/>
      <c r="POV8"/>
      <c r="POW8"/>
      <c r="POX8"/>
      <c r="POY8"/>
      <c r="POZ8"/>
      <c r="PPA8"/>
      <c r="PPB8"/>
      <c r="PPC8"/>
      <c r="PPD8"/>
      <c r="PPE8"/>
      <c r="PPF8"/>
      <c r="PPG8"/>
      <c r="PPH8"/>
      <c r="PPI8"/>
      <c r="PPJ8"/>
      <c r="PPK8"/>
      <c r="PPL8"/>
      <c r="PPM8"/>
      <c r="PPN8"/>
      <c r="PPO8"/>
      <c r="PPP8"/>
      <c r="PPQ8"/>
      <c r="PPR8"/>
      <c r="PPS8"/>
      <c r="PPT8"/>
      <c r="PPU8"/>
      <c r="PPV8"/>
      <c r="PPW8"/>
      <c r="PPX8"/>
      <c r="PPY8"/>
      <c r="PPZ8"/>
      <c r="PQA8"/>
      <c r="PQB8"/>
      <c r="PQC8"/>
      <c r="PQD8"/>
      <c r="PQE8"/>
      <c r="PQF8"/>
      <c r="PQG8"/>
      <c r="PQH8"/>
      <c r="PQI8"/>
      <c r="PQJ8"/>
      <c r="PQK8"/>
      <c r="PQL8"/>
      <c r="PQM8"/>
      <c r="PQN8"/>
      <c r="PQO8"/>
      <c r="PQP8"/>
      <c r="PQQ8"/>
      <c r="PQR8"/>
      <c r="PQS8"/>
      <c r="PQT8"/>
      <c r="PQU8"/>
      <c r="PQV8"/>
      <c r="PQW8"/>
      <c r="PQX8"/>
      <c r="PQY8"/>
      <c r="PQZ8"/>
      <c r="PRA8"/>
      <c r="PRB8"/>
      <c r="PRC8"/>
      <c r="PRD8"/>
      <c r="PRE8"/>
      <c r="PRF8"/>
      <c r="PRG8"/>
      <c r="PRH8"/>
      <c r="PRI8"/>
      <c r="PRJ8"/>
      <c r="PRK8"/>
      <c r="PRL8"/>
      <c r="PRM8"/>
      <c r="PRN8"/>
      <c r="PRO8"/>
      <c r="PRP8"/>
      <c r="PRQ8"/>
      <c r="PRR8"/>
      <c r="PRS8"/>
      <c r="PRT8"/>
      <c r="PRU8"/>
      <c r="PRV8"/>
      <c r="PRW8"/>
      <c r="PRX8"/>
      <c r="PRY8"/>
      <c r="PRZ8"/>
      <c r="PSA8"/>
      <c r="PSB8"/>
      <c r="PSC8"/>
      <c r="PSD8"/>
      <c r="PSE8"/>
      <c r="PSF8"/>
      <c r="PSG8"/>
      <c r="PSH8"/>
      <c r="PSI8"/>
      <c r="PSJ8"/>
      <c r="PSK8"/>
      <c r="PSL8"/>
      <c r="PSM8"/>
      <c r="PSN8"/>
      <c r="PSO8"/>
      <c r="PSP8"/>
      <c r="PSQ8"/>
      <c r="PSR8"/>
      <c r="PSS8"/>
      <c r="PST8"/>
      <c r="PSU8"/>
      <c r="PSV8"/>
      <c r="PSW8"/>
      <c r="PSX8"/>
      <c r="PSY8"/>
      <c r="PSZ8"/>
      <c r="PTA8"/>
      <c r="PTB8"/>
      <c r="PTC8"/>
      <c r="PTD8"/>
      <c r="PTE8"/>
      <c r="PTF8"/>
      <c r="PTG8"/>
      <c r="PTH8"/>
      <c r="PTI8"/>
      <c r="PTJ8"/>
      <c r="PTK8"/>
      <c r="PTL8"/>
      <c r="PTM8"/>
      <c r="PTN8"/>
      <c r="PTO8"/>
      <c r="PTP8"/>
      <c r="PTQ8"/>
      <c r="PTR8"/>
      <c r="PTS8"/>
      <c r="PTT8"/>
      <c r="PTU8"/>
      <c r="PTV8"/>
      <c r="PTW8"/>
      <c r="PTX8"/>
      <c r="PTY8"/>
      <c r="PTZ8"/>
      <c r="PUA8"/>
      <c r="PUB8"/>
      <c r="PUC8"/>
      <c r="PUD8"/>
      <c r="PUE8"/>
      <c r="PUF8"/>
      <c r="PUG8"/>
      <c r="PUH8"/>
      <c r="PUI8"/>
      <c r="PUJ8"/>
      <c r="PUK8"/>
      <c r="PUL8"/>
      <c r="PUM8"/>
      <c r="PUN8"/>
      <c r="PUO8"/>
      <c r="PUP8"/>
      <c r="PUQ8"/>
      <c r="PUR8"/>
      <c r="PUS8"/>
      <c r="PUT8"/>
      <c r="PUU8"/>
      <c r="PUV8"/>
      <c r="PUW8"/>
      <c r="PUX8"/>
      <c r="PUY8"/>
      <c r="PUZ8"/>
      <c r="PVA8"/>
      <c r="PVB8"/>
      <c r="PVC8"/>
      <c r="PVD8"/>
      <c r="PVE8"/>
      <c r="PVF8"/>
      <c r="PVG8"/>
      <c r="PVH8"/>
      <c r="PVI8"/>
      <c r="PVJ8"/>
      <c r="PVK8"/>
      <c r="PVL8"/>
      <c r="PVM8"/>
      <c r="PVN8"/>
      <c r="PVO8"/>
      <c r="PVP8"/>
      <c r="PVQ8"/>
      <c r="PVR8"/>
      <c r="PVS8"/>
      <c r="PVT8"/>
      <c r="PVU8"/>
      <c r="PVV8"/>
      <c r="PVW8"/>
      <c r="PVX8"/>
      <c r="PVY8"/>
      <c r="PVZ8"/>
      <c r="PWA8"/>
      <c r="PWB8"/>
      <c r="PWC8"/>
      <c r="PWD8"/>
      <c r="PWE8"/>
      <c r="PWF8"/>
      <c r="PWG8"/>
      <c r="PWH8"/>
      <c r="PWI8"/>
      <c r="PWJ8"/>
      <c r="PWK8"/>
      <c r="PWL8"/>
      <c r="PWM8"/>
      <c r="PWN8"/>
      <c r="PWO8"/>
      <c r="PWP8"/>
      <c r="PWQ8"/>
      <c r="PWR8"/>
      <c r="PWS8"/>
      <c r="PWT8"/>
      <c r="PWU8"/>
      <c r="PWV8"/>
      <c r="PWW8"/>
      <c r="PWX8"/>
      <c r="PWY8"/>
      <c r="PWZ8"/>
      <c r="PXA8"/>
      <c r="PXB8"/>
      <c r="PXC8"/>
      <c r="PXD8"/>
      <c r="PXE8"/>
      <c r="PXF8"/>
      <c r="PXG8"/>
      <c r="PXH8"/>
      <c r="PXI8"/>
      <c r="PXJ8"/>
      <c r="PXK8"/>
      <c r="PXL8"/>
      <c r="PXM8"/>
      <c r="PXN8"/>
      <c r="PXO8"/>
      <c r="PXP8"/>
      <c r="PXQ8"/>
      <c r="PXR8"/>
      <c r="PXS8"/>
      <c r="PXT8"/>
      <c r="PXU8"/>
      <c r="PXV8"/>
      <c r="PXW8"/>
      <c r="PXX8"/>
      <c r="PXY8"/>
      <c r="PXZ8"/>
      <c r="PYA8"/>
      <c r="PYB8"/>
      <c r="PYC8"/>
      <c r="PYD8"/>
      <c r="PYE8"/>
      <c r="PYF8"/>
      <c r="PYG8"/>
      <c r="PYH8"/>
      <c r="PYI8"/>
      <c r="PYJ8"/>
      <c r="PYK8"/>
      <c r="PYL8"/>
      <c r="PYM8"/>
      <c r="PYN8"/>
      <c r="PYO8"/>
      <c r="PYP8"/>
      <c r="PYQ8"/>
      <c r="PYR8"/>
      <c r="PYS8"/>
      <c r="PYT8"/>
      <c r="PYU8"/>
      <c r="PYV8"/>
      <c r="PYW8"/>
      <c r="PYX8"/>
      <c r="PYY8"/>
      <c r="PYZ8"/>
      <c r="PZA8"/>
      <c r="PZB8"/>
      <c r="PZC8"/>
      <c r="PZD8"/>
      <c r="PZE8"/>
      <c r="PZF8"/>
      <c r="PZG8"/>
      <c r="PZH8"/>
      <c r="PZI8"/>
      <c r="PZJ8"/>
      <c r="PZK8"/>
      <c r="PZL8"/>
      <c r="PZM8"/>
      <c r="PZN8"/>
      <c r="PZO8"/>
      <c r="PZP8"/>
      <c r="PZQ8"/>
      <c r="PZR8"/>
      <c r="PZS8"/>
      <c r="PZT8"/>
      <c r="PZU8"/>
      <c r="PZV8"/>
      <c r="PZW8"/>
      <c r="PZX8"/>
      <c r="PZY8"/>
      <c r="PZZ8"/>
      <c r="QAA8"/>
      <c r="QAB8"/>
      <c r="QAC8"/>
      <c r="QAD8"/>
      <c r="QAE8"/>
      <c r="QAF8"/>
      <c r="QAG8"/>
      <c r="QAH8"/>
      <c r="QAI8"/>
      <c r="QAJ8"/>
      <c r="QAK8"/>
      <c r="QAL8"/>
      <c r="QAM8"/>
      <c r="QAN8"/>
      <c r="QAO8"/>
      <c r="QAP8"/>
      <c r="QAQ8"/>
      <c r="QAR8"/>
      <c r="QAS8"/>
      <c r="QAT8"/>
      <c r="QAU8"/>
      <c r="QAV8"/>
      <c r="QAW8"/>
      <c r="QAX8"/>
      <c r="QAY8"/>
      <c r="QAZ8"/>
      <c r="QBA8"/>
      <c r="QBB8"/>
      <c r="QBC8"/>
      <c r="QBD8"/>
      <c r="QBE8"/>
      <c r="QBF8"/>
      <c r="QBG8"/>
      <c r="QBH8"/>
      <c r="QBI8"/>
      <c r="QBJ8"/>
      <c r="QBK8"/>
      <c r="QBL8"/>
      <c r="QBM8"/>
      <c r="QBN8"/>
      <c r="QBO8"/>
      <c r="QBP8"/>
      <c r="QBQ8"/>
      <c r="QBR8"/>
      <c r="QBS8"/>
      <c r="QBT8"/>
      <c r="QBU8"/>
      <c r="QBV8"/>
      <c r="QBW8"/>
      <c r="QBX8"/>
      <c r="QBY8"/>
      <c r="QBZ8"/>
      <c r="QCA8"/>
      <c r="QCB8"/>
      <c r="QCC8"/>
      <c r="QCD8"/>
      <c r="QCE8"/>
      <c r="QCF8"/>
      <c r="QCG8"/>
      <c r="QCH8"/>
      <c r="QCI8"/>
      <c r="QCJ8"/>
      <c r="QCK8"/>
      <c r="QCL8"/>
      <c r="QCM8"/>
      <c r="QCN8"/>
      <c r="QCO8"/>
      <c r="QCP8"/>
      <c r="QCQ8"/>
      <c r="QCR8"/>
      <c r="QCS8"/>
      <c r="QCT8"/>
      <c r="QCU8"/>
      <c r="QCV8"/>
      <c r="QCW8"/>
      <c r="QCX8"/>
      <c r="QCY8"/>
      <c r="QCZ8"/>
      <c r="QDA8"/>
      <c r="QDB8"/>
      <c r="QDC8"/>
      <c r="QDD8"/>
      <c r="QDE8"/>
      <c r="QDF8"/>
      <c r="QDG8"/>
      <c r="QDH8"/>
      <c r="QDI8"/>
      <c r="QDJ8"/>
      <c r="QDK8"/>
      <c r="QDL8"/>
      <c r="QDM8"/>
      <c r="QDN8"/>
      <c r="QDO8"/>
      <c r="QDP8"/>
      <c r="QDQ8"/>
      <c r="QDR8"/>
      <c r="QDS8"/>
      <c r="QDT8"/>
      <c r="QDU8"/>
      <c r="QDV8"/>
      <c r="QDW8"/>
      <c r="QDX8"/>
      <c r="QDY8"/>
      <c r="QDZ8"/>
      <c r="QEA8"/>
      <c r="QEB8"/>
      <c r="QEC8"/>
      <c r="QED8"/>
      <c r="QEE8"/>
      <c r="QEF8"/>
      <c r="QEG8"/>
      <c r="QEH8"/>
      <c r="QEI8"/>
      <c r="QEJ8"/>
      <c r="QEK8"/>
      <c r="QEL8"/>
      <c r="QEM8"/>
      <c r="QEN8"/>
      <c r="QEO8"/>
      <c r="QEP8"/>
      <c r="QEQ8"/>
      <c r="QER8"/>
      <c r="QES8"/>
      <c r="QET8"/>
      <c r="QEU8"/>
      <c r="QEV8"/>
      <c r="QEW8"/>
      <c r="QEX8"/>
      <c r="QEY8"/>
      <c r="QEZ8"/>
      <c r="QFA8"/>
      <c r="QFB8"/>
      <c r="QFC8"/>
      <c r="QFD8"/>
      <c r="QFE8"/>
      <c r="QFF8"/>
      <c r="QFG8"/>
      <c r="QFH8"/>
      <c r="QFI8"/>
      <c r="QFJ8"/>
      <c r="QFK8"/>
      <c r="QFL8"/>
      <c r="QFM8"/>
      <c r="QFN8"/>
      <c r="QFO8"/>
      <c r="QFP8"/>
      <c r="QFQ8"/>
      <c r="QFR8"/>
      <c r="QFS8"/>
      <c r="QFT8"/>
      <c r="QFU8"/>
      <c r="QFV8"/>
      <c r="QFW8"/>
      <c r="QFX8"/>
      <c r="QFY8"/>
      <c r="QFZ8"/>
      <c r="QGA8"/>
      <c r="QGB8"/>
      <c r="QGC8"/>
      <c r="QGD8"/>
      <c r="QGE8"/>
      <c r="QGF8"/>
      <c r="QGG8"/>
      <c r="QGH8"/>
      <c r="QGI8"/>
      <c r="QGJ8"/>
      <c r="QGK8"/>
      <c r="QGL8"/>
      <c r="QGM8"/>
      <c r="QGN8"/>
      <c r="QGO8"/>
      <c r="QGP8"/>
      <c r="QGQ8"/>
      <c r="QGR8"/>
      <c r="QGS8"/>
      <c r="QGT8"/>
      <c r="QGU8"/>
      <c r="QGV8"/>
      <c r="QGW8"/>
      <c r="QGX8"/>
      <c r="QGY8"/>
      <c r="QGZ8"/>
      <c r="QHA8"/>
      <c r="QHB8"/>
      <c r="QHC8"/>
      <c r="QHD8"/>
      <c r="QHE8"/>
      <c r="QHF8"/>
      <c r="QHG8"/>
      <c r="QHH8"/>
      <c r="QHI8"/>
      <c r="QHJ8"/>
      <c r="QHK8"/>
      <c r="QHL8"/>
      <c r="QHM8"/>
      <c r="QHN8"/>
      <c r="QHO8"/>
      <c r="QHP8"/>
      <c r="QHQ8"/>
      <c r="QHR8"/>
      <c r="QHS8"/>
      <c r="QHT8"/>
      <c r="QHU8"/>
      <c r="QHV8"/>
      <c r="QHW8"/>
      <c r="QHX8"/>
      <c r="QHY8"/>
      <c r="QHZ8"/>
      <c r="QIA8"/>
      <c r="QIB8"/>
      <c r="QIC8"/>
      <c r="QID8"/>
      <c r="QIE8"/>
      <c r="QIF8"/>
      <c r="QIG8"/>
      <c r="QIH8"/>
      <c r="QII8"/>
      <c r="QIJ8"/>
      <c r="QIK8"/>
      <c r="QIL8"/>
      <c r="QIM8"/>
      <c r="QIN8"/>
      <c r="QIO8"/>
      <c r="QIP8"/>
      <c r="QIQ8"/>
      <c r="QIR8"/>
      <c r="QIS8"/>
      <c r="QIT8"/>
      <c r="QIU8"/>
      <c r="QIV8"/>
      <c r="QIW8"/>
      <c r="QIX8"/>
      <c r="QIY8"/>
      <c r="QIZ8"/>
      <c r="QJA8"/>
      <c r="QJB8"/>
      <c r="QJC8"/>
      <c r="QJD8"/>
      <c r="QJE8"/>
      <c r="QJF8"/>
      <c r="QJG8"/>
      <c r="QJH8"/>
      <c r="QJI8"/>
      <c r="QJJ8"/>
      <c r="QJK8"/>
      <c r="QJL8"/>
      <c r="QJM8"/>
      <c r="QJN8"/>
      <c r="QJO8"/>
      <c r="QJP8"/>
      <c r="QJQ8"/>
      <c r="QJR8"/>
      <c r="QJS8"/>
      <c r="QJT8"/>
      <c r="QJU8"/>
      <c r="QJV8"/>
      <c r="QJW8"/>
      <c r="QJX8"/>
      <c r="QJY8"/>
      <c r="QJZ8"/>
      <c r="QKA8"/>
      <c r="QKB8"/>
      <c r="QKC8"/>
      <c r="QKD8"/>
      <c r="QKE8"/>
      <c r="QKF8"/>
      <c r="QKG8"/>
      <c r="QKH8"/>
      <c r="QKI8"/>
      <c r="QKJ8"/>
      <c r="QKK8"/>
      <c r="QKL8"/>
      <c r="QKM8"/>
      <c r="QKN8"/>
      <c r="QKO8"/>
      <c r="QKP8"/>
      <c r="QKQ8"/>
      <c r="QKR8"/>
      <c r="QKS8"/>
      <c r="QKT8"/>
      <c r="QKU8"/>
      <c r="QKV8"/>
      <c r="QKW8"/>
      <c r="QKX8"/>
      <c r="QKY8"/>
      <c r="QKZ8"/>
      <c r="QLA8"/>
      <c r="QLB8"/>
      <c r="QLC8"/>
      <c r="QLD8"/>
      <c r="QLE8"/>
      <c r="QLF8"/>
      <c r="QLG8"/>
      <c r="QLH8"/>
      <c r="QLI8"/>
      <c r="QLJ8"/>
      <c r="QLK8"/>
      <c r="QLL8"/>
      <c r="QLM8"/>
      <c r="QLN8"/>
      <c r="QLO8"/>
      <c r="QLP8"/>
      <c r="QLQ8"/>
      <c r="QLR8"/>
      <c r="QLS8"/>
      <c r="QLT8"/>
      <c r="QLU8"/>
      <c r="QLV8"/>
      <c r="QLW8"/>
      <c r="QLX8"/>
      <c r="QLY8"/>
      <c r="QLZ8"/>
      <c r="QMA8"/>
      <c r="QMB8"/>
      <c r="QMC8"/>
      <c r="QMD8"/>
      <c r="QME8"/>
      <c r="QMF8"/>
      <c r="QMG8"/>
      <c r="QMH8"/>
      <c r="QMI8"/>
      <c r="QMJ8"/>
      <c r="QMK8"/>
      <c r="QML8"/>
      <c r="QMM8"/>
      <c r="QMN8"/>
      <c r="QMO8"/>
      <c r="QMP8"/>
      <c r="QMQ8"/>
      <c r="QMR8"/>
      <c r="QMS8"/>
      <c r="QMT8"/>
      <c r="QMU8"/>
      <c r="QMV8"/>
      <c r="QMW8"/>
      <c r="QMX8"/>
      <c r="QMY8"/>
      <c r="QMZ8"/>
      <c r="QNA8"/>
      <c r="QNB8"/>
      <c r="QNC8"/>
      <c r="QND8"/>
      <c r="QNE8"/>
      <c r="QNF8"/>
      <c r="QNG8"/>
      <c r="QNH8"/>
      <c r="QNI8"/>
      <c r="QNJ8"/>
      <c r="QNK8"/>
      <c r="QNL8"/>
      <c r="QNM8"/>
      <c r="QNN8"/>
      <c r="QNO8"/>
      <c r="QNP8"/>
      <c r="QNQ8"/>
      <c r="QNR8"/>
      <c r="QNS8"/>
      <c r="QNT8"/>
      <c r="QNU8"/>
      <c r="QNV8"/>
      <c r="QNW8"/>
      <c r="QNX8"/>
      <c r="QNY8"/>
      <c r="QNZ8"/>
      <c r="QOA8"/>
      <c r="QOB8"/>
      <c r="QOC8"/>
      <c r="QOD8"/>
      <c r="QOE8"/>
      <c r="QOF8"/>
      <c r="QOG8"/>
      <c r="QOH8"/>
      <c r="QOI8"/>
      <c r="QOJ8"/>
      <c r="QOK8"/>
      <c r="QOL8"/>
      <c r="QOM8"/>
      <c r="QON8"/>
      <c r="QOO8"/>
      <c r="QOP8"/>
      <c r="QOQ8"/>
      <c r="QOR8"/>
      <c r="QOS8"/>
      <c r="QOT8"/>
      <c r="QOU8"/>
      <c r="QOV8"/>
      <c r="QOW8"/>
      <c r="QOX8"/>
      <c r="QOY8"/>
      <c r="QOZ8"/>
      <c r="QPA8"/>
      <c r="QPB8"/>
      <c r="QPC8"/>
      <c r="QPD8"/>
      <c r="QPE8"/>
      <c r="QPF8"/>
      <c r="QPG8"/>
      <c r="QPH8"/>
      <c r="QPI8"/>
      <c r="QPJ8"/>
      <c r="QPK8"/>
      <c r="QPL8"/>
      <c r="QPM8"/>
      <c r="QPN8"/>
      <c r="QPO8"/>
      <c r="QPP8"/>
      <c r="QPQ8"/>
      <c r="QPR8"/>
      <c r="QPS8"/>
      <c r="QPT8"/>
      <c r="QPU8"/>
      <c r="QPV8"/>
      <c r="QPW8"/>
      <c r="QPX8"/>
      <c r="QPY8"/>
      <c r="QPZ8"/>
      <c r="QQA8"/>
      <c r="QQB8"/>
      <c r="QQC8"/>
      <c r="QQD8"/>
      <c r="QQE8"/>
      <c r="QQF8"/>
      <c r="QQG8"/>
      <c r="QQH8"/>
      <c r="QQI8"/>
      <c r="QQJ8"/>
      <c r="QQK8"/>
      <c r="QQL8"/>
      <c r="QQM8"/>
      <c r="QQN8"/>
      <c r="QQO8"/>
      <c r="QQP8"/>
      <c r="QQQ8"/>
      <c r="QQR8"/>
      <c r="QQS8"/>
      <c r="QQT8"/>
      <c r="QQU8"/>
      <c r="QQV8"/>
      <c r="QQW8"/>
      <c r="QQX8"/>
      <c r="QQY8"/>
      <c r="QQZ8"/>
      <c r="QRA8"/>
      <c r="QRB8"/>
      <c r="QRC8"/>
      <c r="QRD8"/>
      <c r="QRE8"/>
      <c r="QRF8"/>
      <c r="QRG8"/>
      <c r="QRH8"/>
      <c r="QRI8"/>
      <c r="QRJ8"/>
      <c r="QRK8"/>
      <c r="QRL8"/>
      <c r="QRM8"/>
      <c r="QRN8"/>
      <c r="QRO8"/>
      <c r="QRP8"/>
      <c r="QRQ8"/>
      <c r="QRR8"/>
      <c r="QRS8"/>
      <c r="QRT8"/>
      <c r="QRU8"/>
      <c r="QRV8"/>
      <c r="QRW8"/>
      <c r="QRX8"/>
      <c r="QRY8"/>
      <c r="QRZ8"/>
      <c r="QSA8"/>
      <c r="QSB8"/>
      <c r="QSC8"/>
      <c r="QSD8"/>
      <c r="QSE8"/>
      <c r="QSF8"/>
      <c r="QSG8"/>
      <c r="QSH8"/>
      <c r="QSI8"/>
      <c r="QSJ8"/>
      <c r="QSK8"/>
      <c r="QSL8"/>
      <c r="QSM8"/>
      <c r="QSN8"/>
      <c r="QSO8"/>
      <c r="QSP8"/>
      <c r="QSQ8"/>
      <c r="QSR8"/>
      <c r="QSS8"/>
      <c r="QST8"/>
      <c r="QSU8"/>
      <c r="QSV8"/>
      <c r="QSW8"/>
      <c r="QSX8"/>
      <c r="QSY8"/>
      <c r="QSZ8"/>
      <c r="QTA8"/>
      <c r="QTB8"/>
      <c r="QTC8"/>
      <c r="QTD8"/>
      <c r="QTE8"/>
      <c r="QTF8"/>
      <c r="QTG8"/>
      <c r="QTH8"/>
      <c r="QTI8"/>
      <c r="QTJ8"/>
      <c r="QTK8"/>
      <c r="QTL8"/>
      <c r="QTM8"/>
      <c r="QTN8"/>
      <c r="QTO8"/>
      <c r="QTP8"/>
      <c r="QTQ8"/>
      <c r="QTR8"/>
      <c r="QTS8"/>
      <c r="QTT8"/>
      <c r="QTU8"/>
      <c r="QTV8"/>
      <c r="QTW8"/>
      <c r="QTX8"/>
      <c r="QTY8"/>
      <c r="QTZ8"/>
      <c r="QUA8"/>
      <c r="QUB8"/>
      <c r="QUC8"/>
      <c r="QUD8"/>
      <c r="QUE8"/>
      <c r="QUF8"/>
      <c r="QUG8"/>
      <c r="QUH8"/>
      <c r="QUI8"/>
      <c r="QUJ8"/>
      <c r="QUK8"/>
      <c r="QUL8"/>
      <c r="QUM8"/>
      <c r="QUN8"/>
      <c r="QUO8"/>
      <c r="QUP8"/>
      <c r="QUQ8"/>
      <c r="QUR8"/>
      <c r="QUS8"/>
      <c r="QUT8"/>
      <c r="QUU8"/>
      <c r="QUV8"/>
      <c r="QUW8"/>
      <c r="QUX8"/>
      <c r="QUY8"/>
      <c r="QUZ8"/>
      <c r="QVA8"/>
      <c r="QVB8"/>
      <c r="QVC8"/>
      <c r="QVD8"/>
      <c r="QVE8"/>
      <c r="QVF8"/>
      <c r="QVG8"/>
      <c r="QVH8"/>
      <c r="QVI8"/>
      <c r="QVJ8"/>
      <c r="QVK8"/>
      <c r="QVL8"/>
      <c r="QVM8"/>
      <c r="QVN8"/>
      <c r="QVO8"/>
      <c r="QVP8"/>
      <c r="QVQ8"/>
      <c r="QVR8"/>
      <c r="QVS8"/>
      <c r="QVT8"/>
      <c r="QVU8"/>
      <c r="QVV8"/>
      <c r="QVW8"/>
      <c r="QVX8"/>
      <c r="QVY8"/>
      <c r="QVZ8"/>
      <c r="QWA8"/>
      <c r="QWB8"/>
      <c r="QWC8"/>
      <c r="QWD8"/>
      <c r="QWE8"/>
      <c r="QWF8"/>
      <c r="QWG8"/>
      <c r="QWH8"/>
      <c r="QWI8"/>
      <c r="QWJ8"/>
      <c r="QWK8"/>
      <c r="QWL8"/>
      <c r="QWM8"/>
      <c r="QWN8"/>
      <c r="QWO8"/>
      <c r="QWP8"/>
      <c r="QWQ8"/>
      <c r="QWR8"/>
      <c r="QWS8"/>
      <c r="QWT8"/>
      <c r="QWU8"/>
      <c r="QWV8"/>
      <c r="QWW8"/>
      <c r="QWX8"/>
      <c r="QWY8"/>
      <c r="QWZ8"/>
      <c r="QXA8"/>
      <c r="QXB8"/>
      <c r="QXC8"/>
      <c r="QXD8"/>
      <c r="QXE8"/>
      <c r="QXF8"/>
      <c r="QXG8"/>
      <c r="QXH8"/>
      <c r="QXI8"/>
      <c r="QXJ8"/>
      <c r="QXK8"/>
      <c r="QXL8"/>
      <c r="QXM8"/>
      <c r="QXN8"/>
      <c r="QXO8"/>
      <c r="QXP8"/>
      <c r="QXQ8"/>
      <c r="QXR8"/>
      <c r="QXS8"/>
      <c r="QXT8"/>
      <c r="QXU8"/>
      <c r="QXV8"/>
      <c r="QXW8"/>
      <c r="QXX8"/>
      <c r="QXY8"/>
      <c r="QXZ8"/>
      <c r="QYA8"/>
      <c r="QYB8"/>
      <c r="QYC8"/>
      <c r="QYD8"/>
      <c r="QYE8"/>
      <c r="QYF8"/>
      <c r="QYG8"/>
      <c r="QYH8"/>
      <c r="QYI8"/>
      <c r="QYJ8"/>
      <c r="QYK8"/>
      <c r="QYL8"/>
      <c r="QYM8"/>
      <c r="QYN8"/>
      <c r="QYO8"/>
      <c r="QYP8"/>
      <c r="QYQ8"/>
      <c r="QYR8"/>
      <c r="QYS8"/>
      <c r="QYT8"/>
      <c r="QYU8"/>
      <c r="QYV8"/>
      <c r="QYW8"/>
      <c r="QYX8"/>
      <c r="QYY8"/>
      <c r="QYZ8"/>
      <c r="QZA8"/>
      <c r="QZB8"/>
      <c r="QZC8"/>
      <c r="QZD8"/>
      <c r="QZE8"/>
      <c r="QZF8"/>
      <c r="QZG8"/>
      <c r="QZH8"/>
      <c r="QZI8"/>
      <c r="QZJ8"/>
      <c r="QZK8"/>
      <c r="QZL8"/>
      <c r="QZM8"/>
      <c r="QZN8"/>
      <c r="QZO8"/>
      <c r="QZP8"/>
      <c r="QZQ8"/>
      <c r="QZR8"/>
      <c r="QZS8"/>
      <c r="QZT8"/>
      <c r="QZU8"/>
      <c r="QZV8"/>
      <c r="QZW8"/>
      <c r="QZX8"/>
      <c r="QZY8"/>
      <c r="QZZ8"/>
      <c r="RAA8"/>
      <c r="RAB8"/>
      <c r="RAC8"/>
      <c r="RAD8"/>
      <c r="RAE8"/>
      <c r="RAF8"/>
      <c r="RAG8"/>
      <c r="RAH8"/>
      <c r="RAI8"/>
      <c r="RAJ8"/>
      <c r="RAK8"/>
      <c r="RAL8"/>
      <c r="RAM8"/>
      <c r="RAN8"/>
      <c r="RAO8"/>
      <c r="RAP8"/>
      <c r="RAQ8"/>
      <c r="RAR8"/>
      <c r="RAS8"/>
      <c r="RAT8"/>
      <c r="RAU8"/>
      <c r="RAV8"/>
      <c r="RAW8"/>
      <c r="RAX8"/>
      <c r="RAY8"/>
      <c r="RAZ8"/>
      <c r="RBA8"/>
      <c r="RBB8"/>
      <c r="RBC8"/>
      <c r="RBD8"/>
      <c r="RBE8"/>
      <c r="RBF8"/>
      <c r="RBG8"/>
      <c r="RBH8"/>
      <c r="RBI8"/>
      <c r="RBJ8"/>
      <c r="RBK8"/>
      <c r="RBL8"/>
      <c r="RBM8"/>
      <c r="RBN8"/>
      <c r="RBO8"/>
      <c r="RBP8"/>
      <c r="RBQ8"/>
      <c r="RBR8"/>
      <c r="RBS8"/>
      <c r="RBT8"/>
      <c r="RBU8"/>
      <c r="RBV8"/>
      <c r="RBW8"/>
      <c r="RBX8"/>
      <c r="RBY8"/>
      <c r="RBZ8"/>
      <c r="RCA8"/>
      <c r="RCB8"/>
      <c r="RCC8"/>
      <c r="RCD8"/>
      <c r="RCE8"/>
      <c r="RCF8"/>
      <c r="RCG8"/>
      <c r="RCH8"/>
      <c r="RCI8"/>
      <c r="RCJ8"/>
      <c r="RCK8"/>
      <c r="RCL8"/>
      <c r="RCM8"/>
      <c r="RCN8"/>
      <c r="RCO8"/>
      <c r="RCP8"/>
      <c r="RCQ8"/>
      <c r="RCR8"/>
      <c r="RCS8"/>
      <c r="RCT8"/>
      <c r="RCU8"/>
      <c r="RCV8"/>
      <c r="RCW8"/>
      <c r="RCX8"/>
      <c r="RCY8"/>
      <c r="RCZ8"/>
      <c r="RDA8"/>
      <c r="RDB8"/>
      <c r="RDC8"/>
      <c r="RDD8"/>
      <c r="RDE8"/>
      <c r="RDF8"/>
      <c r="RDG8"/>
      <c r="RDH8"/>
      <c r="RDI8"/>
      <c r="RDJ8"/>
      <c r="RDK8"/>
      <c r="RDL8"/>
      <c r="RDM8"/>
      <c r="RDN8"/>
      <c r="RDO8"/>
      <c r="RDP8"/>
      <c r="RDQ8"/>
      <c r="RDR8"/>
      <c r="RDS8"/>
      <c r="RDT8"/>
      <c r="RDU8"/>
      <c r="RDV8"/>
      <c r="RDW8"/>
      <c r="RDX8"/>
      <c r="RDY8"/>
      <c r="RDZ8"/>
      <c r="REA8"/>
      <c r="REB8"/>
      <c r="REC8"/>
      <c r="RED8"/>
      <c r="REE8"/>
      <c r="REF8"/>
      <c r="REG8"/>
      <c r="REH8"/>
      <c r="REI8"/>
      <c r="REJ8"/>
      <c r="REK8"/>
      <c r="REL8"/>
      <c r="REM8"/>
      <c r="REN8"/>
      <c r="REO8"/>
      <c r="REP8"/>
      <c r="REQ8"/>
      <c r="RER8"/>
      <c r="RES8"/>
      <c r="RET8"/>
      <c r="REU8"/>
      <c r="REV8"/>
      <c r="REW8"/>
      <c r="REX8"/>
      <c r="REY8"/>
      <c r="REZ8"/>
      <c r="RFA8"/>
      <c r="RFB8"/>
      <c r="RFC8"/>
      <c r="RFD8"/>
      <c r="RFE8"/>
      <c r="RFF8"/>
      <c r="RFG8"/>
      <c r="RFH8"/>
      <c r="RFI8"/>
      <c r="RFJ8"/>
      <c r="RFK8"/>
      <c r="RFL8"/>
      <c r="RFM8"/>
      <c r="RFN8"/>
      <c r="RFO8"/>
      <c r="RFP8"/>
      <c r="RFQ8"/>
      <c r="RFR8"/>
      <c r="RFS8"/>
      <c r="RFT8"/>
      <c r="RFU8"/>
      <c r="RFV8"/>
      <c r="RFW8"/>
      <c r="RFX8"/>
      <c r="RFY8"/>
      <c r="RFZ8"/>
      <c r="RGA8"/>
      <c r="RGB8"/>
      <c r="RGC8"/>
      <c r="RGD8"/>
      <c r="RGE8"/>
      <c r="RGF8"/>
      <c r="RGG8"/>
      <c r="RGH8"/>
      <c r="RGI8"/>
      <c r="RGJ8"/>
      <c r="RGK8"/>
      <c r="RGL8"/>
      <c r="RGM8"/>
      <c r="RGN8"/>
      <c r="RGO8"/>
      <c r="RGP8"/>
      <c r="RGQ8"/>
      <c r="RGR8"/>
      <c r="RGS8"/>
      <c r="RGT8"/>
      <c r="RGU8"/>
      <c r="RGV8"/>
      <c r="RGW8"/>
      <c r="RGX8"/>
      <c r="RGY8"/>
      <c r="RGZ8"/>
      <c r="RHA8"/>
      <c r="RHB8"/>
      <c r="RHC8"/>
      <c r="RHD8"/>
      <c r="RHE8"/>
      <c r="RHF8"/>
      <c r="RHG8"/>
      <c r="RHH8"/>
      <c r="RHI8"/>
      <c r="RHJ8"/>
      <c r="RHK8"/>
      <c r="RHL8"/>
      <c r="RHM8"/>
      <c r="RHN8"/>
      <c r="RHO8"/>
      <c r="RHP8"/>
      <c r="RHQ8"/>
      <c r="RHR8"/>
      <c r="RHS8"/>
      <c r="RHT8"/>
      <c r="RHU8"/>
      <c r="RHV8"/>
      <c r="RHW8"/>
      <c r="RHX8"/>
      <c r="RHY8"/>
      <c r="RHZ8"/>
      <c r="RIA8"/>
      <c r="RIB8"/>
      <c r="RIC8"/>
      <c r="RID8"/>
      <c r="RIE8"/>
      <c r="RIF8"/>
      <c r="RIG8"/>
      <c r="RIH8"/>
      <c r="RII8"/>
      <c r="RIJ8"/>
      <c r="RIK8"/>
      <c r="RIL8"/>
      <c r="RIM8"/>
      <c r="RIN8"/>
      <c r="RIO8"/>
      <c r="RIP8"/>
      <c r="RIQ8"/>
      <c r="RIR8"/>
      <c r="RIS8"/>
      <c r="RIT8"/>
      <c r="RIU8"/>
      <c r="RIV8"/>
      <c r="RIW8"/>
      <c r="RIX8"/>
      <c r="RIY8"/>
      <c r="RIZ8"/>
      <c r="RJA8"/>
      <c r="RJB8"/>
      <c r="RJC8"/>
      <c r="RJD8"/>
      <c r="RJE8"/>
      <c r="RJF8"/>
      <c r="RJG8"/>
      <c r="RJH8"/>
      <c r="RJI8"/>
      <c r="RJJ8"/>
      <c r="RJK8"/>
      <c r="RJL8"/>
      <c r="RJM8"/>
      <c r="RJN8"/>
      <c r="RJO8"/>
      <c r="RJP8"/>
      <c r="RJQ8"/>
      <c r="RJR8"/>
      <c r="RJS8"/>
      <c r="RJT8"/>
      <c r="RJU8"/>
      <c r="RJV8"/>
      <c r="RJW8"/>
      <c r="RJX8"/>
      <c r="RJY8"/>
      <c r="RJZ8"/>
      <c r="RKA8"/>
      <c r="RKB8"/>
      <c r="RKC8"/>
      <c r="RKD8"/>
      <c r="RKE8"/>
      <c r="RKF8"/>
      <c r="RKG8"/>
      <c r="RKH8"/>
      <c r="RKI8"/>
      <c r="RKJ8"/>
      <c r="RKK8"/>
      <c r="RKL8"/>
      <c r="RKM8"/>
      <c r="RKN8"/>
      <c r="RKO8"/>
      <c r="RKP8"/>
      <c r="RKQ8"/>
      <c r="RKR8"/>
      <c r="RKS8"/>
      <c r="RKT8"/>
      <c r="RKU8"/>
      <c r="RKV8"/>
      <c r="RKW8"/>
      <c r="RKX8"/>
      <c r="RKY8"/>
      <c r="RKZ8"/>
      <c r="RLA8"/>
      <c r="RLB8"/>
      <c r="RLC8"/>
      <c r="RLD8"/>
      <c r="RLE8"/>
      <c r="RLF8"/>
      <c r="RLG8"/>
      <c r="RLH8"/>
      <c r="RLI8"/>
      <c r="RLJ8"/>
      <c r="RLK8"/>
      <c r="RLL8"/>
      <c r="RLM8"/>
      <c r="RLN8"/>
      <c r="RLO8"/>
      <c r="RLP8"/>
      <c r="RLQ8"/>
      <c r="RLR8"/>
      <c r="RLS8"/>
      <c r="RLT8"/>
      <c r="RLU8"/>
      <c r="RLV8"/>
      <c r="RLW8"/>
      <c r="RLX8"/>
      <c r="RLY8"/>
      <c r="RLZ8"/>
      <c r="RMA8"/>
      <c r="RMB8"/>
      <c r="RMC8"/>
      <c r="RMD8"/>
      <c r="RME8"/>
      <c r="RMF8"/>
      <c r="RMG8"/>
      <c r="RMH8"/>
      <c r="RMI8"/>
      <c r="RMJ8"/>
      <c r="RMK8"/>
      <c r="RML8"/>
      <c r="RMM8"/>
      <c r="RMN8"/>
      <c r="RMO8"/>
      <c r="RMP8"/>
      <c r="RMQ8"/>
      <c r="RMR8"/>
      <c r="RMS8"/>
      <c r="RMT8"/>
      <c r="RMU8"/>
      <c r="RMV8"/>
      <c r="RMW8"/>
      <c r="RMX8"/>
      <c r="RMY8"/>
      <c r="RMZ8"/>
      <c r="RNA8"/>
      <c r="RNB8"/>
      <c r="RNC8"/>
      <c r="RND8"/>
      <c r="RNE8"/>
      <c r="RNF8"/>
      <c r="RNG8"/>
      <c r="RNH8"/>
      <c r="RNI8"/>
      <c r="RNJ8"/>
      <c r="RNK8"/>
      <c r="RNL8"/>
      <c r="RNM8"/>
      <c r="RNN8"/>
      <c r="RNO8"/>
      <c r="RNP8"/>
      <c r="RNQ8"/>
      <c r="RNR8"/>
      <c r="RNS8"/>
      <c r="RNT8"/>
      <c r="RNU8"/>
      <c r="RNV8"/>
      <c r="RNW8"/>
      <c r="RNX8"/>
      <c r="RNY8"/>
      <c r="RNZ8"/>
      <c r="ROA8"/>
      <c r="ROB8"/>
      <c r="ROC8"/>
      <c r="ROD8"/>
      <c r="ROE8"/>
      <c r="ROF8"/>
      <c r="ROG8"/>
      <c r="ROH8"/>
      <c r="ROI8"/>
      <c r="ROJ8"/>
      <c r="ROK8"/>
      <c r="ROL8"/>
      <c r="ROM8"/>
      <c r="RON8"/>
      <c r="ROO8"/>
      <c r="ROP8"/>
      <c r="ROQ8"/>
      <c r="ROR8"/>
      <c r="ROS8"/>
      <c r="ROT8"/>
      <c r="ROU8"/>
      <c r="ROV8"/>
      <c r="ROW8"/>
      <c r="ROX8"/>
      <c r="ROY8"/>
      <c r="ROZ8"/>
      <c r="RPA8"/>
      <c r="RPB8"/>
      <c r="RPC8"/>
      <c r="RPD8"/>
      <c r="RPE8"/>
      <c r="RPF8"/>
      <c r="RPG8"/>
      <c r="RPH8"/>
      <c r="RPI8"/>
      <c r="RPJ8"/>
      <c r="RPK8"/>
      <c r="RPL8"/>
      <c r="RPM8"/>
      <c r="RPN8"/>
      <c r="RPO8"/>
      <c r="RPP8"/>
      <c r="RPQ8"/>
      <c r="RPR8"/>
      <c r="RPS8"/>
      <c r="RPT8"/>
      <c r="RPU8"/>
      <c r="RPV8"/>
      <c r="RPW8"/>
      <c r="RPX8"/>
      <c r="RPY8"/>
      <c r="RPZ8"/>
      <c r="RQA8"/>
      <c r="RQB8"/>
      <c r="RQC8"/>
      <c r="RQD8"/>
      <c r="RQE8"/>
      <c r="RQF8"/>
      <c r="RQG8"/>
      <c r="RQH8"/>
      <c r="RQI8"/>
      <c r="RQJ8"/>
      <c r="RQK8"/>
      <c r="RQL8"/>
      <c r="RQM8"/>
      <c r="RQN8"/>
      <c r="RQO8"/>
      <c r="RQP8"/>
      <c r="RQQ8"/>
      <c r="RQR8"/>
      <c r="RQS8"/>
      <c r="RQT8"/>
      <c r="RQU8"/>
      <c r="RQV8"/>
      <c r="RQW8"/>
      <c r="RQX8"/>
      <c r="RQY8"/>
      <c r="RQZ8"/>
      <c r="RRA8"/>
      <c r="RRB8"/>
      <c r="RRC8"/>
      <c r="RRD8"/>
      <c r="RRE8"/>
      <c r="RRF8"/>
      <c r="RRG8"/>
      <c r="RRH8"/>
      <c r="RRI8"/>
      <c r="RRJ8"/>
      <c r="RRK8"/>
      <c r="RRL8"/>
      <c r="RRM8"/>
      <c r="RRN8"/>
      <c r="RRO8"/>
      <c r="RRP8"/>
      <c r="RRQ8"/>
      <c r="RRR8"/>
      <c r="RRS8"/>
      <c r="RRT8"/>
      <c r="RRU8"/>
      <c r="RRV8"/>
      <c r="RRW8"/>
      <c r="RRX8"/>
      <c r="RRY8"/>
      <c r="RRZ8"/>
      <c r="RSA8"/>
      <c r="RSB8"/>
      <c r="RSC8"/>
      <c r="RSD8"/>
      <c r="RSE8"/>
      <c r="RSF8"/>
      <c r="RSG8"/>
      <c r="RSH8"/>
      <c r="RSI8"/>
      <c r="RSJ8"/>
      <c r="RSK8"/>
      <c r="RSL8"/>
      <c r="RSM8"/>
      <c r="RSN8"/>
      <c r="RSO8"/>
      <c r="RSP8"/>
      <c r="RSQ8"/>
      <c r="RSR8"/>
      <c r="RSS8"/>
      <c r="RST8"/>
      <c r="RSU8"/>
      <c r="RSV8"/>
      <c r="RSW8"/>
      <c r="RSX8"/>
      <c r="RSY8"/>
      <c r="RSZ8"/>
      <c r="RTA8"/>
      <c r="RTB8"/>
      <c r="RTC8"/>
      <c r="RTD8"/>
      <c r="RTE8"/>
      <c r="RTF8"/>
      <c r="RTG8"/>
      <c r="RTH8"/>
      <c r="RTI8"/>
      <c r="RTJ8"/>
      <c r="RTK8"/>
      <c r="RTL8"/>
      <c r="RTM8"/>
      <c r="RTN8"/>
      <c r="RTO8"/>
      <c r="RTP8"/>
      <c r="RTQ8"/>
      <c r="RTR8"/>
      <c r="RTS8"/>
      <c r="RTT8"/>
      <c r="RTU8"/>
      <c r="RTV8"/>
      <c r="RTW8"/>
      <c r="RTX8"/>
      <c r="RTY8"/>
      <c r="RTZ8"/>
      <c r="RUA8"/>
      <c r="RUB8"/>
      <c r="RUC8"/>
      <c r="RUD8"/>
      <c r="RUE8"/>
      <c r="RUF8"/>
      <c r="RUG8"/>
      <c r="RUH8"/>
      <c r="RUI8"/>
      <c r="RUJ8"/>
      <c r="RUK8"/>
      <c r="RUL8"/>
      <c r="RUM8"/>
      <c r="RUN8"/>
      <c r="RUO8"/>
      <c r="RUP8"/>
      <c r="RUQ8"/>
      <c r="RUR8"/>
      <c r="RUS8"/>
      <c r="RUT8"/>
      <c r="RUU8"/>
      <c r="RUV8"/>
      <c r="RUW8"/>
      <c r="RUX8"/>
      <c r="RUY8"/>
      <c r="RUZ8"/>
      <c r="RVA8"/>
      <c r="RVB8"/>
      <c r="RVC8"/>
      <c r="RVD8"/>
      <c r="RVE8"/>
      <c r="RVF8"/>
      <c r="RVG8"/>
      <c r="RVH8"/>
      <c r="RVI8"/>
      <c r="RVJ8"/>
      <c r="RVK8"/>
      <c r="RVL8"/>
      <c r="RVM8"/>
      <c r="RVN8"/>
      <c r="RVO8"/>
      <c r="RVP8"/>
      <c r="RVQ8"/>
      <c r="RVR8"/>
      <c r="RVS8"/>
      <c r="RVT8"/>
      <c r="RVU8"/>
      <c r="RVV8"/>
      <c r="RVW8"/>
      <c r="RVX8"/>
      <c r="RVY8"/>
      <c r="RVZ8"/>
      <c r="RWA8"/>
      <c r="RWB8"/>
      <c r="RWC8"/>
      <c r="RWD8"/>
      <c r="RWE8"/>
      <c r="RWF8"/>
      <c r="RWG8"/>
      <c r="RWH8"/>
      <c r="RWI8"/>
      <c r="RWJ8"/>
      <c r="RWK8"/>
      <c r="RWL8"/>
      <c r="RWM8"/>
      <c r="RWN8"/>
      <c r="RWO8"/>
      <c r="RWP8"/>
      <c r="RWQ8"/>
      <c r="RWR8"/>
      <c r="RWS8"/>
      <c r="RWT8"/>
      <c r="RWU8"/>
      <c r="RWV8"/>
      <c r="RWW8"/>
      <c r="RWX8"/>
      <c r="RWY8"/>
      <c r="RWZ8"/>
      <c r="RXA8"/>
      <c r="RXB8"/>
      <c r="RXC8"/>
      <c r="RXD8"/>
      <c r="RXE8"/>
      <c r="RXF8"/>
      <c r="RXG8"/>
      <c r="RXH8"/>
      <c r="RXI8"/>
      <c r="RXJ8"/>
      <c r="RXK8"/>
      <c r="RXL8"/>
      <c r="RXM8"/>
      <c r="RXN8"/>
      <c r="RXO8"/>
      <c r="RXP8"/>
      <c r="RXQ8"/>
      <c r="RXR8"/>
      <c r="RXS8"/>
      <c r="RXT8"/>
      <c r="RXU8"/>
      <c r="RXV8"/>
      <c r="RXW8"/>
      <c r="RXX8"/>
      <c r="RXY8"/>
      <c r="RXZ8"/>
      <c r="RYA8"/>
      <c r="RYB8"/>
      <c r="RYC8"/>
      <c r="RYD8"/>
      <c r="RYE8"/>
      <c r="RYF8"/>
      <c r="RYG8"/>
      <c r="RYH8"/>
      <c r="RYI8"/>
      <c r="RYJ8"/>
      <c r="RYK8"/>
      <c r="RYL8"/>
      <c r="RYM8"/>
      <c r="RYN8"/>
      <c r="RYO8"/>
      <c r="RYP8"/>
      <c r="RYQ8"/>
      <c r="RYR8"/>
      <c r="RYS8"/>
      <c r="RYT8"/>
      <c r="RYU8"/>
      <c r="RYV8"/>
      <c r="RYW8"/>
      <c r="RYX8"/>
      <c r="RYY8"/>
      <c r="RYZ8"/>
      <c r="RZA8"/>
      <c r="RZB8"/>
      <c r="RZC8"/>
      <c r="RZD8"/>
      <c r="RZE8"/>
      <c r="RZF8"/>
      <c r="RZG8"/>
      <c r="RZH8"/>
      <c r="RZI8"/>
      <c r="RZJ8"/>
      <c r="RZK8"/>
      <c r="RZL8"/>
      <c r="RZM8"/>
      <c r="RZN8"/>
      <c r="RZO8"/>
      <c r="RZP8"/>
      <c r="RZQ8"/>
      <c r="RZR8"/>
      <c r="RZS8"/>
      <c r="RZT8"/>
      <c r="RZU8"/>
      <c r="RZV8"/>
      <c r="RZW8"/>
      <c r="RZX8"/>
      <c r="RZY8"/>
      <c r="RZZ8"/>
      <c r="SAA8"/>
      <c r="SAB8"/>
      <c r="SAC8"/>
      <c r="SAD8"/>
      <c r="SAE8"/>
      <c r="SAF8"/>
      <c r="SAG8"/>
      <c r="SAH8"/>
      <c r="SAI8"/>
      <c r="SAJ8"/>
      <c r="SAK8"/>
      <c r="SAL8"/>
      <c r="SAM8"/>
      <c r="SAN8"/>
      <c r="SAO8"/>
      <c r="SAP8"/>
      <c r="SAQ8"/>
      <c r="SAR8"/>
      <c r="SAS8"/>
      <c r="SAT8"/>
      <c r="SAU8"/>
      <c r="SAV8"/>
      <c r="SAW8"/>
      <c r="SAX8"/>
      <c r="SAY8"/>
      <c r="SAZ8"/>
      <c r="SBA8"/>
      <c r="SBB8"/>
      <c r="SBC8"/>
      <c r="SBD8"/>
      <c r="SBE8"/>
      <c r="SBF8"/>
      <c r="SBG8"/>
      <c r="SBH8"/>
      <c r="SBI8"/>
      <c r="SBJ8"/>
      <c r="SBK8"/>
      <c r="SBL8"/>
      <c r="SBM8"/>
      <c r="SBN8"/>
      <c r="SBO8"/>
      <c r="SBP8"/>
      <c r="SBQ8"/>
      <c r="SBR8"/>
      <c r="SBS8"/>
      <c r="SBT8"/>
      <c r="SBU8"/>
      <c r="SBV8"/>
      <c r="SBW8"/>
      <c r="SBX8"/>
      <c r="SBY8"/>
      <c r="SBZ8"/>
      <c r="SCA8"/>
      <c r="SCB8"/>
      <c r="SCC8"/>
      <c r="SCD8"/>
      <c r="SCE8"/>
      <c r="SCF8"/>
      <c r="SCG8"/>
      <c r="SCH8"/>
      <c r="SCI8"/>
      <c r="SCJ8"/>
      <c r="SCK8"/>
      <c r="SCL8"/>
      <c r="SCM8"/>
      <c r="SCN8"/>
      <c r="SCO8"/>
      <c r="SCP8"/>
      <c r="SCQ8"/>
      <c r="SCR8"/>
      <c r="SCS8"/>
      <c r="SCT8"/>
      <c r="SCU8"/>
      <c r="SCV8"/>
      <c r="SCW8"/>
      <c r="SCX8"/>
      <c r="SCY8"/>
      <c r="SCZ8"/>
      <c r="SDA8"/>
      <c r="SDB8"/>
      <c r="SDC8"/>
      <c r="SDD8"/>
      <c r="SDE8"/>
      <c r="SDF8"/>
      <c r="SDG8"/>
      <c r="SDH8"/>
      <c r="SDI8"/>
      <c r="SDJ8"/>
      <c r="SDK8"/>
      <c r="SDL8"/>
      <c r="SDM8"/>
      <c r="SDN8"/>
      <c r="SDO8"/>
      <c r="SDP8"/>
      <c r="SDQ8"/>
      <c r="SDR8"/>
      <c r="SDS8"/>
      <c r="SDT8"/>
      <c r="SDU8"/>
      <c r="SDV8"/>
      <c r="SDW8"/>
      <c r="SDX8"/>
      <c r="SDY8"/>
      <c r="SDZ8"/>
      <c r="SEA8"/>
      <c r="SEB8"/>
      <c r="SEC8"/>
      <c r="SED8"/>
      <c r="SEE8"/>
      <c r="SEF8"/>
      <c r="SEG8"/>
      <c r="SEH8"/>
      <c r="SEI8"/>
      <c r="SEJ8"/>
      <c r="SEK8"/>
      <c r="SEL8"/>
      <c r="SEM8"/>
      <c r="SEN8"/>
      <c r="SEO8"/>
      <c r="SEP8"/>
      <c r="SEQ8"/>
      <c r="SER8"/>
      <c r="SES8"/>
      <c r="SET8"/>
      <c r="SEU8"/>
      <c r="SEV8"/>
      <c r="SEW8"/>
      <c r="SEX8"/>
      <c r="SEY8"/>
      <c r="SEZ8"/>
      <c r="SFA8"/>
      <c r="SFB8"/>
      <c r="SFC8"/>
      <c r="SFD8"/>
      <c r="SFE8"/>
      <c r="SFF8"/>
      <c r="SFG8"/>
      <c r="SFH8"/>
      <c r="SFI8"/>
      <c r="SFJ8"/>
      <c r="SFK8"/>
      <c r="SFL8"/>
      <c r="SFM8"/>
      <c r="SFN8"/>
      <c r="SFO8"/>
      <c r="SFP8"/>
      <c r="SFQ8"/>
      <c r="SFR8"/>
      <c r="SFS8"/>
      <c r="SFT8"/>
      <c r="SFU8"/>
      <c r="SFV8"/>
      <c r="SFW8"/>
      <c r="SFX8"/>
      <c r="SFY8"/>
      <c r="SFZ8"/>
      <c r="SGA8"/>
      <c r="SGB8"/>
      <c r="SGC8"/>
      <c r="SGD8"/>
      <c r="SGE8"/>
      <c r="SGF8"/>
      <c r="SGG8"/>
      <c r="SGH8"/>
      <c r="SGI8"/>
      <c r="SGJ8"/>
      <c r="SGK8"/>
      <c r="SGL8"/>
      <c r="SGM8"/>
      <c r="SGN8"/>
      <c r="SGO8"/>
      <c r="SGP8"/>
      <c r="SGQ8"/>
      <c r="SGR8"/>
      <c r="SGS8"/>
      <c r="SGT8"/>
      <c r="SGU8"/>
      <c r="SGV8"/>
      <c r="SGW8"/>
      <c r="SGX8"/>
      <c r="SGY8"/>
      <c r="SGZ8"/>
      <c r="SHA8"/>
      <c r="SHB8"/>
      <c r="SHC8"/>
      <c r="SHD8"/>
      <c r="SHE8"/>
      <c r="SHF8"/>
      <c r="SHG8"/>
      <c r="SHH8"/>
      <c r="SHI8"/>
      <c r="SHJ8"/>
      <c r="SHK8"/>
      <c r="SHL8"/>
      <c r="SHM8"/>
      <c r="SHN8"/>
      <c r="SHO8"/>
      <c r="SHP8"/>
      <c r="SHQ8"/>
      <c r="SHR8"/>
      <c r="SHS8"/>
      <c r="SHT8"/>
      <c r="SHU8"/>
      <c r="SHV8"/>
      <c r="SHW8"/>
      <c r="SHX8"/>
      <c r="SHY8"/>
      <c r="SHZ8"/>
      <c r="SIA8"/>
      <c r="SIB8"/>
      <c r="SIC8"/>
      <c r="SID8"/>
      <c r="SIE8"/>
      <c r="SIF8"/>
      <c r="SIG8"/>
      <c r="SIH8"/>
      <c r="SII8"/>
      <c r="SIJ8"/>
      <c r="SIK8"/>
      <c r="SIL8"/>
      <c r="SIM8"/>
      <c r="SIN8"/>
      <c r="SIO8"/>
      <c r="SIP8"/>
      <c r="SIQ8"/>
      <c r="SIR8"/>
      <c r="SIS8"/>
      <c r="SIT8"/>
      <c r="SIU8"/>
      <c r="SIV8"/>
      <c r="SIW8"/>
      <c r="SIX8"/>
      <c r="SIY8"/>
      <c r="SIZ8"/>
      <c r="SJA8"/>
      <c r="SJB8"/>
      <c r="SJC8"/>
      <c r="SJD8"/>
      <c r="SJE8"/>
      <c r="SJF8"/>
      <c r="SJG8"/>
      <c r="SJH8"/>
      <c r="SJI8"/>
      <c r="SJJ8"/>
      <c r="SJK8"/>
      <c r="SJL8"/>
      <c r="SJM8"/>
      <c r="SJN8"/>
      <c r="SJO8"/>
      <c r="SJP8"/>
      <c r="SJQ8"/>
      <c r="SJR8"/>
      <c r="SJS8"/>
      <c r="SJT8"/>
      <c r="SJU8"/>
      <c r="SJV8"/>
      <c r="SJW8"/>
      <c r="SJX8"/>
      <c r="SJY8"/>
      <c r="SJZ8"/>
      <c r="SKA8"/>
      <c r="SKB8"/>
      <c r="SKC8"/>
      <c r="SKD8"/>
      <c r="SKE8"/>
      <c r="SKF8"/>
      <c r="SKG8"/>
      <c r="SKH8"/>
      <c r="SKI8"/>
      <c r="SKJ8"/>
      <c r="SKK8"/>
      <c r="SKL8"/>
      <c r="SKM8"/>
      <c r="SKN8"/>
      <c r="SKO8"/>
      <c r="SKP8"/>
      <c r="SKQ8"/>
      <c r="SKR8"/>
      <c r="SKS8"/>
      <c r="SKT8"/>
      <c r="SKU8"/>
      <c r="SKV8"/>
      <c r="SKW8"/>
      <c r="SKX8"/>
      <c r="SKY8"/>
      <c r="SKZ8"/>
      <c r="SLA8"/>
      <c r="SLB8"/>
      <c r="SLC8"/>
      <c r="SLD8"/>
      <c r="SLE8"/>
      <c r="SLF8"/>
      <c r="SLG8"/>
      <c r="SLH8"/>
      <c r="SLI8"/>
      <c r="SLJ8"/>
      <c r="SLK8"/>
      <c r="SLL8"/>
      <c r="SLM8"/>
      <c r="SLN8"/>
      <c r="SLO8"/>
      <c r="SLP8"/>
      <c r="SLQ8"/>
      <c r="SLR8"/>
      <c r="SLS8"/>
      <c r="SLT8"/>
      <c r="SLU8"/>
      <c r="SLV8"/>
      <c r="SLW8"/>
      <c r="SLX8"/>
      <c r="SLY8"/>
      <c r="SLZ8"/>
      <c r="SMA8"/>
      <c r="SMB8"/>
      <c r="SMC8"/>
      <c r="SMD8"/>
      <c r="SME8"/>
      <c r="SMF8"/>
      <c r="SMG8"/>
      <c r="SMH8"/>
      <c r="SMI8"/>
      <c r="SMJ8"/>
      <c r="SMK8"/>
      <c r="SML8"/>
      <c r="SMM8"/>
      <c r="SMN8"/>
      <c r="SMO8"/>
      <c r="SMP8"/>
      <c r="SMQ8"/>
      <c r="SMR8"/>
      <c r="SMS8"/>
      <c r="SMT8"/>
      <c r="SMU8"/>
      <c r="SMV8"/>
      <c r="SMW8"/>
      <c r="SMX8"/>
      <c r="SMY8"/>
      <c r="SMZ8"/>
      <c r="SNA8"/>
      <c r="SNB8"/>
      <c r="SNC8"/>
      <c r="SND8"/>
      <c r="SNE8"/>
      <c r="SNF8"/>
      <c r="SNG8"/>
      <c r="SNH8"/>
      <c r="SNI8"/>
      <c r="SNJ8"/>
      <c r="SNK8"/>
      <c r="SNL8"/>
      <c r="SNM8"/>
      <c r="SNN8"/>
      <c r="SNO8"/>
      <c r="SNP8"/>
      <c r="SNQ8"/>
      <c r="SNR8"/>
      <c r="SNS8"/>
      <c r="SNT8"/>
      <c r="SNU8"/>
      <c r="SNV8"/>
      <c r="SNW8"/>
      <c r="SNX8"/>
      <c r="SNY8"/>
      <c r="SNZ8"/>
      <c r="SOA8"/>
      <c r="SOB8"/>
      <c r="SOC8"/>
      <c r="SOD8"/>
      <c r="SOE8"/>
      <c r="SOF8"/>
      <c r="SOG8"/>
      <c r="SOH8"/>
      <c r="SOI8"/>
      <c r="SOJ8"/>
      <c r="SOK8"/>
      <c r="SOL8"/>
      <c r="SOM8"/>
      <c r="SON8"/>
      <c r="SOO8"/>
      <c r="SOP8"/>
      <c r="SOQ8"/>
      <c r="SOR8"/>
      <c r="SOS8"/>
      <c r="SOT8"/>
      <c r="SOU8"/>
      <c r="SOV8"/>
      <c r="SOW8"/>
      <c r="SOX8"/>
      <c r="SOY8"/>
      <c r="SOZ8"/>
      <c r="SPA8"/>
      <c r="SPB8"/>
      <c r="SPC8"/>
      <c r="SPD8"/>
      <c r="SPE8"/>
      <c r="SPF8"/>
      <c r="SPG8"/>
      <c r="SPH8"/>
      <c r="SPI8"/>
      <c r="SPJ8"/>
      <c r="SPK8"/>
      <c r="SPL8"/>
      <c r="SPM8"/>
      <c r="SPN8"/>
      <c r="SPO8"/>
      <c r="SPP8"/>
      <c r="SPQ8"/>
      <c r="SPR8"/>
      <c r="SPS8"/>
      <c r="SPT8"/>
      <c r="SPU8"/>
      <c r="SPV8"/>
      <c r="SPW8"/>
      <c r="SPX8"/>
      <c r="SPY8"/>
      <c r="SPZ8"/>
      <c r="SQA8"/>
      <c r="SQB8"/>
      <c r="SQC8"/>
      <c r="SQD8"/>
      <c r="SQE8"/>
      <c r="SQF8"/>
      <c r="SQG8"/>
      <c r="SQH8"/>
      <c r="SQI8"/>
      <c r="SQJ8"/>
      <c r="SQK8"/>
      <c r="SQL8"/>
      <c r="SQM8"/>
      <c r="SQN8"/>
      <c r="SQO8"/>
      <c r="SQP8"/>
      <c r="SQQ8"/>
      <c r="SQR8"/>
      <c r="SQS8"/>
      <c r="SQT8"/>
      <c r="SQU8"/>
      <c r="SQV8"/>
      <c r="SQW8"/>
      <c r="SQX8"/>
      <c r="SQY8"/>
      <c r="SQZ8"/>
      <c r="SRA8"/>
      <c r="SRB8"/>
      <c r="SRC8"/>
      <c r="SRD8"/>
      <c r="SRE8"/>
      <c r="SRF8"/>
      <c r="SRG8"/>
      <c r="SRH8"/>
      <c r="SRI8"/>
      <c r="SRJ8"/>
      <c r="SRK8"/>
      <c r="SRL8"/>
      <c r="SRM8"/>
      <c r="SRN8"/>
      <c r="SRO8"/>
      <c r="SRP8"/>
      <c r="SRQ8"/>
      <c r="SRR8"/>
      <c r="SRS8"/>
      <c r="SRT8"/>
      <c r="SRU8"/>
      <c r="SRV8"/>
      <c r="SRW8"/>
      <c r="SRX8"/>
      <c r="SRY8"/>
      <c r="SRZ8"/>
      <c r="SSA8"/>
      <c r="SSB8"/>
      <c r="SSC8"/>
      <c r="SSD8"/>
      <c r="SSE8"/>
      <c r="SSF8"/>
      <c r="SSG8"/>
      <c r="SSH8"/>
      <c r="SSI8"/>
      <c r="SSJ8"/>
      <c r="SSK8"/>
      <c r="SSL8"/>
      <c r="SSM8"/>
      <c r="SSN8"/>
      <c r="SSO8"/>
      <c r="SSP8"/>
      <c r="SSQ8"/>
      <c r="SSR8"/>
      <c r="SSS8"/>
      <c r="SST8"/>
      <c r="SSU8"/>
      <c r="SSV8"/>
      <c r="SSW8"/>
      <c r="SSX8"/>
      <c r="SSY8"/>
      <c r="SSZ8"/>
      <c r="STA8"/>
      <c r="STB8"/>
      <c r="STC8"/>
      <c r="STD8"/>
      <c r="STE8"/>
      <c r="STF8"/>
      <c r="STG8"/>
      <c r="STH8"/>
      <c r="STI8"/>
      <c r="STJ8"/>
      <c r="STK8"/>
      <c r="STL8"/>
      <c r="STM8"/>
      <c r="STN8"/>
      <c r="STO8"/>
      <c r="STP8"/>
      <c r="STQ8"/>
      <c r="STR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c r="XEW8"/>
      <c r="XEX8"/>
      <c r="XEY8"/>
      <c r="XEZ8"/>
      <c r="XFA8"/>
      <c r="XFB8"/>
      <c r="XFC8"/>
    </row>
    <row r="9" spans="1:16383" ht="16">
      <c r="A9" s="429" t="s">
        <v>545</v>
      </c>
      <c r="B9" s="558" t="s">
        <v>527</v>
      </c>
      <c r="C9" s="429" t="s">
        <v>37</v>
      </c>
      <c r="D9" s="429" t="s">
        <v>427</v>
      </c>
      <c r="E9" s="429">
        <v>144</v>
      </c>
      <c r="F9" s="429" t="s">
        <v>546</v>
      </c>
      <c r="G9" s="429" t="s">
        <v>547</v>
      </c>
      <c r="H9" s="559">
        <f t="shared" si="0"/>
        <v>25</v>
      </c>
      <c r="I9" s="429" t="s">
        <v>428</v>
      </c>
      <c r="J9" s="429" t="s">
        <v>537</v>
      </c>
      <c r="K9" s="429" t="s">
        <v>106</v>
      </c>
      <c r="L9" s="429" t="s">
        <v>425</v>
      </c>
      <c r="M9" s="429" t="s">
        <v>428</v>
      </c>
      <c r="N9" s="429" t="s">
        <v>547</v>
      </c>
      <c r="O9" s="429">
        <v>7</v>
      </c>
      <c r="P9" s="560">
        <v>144</v>
      </c>
      <c r="Q9" s="420">
        <v>134.1</v>
      </c>
      <c r="R9" s="420">
        <v>157.5</v>
      </c>
      <c r="S9" s="420">
        <v>180</v>
      </c>
      <c r="T9" s="420">
        <v>180</v>
      </c>
      <c r="U9" s="420">
        <v>153</v>
      </c>
      <c r="V9" s="420">
        <v>148.5</v>
      </c>
      <c r="W9" s="420">
        <v>179.1</v>
      </c>
      <c r="X9" s="420">
        <v>139.5</v>
      </c>
      <c r="Y9" s="420">
        <v>157.5</v>
      </c>
      <c r="Z9" s="420">
        <v>180</v>
      </c>
      <c r="AA9" s="420">
        <v>180</v>
      </c>
      <c r="AB9" s="420">
        <v>153</v>
      </c>
      <c r="AC9" s="420">
        <v>148.5</v>
      </c>
      <c r="AD9" s="420">
        <v>179.1</v>
      </c>
      <c r="AE9" s="420">
        <v>139.5</v>
      </c>
      <c r="AF9" s="420">
        <v>156.6</v>
      </c>
      <c r="AG9" s="420">
        <v>180</v>
      </c>
      <c r="AH9" s="420">
        <v>180</v>
      </c>
      <c r="AI9" s="420">
        <v>153</v>
      </c>
      <c r="AJ9" s="420">
        <v>153.9</v>
      </c>
      <c r="AK9" s="420">
        <v>171</v>
      </c>
      <c r="AL9" s="420">
        <v>139.5</v>
      </c>
      <c r="AM9" s="420">
        <v>157.5</v>
      </c>
      <c r="AN9" s="420">
        <v>180</v>
      </c>
      <c r="AO9" s="420">
        <v>180</v>
      </c>
      <c r="AP9" s="420">
        <v>153</v>
      </c>
      <c r="AQ9" s="420">
        <v>148.5</v>
      </c>
      <c r="AR9" s="420">
        <v>179.1</v>
      </c>
      <c r="AS9" s="557">
        <f t="shared" si="1"/>
        <v>162.19285714285712</v>
      </c>
      <c r="AT9" s="421"/>
      <c r="AU9" s="421"/>
      <c r="AV9" s="421"/>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row>
    <row r="10" spans="1:16383" ht="16">
      <c r="A10" s="429" t="s">
        <v>469</v>
      </c>
      <c r="B10" s="561" t="s">
        <v>470</v>
      </c>
      <c r="C10" s="429" t="s">
        <v>37</v>
      </c>
      <c r="D10" s="429" t="s">
        <v>427</v>
      </c>
      <c r="E10" s="429">
        <v>176</v>
      </c>
      <c r="F10" s="429" t="s">
        <v>109</v>
      </c>
      <c r="G10" s="429" t="s">
        <v>471</v>
      </c>
      <c r="H10" s="562">
        <f t="shared" si="0"/>
        <v>22</v>
      </c>
      <c r="I10" s="429" t="s">
        <v>548</v>
      </c>
      <c r="J10" s="429" t="s">
        <v>537</v>
      </c>
      <c r="K10" s="429" t="s">
        <v>106</v>
      </c>
      <c r="L10" s="429" t="s">
        <v>425</v>
      </c>
      <c r="M10" s="429" t="s">
        <v>548</v>
      </c>
      <c r="N10" s="429" t="s">
        <v>471</v>
      </c>
      <c r="O10" s="429">
        <v>8</v>
      </c>
      <c r="P10" s="560">
        <v>176</v>
      </c>
      <c r="Q10" s="420">
        <v>140</v>
      </c>
      <c r="R10" s="420">
        <v>164</v>
      </c>
      <c r="S10" s="420">
        <v>169</v>
      </c>
      <c r="T10" s="420">
        <v>164</v>
      </c>
      <c r="U10" s="420">
        <v>145</v>
      </c>
      <c r="V10" s="420">
        <v>154</v>
      </c>
      <c r="W10" s="420">
        <v>174</v>
      </c>
      <c r="X10" s="420">
        <v>145</v>
      </c>
      <c r="Y10" s="420">
        <v>145</v>
      </c>
      <c r="Z10" s="420">
        <v>174</v>
      </c>
      <c r="AA10" s="420">
        <v>188</v>
      </c>
      <c r="AB10" s="420">
        <v>159</v>
      </c>
      <c r="AC10" s="420">
        <v>188</v>
      </c>
      <c r="AD10" s="420">
        <v>217</v>
      </c>
      <c r="AE10" s="420">
        <v>154</v>
      </c>
      <c r="AF10" s="420">
        <v>149</v>
      </c>
      <c r="AG10" s="420">
        <v>183</v>
      </c>
      <c r="AH10" s="420">
        <v>174</v>
      </c>
      <c r="AI10" s="420">
        <v>145</v>
      </c>
      <c r="AJ10" s="420">
        <v>154</v>
      </c>
      <c r="AK10" s="420">
        <v>169</v>
      </c>
      <c r="AL10" s="420">
        <v>140</v>
      </c>
      <c r="AM10" s="420">
        <v>145</v>
      </c>
      <c r="AN10" s="420">
        <v>193</v>
      </c>
      <c r="AO10" s="420">
        <v>188</v>
      </c>
      <c r="AP10" s="420">
        <v>149</v>
      </c>
      <c r="AQ10" s="420">
        <v>169</v>
      </c>
      <c r="AR10" s="420">
        <v>212</v>
      </c>
      <c r="AS10" s="557">
        <f t="shared" si="1"/>
        <v>166.07142857142858</v>
      </c>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c r="EYD10"/>
      <c r="EYE10"/>
      <c r="EYF10"/>
      <c r="EYG10"/>
      <c r="EYH10"/>
      <c r="EYI10"/>
      <c r="EYJ10"/>
      <c r="EYK10"/>
      <c r="EYL10"/>
      <c r="EYM10"/>
      <c r="EYN10"/>
      <c r="EYO10"/>
      <c r="EYP10"/>
      <c r="EYQ10"/>
      <c r="EYR10"/>
      <c r="EYS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P10"/>
      <c r="FAQ10"/>
      <c r="FAR10"/>
      <c r="FAS10"/>
      <c r="FAT10"/>
      <c r="FAU10"/>
      <c r="FAV10"/>
      <c r="FAW10"/>
      <c r="FAX10"/>
      <c r="FAY10"/>
      <c r="FAZ10"/>
      <c r="FBA10"/>
      <c r="FBB10"/>
      <c r="FBC10"/>
      <c r="FBD10"/>
      <c r="FBE10"/>
      <c r="FBF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P10"/>
      <c r="FCQ10"/>
      <c r="FCR10"/>
      <c r="FCS10"/>
      <c r="FCT10"/>
      <c r="FCU10"/>
      <c r="FCV10"/>
      <c r="FCW10"/>
      <c r="FCX10"/>
      <c r="FCY10"/>
      <c r="FCZ10"/>
      <c r="FDA10"/>
      <c r="FDB10"/>
      <c r="FDC10"/>
      <c r="FDD10"/>
      <c r="FDE10"/>
      <c r="FDF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P10"/>
      <c r="FEQ10"/>
      <c r="FER10"/>
      <c r="FES10"/>
      <c r="FET10"/>
      <c r="FEU10"/>
      <c r="FEV10"/>
      <c r="FEW10"/>
      <c r="FEX10"/>
      <c r="FEY10"/>
      <c r="FEZ10"/>
      <c r="FFA10"/>
      <c r="FFB10"/>
      <c r="FFC10"/>
      <c r="FFD10"/>
      <c r="FFE10"/>
      <c r="FFF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P10"/>
      <c r="FGQ10"/>
      <c r="FGR10"/>
      <c r="FGS10"/>
      <c r="FGT10"/>
      <c r="FGU10"/>
      <c r="FGV10"/>
      <c r="FGW10"/>
      <c r="FGX10"/>
      <c r="FGY10"/>
      <c r="FGZ10"/>
      <c r="FHA10"/>
      <c r="FHB10"/>
      <c r="FHC10"/>
      <c r="FHD10"/>
      <c r="FHE10"/>
      <c r="FHF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P10"/>
      <c r="FIQ10"/>
      <c r="FIR10"/>
      <c r="FIS10"/>
      <c r="FIT10"/>
      <c r="FIU10"/>
      <c r="FIV10"/>
      <c r="FIW10"/>
      <c r="FIX10"/>
      <c r="FIY10"/>
      <c r="FIZ10"/>
      <c r="FJA10"/>
      <c r="FJB10"/>
      <c r="FJC10"/>
      <c r="FJD10"/>
      <c r="FJE10"/>
      <c r="FJF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P10"/>
      <c r="FKQ10"/>
      <c r="FKR10"/>
      <c r="FKS10"/>
      <c r="FKT10"/>
      <c r="FKU10"/>
      <c r="FKV10"/>
      <c r="FKW10"/>
      <c r="FKX10"/>
      <c r="FKY10"/>
      <c r="FKZ10"/>
      <c r="FLA10"/>
      <c r="FLB10"/>
      <c r="FLC10"/>
      <c r="FLD10"/>
      <c r="FLE10"/>
      <c r="FLF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P10"/>
      <c r="FMQ10"/>
      <c r="FMR10"/>
      <c r="FMS10"/>
      <c r="FMT10"/>
      <c r="FMU10"/>
      <c r="FMV10"/>
      <c r="FMW10"/>
      <c r="FMX10"/>
      <c r="FMY10"/>
      <c r="FMZ10"/>
      <c r="FNA10"/>
      <c r="FNB10"/>
      <c r="FNC10"/>
      <c r="FND10"/>
      <c r="FNE10"/>
      <c r="FNF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P10"/>
      <c r="FOQ10"/>
      <c r="FOR10"/>
      <c r="FOS10"/>
      <c r="FOT10"/>
      <c r="FOU10"/>
      <c r="FOV10"/>
      <c r="FOW10"/>
      <c r="FOX10"/>
      <c r="FOY10"/>
      <c r="FOZ10"/>
      <c r="FPA10"/>
      <c r="FPB10"/>
      <c r="FPC10"/>
      <c r="FPD10"/>
      <c r="FPE10"/>
      <c r="FPF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P10"/>
      <c r="FQQ10"/>
      <c r="FQR10"/>
      <c r="FQS10"/>
      <c r="FQT10"/>
      <c r="FQU10"/>
      <c r="FQV10"/>
      <c r="FQW10"/>
      <c r="FQX10"/>
      <c r="FQY10"/>
      <c r="FQZ10"/>
      <c r="FRA10"/>
      <c r="FRB10"/>
      <c r="FRC10"/>
      <c r="FRD10"/>
      <c r="FRE10"/>
      <c r="FRF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P10"/>
      <c r="FSQ10"/>
      <c r="FSR10"/>
      <c r="FSS10"/>
      <c r="FST10"/>
      <c r="FSU10"/>
      <c r="FSV10"/>
      <c r="FSW10"/>
      <c r="FSX10"/>
      <c r="FSY10"/>
      <c r="FSZ10"/>
      <c r="FTA10"/>
      <c r="FTB10"/>
      <c r="FTC10"/>
      <c r="FTD10"/>
      <c r="FTE10"/>
      <c r="FTF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P10"/>
      <c r="FUQ10"/>
      <c r="FUR10"/>
      <c r="FUS10"/>
      <c r="FUT10"/>
      <c r="FUU10"/>
      <c r="FUV10"/>
      <c r="FUW10"/>
      <c r="FUX10"/>
      <c r="FUY10"/>
      <c r="FUZ10"/>
      <c r="FVA10"/>
      <c r="FVB10"/>
      <c r="FVC10"/>
      <c r="FVD10"/>
      <c r="FVE10"/>
      <c r="FVF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P10"/>
      <c r="FWQ10"/>
      <c r="FWR10"/>
      <c r="FWS10"/>
      <c r="FWT10"/>
      <c r="FWU10"/>
      <c r="FWV10"/>
      <c r="FWW10"/>
      <c r="FWX10"/>
      <c r="FWY10"/>
      <c r="FWZ10"/>
      <c r="FXA10"/>
      <c r="FXB10"/>
      <c r="FXC10"/>
      <c r="FXD10"/>
      <c r="FXE10"/>
      <c r="FXF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P10"/>
      <c r="FYQ10"/>
      <c r="FYR10"/>
      <c r="FYS10"/>
      <c r="FYT10"/>
      <c r="FYU10"/>
      <c r="FYV10"/>
      <c r="FYW10"/>
      <c r="FYX10"/>
      <c r="FYY10"/>
      <c r="FYZ10"/>
      <c r="FZA10"/>
      <c r="FZB10"/>
      <c r="FZC10"/>
      <c r="FZD10"/>
      <c r="FZE10"/>
      <c r="FZF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P10"/>
      <c r="GAQ10"/>
      <c r="GAR10"/>
      <c r="GAS10"/>
      <c r="GAT10"/>
      <c r="GAU10"/>
      <c r="GAV10"/>
      <c r="GAW10"/>
      <c r="GAX10"/>
      <c r="GAY10"/>
      <c r="GAZ10"/>
      <c r="GBA10"/>
      <c r="GBB10"/>
      <c r="GBC10"/>
      <c r="GBD10"/>
      <c r="GBE10"/>
      <c r="GBF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P10"/>
      <c r="GCQ10"/>
      <c r="GCR10"/>
      <c r="GCS10"/>
      <c r="GCT10"/>
      <c r="GCU10"/>
      <c r="GCV10"/>
      <c r="GCW10"/>
      <c r="GCX10"/>
      <c r="GCY10"/>
      <c r="GCZ10"/>
      <c r="GDA10"/>
      <c r="GDB10"/>
      <c r="GDC10"/>
      <c r="GDD10"/>
      <c r="GDE10"/>
      <c r="GDF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P10"/>
      <c r="GEQ10"/>
      <c r="GER10"/>
      <c r="GES10"/>
      <c r="GET10"/>
      <c r="GEU10"/>
      <c r="GEV10"/>
      <c r="GEW10"/>
      <c r="GEX10"/>
      <c r="GEY10"/>
      <c r="GEZ10"/>
      <c r="GFA10"/>
      <c r="GFB10"/>
      <c r="GFC10"/>
      <c r="GFD10"/>
      <c r="GFE10"/>
      <c r="GFF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P10"/>
      <c r="GGQ10"/>
      <c r="GGR10"/>
      <c r="GGS10"/>
      <c r="GGT10"/>
      <c r="GGU10"/>
      <c r="GGV10"/>
      <c r="GGW10"/>
      <c r="GGX10"/>
      <c r="GGY10"/>
      <c r="GGZ10"/>
      <c r="GHA10"/>
      <c r="GHB10"/>
      <c r="GHC10"/>
      <c r="GHD10"/>
      <c r="GHE10"/>
      <c r="GHF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P10"/>
      <c r="GIQ10"/>
      <c r="GIR10"/>
      <c r="GIS10"/>
      <c r="GIT10"/>
      <c r="GIU10"/>
      <c r="GIV10"/>
      <c r="GIW10"/>
      <c r="GIX10"/>
      <c r="GIY10"/>
      <c r="GIZ10"/>
      <c r="GJA10"/>
      <c r="GJB10"/>
      <c r="GJC10"/>
      <c r="GJD10"/>
      <c r="GJE10"/>
      <c r="GJF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P10"/>
      <c r="GKQ10"/>
      <c r="GKR10"/>
      <c r="GKS10"/>
      <c r="GKT10"/>
      <c r="GKU10"/>
      <c r="GKV10"/>
      <c r="GKW10"/>
      <c r="GKX10"/>
      <c r="GKY10"/>
      <c r="GKZ10"/>
      <c r="GLA10"/>
      <c r="GLB10"/>
      <c r="GLC10"/>
      <c r="GLD10"/>
      <c r="GLE10"/>
      <c r="GLF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P10"/>
      <c r="GMQ10"/>
      <c r="GMR10"/>
      <c r="GMS10"/>
      <c r="GMT10"/>
      <c r="GMU10"/>
      <c r="GMV10"/>
      <c r="GMW10"/>
      <c r="GMX10"/>
      <c r="GMY10"/>
      <c r="GMZ10"/>
      <c r="GNA10"/>
      <c r="GNB10"/>
      <c r="GNC10"/>
      <c r="GND10"/>
      <c r="GNE10"/>
      <c r="GNF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P10"/>
      <c r="GOQ10"/>
      <c r="GOR10"/>
      <c r="GOS10"/>
      <c r="GOT10"/>
      <c r="GOU10"/>
      <c r="GOV10"/>
      <c r="GOW10"/>
      <c r="GOX10"/>
      <c r="GOY10"/>
      <c r="GOZ10"/>
      <c r="GPA10"/>
      <c r="GPB10"/>
      <c r="GPC10"/>
      <c r="GPD10"/>
      <c r="GPE10"/>
      <c r="GPF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P10"/>
      <c r="GQQ10"/>
      <c r="GQR10"/>
      <c r="GQS10"/>
      <c r="GQT10"/>
      <c r="GQU10"/>
      <c r="GQV10"/>
      <c r="GQW10"/>
      <c r="GQX10"/>
      <c r="GQY10"/>
      <c r="GQZ10"/>
      <c r="GRA10"/>
      <c r="GRB10"/>
      <c r="GRC10"/>
      <c r="GRD10"/>
      <c r="GRE10"/>
      <c r="GRF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P10"/>
      <c r="GSQ10"/>
      <c r="GSR10"/>
      <c r="GSS10"/>
      <c r="GST10"/>
      <c r="GSU10"/>
      <c r="GSV10"/>
      <c r="GSW10"/>
      <c r="GSX10"/>
      <c r="GSY10"/>
      <c r="GSZ10"/>
      <c r="GTA10"/>
      <c r="GTB10"/>
      <c r="GTC10"/>
      <c r="GTD10"/>
      <c r="GTE10"/>
      <c r="GTF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P10"/>
      <c r="GUQ10"/>
      <c r="GUR10"/>
      <c r="GUS10"/>
      <c r="GUT10"/>
      <c r="GUU10"/>
      <c r="GUV10"/>
      <c r="GUW10"/>
      <c r="GUX10"/>
      <c r="GUY10"/>
      <c r="GUZ10"/>
      <c r="GVA10"/>
      <c r="GVB10"/>
      <c r="GVC10"/>
      <c r="GVD10"/>
      <c r="GVE10"/>
      <c r="GVF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P10"/>
      <c r="GWQ10"/>
      <c r="GWR10"/>
      <c r="GWS10"/>
      <c r="GWT10"/>
      <c r="GWU10"/>
      <c r="GWV10"/>
      <c r="GWW10"/>
      <c r="GWX10"/>
      <c r="GWY10"/>
      <c r="GWZ10"/>
      <c r="GXA10"/>
      <c r="GXB10"/>
      <c r="GXC10"/>
      <c r="GXD10"/>
      <c r="GXE10"/>
      <c r="GXF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P10"/>
      <c r="GYQ10"/>
      <c r="GYR10"/>
      <c r="GYS10"/>
      <c r="GYT10"/>
      <c r="GYU10"/>
      <c r="GYV10"/>
      <c r="GYW10"/>
      <c r="GYX10"/>
      <c r="GYY10"/>
      <c r="GYZ10"/>
      <c r="GZA10"/>
      <c r="GZB10"/>
      <c r="GZC10"/>
      <c r="GZD10"/>
      <c r="GZE10"/>
      <c r="GZF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P10"/>
      <c r="HAQ10"/>
      <c r="HAR10"/>
      <c r="HAS10"/>
      <c r="HAT10"/>
      <c r="HAU10"/>
      <c r="HAV10"/>
      <c r="HAW10"/>
      <c r="HAX10"/>
      <c r="HAY10"/>
      <c r="HAZ10"/>
      <c r="HBA10"/>
      <c r="HBB10"/>
      <c r="HBC10"/>
      <c r="HBD10"/>
      <c r="HBE10"/>
      <c r="HBF10"/>
      <c r="HBG10"/>
      <c r="HBH10"/>
      <c r="HBI10"/>
      <c r="HBJ10"/>
      <c r="HBK10"/>
      <c r="HBL10"/>
      <c r="HBM10"/>
      <c r="HBN10"/>
      <c r="HBO10"/>
      <c r="HBP10"/>
      <c r="HBQ10"/>
      <c r="HBR10"/>
      <c r="HBS10"/>
      <c r="HBT10"/>
      <c r="HBU10"/>
      <c r="HBV10"/>
      <c r="HBW10"/>
      <c r="HBX10"/>
      <c r="HBY10"/>
      <c r="HBZ10"/>
      <c r="HCA10"/>
      <c r="HCB10"/>
      <c r="HCC10"/>
      <c r="HCD10"/>
      <c r="HCE10"/>
      <c r="HCF10"/>
      <c r="HCG10"/>
      <c r="HCH10"/>
      <c r="HCI10"/>
      <c r="HCJ10"/>
      <c r="HCK10"/>
      <c r="HCL10"/>
      <c r="HCM10"/>
      <c r="HCN10"/>
      <c r="HCO10"/>
      <c r="HCP10"/>
      <c r="HCQ10"/>
      <c r="HCR10"/>
      <c r="HCS10"/>
      <c r="HCT10"/>
      <c r="HCU10"/>
      <c r="HCV10"/>
      <c r="HCW10"/>
      <c r="HCX10"/>
      <c r="HCY10"/>
      <c r="HCZ10"/>
      <c r="HDA10"/>
      <c r="HDB10"/>
      <c r="HDC10"/>
      <c r="HDD10"/>
      <c r="HDE10"/>
      <c r="HDF10"/>
      <c r="HDG10"/>
      <c r="HDH10"/>
      <c r="HDI10"/>
      <c r="HDJ10"/>
      <c r="HDK10"/>
      <c r="HDL10"/>
      <c r="HDM10"/>
      <c r="HDN10"/>
      <c r="HDO10"/>
      <c r="HDP10"/>
      <c r="HDQ10"/>
      <c r="HDR10"/>
      <c r="HDS10"/>
      <c r="HDT10"/>
      <c r="HDU10"/>
      <c r="HDV10"/>
      <c r="HDW10"/>
      <c r="HDX10"/>
      <c r="HDY10"/>
      <c r="HDZ10"/>
      <c r="HEA10"/>
      <c r="HEB10"/>
      <c r="HEC10"/>
      <c r="HED10"/>
      <c r="HEE10"/>
      <c r="HEF10"/>
      <c r="HEG10"/>
      <c r="HEH10"/>
      <c r="HEI10"/>
      <c r="HEJ10"/>
      <c r="HEK10"/>
      <c r="HEL10"/>
      <c r="HEM10"/>
      <c r="HEN10"/>
      <c r="HEO10"/>
      <c r="HEP10"/>
      <c r="HEQ10"/>
      <c r="HER10"/>
      <c r="HES10"/>
      <c r="HET10"/>
      <c r="HEU10"/>
      <c r="HEV10"/>
      <c r="HEW10"/>
      <c r="HEX10"/>
      <c r="HEY10"/>
      <c r="HEZ10"/>
      <c r="HFA10"/>
      <c r="HFB10"/>
      <c r="HFC10"/>
      <c r="HFD10"/>
      <c r="HFE10"/>
      <c r="HFF10"/>
      <c r="HFG10"/>
      <c r="HFH10"/>
      <c r="HFI10"/>
      <c r="HFJ10"/>
      <c r="HFK10"/>
      <c r="HFL10"/>
      <c r="HFM10"/>
      <c r="HFN10"/>
      <c r="HFO10"/>
      <c r="HFP10"/>
      <c r="HFQ10"/>
      <c r="HFR10"/>
      <c r="HFS10"/>
      <c r="HFT10"/>
      <c r="HFU10"/>
      <c r="HFV10"/>
      <c r="HFW10"/>
      <c r="HFX10"/>
      <c r="HFY10"/>
      <c r="HFZ10"/>
      <c r="HGA10"/>
      <c r="HGB10"/>
      <c r="HGC10"/>
      <c r="HGD10"/>
      <c r="HGE10"/>
      <c r="HGF10"/>
      <c r="HGG10"/>
      <c r="HGH10"/>
      <c r="HGI10"/>
      <c r="HGJ10"/>
      <c r="HGK10"/>
      <c r="HGL10"/>
      <c r="HGM10"/>
      <c r="HGN10"/>
      <c r="HGO10"/>
      <c r="HGP10"/>
      <c r="HGQ10"/>
      <c r="HGR10"/>
      <c r="HGS10"/>
      <c r="HGT10"/>
      <c r="HGU10"/>
      <c r="HGV10"/>
      <c r="HGW10"/>
      <c r="HGX10"/>
      <c r="HGY10"/>
      <c r="HGZ10"/>
      <c r="HHA10"/>
      <c r="HHB10"/>
      <c r="HHC10"/>
      <c r="HHD10"/>
      <c r="HHE10"/>
      <c r="HHF10"/>
      <c r="HHG10"/>
      <c r="HHH10"/>
      <c r="HHI10"/>
      <c r="HHJ10"/>
      <c r="HHK10"/>
      <c r="HHL10"/>
      <c r="HHM10"/>
      <c r="HHN10"/>
      <c r="HHO10"/>
      <c r="HHP10"/>
      <c r="HHQ10"/>
      <c r="HHR10"/>
      <c r="HHS10"/>
      <c r="HHT10"/>
      <c r="HHU10"/>
      <c r="HHV10"/>
      <c r="HHW10"/>
      <c r="HHX10"/>
      <c r="HHY10"/>
      <c r="HHZ10"/>
      <c r="HIA10"/>
      <c r="HIB10"/>
      <c r="HIC10"/>
      <c r="HID10"/>
      <c r="HIE10"/>
      <c r="HIF10"/>
      <c r="HIG10"/>
      <c r="HIH10"/>
      <c r="HII10"/>
      <c r="HIJ10"/>
      <c r="HIK10"/>
      <c r="HIL10"/>
      <c r="HIM10"/>
      <c r="HIN10"/>
      <c r="HIO10"/>
      <c r="HIP10"/>
      <c r="HIQ10"/>
      <c r="HIR10"/>
      <c r="HIS10"/>
      <c r="HIT10"/>
      <c r="HIU10"/>
      <c r="HIV10"/>
      <c r="HIW10"/>
      <c r="HIX10"/>
      <c r="HIY10"/>
      <c r="HIZ10"/>
      <c r="HJA10"/>
      <c r="HJB10"/>
      <c r="HJC10"/>
      <c r="HJD10"/>
      <c r="HJE10"/>
      <c r="HJF10"/>
      <c r="HJG10"/>
      <c r="HJH10"/>
      <c r="HJI10"/>
      <c r="HJJ10"/>
      <c r="HJK10"/>
      <c r="HJL10"/>
      <c r="HJM10"/>
      <c r="HJN10"/>
      <c r="HJO10"/>
      <c r="HJP10"/>
      <c r="HJQ10"/>
      <c r="HJR10"/>
      <c r="HJS10"/>
      <c r="HJT10"/>
      <c r="HJU10"/>
      <c r="HJV10"/>
      <c r="HJW10"/>
      <c r="HJX10"/>
      <c r="HJY10"/>
      <c r="HJZ10"/>
      <c r="HKA10"/>
      <c r="HKB10"/>
      <c r="HKC10"/>
      <c r="HKD10"/>
      <c r="HKE10"/>
      <c r="HKF10"/>
      <c r="HKG10"/>
      <c r="HKH10"/>
      <c r="HKI10"/>
      <c r="HKJ10"/>
      <c r="HKK10"/>
      <c r="HKL10"/>
      <c r="HKM10"/>
      <c r="HKN10"/>
      <c r="HKO10"/>
      <c r="HKP10"/>
      <c r="HKQ10"/>
      <c r="HKR10"/>
      <c r="HKS10"/>
      <c r="HKT10"/>
      <c r="HKU10"/>
      <c r="HKV10"/>
      <c r="HKW10"/>
      <c r="HKX10"/>
      <c r="HKY10"/>
      <c r="HKZ10"/>
      <c r="HLA10"/>
      <c r="HLB10"/>
      <c r="HLC10"/>
      <c r="HLD10"/>
      <c r="HLE10"/>
      <c r="HLF10"/>
      <c r="HLG10"/>
      <c r="HLH10"/>
      <c r="HLI10"/>
      <c r="HLJ10"/>
      <c r="HLK10"/>
      <c r="HLL10"/>
      <c r="HLM10"/>
      <c r="HLN10"/>
      <c r="HLO10"/>
      <c r="HLP10"/>
      <c r="HLQ10"/>
      <c r="HLR10"/>
      <c r="HLS10"/>
      <c r="HLT10"/>
      <c r="HLU10"/>
      <c r="HLV10"/>
      <c r="HLW10"/>
      <c r="HLX10"/>
      <c r="HLY10"/>
      <c r="HLZ10"/>
      <c r="HMA10"/>
      <c r="HMB10"/>
      <c r="HMC10"/>
      <c r="HMD10"/>
      <c r="HME10"/>
      <c r="HMF10"/>
      <c r="HMG10"/>
      <c r="HMH10"/>
      <c r="HMI10"/>
      <c r="HMJ10"/>
      <c r="HMK10"/>
      <c r="HML10"/>
      <c r="HMM10"/>
      <c r="HMN10"/>
      <c r="HMO10"/>
      <c r="HMP10"/>
      <c r="HMQ10"/>
      <c r="HMR10"/>
      <c r="HMS10"/>
      <c r="HMT10"/>
      <c r="HMU10"/>
      <c r="HMV10"/>
      <c r="HMW10"/>
      <c r="HMX10"/>
      <c r="HMY10"/>
      <c r="HMZ10"/>
      <c r="HNA10"/>
      <c r="HNB10"/>
      <c r="HNC10"/>
      <c r="HND10"/>
      <c r="HNE10"/>
      <c r="HNF10"/>
      <c r="HNG10"/>
      <c r="HNH10"/>
      <c r="HNI10"/>
      <c r="HNJ10"/>
      <c r="HNK10"/>
      <c r="HNL10"/>
      <c r="HNM10"/>
      <c r="HNN10"/>
      <c r="HNO10"/>
      <c r="HNP10"/>
      <c r="HNQ10"/>
      <c r="HNR10"/>
      <c r="HNS10"/>
      <c r="HNT10"/>
      <c r="HNU10"/>
      <c r="HNV10"/>
      <c r="HNW10"/>
      <c r="HNX10"/>
      <c r="HNY10"/>
      <c r="HNZ10"/>
      <c r="HOA10"/>
      <c r="HOB10"/>
      <c r="HOC10"/>
      <c r="HOD10"/>
      <c r="HOE10"/>
      <c r="HOF10"/>
      <c r="HOG10"/>
      <c r="HOH10"/>
      <c r="HOI10"/>
      <c r="HOJ10"/>
      <c r="HOK10"/>
      <c r="HOL10"/>
      <c r="HOM10"/>
      <c r="HON10"/>
      <c r="HOO10"/>
      <c r="HOP10"/>
      <c r="HOQ10"/>
      <c r="HOR10"/>
      <c r="HOS10"/>
      <c r="HOT10"/>
      <c r="HOU10"/>
      <c r="HOV10"/>
      <c r="HOW10"/>
      <c r="HOX10"/>
      <c r="HOY10"/>
      <c r="HOZ10"/>
      <c r="HPA10"/>
      <c r="HPB10"/>
      <c r="HPC10"/>
      <c r="HPD10"/>
      <c r="HPE10"/>
      <c r="HPF10"/>
      <c r="HPG10"/>
      <c r="HPH10"/>
      <c r="HPI10"/>
      <c r="HPJ10"/>
      <c r="HPK10"/>
      <c r="HPL10"/>
      <c r="HPM10"/>
      <c r="HPN10"/>
      <c r="HPO10"/>
      <c r="HPP10"/>
      <c r="HPQ10"/>
      <c r="HPR10"/>
      <c r="HPS10"/>
      <c r="HPT10"/>
      <c r="HPU10"/>
      <c r="HPV10"/>
      <c r="HPW10"/>
      <c r="HPX10"/>
      <c r="HPY10"/>
      <c r="HPZ10"/>
      <c r="HQA10"/>
      <c r="HQB10"/>
      <c r="HQC10"/>
      <c r="HQD10"/>
      <c r="HQE10"/>
      <c r="HQF10"/>
      <c r="HQG10"/>
      <c r="HQH10"/>
      <c r="HQI10"/>
      <c r="HQJ10"/>
      <c r="HQK10"/>
      <c r="HQL10"/>
      <c r="HQM10"/>
      <c r="HQN10"/>
      <c r="HQO10"/>
      <c r="HQP10"/>
      <c r="HQQ10"/>
      <c r="HQR10"/>
      <c r="HQS10"/>
      <c r="HQT10"/>
      <c r="HQU10"/>
      <c r="HQV10"/>
      <c r="HQW10"/>
      <c r="HQX10"/>
      <c r="HQY10"/>
      <c r="HQZ10"/>
      <c r="HRA10"/>
      <c r="HRB10"/>
      <c r="HRC10"/>
      <c r="HRD10"/>
      <c r="HRE10"/>
      <c r="HRF10"/>
      <c r="HRG10"/>
      <c r="HRH10"/>
      <c r="HRI10"/>
      <c r="HRJ10"/>
      <c r="HRK10"/>
      <c r="HRL10"/>
      <c r="HRM10"/>
      <c r="HRN10"/>
      <c r="HRO10"/>
      <c r="HRP10"/>
      <c r="HRQ10"/>
      <c r="HRR10"/>
      <c r="HRS10"/>
      <c r="HRT10"/>
      <c r="HRU10"/>
      <c r="HRV10"/>
      <c r="HRW10"/>
      <c r="HRX10"/>
      <c r="HRY10"/>
      <c r="HRZ10"/>
      <c r="HSA10"/>
      <c r="HSB10"/>
      <c r="HSC10"/>
      <c r="HSD10"/>
      <c r="HSE10"/>
      <c r="HSF10"/>
      <c r="HSG10"/>
      <c r="HSH10"/>
      <c r="HSI10"/>
      <c r="HSJ10"/>
      <c r="HSK10"/>
      <c r="HSL10"/>
      <c r="HSM10"/>
      <c r="HSN10"/>
      <c r="HSO10"/>
      <c r="HSP10"/>
      <c r="HSQ10"/>
      <c r="HSR10"/>
      <c r="HSS10"/>
      <c r="HST10"/>
      <c r="HSU10"/>
      <c r="HSV10"/>
      <c r="HSW10"/>
      <c r="HSX10"/>
      <c r="HSY10"/>
      <c r="HSZ10"/>
      <c r="HTA10"/>
      <c r="HTB10"/>
      <c r="HTC10"/>
      <c r="HTD10"/>
      <c r="HTE10"/>
      <c r="HTF10"/>
      <c r="HTG10"/>
      <c r="HTH10"/>
      <c r="HTI10"/>
      <c r="HTJ10"/>
      <c r="HTK10"/>
      <c r="HTL10"/>
      <c r="HTM10"/>
      <c r="HTN10"/>
      <c r="HTO10"/>
      <c r="HTP10"/>
      <c r="HTQ10"/>
      <c r="HTR10"/>
      <c r="HTS10"/>
      <c r="HTT10"/>
      <c r="HTU10"/>
      <c r="HTV10"/>
      <c r="HTW10"/>
      <c r="HTX10"/>
      <c r="HTY10"/>
      <c r="HTZ10"/>
      <c r="HUA10"/>
      <c r="HUB10"/>
      <c r="HUC10"/>
      <c r="HUD10"/>
      <c r="HUE10"/>
      <c r="HUF10"/>
      <c r="HUG10"/>
      <c r="HUH10"/>
      <c r="HUI10"/>
      <c r="HUJ10"/>
      <c r="HUK10"/>
      <c r="HUL10"/>
      <c r="HUM10"/>
      <c r="HUN10"/>
      <c r="HUO10"/>
      <c r="HUP10"/>
      <c r="HUQ10"/>
      <c r="HUR10"/>
      <c r="HUS10"/>
      <c r="HUT10"/>
      <c r="HUU10"/>
      <c r="HUV10"/>
      <c r="HUW10"/>
      <c r="HUX10"/>
      <c r="HUY10"/>
      <c r="HUZ10"/>
      <c r="HVA10"/>
      <c r="HVB10"/>
      <c r="HVC10"/>
      <c r="HVD10"/>
      <c r="HVE10"/>
      <c r="HVF10"/>
      <c r="HVG10"/>
      <c r="HVH10"/>
      <c r="HVI10"/>
      <c r="HVJ10"/>
      <c r="HVK10"/>
      <c r="HVL10"/>
      <c r="HVM10"/>
      <c r="HVN10"/>
      <c r="HVO10"/>
      <c r="HVP10"/>
      <c r="HVQ10"/>
      <c r="HVR10"/>
      <c r="HVS10"/>
      <c r="HVT10"/>
      <c r="HVU10"/>
      <c r="HVV10"/>
      <c r="HVW10"/>
      <c r="HVX10"/>
      <c r="HVY10"/>
      <c r="HVZ10"/>
      <c r="HWA10"/>
      <c r="HWB10"/>
      <c r="HWC10"/>
      <c r="HWD10"/>
      <c r="HWE10"/>
      <c r="HWF10"/>
      <c r="HWG10"/>
      <c r="HWH10"/>
      <c r="HWI10"/>
      <c r="HWJ10"/>
      <c r="HWK10"/>
      <c r="HWL10"/>
      <c r="HWM10"/>
      <c r="HWN10"/>
      <c r="HWO10"/>
      <c r="HWP10"/>
      <c r="HWQ10"/>
      <c r="HWR10"/>
      <c r="HWS10"/>
      <c r="HWT10"/>
      <c r="HWU10"/>
      <c r="HWV10"/>
      <c r="HWW10"/>
      <c r="HWX10"/>
      <c r="HWY10"/>
      <c r="HWZ10"/>
      <c r="HXA10"/>
      <c r="HXB10"/>
      <c r="HXC10"/>
      <c r="HXD10"/>
      <c r="HXE10"/>
      <c r="HXF10"/>
      <c r="HXG10"/>
      <c r="HXH10"/>
      <c r="HXI10"/>
      <c r="HXJ10"/>
      <c r="HXK10"/>
      <c r="HXL10"/>
      <c r="HXM10"/>
      <c r="HXN10"/>
      <c r="HXO10"/>
      <c r="HXP10"/>
      <c r="HXQ10"/>
      <c r="HXR10"/>
      <c r="HXS10"/>
      <c r="HXT10"/>
      <c r="HXU10"/>
      <c r="HXV10"/>
      <c r="HXW10"/>
      <c r="HXX10"/>
      <c r="HXY10"/>
      <c r="HXZ10"/>
      <c r="HYA10"/>
      <c r="HYB10"/>
      <c r="HYC10"/>
      <c r="HYD10"/>
      <c r="HYE10"/>
      <c r="HYF10"/>
      <c r="HYG10"/>
      <c r="HYH10"/>
      <c r="HYI10"/>
      <c r="HYJ10"/>
      <c r="HYK10"/>
      <c r="HYL10"/>
      <c r="HYM10"/>
      <c r="HYN10"/>
      <c r="HYO10"/>
      <c r="HYP10"/>
      <c r="HYQ10"/>
      <c r="HYR10"/>
      <c r="HYS10"/>
      <c r="HYT10"/>
      <c r="HYU10"/>
      <c r="HYV10"/>
      <c r="HYW10"/>
      <c r="HYX10"/>
      <c r="HYY10"/>
      <c r="HYZ10"/>
      <c r="HZA10"/>
      <c r="HZB10"/>
      <c r="HZC10"/>
      <c r="HZD10"/>
      <c r="HZE10"/>
      <c r="HZF10"/>
      <c r="HZG10"/>
      <c r="HZH10"/>
      <c r="HZI10"/>
      <c r="HZJ10"/>
      <c r="HZK10"/>
      <c r="HZL10"/>
      <c r="HZM10"/>
      <c r="HZN10"/>
      <c r="HZO10"/>
      <c r="HZP10"/>
      <c r="HZQ10"/>
      <c r="HZR10"/>
      <c r="HZS10"/>
      <c r="HZT10"/>
      <c r="HZU10"/>
      <c r="HZV10"/>
      <c r="HZW10"/>
      <c r="HZX10"/>
      <c r="HZY10"/>
      <c r="HZZ10"/>
      <c r="IAA10"/>
      <c r="IAB10"/>
      <c r="IAC10"/>
      <c r="IAD10"/>
      <c r="IAE10"/>
      <c r="IAF10"/>
      <c r="IAG10"/>
      <c r="IAH10"/>
      <c r="IAI10"/>
      <c r="IAJ10"/>
      <c r="IAK10"/>
      <c r="IAL10"/>
      <c r="IAM10"/>
      <c r="IAN10"/>
      <c r="IAO10"/>
      <c r="IAP10"/>
      <c r="IAQ10"/>
      <c r="IAR10"/>
      <c r="IAS10"/>
      <c r="IAT10"/>
      <c r="IAU10"/>
      <c r="IAV10"/>
      <c r="IAW10"/>
      <c r="IAX10"/>
      <c r="IAY10"/>
      <c r="IAZ10"/>
      <c r="IBA10"/>
      <c r="IBB10"/>
      <c r="IBC10"/>
      <c r="IBD10"/>
      <c r="IBE10"/>
      <c r="IBF10"/>
      <c r="IBG10"/>
      <c r="IBH10"/>
      <c r="IBI10"/>
      <c r="IBJ10"/>
      <c r="IBK10"/>
      <c r="IBL10"/>
      <c r="IBM10"/>
      <c r="IBN10"/>
      <c r="IBO10"/>
      <c r="IBP10"/>
      <c r="IBQ10"/>
      <c r="IBR10"/>
      <c r="IBS10"/>
      <c r="IBT10"/>
      <c r="IBU10"/>
      <c r="IBV10"/>
      <c r="IBW10"/>
      <c r="IBX10"/>
      <c r="IBY10"/>
      <c r="IBZ10"/>
      <c r="ICA10"/>
      <c r="ICB10"/>
      <c r="ICC10"/>
      <c r="ICD10"/>
      <c r="ICE10"/>
      <c r="ICF10"/>
      <c r="ICG10"/>
      <c r="ICH10"/>
      <c r="ICI10"/>
      <c r="ICJ10"/>
      <c r="ICK10"/>
      <c r="ICL10"/>
      <c r="ICM10"/>
      <c r="ICN10"/>
      <c r="ICO10"/>
      <c r="ICP10"/>
      <c r="ICQ10"/>
      <c r="ICR10"/>
      <c r="ICS10"/>
      <c r="ICT10"/>
      <c r="ICU10"/>
      <c r="ICV10"/>
      <c r="ICW10"/>
      <c r="ICX10"/>
      <c r="ICY10"/>
      <c r="ICZ10"/>
      <c r="IDA10"/>
      <c r="IDB10"/>
      <c r="IDC10"/>
      <c r="IDD10"/>
      <c r="IDE10"/>
      <c r="IDF10"/>
      <c r="IDG10"/>
      <c r="IDH10"/>
      <c r="IDI10"/>
      <c r="IDJ10"/>
      <c r="IDK10"/>
      <c r="IDL10"/>
      <c r="IDM10"/>
      <c r="IDN10"/>
      <c r="IDO10"/>
      <c r="IDP10"/>
      <c r="IDQ10"/>
      <c r="IDR10"/>
      <c r="IDS10"/>
      <c r="IDT10"/>
      <c r="IDU10"/>
      <c r="IDV10"/>
      <c r="IDW10"/>
      <c r="IDX10"/>
      <c r="IDY10"/>
      <c r="IDZ10"/>
      <c r="IEA10"/>
      <c r="IEB10"/>
      <c r="IEC10"/>
      <c r="IED10"/>
      <c r="IEE10"/>
      <c r="IEF10"/>
      <c r="IEG10"/>
      <c r="IEH10"/>
      <c r="IEI10"/>
      <c r="IEJ10"/>
      <c r="IEK10"/>
      <c r="IEL10"/>
      <c r="IEM10"/>
      <c r="IEN10"/>
      <c r="IEO10"/>
      <c r="IEP10"/>
      <c r="IEQ10"/>
      <c r="IER10"/>
      <c r="IES10"/>
      <c r="IET10"/>
      <c r="IEU10"/>
      <c r="IEV10"/>
      <c r="IEW10"/>
      <c r="IEX10"/>
      <c r="IEY10"/>
      <c r="IEZ10"/>
      <c r="IFA10"/>
      <c r="IFB10"/>
      <c r="IFC10"/>
      <c r="IFD10"/>
      <c r="IFE10"/>
      <c r="IFF10"/>
      <c r="IFG10"/>
      <c r="IFH10"/>
      <c r="IFI10"/>
      <c r="IFJ10"/>
      <c r="IFK10"/>
      <c r="IFL10"/>
      <c r="IFM10"/>
      <c r="IFN10"/>
      <c r="IFO10"/>
      <c r="IFP10"/>
      <c r="IFQ10"/>
      <c r="IFR10"/>
      <c r="IFS10"/>
      <c r="IFT10"/>
      <c r="IFU10"/>
      <c r="IFV10"/>
      <c r="IFW10"/>
      <c r="IFX10"/>
      <c r="IFY10"/>
      <c r="IFZ10"/>
      <c r="IGA10"/>
      <c r="IGB10"/>
      <c r="IGC10"/>
      <c r="IGD10"/>
      <c r="IGE10"/>
      <c r="IGF10"/>
      <c r="IGG10"/>
      <c r="IGH10"/>
      <c r="IGI10"/>
      <c r="IGJ10"/>
      <c r="IGK10"/>
      <c r="IGL10"/>
      <c r="IGM10"/>
      <c r="IGN10"/>
      <c r="IGO10"/>
      <c r="IGP10"/>
      <c r="IGQ10"/>
      <c r="IGR10"/>
      <c r="IGS10"/>
      <c r="IGT10"/>
      <c r="IGU10"/>
      <c r="IGV10"/>
      <c r="IGW10"/>
      <c r="IGX10"/>
      <c r="IGY10"/>
      <c r="IGZ10"/>
      <c r="IHA10"/>
      <c r="IHB10"/>
      <c r="IHC10"/>
      <c r="IHD10"/>
      <c r="IHE10"/>
      <c r="IHF10"/>
      <c r="IHG10"/>
      <c r="IHH10"/>
      <c r="IHI10"/>
      <c r="IHJ10"/>
      <c r="IHK10"/>
      <c r="IHL10"/>
      <c r="IHM10"/>
      <c r="IHN10"/>
      <c r="IHO10"/>
      <c r="IHP10"/>
      <c r="IHQ10"/>
      <c r="IHR10"/>
      <c r="IHS10"/>
      <c r="IHT10"/>
      <c r="IHU10"/>
      <c r="IHV10"/>
      <c r="IHW10"/>
      <c r="IHX10"/>
      <c r="IHY10"/>
      <c r="IHZ10"/>
      <c r="IIA10"/>
      <c r="IIB10"/>
      <c r="IIC10"/>
      <c r="IID10"/>
      <c r="IIE10"/>
      <c r="IIF10"/>
      <c r="IIG10"/>
      <c r="IIH10"/>
      <c r="III10"/>
      <c r="IIJ10"/>
      <c r="IIK10"/>
      <c r="IIL10"/>
      <c r="IIM10"/>
      <c r="IIN10"/>
      <c r="IIO10"/>
      <c r="IIP10"/>
      <c r="IIQ10"/>
      <c r="IIR10"/>
      <c r="IIS10"/>
      <c r="IIT10"/>
      <c r="IIU10"/>
      <c r="IIV10"/>
      <c r="IIW10"/>
      <c r="IIX10"/>
      <c r="IIY10"/>
      <c r="IIZ10"/>
      <c r="IJA10"/>
      <c r="IJB10"/>
      <c r="IJC10"/>
      <c r="IJD10"/>
      <c r="IJE10"/>
      <c r="IJF10"/>
      <c r="IJG10"/>
      <c r="IJH10"/>
      <c r="IJI10"/>
      <c r="IJJ10"/>
      <c r="IJK10"/>
      <c r="IJL10"/>
      <c r="IJM10"/>
      <c r="IJN10"/>
      <c r="IJO10"/>
      <c r="IJP10"/>
      <c r="IJQ10"/>
      <c r="IJR10"/>
      <c r="IJS10"/>
      <c r="IJT10"/>
      <c r="IJU10"/>
      <c r="IJV10"/>
      <c r="IJW10"/>
      <c r="IJX10"/>
      <c r="IJY10"/>
      <c r="IJZ10"/>
      <c r="IKA10"/>
      <c r="IKB10"/>
      <c r="IKC10"/>
      <c r="IKD10"/>
      <c r="IKE10"/>
      <c r="IKF10"/>
      <c r="IKG10"/>
      <c r="IKH10"/>
      <c r="IKI10"/>
      <c r="IKJ10"/>
      <c r="IKK10"/>
      <c r="IKL10"/>
      <c r="IKM10"/>
      <c r="IKN10"/>
      <c r="IKO10"/>
      <c r="IKP10"/>
      <c r="IKQ10"/>
      <c r="IKR10"/>
      <c r="IKS10"/>
      <c r="IKT10"/>
      <c r="IKU10"/>
      <c r="IKV10"/>
      <c r="IKW10"/>
      <c r="IKX10"/>
      <c r="IKY10"/>
      <c r="IKZ10"/>
      <c r="ILA10"/>
      <c r="ILB10"/>
      <c r="ILC10"/>
      <c r="ILD10"/>
      <c r="ILE10"/>
      <c r="ILF10"/>
      <c r="ILG10"/>
      <c r="ILH10"/>
      <c r="ILI10"/>
      <c r="ILJ10"/>
      <c r="ILK10"/>
      <c r="ILL10"/>
      <c r="ILM10"/>
      <c r="ILN10"/>
      <c r="ILO10"/>
      <c r="ILP10"/>
      <c r="ILQ10"/>
      <c r="ILR10"/>
      <c r="ILS10"/>
      <c r="ILT10"/>
      <c r="ILU10"/>
      <c r="ILV10"/>
      <c r="ILW10"/>
      <c r="ILX10"/>
      <c r="ILY10"/>
      <c r="ILZ10"/>
      <c r="IMA10"/>
      <c r="IMB10"/>
      <c r="IMC10"/>
      <c r="IMD10"/>
      <c r="IME10"/>
      <c r="IMF10"/>
      <c r="IMG10"/>
      <c r="IMH10"/>
      <c r="IMI10"/>
      <c r="IMJ10"/>
      <c r="IMK10"/>
      <c r="IML10"/>
      <c r="IMM10"/>
      <c r="IMN10"/>
      <c r="IMO10"/>
      <c r="IMP10"/>
      <c r="IMQ10"/>
      <c r="IMR10"/>
      <c r="IMS10"/>
      <c r="IMT10"/>
      <c r="IMU10"/>
      <c r="IMV10"/>
      <c r="IMW10"/>
      <c r="IMX10"/>
      <c r="IMY10"/>
      <c r="IMZ10"/>
      <c r="INA10"/>
      <c r="INB10"/>
      <c r="INC10"/>
      <c r="IND10"/>
      <c r="INE10"/>
      <c r="INF10"/>
      <c r="ING10"/>
      <c r="INH10"/>
      <c r="INI10"/>
      <c r="INJ10"/>
      <c r="INK10"/>
      <c r="INL10"/>
      <c r="INM10"/>
      <c r="INN10"/>
      <c r="INO10"/>
      <c r="INP10"/>
      <c r="INQ10"/>
      <c r="INR10"/>
      <c r="INS10"/>
      <c r="INT10"/>
      <c r="INU10"/>
      <c r="INV10"/>
      <c r="INW10"/>
      <c r="INX10"/>
      <c r="INY10"/>
      <c r="INZ10"/>
      <c r="IOA10"/>
      <c r="IOB10"/>
      <c r="IOC10"/>
      <c r="IOD10"/>
      <c r="IOE10"/>
      <c r="IOF10"/>
      <c r="IOG10"/>
      <c r="IOH10"/>
      <c r="IOI10"/>
      <c r="IOJ10"/>
      <c r="IOK10"/>
      <c r="IOL10"/>
      <c r="IOM10"/>
      <c r="ION10"/>
      <c r="IOO10"/>
      <c r="IOP10"/>
      <c r="IOQ10"/>
      <c r="IOR10"/>
      <c r="IOS10"/>
      <c r="IOT10"/>
      <c r="IOU10"/>
      <c r="IOV10"/>
      <c r="IOW10"/>
      <c r="IOX10"/>
      <c r="IOY10"/>
      <c r="IOZ10"/>
      <c r="IPA10"/>
      <c r="IPB10"/>
      <c r="IPC10"/>
      <c r="IPD10"/>
      <c r="IPE10"/>
      <c r="IPF10"/>
      <c r="IPG10"/>
      <c r="IPH10"/>
      <c r="IPI10"/>
      <c r="IPJ10"/>
      <c r="IPK10"/>
      <c r="IPL10"/>
      <c r="IPM10"/>
      <c r="IPN10"/>
      <c r="IPO10"/>
      <c r="IPP10"/>
      <c r="IPQ10"/>
      <c r="IPR10"/>
      <c r="IPS10"/>
      <c r="IPT10"/>
      <c r="IPU10"/>
      <c r="IPV10"/>
      <c r="IPW10"/>
      <c r="IPX10"/>
      <c r="IPY10"/>
      <c r="IPZ10"/>
      <c r="IQA10"/>
      <c r="IQB10"/>
      <c r="IQC10"/>
      <c r="IQD10"/>
      <c r="IQE10"/>
      <c r="IQF10"/>
      <c r="IQG10"/>
      <c r="IQH10"/>
      <c r="IQI10"/>
      <c r="IQJ10"/>
      <c r="IQK10"/>
      <c r="IQL10"/>
      <c r="IQM10"/>
      <c r="IQN10"/>
      <c r="IQO10"/>
      <c r="IQP10"/>
      <c r="IQQ10"/>
      <c r="IQR10"/>
      <c r="IQS10"/>
      <c r="IQT10"/>
      <c r="IQU10"/>
      <c r="IQV10"/>
      <c r="IQW10"/>
      <c r="IQX10"/>
      <c r="IQY10"/>
      <c r="IQZ10"/>
      <c r="IRA10"/>
      <c r="IRB10"/>
      <c r="IRC10"/>
      <c r="IRD10"/>
      <c r="IRE10"/>
      <c r="IRF10"/>
      <c r="IRG10"/>
      <c r="IRH10"/>
      <c r="IRI10"/>
      <c r="IRJ10"/>
      <c r="IRK10"/>
      <c r="IRL10"/>
      <c r="IRM10"/>
      <c r="IRN10"/>
      <c r="IRO10"/>
      <c r="IRP10"/>
      <c r="IRQ10"/>
      <c r="IRR10"/>
      <c r="IRS10"/>
      <c r="IRT10"/>
      <c r="IRU10"/>
      <c r="IRV10"/>
      <c r="IRW10"/>
      <c r="IRX10"/>
      <c r="IRY10"/>
      <c r="IRZ10"/>
      <c r="ISA10"/>
      <c r="ISB10"/>
      <c r="ISC10"/>
      <c r="ISD10"/>
      <c r="ISE10"/>
      <c r="ISF10"/>
      <c r="ISG10"/>
      <c r="ISH10"/>
      <c r="ISI10"/>
      <c r="ISJ10"/>
      <c r="ISK10"/>
      <c r="ISL10"/>
      <c r="ISM10"/>
      <c r="ISN10"/>
      <c r="ISO10"/>
      <c r="ISP10"/>
      <c r="ISQ10"/>
      <c r="ISR10"/>
      <c r="ISS10"/>
      <c r="IST10"/>
      <c r="ISU10"/>
      <c r="ISV10"/>
      <c r="ISW10"/>
      <c r="ISX10"/>
      <c r="ISY10"/>
      <c r="ISZ10"/>
      <c r="ITA10"/>
      <c r="ITB10"/>
      <c r="ITC10"/>
      <c r="ITD10"/>
      <c r="ITE10"/>
      <c r="ITF10"/>
      <c r="ITG10"/>
      <c r="ITH10"/>
      <c r="ITI10"/>
      <c r="ITJ10"/>
      <c r="ITK10"/>
      <c r="ITL10"/>
      <c r="ITM10"/>
      <c r="ITN10"/>
      <c r="ITO10"/>
      <c r="ITP10"/>
      <c r="ITQ10"/>
      <c r="ITR10"/>
      <c r="ITS10"/>
      <c r="ITT10"/>
      <c r="ITU10"/>
      <c r="ITV10"/>
      <c r="ITW10"/>
      <c r="ITX10"/>
      <c r="ITY10"/>
      <c r="ITZ10"/>
      <c r="IUA10"/>
      <c r="IUB10"/>
      <c r="IUC10"/>
      <c r="IUD10"/>
      <c r="IUE10"/>
      <c r="IUF10"/>
      <c r="IUG10"/>
      <c r="IUH10"/>
      <c r="IUI10"/>
      <c r="IUJ10"/>
      <c r="IUK10"/>
      <c r="IUL10"/>
      <c r="IUM10"/>
      <c r="IUN10"/>
      <c r="IUO10"/>
      <c r="IUP10"/>
      <c r="IUQ10"/>
      <c r="IUR10"/>
      <c r="IUS10"/>
      <c r="IUT10"/>
      <c r="IUU10"/>
      <c r="IUV10"/>
      <c r="IUW10"/>
      <c r="IUX10"/>
      <c r="IUY10"/>
      <c r="IUZ10"/>
      <c r="IVA10"/>
      <c r="IVB10"/>
      <c r="IVC10"/>
      <c r="IVD10"/>
      <c r="IVE10"/>
      <c r="IVF10"/>
      <c r="IVG10"/>
      <c r="IVH10"/>
      <c r="IVI10"/>
      <c r="IVJ10"/>
      <c r="IVK10"/>
      <c r="IVL10"/>
      <c r="IVM10"/>
      <c r="IVN10"/>
      <c r="IVO10"/>
      <c r="IVP10"/>
      <c r="IVQ10"/>
      <c r="IVR10"/>
      <c r="IVS10"/>
      <c r="IVT10"/>
      <c r="IVU10"/>
      <c r="IVV10"/>
      <c r="IVW10"/>
      <c r="IVX10"/>
      <c r="IVY10"/>
      <c r="IVZ10"/>
      <c r="IWA10"/>
      <c r="IWB10"/>
      <c r="IWC10"/>
      <c r="IWD10"/>
      <c r="IWE10"/>
      <c r="IWF10"/>
      <c r="IWG10"/>
      <c r="IWH10"/>
      <c r="IWI10"/>
      <c r="IWJ10"/>
      <c r="IWK10"/>
      <c r="IWL10"/>
      <c r="IWM10"/>
      <c r="IWN10"/>
      <c r="IWO10"/>
      <c r="IWP10"/>
      <c r="IWQ10"/>
      <c r="IWR10"/>
      <c r="IWS10"/>
      <c r="IWT10"/>
      <c r="IWU10"/>
      <c r="IWV10"/>
      <c r="IWW10"/>
      <c r="IWX10"/>
      <c r="IWY10"/>
      <c r="IWZ10"/>
      <c r="IXA10"/>
      <c r="IXB10"/>
      <c r="IXC10"/>
      <c r="IXD10"/>
      <c r="IXE10"/>
      <c r="IXF10"/>
      <c r="IXG10"/>
      <c r="IXH10"/>
      <c r="IXI10"/>
      <c r="IXJ10"/>
      <c r="IXK10"/>
      <c r="IXL10"/>
      <c r="IXM10"/>
      <c r="IXN10"/>
      <c r="IXO10"/>
      <c r="IXP10"/>
      <c r="IXQ10"/>
      <c r="IXR10"/>
      <c r="IXS10"/>
      <c r="IXT10"/>
      <c r="IXU10"/>
      <c r="IXV10"/>
      <c r="IXW10"/>
      <c r="IXX10"/>
      <c r="IXY10"/>
      <c r="IXZ10"/>
      <c r="IYA10"/>
      <c r="IYB10"/>
      <c r="IYC10"/>
      <c r="IYD10"/>
      <c r="IYE10"/>
      <c r="IYF10"/>
      <c r="IYG10"/>
      <c r="IYH10"/>
      <c r="IYI10"/>
      <c r="IYJ10"/>
      <c r="IYK10"/>
      <c r="IYL10"/>
      <c r="IYM10"/>
      <c r="IYN10"/>
      <c r="IYO10"/>
      <c r="IYP10"/>
      <c r="IYQ10"/>
      <c r="IYR10"/>
      <c r="IYS10"/>
      <c r="IYT10"/>
      <c r="IYU10"/>
      <c r="IYV10"/>
      <c r="IYW10"/>
      <c r="IYX10"/>
      <c r="IYY10"/>
      <c r="IYZ10"/>
      <c r="IZA10"/>
      <c r="IZB10"/>
      <c r="IZC10"/>
      <c r="IZD10"/>
      <c r="IZE10"/>
      <c r="IZF10"/>
      <c r="IZG10"/>
      <c r="IZH10"/>
      <c r="IZI10"/>
      <c r="IZJ10"/>
      <c r="IZK10"/>
      <c r="IZL10"/>
      <c r="IZM10"/>
      <c r="IZN10"/>
      <c r="IZO10"/>
      <c r="IZP10"/>
      <c r="IZQ10"/>
      <c r="IZR10"/>
      <c r="IZS10"/>
      <c r="IZT10"/>
      <c r="IZU10"/>
      <c r="IZV10"/>
      <c r="IZW10"/>
      <c r="IZX10"/>
      <c r="IZY10"/>
      <c r="IZZ10"/>
      <c r="JAA10"/>
      <c r="JAB10"/>
      <c r="JAC10"/>
      <c r="JAD10"/>
      <c r="JAE10"/>
      <c r="JAF10"/>
      <c r="JAG10"/>
      <c r="JAH10"/>
      <c r="JAI10"/>
      <c r="JAJ10"/>
      <c r="JAK10"/>
      <c r="JAL10"/>
      <c r="JAM10"/>
      <c r="JAN10"/>
      <c r="JAO10"/>
      <c r="JAP10"/>
      <c r="JAQ10"/>
      <c r="JAR10"/>
      <c r="JAS10"/>
      <c r="JAT10"/>
      <c r="JAU10"/>
      <c r="JAV10"/>
      <c r="JAW10"/>
      <c r="JAX10"/>
      <c r="JAY10"/>
      <c r="JAZ10"/>
      <c r="JBA10"/>
      <c r="JBB10"/>
      <c r="JBC10"/>
      <c r="JBD10"/>
      <c r="JBE10"/>
      <c r="JBF10"/>
      <c r="JBG10"/>
      <c r="JBH10"/>
      <c r="JBI10"/>
      <c r="JBJ10"/>
      <c r="JBK10"/>
      <c r="JBL10"/>
      <c r="JBM10"/>
      <c r="JBN10"/>
      <c r="JBO10"/>
      <c r="JBP10"/>
      <c r="JBQ10"/>
      <c r="JBR10"/>
      <c r="JBS10"/>
      <c r="JBT10"/>
      <c r="JBU10"/>
      <c r="JBV10"/>
      <c r="JBW10"/>
      <c r="JBX10"/>
      <c r="JBY10"/>
      <c r="JBZ10"/>
      <c r="JCA10"/>
      <c r="JCB10"/>
      <c r="JCC10"/>
      <c r="JCD10"/>
      <c r="JCE10"/>
      <c r="JCF10"/>
      <c r="JCG10"/>
      <c r="JCH10"/>
      <c r="JCI10"/>
      <c r="JCJ10"/>
      <c r="JCK10"/>
      <c r="JCL10"/>
      <c r="JCM10"/>
      <c r="JCN10"/>
      <c r="JCO10"/>
      <c r="JCP10"/>
      <c r="JCQ10"/>
      <c r="JCR10"/>
      <c r="JCS10"/>
      <c r="JCT10"/>
      <c r="JCU10"/>
      <c r="JCV10"/>
      <c r="JCW10"/>
      <c r="JCX10"/>
      <c r="JCY10"/>
      <c r="JCZ10"/>
      <c r="JDA10"/>
      <c r="JDB10"/>
      <c r="JDC10"/>
      <c r="JDD10"/>
      <c r="JDE10"/>
      <c r="JDF10"/>
      <c r="JDG10"/>
      <c r="JDH10"/>
      <c r="JDI10"/>
      <c r="JDJ10"/>
      <c r="JDK10"/>
      <c r="JDL10"/>
      <c r="JDM10"/>
      <c r="JDN10"/>
      <c r="JDO10"/>
      <c r="JDP10"/>
      <c r="JDQ10"/>
      <c r="JDR10"/>
      <c r="JDS10"/>
      <c r="JDT10"/>
      <c r="JDU10"/>
      <c r="JDV10"/>
      <c r="JDW10"/>
      <c r="JDX10"/>
      <c r="JDY10"/>
      <c r="JDZ10"/>
      <c r="JEA10"/>
      <c r="JEB10"/>
      <c r="JEC10"/>
      <c r="JED10"/>
      <c r="JEE10"/>
      <c r="JEF10"/>
      <c r="JEG10"/>
      <c r="JEH10"/>
      <c r="JEI10"/>
      <c r="JEJ10"/>
      <c r="JEK10"/>
      <c r="JEL10"/>
      <c r="JEM10"/>
      <c r="JEN10"/>
      <c r="JEO10"/>
      <c r="JEP10"/>
      <c r="JEQ10"/>
      <c r="JER10"/>
      <c r="JES10"/>
      <c r="JET10"/>
      <c r="JEU10"/>
      <c r="JEV10"/>
      <c r="JEW10"/>
      <c r="JEX10"/>
      <c r="JEY10"/>
      <c r="JEZ10"/>
      <c r="JFA10"/>
      <c r="JFB10"/>
      <c r="JFC10"/>
      <c r="JFD10"/>
      <c r="JFE10"/>
      <c r="JFF10"/>
      <c r="JFG10"/>
      <c r="JFH10"/>
      <c r="JFI10"/>
      <c r="JFJ10"/>
      <c r="JFK10"/>
      <c r="JFL10"/>
      <c r="JFM10"/>
      <c r="JFN10"/>
      <c r="JFO10"/>
      <c r="JFP10"/>
      <c r="JFQ10"/>
      <c r="JFR10"/>
      <c r="JFS10"/>
      <c r="JFT10"/>
      <c r="JFU10"/>
      <c r="JFV10"/>
      <c r="JFW10"/>
      <c r="JFX10"/>
      <c r="JFY10"/>
      <c r="JFZ10"/>
      <c r="JGA10"/>
      <c r="JGB10"/>
      <c r="JGC10"/>
      <c r="JGD10"/>
      <c r="JGE10"/>
      <c r="JGF10"/>
      <c r="JGG10"/>
      <c r="JGH10"/>
      <c r="JGI10"/>
      <c r="JGJ10"/>
      <c r="JGK10"/>
      <c r="JGL10"/>
      <c r="JGM10"/>
      <c r="JGN10"/>
      <c r="JGO10"/>
      <c r="JGP10"/>
      <c r="JGQ10"/>
      <c r="JGR10"/>
      <c r="JGS10"/>
      <c r="JGT10"/>
      <c r="JGU10"/>
      <c r="JGV10"/>
      <c r="JGW10"/>
      <c r="JGX10"/>
      <c r="JGY10"/>
      <c r="JGZ10"/>
      <c r="JHA10"/>
      <c r="JHB10"/>
      <c r="JHC10"/>
      <c r="JHD10"/>
      <c r="JHE10"/>
      <c r="JHF10"/>
      <c r="JHG10"/>
      <c r="JHH10"/>
      <c r="JHI10"/>
      <c r="JHJ10"/>
      <c r="JHK10"/>
      <c r="JHL10"/>
      <c r="JHM10"/>
      <c r="JHN10"/>
      <c r="JHO10"/>
      <c r="JHP10"/>
      <c r="JHQ10"/>
      <c r="JHR10"/>
      <c r="JHS10"/>
      <c r="JHT10"/>
      <c r="JHU10"/>
      <c r="JHV10"/>
      <c r="JHW10"/>
      <c r="JHX10"/>
      <c r="JHY10"/>
      <c r="JHZ10"/>
      <c r="JIA10"/>
      <c r="JIB10"/>
      <c r="JIC10"/>
      <c r="JID10"/>
      <c r="JIE10"/>
      <c r="JIF10"/>
      <c r="JIG10"/>
      <c r="JIH10"/>
      <c r="JII10"/>
      <c r="JIJ10"/>
      <c r="JIK10"/>
      <c r="JIL10"/>
      <c r="JIM10"/>
      <c r="JIN10"/>
      <c r="JIO10"/>
      <c r="JIP10"/>
      <c r="JIQ10"/>
      <c r="JIR10"/>
      <c r="JIS10"/>
      <c r="JIT10"/>
      <c r="JIU10"/>
      <c r="JIV10"/>
      <c r="JIW10"/>
      <c r="JIX10"/>
      <c r="JIY10"/>
      <c r="JIZ10"/>
      <c r="JJA10"/>
      <c r="JJB10"/>
      <c r="JJC10"/>
      <c r="JJD10"/>
      <c r="JJE10"/>
      <c r="JJF10"/>
      <c r="JJG10"/>
      <c r="JJH10"/>
      <c r="JJI10"/>
      <c r="JJJ10"/>
      <c r="JJK10"/>
      <c r="JJL10"/>
      <c r="JJM10"/>
      <c r="JJN10"/>
      <c r="JJO10"/>
      <c r="JJP10"/>
      <c r="JJQ10"/>
      <c r="JJR10"/>
      <c r="JJS10"/>
      <c r="JJT10"/>
      <c r="JJU10"/>
      <c r="JJV10"/>
      <c r="JJW10"/>
      <c r="JJX10"/>
      <c r="JJY10"/>
      <c r="JJZ10"/>
      <c r="JKA10"/>
      <c r="JKB10"/>
      <c r="JKC10"/>
      <c r="JKD10"/>
      <c r="JKE10"/>
      <c r="JKF10"/>
      <c r="JKG10"/>
      <c r="JKH10"/>
      <c r="JKI10"/>
      <c r="JKJ10"/>
      <c r="JKK10"/>
      <c r="JKL10"/>
      <c r="JKM10"/>
      <c r="JKN10"/>
      <c r="JKO10"/>
      <c r="JKP10"/>
      <c r="JKQ10"/>
      <c r="JKR10"/>
      <c r="JKS10"/>
      <c r="JKT10"/>
      <c r="JKU10"/>
      <c r="JKV10"/>
      <c r="JKW10"/>
      <c r="JKX10"/>
      <c r="JKY10"/>
      <c r="JKZ10"/>
      <c r="JLA10"/>
      <c r="JLB10"/>
      <c r="JLC10"/>
      <c r="JLD10"/>
      <c r="JLE10"/>
      <c r="JLF10"/>
      <c r="JLG10"/>
      <c r="JLH10"/>
      <c r="JLI10"/>
      <c r="JLJ10"/>
      <c r="JLK10"/>
      <c r="JLL10"/>
      <c r="JLM10"/>
      <c r="JLN10"/>
      <c r="JLO10"/>
      <c r="JLP10"/>
      <c r="JLQ10"/>
      <c r="JLR10"/>
      <c r="JLS10"/>
      <c r="JLT10"/>
      <c r="JLU10"/>
      <c r="JLV10"/>
      <c r="JLW10"/>
      <c r="JLX10"/>
      <c r="JLY10"/>
      <c r="JLZ10"/>
      <c r="JMA10"/>
      <c r="JMB10"/>
      <c r="JMC10"/>
      <c r="JMD10"/>
      <c r="JME10"/>
      <c r="JMF10"/>
      <c r="JMG10"/>
      <c r="JMH10"/>
      <c r="JMI10"/>
      <c r="JMJ10"/>
      <c r="JMK10"/>
      <c r="JML10"/>
      <c r="JMM10"/>
      <c r="JMN10"/>
      <c r="JMO10"/>
      <c r="JMP10"/>
      <c r="JMQ10"/>
      <c r="JMR10"/>
      <c r="JMS10"/>
      <c r="JMT10"/>
      <c r="JMU10"/>
      <c r="JMV10"/>
      <c r="JMW10"/>
      <c r="JMX10"/>
      <c r="JMY10"/>
      <c r="JMZ10"/>
      <c r="JNA10"/>
      <c r="JNB10"/>
      <c r="JNC10"/>
      <c r="JND10"/>
      <c r="JNE10"/>
      <c r="JNF10"/>
      <c r="JNG10"/>
      <c r="JNH10"/>
      <c r="JNI10"/>
      <c r="JNJ10"/>
      <c r="JNK10"/>
      <c r="JNL10"/>
      <c r="JNM10"/>
      <c r="JNN10"/>
      <c r="JNO10"/>
      <c r="JNP10"/>
      <c r="JNQ10"/>
      <c r="JNR10"/>
      <c r="JNS10"/>
      <c r="JNT10"/>
      <c r="JNU10"/>
      <c r="JNV10"/>
      <c r="JNW10"/>
      <c r="JNX10"/>
      <c r="JNY10"/>
      <c r="JNZ10"/>
      <c r="JOA10"/>
      <c r="JOB10"/>
      <c r="JOC10"/>
      <c r="JOD10"/>
      <c r="JOE10"/>
      <c r="JOF10"/>
      <c r="JOG10"/>
      <c r="JOH10"/>
      <c r="JOI10"/>
      <c r="JOJ10"/>
      <c r="JOK10"/>
      <c r="JOL10"/>
      <c r="JOM10"/>
      <c r="JON10"/>
      <c r="JOO10"/>
      <c r="JOP10"/>
      <c r="JOQ10"/>
      <c r="JOR10"/>
      <c r="JOS10"/>
      <c r="JOT10"/>
      <c r="JOU10"/>
      <c r="JOV10"/>
      <c r="JOW10"/>
      <c r="JOX10"/>
      <c r="JOY10"/>
      <c r="JOZ10"/>
      <c r="JPA10"/>
      <c r="JPB10"/>
      <c r="JPC10"/>
      <c r="JPD10"/>
      <c r="JPE10"/>
      <c r="JPF10"/>
      <c r="JPG10"/>
      <c r="JPH10"/>
      <c r="JPI10"/>
      <c r="JPJ10"/>
      <c r="JPK10"/>
      <c r="JPL10"/>
      <c r="JPM10"/>
      <c r="JPN10"/>
      <c r="JPO10"/>
      <c r="JPP10"/>
      <c r="JPQ10"/>
      <c r="JPR10"/>
      <c r="JPS10"/>
      <c r="JPT10"/>
      <c r="JPU10"/>
      <c r="JPV10"/>
      <c r="JPW10"/>
      <c r="JPX10"/>
      <c r="JPY10"/>
      <c r="JPZ10"/>
      <c r="JQA10"/>
      <c r="JQB10"/>
      <c r="JQC10"/>
      <c r="JQD10"/>
      <c r="JQE10"/>
      <c r="JQF10"/>
      <c r="JQG10"/>
      <c r="JQH10"/>
      <c r="JQI10"/>
      <c r="JQJ10"/>
      <c r="JQK10"/>
      <c r="JQL10"/>
      <c r="JQM10"/>
      <c r="JQN10"/>
      <c r="JQO10"/>
      <c r="JQP10"/>
      <c r="JQQ10"/>
      <c r="JQR10"/>
      <c r="JQS10"/>
      <c r="JQT10"/>
      <c r="JQU10"/>
      <c r="JQV10"/>
      <c r="JQW10"/>
      <c r="JQX10"/>
      <c r="JQY10"/>
      <c r="JQZ10"/>
      <c r="JRA10"/>
      <c r="JRB10"/>
      <c r="JRC10"/>
      <c r="JRD10"/>
      <c r="JRE10"/>
      <c r="JRF10"/>
      <c r="JRG10"/>
      <c r="JRH10"/>
      <c r="JRI10"/>
      <c r="JRJ10"/>
      <c r="JRK10"/>
      <c r="JRL10"/>
      <c r="JRM10"/>
      <c r="JRN10"/>
      <c r="JRO10"/>
      <c r="JRP10"/>
      <c r="JRQ10"/>
      <c r="JRR10"/>
      <c r="JRS10"/>
      <c r="JRT10"/>
      <c r="JRU10"/>
      <c r="JRV10"/>
      <c r="JRW10"/>
      <c r="JRX10"/>
      <c r="JRY10"/>
      <c r="JRZ10"/>
      <c r="JSA10"/>
      <c r="JSB10"/>
      <c r="JSC10"/>
      <c r="JSD10"/>
      <c r="JSE10"/>
      <c r="JSF10"/>
      <c r="JSG10"/>
      <c r="JSH10"/>
      <c r="JSI10"/>
      <c r="JSJ10"/>
      <c r="JSK10"/>
      <c r="JSL10"/>
      <c r="JSM10"/>
      <c r="JSN10"/>
      <c r="JSO10"/>
      <c r="JSP10"/>
      <c r="JSQ10"/>
      <c r="JSR10"/>
      <c r="JSS10"/>
      <c r="JST10"/>
      <c r="JSU10"/>
      <c r="JSV10"/>
      <c r="JSW10"/>
      <c r="JSX10"/>
      <c r="JSY10"/>
      <c r="JSZ10"/>
      <c r="JTA10"/>
      <c r="JTB10"/>
      <c r="JTC10"/>
      <c r="JTD10"/>
      <c r="JTE10"/>
      <c r="JTF10"/>
      <c r="JTG10"/>
      <c r="JTH10"/>
      <c r="JTI10"/>
      <c r="JTJ10"/>
      <c r="JTK10"/>
      <c r="JTL10"/>
      <c r="JTM10"/>
      <c r="JTN10"/>
      <c r="JTO10"/>
      <c r="JTP10"/>
      <c r="JTQ10"/>
      <c r="JTR10"/>
      <c r="JTS10"/>
      <c r="JTT10"/>
      <c r="JTU10"/>
      <c r="JTV10"/>
      <c r="JTW10"/>
      <c r="JTX10"/>
      <c r="JTY10"/>
      <c r="JTZ10"/>
      <c r="JUA10"/>
      <c r="JUB10"/>
      <c r="JUC10"/>
      <c r="JUD10"/>
      <c r="JUE10"/>
      <c r="JUF10"/>
      <c r="JUG10"/>
      <c r="JUH10"/>
      <c r="JUI10"/>
      <c r="JUJ10"/>
      <c r="JUK10"/>
      <c r="JUL10"/>
      <c r="JUM10"/>
      <c r="JUN10"/>
      <c r="JUO10"/>
      <c r="JUP10"/>
      <c r="JUQ10"/>
      <c r="JUR10"/>
      <c r="JUS10"/>
      <c r="JUT10"/>
      <c r="JUU10"/>
      <c r="JUV10"/>
      <c r="JUW10"/>
      <c r="JUX10"/>
      <c r="JUY10"/>
      <c r="JUZ10"/>
      <c r="JVA10"/>
      <c r="JVB10"/>
      <c r="JVC10"/>
      <c r="JVD10"/>
      <c r="JVE10"/>
      <c r="JVF10"/>
      <c r="JVG10"/>
      <c r="JVH10"/>
      <c r="JVI10"/>
      <c r="JVJ10"/>
      <c r="JVK10"/>
      <c r="JVL10"/>
      <c r="JVM10"/>
      <c r="JVN10"/>
      <c r="JVO10"/>
      <c r="JVP10"/>
      <c r="JVQ10"/>
      <c r="JVR10"/>
      <c r="JVS10"/>
      <c r="JVT10"/>
      <c r="JVU10"/>
      <c r="JVV10"/>
      <c r="JVW10"/>
      <c r="JVX10"/>
      <c r="JVY10"/>
      <c r="JVZ10"/>
      <c r="JWA10"/>
      <c r="JWB10"/>
      <c r="JWC10"/>
      <c r="JWD10"/>
      <c r="JWE10"/>
      <c r="JWF10"/>
      <c r="JWG10"/>
      <c r="JWH10"/>
      <c r="JWI10"/>
      <c r="JWJ10"/>
      <c r="JWK10"/>
      <c r="JWL10"/>
      <c r="JWM10"/>
      <c r="JWN10"/>
      <c r="JWO10"/>
      <c r="JWP10"/>
      <c r="JWQ10"/>
      <c r="JWR10"/>
      <c r="JWS10"/>
      <c r="JWT10"/>
      <c r="JWU10"/>
      <c r="JWV10"/>
      <c r="JWW10"/>
      <c r="JWX10"/>
      <c r="JWY10"/>
      <c r="JWZ10"/>
      <c r="JXA10"/>
      <c r="JXB10"/>
      <c r="JXC10"/>
      <c r="JXD10"/>
      <c r="JXE10"/>
      <c r="JXF10"/>
      <c r="JXG10"/>
      <c r="JXH10"/>
      <c r="JXI10"/>
      <c r="JXJ10"/>
      <c r="JXK10"/>
      <c r="JXL10"/>
      <c r="JXM10"/>
      <c r="JXN10"/>
      <c r="JXO10"/>
      <c r="JXP10"/>
      <c r="JXQ10"/>
      <c r="JXR10"/>
      <c r="JXS10"/>
      <c r="JXT10"/>
      <c r="JXU10"/>
      <c r="JXV10"/>
      <c r="JXW10"/>
      <c r="JXX10"/>
      <c r="JXY10"/>
      <c r="JXZ10"/>
      <c r="JYA10"/>
      <c r="JYB10"/>
      <c r="JYC10"/>
      <c r="JYD10"/>
      <c r="JYE10"/>
      <c r="JYF10"/>
      <c r="JYG10"/>
      <c r="JYH10"/>
      <c r="JYI10"/>
      <c r="JYJ10"/>
      <c r="JYK10"/>
      <c r="JYL10"/>
      <c r="JYM10"/>
      <c r="JYN10"/>
      <c r="JYO10"/>
      <c r="JYP10"/>
      <c r="JYQ10"/>
      <c r="JYR10"/>
      <c r="JYS10"/>
      <c r="JYT10"/>
      <c r="JYU10"/>
      <c r="JYV10"/>
      <c r="JYW10"/>
      <c r="JYX10"/>
      <c r="JYY10"/>
      <c r="JYZ10"/>
      <c r="JZA10"/>
      <c r="JZB10"/>
      <c r="JZC10"/>
      <c r="JZD10"/>
      <c r="JZE10"/>
      <c r="JZF10"/>
      <c r="JZG10"/>
      <c r="JZH10"/>
      <c r="JZI10"/>
      <c r="JZJ10"/>
      <c r="JZK10"/>
      <c r="JZL10"/>
      <c r="JZM10"/>
      <c r="JZN10"/>
      <c r="JZO10"/>
      <c r="JZP10"/>
      <c r="JZQ10"/>
      <c r="JZR10"/>
      <c r="JZS10"/>
      <c r="JZT10"/>
      <c r="JZU10"/>
      <c r="JZV10"/>
      <c r="JZW10"/>
      <c r="JZX10"/>
      <c r="JZY10"/>
      <c r="JZZ10"/>
      <c r="KAA10"/>
      <c r="KAB10"/>
      <c r="KAC10"/>
      <c r="KAD10"/>
      <c r="KAE10"/>
      <c r="KAF10"/>
      <c r="KAG10"/>
      <c r="KAH10"/>
      <c r="KAI10"/>
      <c r="KAJ10"/>
      <c r="KAK10"/>
      <c r="KAL10"/>
      <c r="KAM10"/>
      <c r="KAN10"/>
      <c r="KAO10"/>
      <c r="KAP10"/>
      <c r="KAQ10"/>
      <c r="KAR10"/>
      <c r="KAS10"/>
      <c r="KAT10"/>
      <c r="KAU10"/>
      <c r="KAV10"/>
      <c r="KAW10"/>
      <c r="KAX10"/>
      <c r="KAY10"/>
      <c r="KAZ10"/>
      <c r="KBA10"/>
      <c r="KBB10"/>
      <c r="KBC10"/>
      <c r="KBD10"/>
      <c r="KBE10"/>
      <c r="KBF10"/>
      <c r="KBG10"/>
      <c r="KBH10"/>
      <c r="KBI10"/>
      <c r="KBJ10"/>
      <c r="KBK10"/>
      <c r="KBL10"/>
      <c r="KBM10"/>
      <c r="KBN10"/>
      <c r="KBO10"/>
      <c r="KBP10"/>
      <c r="KBQ10"/>
      <c r="KBR10"/>
      <c r="KBS10"/>
      <c r="KBT10"/>
      <c r="KBU10"/>
      <c r="KBV10"/>
      <c r="KBW10"/>
      <c r="KBX10"/>
      <c r="KBY10"/>
      <c r="KBZ10"/>
      <c r="KCA10"/>
      <c r="KCB10"/>
      <c r="KCC10"/>
      <c r="KCD10"/>
      <c r="KCE10"/>
      <c r="KCF10"/>
      <c r="KCG10"/>
      <c r="KCH10"/>
      <c r="KCI10"/>
      <c r="KCJ10"/>
      <c r="KCK10"/>
      <c r="KCL10"/>
      <c r="KCM10"/>
      <c r="KCN10"/>
      <c r="KCO10"/>
      <c r="KCP10"/>
      <c r="KCQ10"/>
      <c r="KCR10"/>
      <c r="KCS10"/>
      <c r="KCT10"/>
      <c r="KCU10"/>
      <c r="KCV10"/>
      <c r="KCW10"/>
      <c r="KCX10"/>
      <c r="KCY10"/>
      <c r="KCZ10"/>
      <c r="KDA10"/>
      <c r="KDB10"/>
      <c r="KDC10"/>
      <c r="KDD10"/>
      <c r="KDE10"/>
      <c r="KDF10"/>
      <c r="KDG10"/>
      <c r="KDH10"/>
      <c r="KDI10"/>
      <c r="KDJ10"/>
      <c r="KDK10"/>
      <c r="KDL10"/>
      <c r="KDM10"/>
      <c r="KDN10"/>
      <c r="KDO10"/>
      <c r="KDP10"/>
      <c r="KDQ10"/>
      <c r="KDR10"/>
      <c r="KDS10"/>
      <c r="KDT10"/>
      <c r="KDU10"/>
      <c r="KDV10"/>
      <c r="KDW10"/>
      <c r="KDX10"/>
      <c r="KDY10"/>
      <c r="KDZ10"/>
      <c r="KEA10"/>
      <c r="KEB10"/>
      <c r="KEC10"/>
      <c r="KED10"/>
      <c r="KEE10"/>
      <c r="KEF10"/>
      <c r="KEG10"/>
      <c r="KEH10"/>
      <c r="KEI10"/>
      <c r="KEJ10"/>
      <c r="KEK10"/>
      <c r="KEL10"/>
      <c r="KEM10"/>
      <c r="KEN10"/>
      <c r="KEO10"/>
      <c r="KEP10"/>
      <c r="KEQ10"/>
      <c r="KER10"/>
      <c r="KES10"/>
      <c r="KET10"/>
      <c r="KEU10"/>
      <c r="KEV10"/>
      <c r="KEW10"/>
      <c r="KEX10"/>
      <c r="KEY10"/>
      <c r="KEZ10"/>
      <c r="KFA10"/>
      <c r="KFB10"/>
      <c r="KFC10"/>
      <c r="KFD10"/>
      <c r="KFE10"/>
      <c r="KFF10"/>
      <c r="KFG10"/>
      <c r="KFH10"/>
      <c r="KFI10"/>
      <c r="KFJ10"/>
      <c r="KFK10"/>
      <c r="KFL10"/>
      <c r="KFM10"/>
      <c r="KFN10"/>
      <c r="KFO10"/>
      <c r="KFP10"/>
      <c r="KFQ10"/>
      <c r="KFR10"/>
      <c r="KFS10"/>
      <c r="KFT10"/>
      <c r="KFU10"/>
      <c r="KFV10"/>
      <c r="KFW10"/>
      <c r="KFX10"/>
      <c r="KFY10"/>
      <c r="KFZ10"/>
      <c r="KGA10"/>
      <c r="KGB10"/>
      <c r="KGC10"/>
      <c r="KGD10"/>
      <c r="KGE10"/>
      <c r="KGF10"/>
      <c r="KGG10"/>
      <c r="KGH10"/>
      <c r="KGI10"/>
      <c r="KGJ10"/>
      <c r="KGK10"/>
      <c r="KGL10"/>
      <c r="KGM10"/>
      <c r="KGN10"/>
      <c r="KGO10"/>
      <c r="KGP10"/>
      <c r="KGQ10"/>
      <c r="KGR10"/>
      <c r="KGS10"/>
      <c r="KGT10"/>
      <c r="KGU10"/>
      <c r="KGV10"/>
      <c r="KGW10"/>
      <c r="KGX10"/>
      <c r="KGY10"/>
      <c r="KGZ10"/>
      <c r="KHA10"/>
      <c r="KHB10"/>
      <c r="KHC10"/>
      <c r="KHD10"/>
      <c r="KHE10"/>
      <c r="KHF10"/>
      <c r="KHG10"/>
      <c r="KHH10"/>
      <c r="KHI10"/>
      <c r="KHJ10"/>
      <c r="KHK10"/>
      <c r="KHL10"/>
      <c r="KHM10"/>
      <c r="KHN10"/>
      <c r="KHO10"/>
      <c r="KHP10"/>
      <c r="KHQ10"/>
      <c r="KHR10"/>
      <c r="KHS10"/>
      <c r="KHT10"/>
      <c r="KHU10"/>
      <c r="KHV10"/>
      <c r="KHW10"/>
      <c r="KHX10"/>
      <c r="KHY10"/>
      <c r="KHZ10"/>
      <c r="KIA10"/>
      <c r="KIB10"/>
      <c r="KIC10"/>
      <c r="KID10"/>
      <c r="KIE10"/>
      <c r="KIF10"/>
      <c r="KIG10"/>
      <c r="KIH10"/>
      <c r="KII10"/>
      <c r="KIJ10"/>
      <c r="KIK10"/>
      <c r="KIL10"/>
      <c r="KIM10"/>
      <c r="KIN10"/>
      <c r="KIO10"/>
      <c r="KIP10"/>
      <c r="KIQ10"/>
      <c r="KIR10"/>
      <c r="KIS10"/>
      <c r="KIT10"/>
      <c r="KIU10"/>
      <c r="KIV10"/>
      <c r="KIW10"/>
      <c r="KIX10"/>
      <c r="KIY10"/>
      <c r="KIZ10"/>
      <c r="KJA10"/>
      <c r="KJB10"/>
      <c r="KJC10"/>
      <c r="KJD10"/>
      <c r="KJE10"/>
      <c r="KJF10"/>
      <c r="KJG10"/>
      <c r="KJH10"/>
      <c r="KJI10"/>
      <c r="KJJ10"/>
      <c r="KJK10"/>
      <c r="KJL10"/>
      <c r="KJM10"/>
      <c r="KJN10"/>
      <c r="KJO10"/>
      <c r="KJP10"/>
      <c r="KJQ10"/>
      <c r="KJR10"/>
      <c r="KJS10"/>
      <c r="KJT10"/>
      <c r="KJU10"/>
      <c r="KJV10"/>
      <c r="KJW10"/>
      <c r="KJX10"/>
      <c r="KJY10"/>
      <c r="KJZ10"/>
      <c r="KKA10"/>
      <c r="KKB10"/>
      <c r="KKC10"/>
      <c r="KKD10"/>
      <c r="KKE10"/>
      <c r="KKF10"/>
      <c r="KKG10"/>
      <c r="KKH10"/>
      <c r="KKI10"/>
      <c r="KKJ10"/>
      <c r="KKK10"/>
      <c r="KKL10"/>
      <c r="KKM10"/>
      <c r="KKN10"/>
      <c r="KKO10"/>
      <c r="KKP10"/>
      <c r="KKQ10"/>
      <c r="KKR10"/>
      <c r="KKS10"/>
      <c r="KKT10"/>
      <c r="KKU10"/>
      <c r="KKV10"/>
      <c r="KKW10"/>
      <c r="KKX10"/>
      <c r="KKY10"/>
      <c r="KKZ10"/>
      <c r="KLA10"/>
      <c r="KLB10"/>
      <c r="KLC10"/>
      <c r="KLD10"/>
      <c r="KLE10"/>
      <c r="KLF10"/>
      <c r="KLG10"/>
      <c r="KLH10"/>
      <c r="KLI10"/>
      <c r="KLJ10"/>
      <c r="KLK10"/>
      <c r="KLL10"/>
      <c r="KLM10"/>
      <c r="KLN10"/>
      <c r="KLO10"/>
      <c r="KLP10"/>
      <c r="KLQ10"/>
      <c r="KLR10"/>
      <c r="KLS10"/>
      <c r="KLT10"/>
      <c r="KLU10"/>
      <c r="KLV10"/>
      <c r="KLW10"/>
      <c r="KLX10"/>
      <c r="KLY10"/>
      <c r="KLZ10"/>
      <c r="KMA10"/>
      <c r="KMB10"/>
      <c r="KMC10"/>
      <c r="KMD10"/>
      <c r="KME10"/>
      <c r="KMF10"/>
      <c r="KMG10"/>
      <c r="KMH10"/>
      <c r="KMI10"/>
      <c r="KMJ10"/>
      <c r="KMK10"/>
      <c r="KML10"/>
      <c r="KMM10"/>
      <c r="KMN10"/>
      <c r="KMO10"/>
      <c r="KMP10"/>
      <c r="KMQ10"/>
      <c r="KMR10"/>
      <c r="KMS10"/>
      <c r="KMT10"/>
      <c r="KMU10"/>
      <c r="KMV10"/>
      <c r="KMW10"/>
      <c r="KMX10"/>
      <c r="KMY10"/>
      <c r="KMZ10"/>
      <c r="KNA10"/>
      <c r="KNB10"/>
      <c r="KNC10"/>
      <c r="KND10"/>
      <c r="KNE10"/>
      <c r="KNF10"/>
      <c r="KNG10"/>
      <c r="KNH10"/>
      <c r="KNI10"/>
      <c r="KNJ10"/>
      <c r="KNK10"/>
      <c r="KNL10"/>
      <c r="KNM10"/>
      <c r="KNN10"/>
      <c r="KNO10"/>
      <c r="KNP10"/>
      <c r="KNQ10"/>
      <c r="KNR10"/>
      <c r="KNS10"/>
      <c r="KNT10"/>
      <c r="KNU10"/>
      <c r="KNV10"/>
      <c r="KNW10"/>
      <c r="KNX10"/>
      <c r="KNY10"/>
      <c r="KNZ10"/>
      <c r="KOA10"/>
      <c r="KOB10"/>
      <c r="KOC10"/>
      <c r="KOD10"/>
      <c r="KOE10"/>
      <c r="KOF10"/>
      <c r="KOG10"/>
      <c r="KOH10"/>
      <c r="KOI10"/>
      <c r="KOJ10"/>
      <c r="KOK10"/>
      <c r="KOL10"/>
      <c r="KOM10"/>
      <c r="KON10"/>
      <c r="KOO10"/>
      <c r="KOP10"/>
      <c r="KOQ10"/>
      <c r="KOR10"/>
      <c r="KOS10"/>
      <c r="KOT10"/>
      <c r="KOU10"/>
      <c r="KOV10"/>
      <c r="KOW10"/>
      <c r="KOX10"/>
      <c r="KOY10"/>
      <c r="KOZ10"/>
      <c r="KPA10"/>
      <c r="KPB10"/>
      <c r="KPC10"/>
      <c r="KPD10"/>
      <c r="KPE10"/>
      <c r="KPF10"/>
      <c r="KPG10"/>
      <c r="KPH10"/>
      <c r="KPI10"/>
      <c r="KPJ10"/>
      <c r="KPK10"/>
      <c r="KPL10"/>
      <c r="KPM10"/>
      <c r="KPN10"/>
      <c r="KPO10"/>
      <c r="KPP10"/>
      <c r="KPQ10"/>
      <c r="KPR10"/>
      <c r="KPS10"/>
      <c r="KPT10"/>
      <c r="KPU10"/>
      <c r="KPV10"/>
      <c r="KPW10"/>
      <c r="KPX10"/>
      <c r="KPY10"/>
      <c r="KPZ10"/>
      <c r="KQA10"/>
      <c r="KQB10"/>
      <c r="KQC10"/>
      <c r="KQD10"/>
      <c r="KQE10"/>
      <c r="KQF10"/>
      <c r="KQG10"/>
      <c r="KQH10"/>
      <c r="KQI10"/>
      <c r="KQJ10"/>
      <c r="KQK10"/>
      <c r="KQL10"/>
      <c r="KQM10"/>
      <c r="KQN10"/>
      <c r="KQO10"/>
      <c r="KQP10"/>
      <c r="KQQ10"/>
      <c r="KQR10"/>
      <c r="KQS10"/>
      <c r="KQT10"/>
      <c r="KQU10"/>
      <c r="KQV10"/>
      <c r="KQW10"/>
      <c r="KQX10"/>
      <c r="KQY10"/>
      <c r="KQZ10"/>
      <c r="KRA10"/>
      <c r="KRB10"/>
      <c r="KRC10"/>
      <c r="KRD10"/>
      <c r="KRE10"/>
      <c r="KRF10"/>
      <c r="KRG10"/>
      <c r="KRH10"/>
      <c r="KRI10"/>
      <c r="KRJ10"/>
      <c r="KRK10"/>
      <c r="KRL10"/>
      <c r="KRM10"/>
      <c r="KRN10"/>
      <c r="KRO10"/>
      <c r="KRP10"/>
      <c r="KRQ10"/>
      <c r="KRR10"/>
      <c r="KRS10"/>
      <c r="KRT10"/>
      <c r="KRU10"/>
      <c r="KRV10"/>
      <c r="KRW10"/>
      <c r="KRX10"/>
      <c r="KRY10"/>
      <c r="KRZ10"/>
      <c r="KSA10"/>
      <c r="KSB10"/>
      <c r="KSC10"/>
      <c r="KSD10"/>
      <c r="KSE10"/>
      <c r="KSF10"/>
      <c r="KSG10"/>
      <c r="KSH10"/>
      <c r="KSI10"/>
      <c r="KSJ10"/>
      <c r="KSK10"/>
      <c r="KSL10"/>
      <c r="KSM10"/>
      <c r="KSN10"/>
      <c r="KSO10"/>
      <c r="KSP10"/>
      <c r="KSQ10"/>
      <c r="KSR10"/>
      <c r="KSS10"/>
      <c r="KST10"/>
      <c r="KSU10"/>
      <c r="KSV10"/>
      <c r="KSW10"/>
      <c r="KSX10"/>
      <c r="KSY10"/>
      <c r="KSZ10"/>
      <c r="KTA10"/>
      <c r="KTB10"/>
      <c r="KTC10"/>
      <c r="KTD10"/>
      <c r="KTE10"/>
      <c r="KTF10"/>
      <c r="KTG10"/>
      <c r="KTH10"/>
      <c r="KTI10"/>
      <c r="KTJ10"/>
      <c r="KTK10"/>
      <c r="KTL10"/>
      <c r="KTM10"/>
      <c r="KTN10"/>
      <c r="KTO10"/>
      <c r="KTP10"/>
      <c r="KTQ10"/>
      <c r="KTR10"/>
      <c r="KTS10"/>
      <c r="KTT10"/>
      <c r="KTU10"/>
      <c r="KTV10"/>
      <c r="KTW10"/>
      <c r="KTX10"/>
      <c r="KTY10"/>
      <c r="KTZ10"/>
      <c r="KUA10"/>
      <c r="KUB10"/>
      <c r="KUC10"/>
      <c r="KUD10"/>
      <c r="KUE10"/>
      <c r="KUF10"/>
      <c r="KUG10"/>
      <c r="KUH10"/>
      <c r="KUI10"/>
      <c r="KUJ10"/>
      <c r="KUK10"/>
      <c r="KUL10"/>
      <c r="KUM10"/>
      <c r="KUN10"/>
      <c r="KUO10"/>
      <c r="KUP10"/>
      <c r="KUQ10"/>
      <c r="KUR10"/>
      <c r="KUS10"/>
      <c r="KUT10"/>
      <c r="KUU10"/>
      <c r="KUV10"/>
      <c r="KUW10"/>
      <c r="KUX10"/>
      <c r="KUY10"/>
      <c r="KUZ10"/>
      <c r="KVA10"/>
      <c r="KVB10"/>
      <c r="KVC10"/>
      <c r="KVD10"/>
      <c r="KVE10"/>
      <c r="KVF10"/>
      <c r="KVG10"/>
      <c r="KVH10"/>
      <c r="KVI10"/>
      <c r="KVJ10"/>
      <c r="KVK10"/>
      <c r="KVL10"/>
      <c r="KVM10"/>
      <c r="KVN10"/>
      <c r="KVO10"/>
      <c r="KVP10"/>
      <c r="KVQ10"/>
      <c r="KVR10"/>
      <c r="KVS10"/>
      <c r="KVT10"/>
      <c r="KVU10"/>
      <c r="KVV10"/>
      <c r="KVW10"/>
      <c r="KVX10"/>
      <c r="KVY10"/>
      <c r="KVZ10"/>
      <c r="KWA10"/>
      <c r="KWB10"/>
      <c r="KWC10"/>
      <c r="KWD10"/>
      <c r="KWE10"/>
      <c r="KWF10"/>
      <c r="KWG10"/>
      <c r="KWH10"/>
      <c r="KWI10"/>
      <c r="KWJ10"/>
      <c r="KWK10"/>
      <c r="KWL10"/>
      <c r="KWM10"/>
      <c r="KWN10"/>
      <c r="KWO10"/>
      <c r="KWP10"/>
      <c r="KWQ10"/>
      <c r="KWR10"/>
      <c r="KWS10"/>
      <c r="KWT10"/>
      <c r="KWU10"/>
      <c r="KWV10"/>
      <c r="KWW10"/>
      <c r="KWX10"/>
      <c r="KWY10"/>
      <c r="KWZ10"/>
      <c r="KXA10"/>
      <c r="KXB10"/>
      <c r="KXC10"/>
      <c r="KXD10"/>
      <c r="KXE10"/>
      <c r="KXF10"/>
      <c r="KXG10"/>
      <c r="KXH10"/>
      <c r="KXI10"/>
      <c r="KXJ10"/>
      <c r="KXK10"/>
      <c r="KXL10"/>
      <c r="KXM10"/>
      <c r="KXN10"/>
      <c r="KXO10"/>
      <c r="KXP10"/>
      <c r="KXQ10"/>
      <c r="KXR10"/>
      <c r="KXS10"/>
      <c r="KXT10"/>
      <c r="KXU10"/>
      <c r="KXV10"/>
      <c r="KXW10"/>
      <c r="KXX10"/>
      <c r="KXY10"/>
      <c r="KXZ10"/>
      <c r="KYA10"/>
      <c r="KYB10"/>
      <c r="KYC10"/>
      <c r="KYD10"/>
      <c r="KYE10"/>
      <c r="KYF10"/>
      <c r="KYG10"/>
      <c r="KYH10"/>
      <c r="KYI10"/>
      <c r="KYJ10"/>
      <c r="KYK10"/>
      <c r="KYL10"/>
      <c r="KYM10"/>
      <c r="KYN10"/>
      <c r="KYO10"/>
      <c r="KYP10"/>
      <c r="KYQ10"/>
      <c r="KYR10"/>
      <c r="KYS10"/>
      <c r="KYT10"/>
      <c r="KYU10"/>
      <c r="KYV10"/>
      <c r="KYW10"/>
      <c r="KYX10"/>
      <c r="KYY10"/>
      <c r="KYZ10"/>
      <c r="KZA10"/>
      <c r="KZB10"/>
      <c r="KZC10"/>
      <c r="KZD10"/>
      <c r="KZE10"/>
      <c r="KZF10"/>
      <c r="KZG10"/>
      <c r="KZH10"/>
      <c r="KZI10"/>
      <c r="KZJ10"/>
      <c r="KZK10"/>
      <c r="KZL10"/>
      <c r="KZM10"/>
      <c r="KZN10"/>
      <c r="KZO10"/>
      <c r="KZP10"/>
      <c r="KZQ10"/>
      <c r="KZR10"/>
      <c r="KZS10"/>
      <c r="KZT10"/>
      <c r="KZU10"/>
      <c r="KZV10"/>
      <c r="KZW10"/>
      <c r="KZX10"/>
      <c r="KZY10"/>
      <c r="KZZ10"/>
      <c r="LAA10"/>
      <c r="LAB10"/>
      <c r="LAC10"/>
      <c r="LAD10"/>
      <c r="LAE10"/>
      <c r="LAF10"/>
      <c r="LAG10"/>
      <c r="LAH10"/>
      <c r="LAI10"/>
      <c r="LAJ10"/>
      <c r="LAK10"/>
      <c r="LAL10"/>
      <c r="LAM10"/>
      <c r="LAN10"/>
      <c r="LAO10"/>
      <c r="LAP10"/>
      <c r="LAQ10"/>
      <c r="LAR10"/>
      <c r="LAS10"/>
      <c r="LAT10"/>
      <c r="LAU10"/>
      <c r="LAV10"/>
      <c r="LAW10"/>
      <c r="LAX10"/>
      <c r="LAY10"/>
      <c r="LAZ10"/>
      <c r="LBA10"/>
      <c r="LBB10"/>
      <c r="LBC10"/>
      <c r="LBD10"/>
      <c r="LBE10"/>
      <c r="LBF10"/>
      <c r="LBG10"/>
      <c r="LBH10"/>
      <c r="LBI10"/>
      <c r="LBJ10"/>
      <c r="LBK10"/>
      <c r="LBL10"/>
      <c r="LBM10"/>
      <c r="LBN10"/>
      <c r="LBO10"/>
      <c r="LBP10"/>
      <c r="LBQ10"/>
      <c r="LBR10"/>
      <c r="LBS10"/>
      <c r="LBT10"/>
      <c r="LBU10"/>
      <c r="LBV10"/>
      <c r="LBW10"/>
      <c r="LBX10"/>
      <c r="LBY10"/>
      <c r="LBZ10"/>
      <c r="LCA10"/>
      <c r="LCB10"/>
      <c r="LCC10"/>
      <c r="LCD10"/>
      <c r="LCE10"/>
      <c r="LCF10"/>
      <c r="LCG10"/>
      <c r="LCH10"/>
      <c r="LCI10"/>
      <c r="LCJ10"/>
      <c r="LCK10"/>
      <c r="LCL10"/>
      <c r="LCM10"/>
      <c r="LCN10"/>
      <c r="LCO10"/>
      <c r="LCP10"/>
      <c r="LCQ10"/>
      <c r="LCR10"/>
      <c r="LCS10"/>
      <c r="LCT10"/>
      <c r="LCU10"/>
      <c r="LCV10"/>
      <c r="LCW10"/>
      <c r="LCX10"/>
      <c r="LCY10"/>
      <c r="LCZ10"/>
      <c r="LDA10"/>
      <c r="LDB10"/>
      <c r="LDC10"/>
      <c r="LDD10"/>
      <c r="LDE10"/>
      <c r="LDF10"/>
      <c r="LDG10"/>
      <c r="LDH10"/>
      <c r="LDI10"/>
      <c r="LDJ10"/>
      <c r="LDK10"/>
      <c r="LDL10"/>
      <c r="LDM10"/>
      <c r="LDN10"/>
      <c r="LDO10"/>
      <c r="LDP10"/>
      <c r="LDQ10"/>
      <c r="LDR10"/>
      <c r="LDS10"/>
      <c r="LDT10"/>
      <c r="LDU10"/>
      <c r="LDV10"/>
      <c r="LDW10"/>
      <c r="LDX10"/>
      <c r="LDY10"/>
      <c r="LDZ10"/>
      <c r="LEA10"/>
      <c r="LEB10"/>
      <c r="LEC10"/>
      <c r="LED10"/>
      <c r="LEE10"/>
      <c r="LEF10"/>
      <c r="LEG10"/>
      <c r="LEH10"/>
      <c r="LEI10"/>
      <c r="LEJ10"/>
      <c r="LEK10"/>
      <c r="LEL10"/>
      <c r="LEM10"/>
      <c r="LEN10"/>
      <c r="LEO10"/>
      <c r="LEP10"/>
      <c r="LEQ10"/>
      <c r="LER10"/>
      <c r="LES10"/>
      <c r="LET10"/>
      <c r="LEU10"/>
      <c r="LEV10"/>
      <c r="LEW10"/>
      <c r="LEX10"/>
      <c r="LEY10"/>
      <c r="LEZ10"/>
      <c r="LFA10"/>
      <c r="LFB10"/>
      <c r="LFC10"/>
      <c r="LFD10"/>
      <c r="LFE10"/>
      <c r="LFF10"/>
      <c r="LFG10"/>
      <c r="LFH10"/>
      <c r="LFI10"/>
      <c r="LFJ10"/>
      <c r="LFK10"/>
      <c r="LFL10"/>
      <c r="LFM10"/>
      <c r="LFN10"/>
      <c r="LFO10"/>
      <c r="LFP10"/>
      <c r="LFQ10"/>
      <c r="LFR10"/>
      <c r="LFS10"/>
      <c r="LFT10"/>
      <c r="LFU10"/>
      <c r="LFV10"/>
      <c r="LFW10"/>
      <c r="LFX10"/>
      <c r="LFY10"/>
      <c r="LFZ10"/>
      <c r="LGA10"/>
      <c r="LGB10"/>
      <c r="LGC10"/>
      <c r="LGD10"/>
      <c r="LGE10"/>
      <c r="LGF10"/>
      <c r="LGG10"/>
      <c r="LGH10"/>
      <c r="LGI10"/>
      <c r="LGJ10"/>
      <c r="LGK10"/>
      <c r="LGL10"/>
      <c r="LGM10"/>
      <c r="LGN10"/>
      <c r="LGO10"/>
      <c r="LGP10"/>
      <c r="LGQ10"/>
      <c r="LGR10"/>
      <c r="LGS10"/>
      <c r="LGT10"/>
      <c r="LGU10"/>
      <c r="LGV10"/>
      <c r="LGW10"/>
      <c r="LGX10"/>
      <c r="LGY10"/>
      <c r="LGZ10"/>
      <c r="LHA10"/>
      <c r="LHB10"/>
      <c r="LHC10"/>
      <c r="LHD10"/>
      <c r="LHE10"/>
      <c r="LHF10"/>
      <c r="LHG10"/>
      <c r="LHH10"/>
      <c r="LHI10"/>
      <c r="LHJ10"/>
      <c r="LHK10"/>
      <c r="LHL10"/>
      <c r="LHM10"/>
      <c r="LHN10"/>
      <c r="LHO10"/>
      <c r="LHP10"/>
      <c r="LHQ10"/>
      <c r="LHR10"/>
      <c r="LHS10"/>
      <c r="LHT10"/>
      <c r="LHU10"/>
      <c r="LHV10"/>
      <c r="LHW10"/>
      <c r="LHX10"/>
      <c r="LHY10"/>
      <c r="LHZ10"/>
      <c r="LIA10"/>
      <c r="LIB10"/>
      <c r="LIC10"/>
      <c r="LID10"/>
      <c r="LIE10"/>
      <c r="LIF10"/>
      <c r="LIG10"/>
      <c r="LIH10"/>
      <c r="LII10"/>
      <c r="LIJ10"/>
      <c r="LIK10"/>
      <c r="LIL10"/>
      <c r="LIM10"/>
      <c r="LIN10"/>
      <c r="LIO10"/>
      <c r="LIP10"/>
      <c r="LIQ10"/>
      <c r="LIR10"/>
      <c r="LIS10"/>
      <c r="LIT10"/>
      <c r="LIU10"/>
      <c r="LIV10"/>
      <c r="LIW10"/>
      <c r="LIX10"/>
      <c r="LIY10"/>
      <c r="LIZ10"/>
      <c r="LJA10"/>
      <c r="LJB10"/>
      <c r="LJC10"/>
      <c r="LJD10"/>
      <c r="LJE10"/>
      <c r="LJF10"/>
      <c r="LJG10"/>
      <c r="LJH10"/>
      <c r="LJI10"/>
      <c r="LJJ10"/>
      <c r="LJK10"/>
      <c r="LJL10"/>
      <c r="LJM10"/>
      <c r="LJN10"/>
      <c r="LJO10"/>
      <c r="LJP10"/>
      <c r="LJQ10"/>
      <c r="LJR10"/>
      <c r="LJS10"/>
      <c r="LJT10"/>
      <c r="LJU10"/>
      <c r="LJV10"/>
      <c r="LJW10"/>
      <c r="LJX10"/>
      <c r="LJY10"/>
      <c r="LJZ10"/>
      <c r="LKA10"/>
      <c r="LKB10"/>
      <c r="LKC10"/>
      <c r="LKD10"/>
      <c r="LKE10"/>
      <c r="LKF10"/>
      <c r="LKG10"/>
      <c r="LKH10"/>
      <c r="LKI10"/>
      <c r="LKJ10"/>
      <c r="LKK10"/>
      <c r="LKL10"/>
      <c r="LKM10"/>
      <c r="LKN10"/>
      <c r="LKO10"/>
      <c r="LKP10"/>
      <c r="LKQ10"/>
      <c r="LKR10"/>
      <c r="LKS10"/>
      <c r="LKT10"/>
      <c r="LKU10"/>
      <c r="LKV10"/>
      <c r="LKW10"/>
      <c r="LKX10"/>
      <c r="LKY10"/>
      <c r="LKZ10"/>
      <c r="LLA10"/>
      <c r="LLB10"/>
      <c r="LLC10"/>
      <c r="LLD10"/>
      <c r="LLE10"/>
      <c r="LLF10"/>
      <c r="LLG10"/>
      <c r="LLH10"/>
      <c r="LLI10"/>
      <c r="LLJ10"/>
      <c r="LLK10"/>
      <c r="LLL10"/>
      <c r="LLM10"/>
      <c r="LLN10"/>
      <c r="LLO10"/>
      <c r="LLP10"/>
      <c r="LLQ10"/>
      <c r="LLR10"/>
      <c r="LLS10"/>
      <c r="LLT10"/>
      <c r="LLU10"/>
      <c r="LLV10"/>
      <c r="LLW10"/>
      <c r="LLX10"/>
      <c r="LLY10"/>
      <c r="LLZ10"/>
      <c r="LMA10"/>
      <c r="LMB10"/>
      <c r="LMC10"/>
      <c r="LMD10"/>
      <c r="LME10"/>
      <c r="LMF10"/>
      <c r="LMG10"/>
      <c r="LMH10"/>
      <c r="LMI10"/>
      <c r="LMJ10"/>
      <c r="LMK10"/>
      <c r="LML10"/>
      <c r="LMM10"/>
      <c r="LMN10"/>
      <c r="LMO10"/>
      <c r="LMP10"/>
      <c r="LMQ10"/>
      <c r="LMR10"/>
      <c r="LMS10"/>
      <c r="LMT10"/>
      <c r="LMU10"/>
      <c r="LMV10"/>
      <c r="LMW10"/>
      <c r="LMX10"/>
      <c r="LMY10"/>
      <c r="LMZ10"/>
      <c r="LNA10"/>
      <c r="LNB10"/>
      <c r="LNC10"/>
      <c r="LND10"/>
      <c r="LNE10"/>
      <c r="LNF10"/>
      <c r="LNG10"/>
      <c r="LNH10"/>
      <c r="LNI10"/>
      <c r="LNJ10"/>
      <c r="LNK10"/>
      <c r="LNL10"/>
      <c r="LNM10"/>
      <c r="LNN10"/>
      <c r="LNO10"/>
      <c r="LNP10"/>
      <c r="LNQ10"/>
      <c r="LNR10"/>
      <c r="LNS10"/>
      <c r="LNT10"/>
      <c r="LNU10"/>
      <c r="LNV10"/>
      <c r="LNW10"/>
      <c r="LNX10"/>
      <c r="LNY10"/>
      <c r="LNZ10"/>
      <c r="LOA10"/>
      <c r="LOB10"/>
      <c r="LOC10"/>
      <c r="LOD10"/>
      <c r="LOE10"/>
      <c r="LOF10"/>
      <c r="LOG10"/>
      <c r="LOH10"/>
      <c r="LOI10"/>
      <c r="LOJ10"/>
      <c r="LOK10"/>
      <c r="LOL10"/>
      <c r="LOM10"/>
      <c r="LON10"/>
      <c r="LOO10"/>
      <c r="LOP10"/>
      <c r="LOQ10"/>
      <c r="LOR10"/>
      <c r="LOS10"/>
      <c r="LOT10"/>
      <c r="LOU10"/>
      <c r="LOV10"/>
      <c r="LOW10"/>
      <c r="LOX10"/>
      <c r="LOY10"/>
      <c r="LOZ10"/>
      <c r="LPA10"/>
      <c r="LPB10"/>
      <c r="LPC10"/>
      <c r="LPD10"/>
      <c r="LPE10"/>
      <c r="LPF10"/>
      <c r="LPG10"/>
      <c r="LPH10"/>
      <c r="LPI10"/>
      <c r="LPJ10"/>
      <c r="LPK10"/>
      <c r="LPL10"/>
      <c r="LPM10"/>
      <c r="LPN10"/>
      <c r="LPO10"/>
      <c r="LPP10"/>
      <c r="LPQ10"/>
      <c r="LPR10"/>
      <c r="LPS10"/>
      <c r="LPT10"/>
      <c r="LPU10"/>
      <c r="LPV10"/>
      <c r="LPW10"/>
      <c r="LPX10"/>
      <c r="LPY10"/>
      <c r="LPZ10"/>
      <c r="LQA10"/>
      <c r="LQB10"/>
      <c r="LQC10"/>
      <c r="LQD10"/>
      <c r="LQE10"/>
      <c r="LQF10"/>
      <c r="LQG10"/>
      <c r="LQH10"/>
      <c r="LQI10"/>
      <c r="LQJ10"/>
      <c r="LQK10"/>
      <c r="LQL10"/>
      <c r="LQM10"/>
      <c r="LQN10"/>
      <c r="LQO10"/>
      <c r="LQP10"/>
      <c r="LQQ10"/>
      <c r="LQR10"/>
      <c r="LQS10"/>
      <c r="LQT10"/>
      <c r="LQU10"/>
      <c r="LQV10"/>
      <c r="LQW10"/>
      <c r="LQX10"/>
      <c r="LQY10"/>
      <c r="LQZ10"/>
      <c r="LRA10"/>
      <c r="LRB10"/>
      <c r="LRC10"/>
      <c r="LRD10"/>
      <c r="LRE10"/>
      <c r="LRF10"/>
      <c r="LRG10"/>
      <c r="LRH10"/>
      <c r="LRI10"/>
      <c r="LRJ10"/>
      <c r="LRK10"/>
      <c r="LRL10"/>
      <c r="LRM10"/>
      <c r="LRN10"/>
      <c r="LRO10"/>
      <c r="LRP10"/>
      <c r="LRQ10"/>
      <c r="LRR10"/>
      <c r="LRS10"/>
      <c r="LRT10"/>
      <c r="LRU10"/>
      <c r="LRV10"/>
      <c r="LRW10"/>
      <c r="LRX10"/>
      <c r="LRY10"/>
      <c r="LRZ10"/>
      <c r="LSA10"/>
      <c r="LSB10"/>
      <c r="LSC10"/>
      <c r="LSD10"/>
      <c r="LSE10"/>
      <c r="LSF10"/>
      <c r="LSG10"/>
      <c r="LSH10"/>
      <c r="LSI10"/>
      <c r="LSJ10"/>
      <c r="LSK10"/>
      <c r="LSL10"/>
      <c r="LSM10"/>
      <c r="LSN10"/>
      <c r="LSO10"/>
      <c r="LSP10"/>
      <c r="LSQ10"/>
      <c r="LSR10"/>
      <c r="LSS10"/>
      <c r="LST10"/>
      <c r="LSU10"/>
      <c r="LSV10"/>
      <c r="LSW10"/>
      <c r="LSX10"/>
      <c r="LSY10"/>
      <c r="LSZ10"/>
      <c r="LTA10"/>
      <c r="LTB10"/>
      <c r="LTC10"/>
      <c r="LTD10"/>
      <c r="LTE10"/>
      <c r="LTF10"/>
      <c r="LTG10"/>
      <c r="LTH10"/>
      <c r="LTI10"/>
      <c r="LTJ10"/>
      <c r="LTK10"/>
      <c r="LTL10"/>
      <c r="LTM10"/>
      <c r="LTN10"/>
      <c r="LTO10"/>
      <c r="LTP10"/>
      <c r="LTQ10"/>
      <c r="LTR10"/>
      <c r="LTS10"/>
      <c r="LTT10"/>
      <c r="LTU10"/>
      <c r="LTV10"/>
      <c r="LTW10"/>
      <c r="LTX10"/>
      <c r="LTY10"/>
      <c r="LTZ10"/>
      <c r="LUA10"/>
      <c r="LUB10"/>
      <c r="LUC10"/>
      <c r="LUD10"/>
      <c r="LUE10"/>
      <c r="LUF10"/>
      <c r="LUG10"/>
      <c r="LUH10"/>
      <c r="LUI10"/>
      <c r="LUJ10"/>
      <c r="LUK10"/>
      <c r="LUL10"/>
      <c r="LUM10"/>
      <c r="LUN10"/>
      <c r="LUO10"/>
      <c r="LUP10"/>
      <c r="LUQ10"/>
      <c r="LUR10"/>
      <c r="LUS10"/>
      <c r="LUT10"/>
      <c r="LUU10"/>
      <c r="LUV10"/>
      <c r="LUW10"/>
      <c r="LUX10"/>
      <c r="LUY10"/>
      <c r="LUZ10"/>
      <c r="LVA10"/>
      <c r="LVB10"/>
      <c r="LVC10"/>
      <c r="LVD10"/>
      <c r="LVE10"/>
      <c r="LVF10"/>
      <c r="LVG10"/>
      <c r="LVH10"/>
      <c r="LVI10"/>
      <c r="LVJ10"/>
      <c r="LVK10"/>
      <c r="LVL10"/>
      <c r="LVM10"/>
      <c r="LVN10"/>
      <c r="LVO10"/>
      <c r="LVP10"/>
      <c r="LVQ10"/>
      <c r="LVR10"/>
      <c r="LVS10"/>
      <c r="LVT10"/>
      <c r="LVU10"/>
      <c r="LVV10"/>
      <c r="LVW10"/>
      <c r="LVX10"/>
      <c r="LVY10"/>
      <c r="LVZ10"/>
      <c r="LWA10"/>
      <c r="LWB10"/>
      <c r="LWC10"/>
      <c r="LWD10"/>
      <c r="LWE10"/>
      <c r="LWF10"/>
      <c r="LWG10"/>
      <c r="LWH10"/>
      <c r="LWI10"/>
      <c r="LWJ10"/>
      <c r="LWK10"/>
      <c r="LWL10"/>
      <c r="LWM10"/>
      <c r="LWN10"/>
      <c r="LWO10"/>
      <c r="LWP10"/>
      <c r="LWQ10"/>
      <c r="LWR10"/>
      <c r="LWS10"/>
      <c r="LWT10"/>
      <c r="LWU10"/>
      <c r="LWV10"/>
      <c r="LWW10"/>
      <c r="LWX10"/>
      <c r="LWY10"/>
      <c r="LWZ10"/>
      <c r="LXA10"/>
      <c r="LXB10"/>
      <c r="LXC10"/>
      <c r="LXD10"/>
      <c r="LXE10"/>
      <c r="LXF10"/>
      <c r="LXG10"/>
      <c r="LXH10"/>
      <c r="LXI10"/>
      <c r="LXJ10"/>
      <c r="LXK10"/>
      <c r="LXL10"/>
      <c r="LXM10"/>
      <c r="LXN10"/>
      <c r="LXO10"/>
      <c r="LXP10"/>
      <c r="LXQ10"/>
      <c r="LXR10"/>
      <c r="LXS10"/>
      <c r="LXT10"/>
      <c r="LXU10"/>
      <c r="LXV10"/>
      <c r="LXW10"/>
      <c r="LXX10"/>
      <c r="LXY10"/>
      <c r="LXZ10"/>
      <c r="LYA10"/>
      <c r="LYB10"/>
      <c r="LYC10"/>
      <c r="LYD10"/>
      <c r="LYE10"/>
      <c r="LYF10"/>
      <c r="LYG10"/>
      <c r="LYH10"/>
      <c r="LYI10"/>
      <c r="LYJ10"/>
      <c r="LYK10"/>
      <c r="LYL10"/>
      <c r="LYM10"/>
      <c r="LYN10"/>
      <c r="LYO10"/>
      <c r="LYP10"/>
      <c r="LYQ10"/>
      <c r="LYR10"/>
      <c r="LYS10"/>
      <c r="LYT10"/>
      <c r="LYU10"/>
      <c r="LYV10"/>
      <c r="LYW10"/>
      <c r="LYX10"/>
      <c r="LYY10"/>
      <c r="LYZ10"/>
      <c r="LZA10"/>
      <c r="LZB10"/>
      <c r="LZC10"/>
      <c r="LZD10"/>
      <c r="LZE10"/>
      <c r="LZF10"/>
      <c r="LZG10"/>
      <c r="LZH10"/>
      <c r="LZI10"/>
      <c r="LZJ10"/>
      <c r="LZK10"/>
      <c r="LZL10"/>
      <c r="LZM10"/>
      <c r="LZN10"/>
      <c r="LZO10"/>
      <c r="LZP10"/>
      <c r="LZQ10"/>
      <c r="LZR10"/>
      <c r="LZS10"/>
      <c r="LZT10"/>
      <c r="LZU10"/>
      <c r="LZV10"/>
      <c r="LZW10"/>
      <c r="LZX10"/>
      <c r="LZY10"/>
      <c r="LZZ10"/>
      <c r="MAA10"/>
      <c r="MAB10"/>
      <c r="MAC10"/>
      <c r="MAD10"/>
      <c r="MAE10"/>
      <c r="MAF10"/>
      <c r="MAG10"/>
      <c r="MAH10"/>
      <c r="MAI10"/>
      <c r="MAJ10"/>
      <c r="MAK10"/>
      <c r="MAL10"/>
      <c r="MAM10"/>
      <c r="MAN10"/>
      <c r="MAO10"/>
      <c r="MAP10"/>
      <c r="MAQ10"/>
      <c r="MAR10"/>
      <c r="MAS10"/>
      <c r="MAT10"/>
      <c r="MAU10"/>
      <c r="MAV10"/>
      <c r="MAW10"/>
      <c r="MAX10"/>
      <c r="MAY10"/>
      <c r="MAZ10"/>
      <c r="MBA10"/>
      <c r="MBB10"/>
      <c r="MBC10"/>
      <c r="MBD10"/>
      <c r="MBE10"/>
      <c r="MBF10"/>
      <c r="MBG10"/>
      <c r="MBH10"/>
      <c r="MBI10"/>
      <c r="MBJ10"/>
      <c r="MBK10"/>
      <c r="MBL10"/>
      <c r="MBM10"/>
      <c r="MBN10"/>
      <c r="MBO10"/>
      <c r="MBP10"/>
      <c r="MBQ10"/>
      <c r="MBR10"/>
      <c r="MBS10"/>
      <c r="MBT10"/>
      <c r="MBU10"/>
      <c r="MBV10"/>
      <c r="MBW10"/>
      <c r="MBX10"/>
      <c r="MBY10"/>
      <c r="MBZ10"/>
      <c r="MCA10"/>
      <c r="MCB10"/>
      <c r="MCC10"/>
      <c r="MCD10"/>
      <c r="MCE10"/>
      <c r="MCF10"/>
      <c r="MCG10"/>
      <c r="MCH10"/>
      <c r="MCI10"/>
      <c r="MCJ10"/>
      <c r="MCK10"/>
      <c r="MCL10"/>
      <c r="MCM10"/>
      <c r="MCN10"/>
      <c r="MCO10"/>
      <c r="MCP10"/>
      <c r="MCQ10"/>
      <c r="MCR10"/>
      <c r="MCS10"/>
      <c r="MCT10"/>
      <c r="MCU10"/>
      <c r="MCV10"/>
      <c r="MCW10"/>
      <c r="MCX10"/>
      <c r="MCY10"/>
      <c r="MCZ10"/>
      <c r="MDA10"/>
      <c r="MDB10"/>
      <c r="MDC10"/>
      <c r="MDD10"/>
      <c r="MDE10"/>
      <c r="MDF10"/>
      <c r="MDG10"/>
      <c r="MDH10"/>
      <c r="MDI10"/>
      <c r="MDJ10"/>
      <c r="MDK10"/>
      <c r="MDL10"/>
      <c r="MDM10"/>
      <c r="MDN10"/>
      <c r="MDO10"/>
      <c r="MDP10"/>
      <c r="MDQ10"/>
      <c r="MDR10"/>
      <c r="MDS10"/>
      <c r="MDT10"/>
      <c r="MDU10"/>
      <c r="MDV10"/>
      <c r="MDW10"/>
      <c r="MDX10"/>
      <c r="MDY10"/>
      <c r="MDZ10"/>
      <c r="MEA10"/>
      <c r="MEB10"/>
      <c r="MEC10"/>
      <c r="MED10"/>
      <c r="MEE10"/>
      <c r="MEF10"/>
      <c r="MEG10"/>
      <c r="MEH10"/>
      <c r="MEI10"/>
      <c r="MEJ10"/>
      <c r="MEK10"/>
      <c r="MEL10"/>
      <c r="MEM10"/>
      <c r="MEN10"/>
      <c r="MEO10"/>
      <c r="MEP10"/>
      <c r="MEQ10"/>
      <c r="MER10"/>
      <c r="MES10"/>
      <c r="MET10"/>
      <c r="MEU10"/>
      <c r="MEV10"/>
      <c r="MEW10"/>
      <c r="MEX10"/>
      <c r="MEY10"/>
      <c r="MEZ10"/>
      <c r="MFA10"/>
      <c r="MFB10"/>
      <c r="MFC10"/>
      <c r="MFD10"/>
      <c r="MFE10"/>
      <c r="MFF10"/>
      <c r="MFG10"/>
      <c r="MFH10"/>
      <c r="MFI10"/>
      <c r="MFJ10"/>
      <c r="MFK10"/>
      <c r="MFL10"/>
      <c r="MFM10"/>
      <c r="MFN10"/>
      <c r="MFO10"/>
      <c r="MFP10"/>
      <c r="MFQ10"/>
      <c r="MFR10"/>
      <c r="MFS10"/>
      <c r="MFT10"/>
      <c r="MFU10"/>
      <c r="MFV10"/>
      <c r="MFW10"/>
      <c r="MFX10"/>
      <c r="MFY10"/>
      <c r="MFZ10"/>
      <c r="MGA10"/>
      <c r="MGB10"/>
      <c r="MGC10"/>
      <c r="MGD10"/>
      <c r="MGE10"/>
      <c r="MGF10"/>
      <c r="MGG10"/>
      <c r="MGH10"/>
      <c r="MGI10"/>
      <c r="MGJ10"/>
      <c r="MGK10"/>
      <c r="MGL10"/>
      <c r="MGM10"/>
      <c r="MGN10"/>
      <c r="MGO10"/>
      <c r="MGP10"/>
      <c r="MGQ10"/>
      <c r="MGR10"/>
      <c r="MGS10"/>
      <c r="MGT10"/>
      <c r="MGU10"/>
      <c r="MGV10"/>
      <c r="MGW10"/>
      <c r="MGX10"/>
      <c r="MGY10"/>
      <c r="MGZ10"/>
      <c r="MHA10"/>
      <c r="MHB10"/>
      <c r="MHC10"/>
      <c r="MHD10"/>
      <c r="MHE10"/>
      <c r="MHF10"/>
      <c r="MHG10"/>
      <c r="MHH10"/>
      <c r="MHI10"/>
      <c r="MHJ10"/>
      <c r="MHK10"/>
      <c r="MHL10"/>
      <c r="MHM10"/>
      <c r="MHN10"/>
      <c r="MHO10"/>
      <c r="MHP10"/>
      <c r="MHQ10"/>
      <c r="MHR10"/>
      <c r="MHS10"/>
      <c r="MHT10"/>
      <c r="MHU10"/>
      <c r="MHV10"/>
      <c r="MHW10"/>
      <c r="MHX10"/>
      <c r="MHY10"/>
      <c r="MHZ10"/>
      <c r="MIA10"/>
      <c r="MIB10"/>
      <c r="MIC10"/>
      <c r="MID10"/>
      <c r="MIE10"/>
      <c r="MIF10"/>
      <c r="MIG10"/>
      <c r="MIH10"/>
      <c r="MII10"/>
      <c r="MIJ10"/>
      <c r="MIK10"/>
      <c r="MIL10"/>
      <c r="MIM10"/>
      <c r="MIN10"/>
      <c r="MIO10"/>
      <c r="MIP10"/>
      <c r="MIQ10"/>
      <c r="MIR10"/>
      <c r="MIS10"/>
      <c r="MIT10"/>
      <c r="MIU10"/>
      <c r="MIV10"/>
      <c r="MIW10"/>
      <c r="MIX10"/>
      <c r="MIY10"/>
      <c r="MIZ10"/>
      <c r="MJA10"/>
      <c r="MJB10"/>
      <c r="MJC10"/>
      <c r="MJD10"/>
      <c r="MJE10"/>
      <c r="MJF10"/>
      <c r="MJG10"/>
      <c r="MJH10"/>
      <c r="MJI10"/>
      <c r="MJJ10"/>
      <c r="MJK10"/>
      <c r="MJL10"/>
      <c r="MJM10"/>
      <c r="MJN10"/>
      <c r="MJO10"/>
      <c r="MJP10"/>
      <c r="MJQ10"/>
      <c r="MJR10"/>
      <c r="MJS10"/>
      <c r="MJT10"/>
      <c r="MJU10"/>
      <c r="MJV10"/>
      <c r="MJW10"/>
      <c r="MJX10"/>
      <c r="MJY10"/>
      <c r="MJZ10"/>
      <c r="MKA10"/>
      <c r="MKB10"/>
      <c r="MKC10"/>
      <c r="MKD10"/>
      <c r="MKE10"/>
      <c r="MKF10"/>
      <c r="MKG10"/>
      <c r="MKH10"/>
      <c r="MKI10"/>
      <c r="MKJ10"/>
      <c r="MKK10"/>
      <c r="MKL10"/>
      <c r="MKM10"/>
      <c r="MKN10"/>
      <c r="MKO10"/>
      <c r="MKP10"/>
      <c r="MKQ10"/>
      <c r="MKR10"/>
      <c r="MKS10"/>
      <c r="MKT10"/>
      <c r="MKU10"/>
      <c r="MKV10"/>
      <c r="MKW10"/>
      <c r="MKX10"/>
      <c r="MKY10"/>
      <c r="MKZ10"/>
      <c r="MLA10"/>
      <c r="MLB10"/>
      <c r="MLC10"/>
      <c r="MLD10"/>
      <c r="MLE10"/>
      <c r="MLF10"/>
      <c r="MLG10"/>
      <c r="MLH10"/>
      <c r="MLI10"/>
      <c r="MLJ10"/>
      <c r="MLK10"/>
      <c r="MLL10"/>
      <c r="MLM10"/>
      <c r="MLN10"/>
      <c r="MLO10"/>
      <c r="MLP10"/>
      <c r="MLQ10"/>
      <c r="MLR10"/>
      <c r="MLS10"/>
      <c r="MLT10"/>
      <c r="MLU10"/>
      <c r="MLV10"/>
      <c r="MLW10"/>
      <c r="MLX10"/>
      <c r="MLY10"/>
      <c r="MLZ10"/>
      <c r="MMA10"/>
      <c r="MMB10"/>
      <c r="MMC10"/>
      <c r="MMD10"/>
      <c r="MME10"/>
      <c r="MMF10"/>
      <c r="MMG10"/>
      <c r="MMH10"/>
      <c r="MMI10"/>
      <c r="MMJ10"/>
      <c r="MMK10"/>
      <c r="MML10"/>
      <c r="MMM10"/>
      <c r="MMN10"/>
      <c r="MMO10"/>
      <c r="MMP10"/>
      <c r="MMQ10"/>
      <c r="MMR10"/>
      <c r="MMS10"/>
      <c r="MMT10"/>
      <c r="MMU10"/>
      <c r="MMV10"/>
      <c r="MMW10"/>
      <c r="MMX10"/>
      <c r="MMY10"/>
      <c r="MMZ10"/>
      <c r="MNA10"/>
      <c r="MNB10"/>
      <c r="MNC10"/>
      <c r="MND10"/>
      <c r="MNE10"/>
      <c r="MNF10"/>
      <c r="MNG10"/>
      <c r="MNH10"/>
      <c r="MNI10"/>
      <c r="MNJ10"/>
      <c r="MNK10"/>
      <c r="MNL10"/>
      <c r="MNM10"/>
      <c r="MNN10"/>
      <c r="MNO10"/>
      <c r="MNP10"/>
      <c r="MNQ10"/>
      <c r="MNR10"/>
      <c r="MNS10"/>
      <c r="MNT10"/>
      <c r="MNU10"/>
      <c r="MNV10"/>
      <c r="MNW10"/>
      <c r="MNX10"/>
      <c r="MNY10"/>
      <c r="MNZ10"/>
      <c r="MOA10"/>
      <c r="MOB10"/>
      <c r="MOC10"/>
      <c r="MOD10"/>
      <c r="MOE10"/>
      <c r="MOF10"/>
      <c r="MOG10"/>
      <c r="MOH10"/>
      <c r="MOI10"/>
      <c r="MOJ10"/>
      <c r="MOK10"/>
      <c r="MOL10"/>
      <c r="MOM10"/>
      <c r="MON10"/>
      <c r="MOO10"/>
      <c r="MOP10"/>
      <c r="MOQ10"/>
      <c r="MOR10"/>
      <c r="MOS10"/>
      <c r="MOT10"/>
      <c r="MOU10"/>
      <c r="MOV10"/>
      <c r="MOW10"/>
      <c r="MOX10"/>
      <c r="MOY10"/>
      <c r="MOZ10"/>
      <c r="MPA10"/>
      <c r="MPB10"/>
      <c r="MPC10"/>
      <c r="MPD10"/>
      <c r="MPE10"/>
      <c r="MPF10"/>
      <c r="MPG10"/>
      <c r="MPH10"/>
      <c r="MPI10"/>
      <c r="MPJ10"/>
      <c r="MPK10"/>
      <c r="MPL10"/>
      <c r="MPM10"/>
      <c r="MPN10"/>
      <c r="MPO10"/>
      <c r="MPP10"/>
      <c r="MPQ10"/>
      <c r="MPR10"/>
      <c r="MPS10"/>
      <c r="MPT10"/>
      <c r="MPU10"/>
      <c r="MPV10"/>
      <c r="MPW10"/>
      <c r="MPX10"/>
      <c r="MPY10"/>
      <c r="MPZ10"/>
      <c r="MQA10"/>
      <c r="MQB10"/>
      <c r="MQC10"/>
      <c r="MQD10"/>
      <c r="MQE10"/>
      <c r="MQF10"/>
      <c r="MQG10"/>
      <c r="MQH10"/>
      <c r="MQI10"/>
      <c r="MQJ10"/>
      <c r="MQK10"/>
      <c r="MQL10"/>
      <c r="MQM10"/>
      <c r="MQN10"/>
      <c r="MQO10"/>
      <c r="MQP10"/>
      <c r="MQQ10"/>
      <c r="MQR10"/>
      <c r="MQS10"/>
      <c r="MQT10"/>
      <c r="MQU10"/>
      <c r="MQV10"/>
      <c r="MQW10"/>
      <c r="MQX10"/>
      <c r="MQY10"/>
      <c r="MQZ10"/>
      <c r="MRA10"/>
      <c r="MRB10"/>
      <c r="MRC10"/>
      <c r="MRD10"/>
      <c r="MRE10"/>
      <c r="MRF10"/>
      <c r="MRG10"/>
      <c r="MRH10"/>
      <c r="MRI10"/>
      <c r="MRJ10"/>
      <c r="MRK10"/>
      <c r="MRL10"/>
      <c r="MRM10"/>
      <c r="MRN10"/>
      <c r="MRO10"/>
      <c r="MRP10"/>
      <c r="MRQ10"/>
      <c r="MRR10"/>
      <c r="MRS10"/>
      <c r="MRT10"/>
      <c r="MRU10"/>
      <c r="MRV10"/>
      <c r="MRW10"/>
      <c r="MRX10"/>
      <c r="MRY10"/>
      <c r="MRZ10"/>
      <c r="MSA10"/>
      <c r="MSB10"/>
      <c r="MSC10"/>
      <c r="MSD10"/>
      <c r="MSE10"/>
      <c r="MSF10"/>
      <c r="MSG10"/>
      <c r="MSH10"/>
      <c r="MSI10"/>
      <c r="MSJ10"/>
      <c r="MSK10"/>
      <c r="MSL10"/>
      <c r="MSM10"/>
      <c r="MSN10"/>
      <c r="MSO10"/>
      <c r="MSP10"/>
      <c r="MSQ10"/>
      <c r="MSR10"/>
      <c r="MSS10"/>
      <c r="MST10"/>
      <c r="MSU10"/>
      <c r="MSV10"/>
      <c r="MSW10"/>
      <c r="MSX10"/>
      <c r="MSY10"/>
      <c r="MSZ10"/>
      <c r="MTA10"/>
      <c r="MTB10"/>
      <c r="MTC10"/>
      <c r="MTD10"/>
      <c r="MTE10"/>
      <c r="MTF10"/>
      <c r="MTG10"/>
      <c r="MTH10"/>
      <c r="MTI10"/>
      <c r="MTJ10"/>
      <c r="MTK10"/>
      <c r="MTL10"/>
      <c r="MTM10"/>
      <c r="MTN10"/>
      <c r="MTO10"/>
      <c r="MTP10"/>
      <c r="MTQ10"/>
      <c r="MTR10"/>
      <c r="MTS10"/>
      <c r="MTT10"/>
      <c r="MTU10"/>
      <c r="MTV10"/>
      <c r="MTW10"/>
      <c r="MTX10"/>
      <c r="MTY10"/>
      <c r="MTZ10"/>
      <c r="MUA10"/>
      <c r="MUB10"/>
      <c r="MUC10"/>
      <c r="MUD10"/>
      <c r="MUE10"/>
      <c r="MUF10"/>
      <c r="MUG10"/>
      <c r="MUH10"/>
      <c r="MUI10"/>
      <c r="MUJ10"/>
      <c r="MUK10"/>
      <c r="MUL10"/>
      <c r="MUM10"/>
      <c r="MUN10"/>
      <c r="MUO10"/>
      <c r="MUP10"/>
      <c r="MUQ10"/>
      <c r="MUR10"/>
      <c r="MUS10"/>
      <c r="MUT10"/>
      <c r="MUU10"/>
      <c r="MUV10"/>
      <c r="MUW10"/>
      <c r="MUX10"/>
      <c r="MUY10"/>
      <c r="MUZ10"/>
      <c r="MVA10"/>
      <c r="MVB10"/>
      <c r="MVC10"/>
      <c r="MVD10"/>
      <c r="MVE10"/>
      <c r="MVF10"/>
      <c r="MVG10"/>
      <c r="MVH10"/>
      <c r="MVI10"/>
      <c r="MVJ10"/>
      <c r="MVK10"/>
      <c r="MVL10"/>
      <c r="MVM10"/>
      <c r="MVN10"/>
      <c r="MVO10"/>
      <c r="MVP10"/>
      <c r="MVQ10"/>
      <c r="MVR10"/>
      <c r="MVS10"/>
      <c r="MVT10"/>
      <c r="MVU10"/>
      <c r="MVV10"/>
      <c r="MVW10"/>
      <c r="MVX10"/>
      <c r="MVY10"/>
      <c r="MVZ10"/>
      <c r="MWA10"/>
      <c r="MWB10"/>
      <c r="MWC10"/>
      <c r="MWD10"/>
      <c r="MWE10"/>
      <c r="MWF10"/>
      <c r="MWG10"/>
      <c r="MWH10"/>
      <c r="MWI10"/>
      <c r="MWJ10"/>
      <c r="MWK10"/>
      <c r="MWL10"/>
      <c r="MWM10"/>
      <c r="MWN10"/>
      <c r="MWO10"/>
      <c r="MWP10"/>
      <c r="MWQ10"/>
      <c r="MWR10"/>
      <c r="MWS10"/>
      <c r="MWT10"/>
      <c r="MWU10"/>
      <c r="MWV10"/>
      <c r="MWW10"/>
      <c r="MWX10"/>
      <c r="MWY10"/>
      <c r="MWZ10"/>
      <c r="MXA10"/>
      <c r="MXB10"/>
      <c r="MXC10"/>
      <c r="MXD10"/>
      <c r="MXE10"/>
      <c r="MXF10"/>
      <c r="MXG10"/>
      <c r="MXH10"/>
      <c r="MXI10"/>
      <c r="MXJ10"/>
      <c r="MXK10"/>
      <c r="MXL10"/>
      <c r="MXM10"/>
      <c r="MXN10"/>
      <c r="MXO10"/>
      <c r="MXP10"/>
      <c r="MXQ10"/>
      <c r="MXR10"/>
      <c r="MXS10"/>
      <c r="MXT10"/>
      <c r="MXU10"/>
      <c r="MXV10"/>
      <c r="MXW10"/>
      <c r="MXX10"/>
      <c r="MXY10"/>
      <c r="MXZ10"/>
      <c r="MYA10"/>
      <c r="MYB10"/>
      <c r="MYC10"/>
      <c r="MYD10"/>
      <c r="MYE10"/>
      <c r="MYF10"/>
      <c r="MYG10"/>
      <c r="MYH10"/>
      <c r="MYI10"/>
      <c r="MYJ10"/>
      <c r="MYK10"/>
      <c r="MYL10"/>
      <c r="MYM10"/>
      <c r="MYN10"/>
      <c r="MYO10"/>
      <c r="MYP10"/>
      <c r="MYQ10"/>
      <c r="MYR10"/>
      <c r="MYS10"/>
      <c r="MYT10"/>
      <c r="MYU10"/>
      <c r="MYV10"/>
      <c r="MYW10"/>
      <c r="MYX10"/>
      <c r="MYY10"/>
      <c r="MYZ10"/>
      <c r="MZA10"/>
      <c r="MZB10"/>
      <c r="MZC10"/>
      <c r="MZD10"/>
      <c r="MZE10"/>
      <c r="MZF10"/>
      <c r="MZG10"/>
      <c r="MZH10"/>
      <c r="MZI10"/>
      <c r="MZJ10"/>
      <c r="MZK10"/>
      <c r="MZL10"/>
      <c r="MZM10"/>
      <c r="MZN10"/>
      <c r="MZO10"/>
      <c r="MZP10"/>
      <c r="MZQ10"/>
      <c r="MZR10"/>
      <c r="MZS10"/>
      <c r="MZT10"/>
      <c r="MZU10"/>
      <c r="MZV10"/>
      <c r="MZW10"/>
      <c r="MZX10"/>
      <c r="MZY10"/>
      <c r="MZZ10"/>
      <c r="NAA10"/>
      <c r="NAB10"/>
      <c r="NAC10"/>
      <c r="NAD10"/>
      <c r="NAE10"/>
      <c r="NAF10"/>
      <c r="NAG10"/>
      <c r="NAH10"/>
      <c r="NAI10"/>
      <c r="NAJ10"/>
      <c r="NAK10"/>
      <c r="NAL10"/>
      <c r="NAM10"/>
      <c r="NAN10"/>
      <c r="NAO10"/>
      <c r="NAP10"/>
      <c r="NAQ10"/>
      <c r="NAR10"/>
      <c r="NAS10"/>
      <c r="NAT10"/>
      <c r="NAU10"/>
      <c r="NAV10"/>
      <c r="NAW10"/>
      <c r="NAX10"/>
      <c r="NAY10"/>
      <c r="NAZ10"/>
      <c r="NBA10"/>
      <c r="NBB10"/>
      <c r="NBC10"/>
      <c r="NBD10"/>
      <c r="NBE10"/>
      <c r="NBF10"/>
      <c r="NBG10"/>
      <c r="NBH10"/>
      <c r="NBI10"/>
      <c r="NBJ10"/>
      <c r="NBK10"/>
      <c r="NBL10"/>
      <c r="NBM10"/>
      <c r="NBN10"/>
      <c r="NBO10"/>
      <c r="NBP10"/>
      <c r="NBQ10"/>
      <c r="NBR10"/>
      <c r="NBS10"/>
      <c r="NBT10"/>
      <c r="NBU10"/>
      <c r="NBV10"/>
      <c r="NBW10"/>
      <c r="NBX10"/>
      <c r="NBY10"/>
      <c r="NBZ10"/>
      <c r="NCA10"/>
      <c r="NCB10"/>
      <c r="NCC10"/>
      <c r="NCD10"/>
      <c r="NCE10"/>
      <c r="NCF10"/>
      <c r="NCG10"/>
      <c r="NCH10"/>
      <c r="NCI10"/>
      <c r="NCJ10"/>
      <c r="NCK10"/>
      <c r="NCL10"/>
      <c r="NCM10"/>
      <c r="NCN10"/>
      <c r="NCO10"/>
      <c r="NCP10"/>
      <c r="NCQ10"/>
      <c r="NCR10"/>
      <c r="NCS10"/>
      <c r="NCT10"/>
      <c r="NCU10"/>
      <c r="NCV10"/>
      <c r="NCW10"/>
      <c r="NCX10"/>
      <c r="NCY10"/>
      <c r="NCZ10"/>
      <c r="NDA10"/>
      <c r="NDB10"/>
      <c r="NDC10"/>
      <c r="NDD10"/>
      <c r="NDE10"/>
      <c r="NDF10"/>
      <c r="NDG10"/>
      <c r="NDH10"/>
      <c r="NDI10"/>
      <c r="NDJ10"/>
      <c r="NDK10"/>
      <c r="NDL10"/>
      <c r="NDM10"/>
      <c r="NDN10"/>
      <c r="NDO10"/>
      <c r="NDP10"/>
      <c r="NDQ10"/>
      <c r="NDR10"/>
      <c r="NDS10"/>
      <c r="NDT10"/>
      <c r="NDU10"/>
      <c r="NDV10"/>
      <c r="NDW10"/>
      <c r="NDX10"/>
      <c r="NDY10"/>
      <c r="NDZ10"/>
      <c r="NEA10"/>
      <c r="NEB10"/>
      <c r="NEC10"/>
      <c r="NED10"/>
      <c r="NEE10"/>
      <c r="NEF10"/>
      <c r="NEG10"/>
      <c r="NEH10"/>
      <c r="NEI10"/>
      <c r="NEJ10"/>
      <c r="NEK10"/>
      <c r="NEL10"/>
      <c r="NEM10"/>
      <c r="NEN10"/>
      <c r="NEO10"/>
      <c r="NEP10"/>
      <c r="NEQ10"/>
      <c r="NER10"/>
      <c r="NES10"/>
      <c r="NET10"/>
      <c r="NEU10"/>
      <c r="NEV10"/>
      <c r="NEW10"/>
      <c r="NEX10"/>
      <c r="NEY10"/>
      <c r="NEZ10"/>
      <c r="NFA10"/>
      <c r="NFB10"/>
      <c r="NFC10"/>
      <c r="NFD10"/>
      <c r="NFE10"/>
      <c r="NFF10"/>
      <c r="NFG10"/>
      <c r="NFH10"/>
      <c r="NFI10"/>
      <c r="NFJ10"/>
      <c r="NFK10"/>
      <c r="NFL10"/>
      <c r="NFM10"/>
      <c r="NFN10"/>
      <c r="NFO10"/>
      <c r="NFP10"/>
      <c r="NFQ10"/>
      <c r="NFR10"/>
      <c r="NFS10"/>
      <c r="NFT10"/>
      <c r="NFU10"/>
      <c r="NFV10"/>
      <c r="NFW10"/>
      <c r="NFX10"/>
      <c r="NFY10"/>
      <c r="NFZ10"/>
      <c r="NGA10"/>
      <c r="NGB10"/>
      <c r="NGC10"/>
      <c r="NGD10"/>
      <c r="NGE10"/>
      <c r="NGF10"/>
      <c r="NGG10"/>
      <c r="NGH10"/>
      <c r="NGI10"/>
      <c r="NGJ10"/>
      <c r="NGK10"/>
      <c r="NGL10"/>
      <c r="NGM10"/>
      <c r="NGN10"/>
      <c r="NGO10"/>
      <c r="NGP10"/>
      <c r="NGQ10"/>
      <c r="NGR10"/>
      <c r="NGS10"/>
      <c r="NGT10"/>
      <c r="NGU10"/>
      <c r="NGV10"/>
      <c r="NGW10"/>
      <c r="NGX10"/>
      <c r="NGY10"/>
      <c r="NGZ10"/>
      <c r="NHA10"/>
      <c r="NHB10"/>
      <c r="NHC10"/>
      <c r="NHD10"/>
      <c r="NHE10"/>
      <c r="NHF10"/>
      <c r="NHG10"/>
      <c r="NHH10"/>
      <c r="NHI10"/>
      <c r="NHJ10"/>
      <c r="NHK10"/>
      <c r="NHL10"/>
      <c r="NHM10"/>
      <c r="NHN10"/>
      <c r="NHO10"/>
      <c r="NHP10"/>
      <c r="NHQ10"/>
      <c r="NHR10"/>
      <c r="NHS10"/>
      <c r="NHT10"/>
      <c r="NHU10"/>
      <c r="NHV10"/>
      <c r="NHW10"/>
      <c r="NHX10"/>
      <c r="NHY10"/>
      <c r="NHZ10"/>
      <c r="NIA10"/>
      <c r="NIB10"/>
      <c r="NIC10"/>
      <c r="NID10"/>
      <c r="NIE10"/>
      <c r="NIF10"/>
      <c r="NIG10"/>
      <c r="NIH10"/>
      <c r="NII10"/>
      <c r="NIJ10"/>
      <c r="NIK10"/>
      <c r="NIL10"/>
      <c r="NIM10"/>
      <c r="NIN10"/>
      <c r="NIO10"/>
      <c r="NIP10"/>
      <c r="NIQ10"/>
      <c r="NIR10"/>
      <c r="NIS10"/>
      <c r="NIT10"/>
      <c r="NIU10"/>
      <c r="NIV10"/>
      <c r="NIW10"/>
      <c r="NIX10"/>
      <c r="NIY10"/>
      <c r="NIZ10"/>
      <c r="NJA10"/>
      <c r="NJB10"/>
      <c r="NJC10"/>
      <c r="NJD10"/>
      <c r="NJE10"/>
      <c r="NJF10"/>
      <c r="NJG10"/>
      <c r="NJH10"/>
      <c r="NJI10"/>
      <c r="NJJ10"/>
      <c r="NJK10"/>
      <c r="NJL10"/>
      <c r="NJM10"/>
      <c r="NJN10"/>
      <c r="NJO10"/>
      <c r="NJP10"/>
      <c r="NJQ10"/>
      <c r="NJR10"/>
      <c r="NJS10"/>
      <c r="NJT10"/>
      <c r="NJU10"/>
      <c r="NJV10"/>
      <c r="NJW10"/>
      <c r="NJX10"/>
      <c r="NJY10"/>
      <c r="NJZ10"/>
      <c r="NKA10"/>
      <c r="NKB10"/>
      <c r="NKC10"/>
      <c r="NKD10"/>
      <c r="NKE10"/>
      <c r="NKF10"/>
      <c r="NKG10"/>
      <c r="NKH10"/>
      <c r="NKI10"/>
      <c r="NKJ10"/>
      <c r="NKK10"/>
      <c r="NKL10"/>
      <c r="NKM10"/>
      <c r="NKN10"/>
      <c r="NKO10"/>
      <c r="NKP10"/>
      <c r="NKQ10"/>
      <c r="NKR10"/>
      <c r="NKS10"/>
      <c r="NKT10"/>
      <c r="NKU10"/>
      <c r="NKV10"/>
      <c r="NKW10"/>
      <c r="NKX10"/>
      <c r="NKY10"/>
      <c r="NKZ10"/>
      <c r="NLA10"/>
      <c r="NLB10"/>
      <c r="NLC10"/>
      <c r="NLD10"/>
      <c r="NLE10"/>
      <c r="NLF10"/>
      <c r="NLG10"/>
      <c r="NLH10"/>
      <c r="NLI10"/>
      <c r="NLJ10"/>
      <c r="NLK10"/>
      <c r="NLL10"/>
      <c r="NLM10"/>
      <c r="NLN10"/>
      <c r="NLO10"/>
      <c r="NLP10"/>
      <c r="NLQ10"/>
      <c r="NLR10"/>
      <c r="NLS10"/>
      <c r="NLT10"/>
      <c r="NLU10"/>
      <c r="NLV10"/>
      <c r="NLW10"/>
      <c r="NLX10"/>
      <c r="NLY10"/>
      <c r="NLZ10"/>
      <c r="NMA10"/>
      <c r="NMB10"/>
      <c r="NMC10"/>
      <c r="NMD10"/>
      <c r="NME10"/>
      <c r="NMF10"/>
      <c r="NMG10"/>
      <c r="NMH10"/>
      <c r="NMI10"/>
      <c r="NMJ10"/>
      <c r="NMK10"/>
      <c r="NML10"/>
      <c r="NMM10"/>
      <c r="NMN10"/>
      <c r="NMO10"/>
      <c r="NMP10"/>
      <c r="NMQ10"/>
      <c r="NMR10"/>
      <c r="NMS10"/>
      <c r="NMT10"/>
      <c r="NMU10"/>
      <c r="NMV10"/>
      <c r="NMW10"/>
      <c r="NMX10"/>
      <c r="NMY10"/>
      <c r="NMZ10"/>
      <c r="NNA10"/>
      <c r="NNB10"/>
      <c r="NNC10"/>
      <c r="NND10"/>
      <c r="NNE10"/>
      <c r="NNF10"/>
      <c r="NNG10"/>
      <c r="NNH10"/>
      <c r="NNI10"/>
      <c r="NNJ10"/>
      <c r="NNK10"/>
      <c r="NNL10"/>
      <c r="NNM10"/>
      <c r="NNN10"/>
      <c r="NNO10"/>
      <c r="NNP10"/>
      <c r="NNQ10"/>
      <c r="NNR10"/>
      <c r="NNS10"/>
      <c r="NNT10"/>
      <c r="NNU10"/>
      <c r="NNV10"/>
      <c r="NNW10"/>
      <c r="NNX10"/>
      <c r="NNY10"/>
      <c r="NNZ10"/>
      <c r="NOA10"/>
      <c r="NOB10"/>
      <c r="NOC10"/>
      <c r="NOD10"/>
      <c r="NOE10"/>
      <c r="NOF10"/>
      <c r="NOG10"/>
      <c r="NOH10"/>
      <c r="NOI10"/>
      <c r="NOJ10"/>
      <c r="NOK10"/>
      <c r="NOL10"/>
      <c r="NOM10"/>
      <c r="NON10"/>
      <c r="NOO10"/>
      <c r="NOP10"/>
      <c r="NOQ10"/>
      <c r="NOR10"/>
      <c r="NOS10"/>
      <c r="NOT10"/>
      <c r="NOU10"/>
      <c r="NOV10"/>
      <c r="NOW10"/>
      <c r="NOX10"/>
      <c r="NOY10"/>
      <c r="NOZ10"/>
      <c r="NPA10"/>
      <c r="NPB10"/>
      <c r="NPC10"/>
      <c r="NPD10"/>
      <c r="NPE10"/>
      <c r="NPF10"/>
      <c r="NPG10"/>
      <c r="NPH10"/>
      <c r="NPI10"/>
      <c r="NPJ10"/>
      <c r="NPK10"/>
      <c r="NPL10"/>
      <c r="NPM10"/>
      <c r="NPN10"/>
      <c r="NPO10"/>
      <c r="NPP10"/>
      <c r="NPQ10"/>
      <c r="NPR10"/>
      <c r="NPS10"/>
      <c r="NPT10"/>
      <c r="NPU10"/>
      <c r="NPV10"/>
      <c r="NPW10"/>
      <c r="NPX10"/>
      <c r="NPY10"/>
      <c r="NPZ10"/>
      <c r="NQA10"/>
      <c r="NQB10"/>
      <c r="NQC10"/>
      <c r="NQD10"/>
      <c r="NQE10"/>
      <c r="NQF10"/>
      <c r="NQG10"/>
      <c r="NQH10"/>
      <c r="NQI10"/>
      <c r="NQJ10"/>
      <c r="NQK10"/>
      <c r="NQL10"/>
      <c r="NQM10"/>
      <c r="NQN10"/>
      <c r="NQO10"/>
      <c r="NQP10"/>
      <c r="NQQ10"/>
      <c r="NQR10"/>
      <c r="NQS10"/>
      <c r="NQT10"/>
      <c r="NQU10"/>
      <c r="NQV10"/>
      <c r="NQW10"/>
      <c r="NQX10"/>
      <c r="NQY10"/>
      <c r="NQZ10"/>
      <c r="NRA10"/>
      <c r="NRB10"/>
      <c r="NRC10"/>
      <c r="NRD10"/>
      <c r="NRE10"/>
      <c r="NRF10"/>
      <c r="NRG10"/>
      <c r="NRH10"/>
      <c r="NRI10"/>
      <c r="NRJ10"/>
      <c r="NRK10"/>
      <c r="NRL10"/>
      <c r="NRM10"/>
      <c r="NRN10"/>
      <c r="NRO10"/>
      <c r="NRP10"/>
      <c r="NRQ10"/>
      <c r="NRR10"/>
      <c r="NRS10"/>
      <c r="NRT10"/>
      <c r="NRU10"/>
      <c r="NRV10"/>
      <c r="NRW10"/>
      <c r="NRX10"/>
      <c r="NRY10"/>
      <c r="NRZ10"/>
      <c r="NSA10"/>
      <c r="NSB10"/>
      <c r="NSC10"/>
      <c r="NSD10"/>
      <c r="NSE10"/>
      <c r="NSF10"/>
      <c r="NSG10"/>
      <c r="NSH10"/>
      <c r="NSI10"/>
      <c r="NSJ10"/>
      <c r="NSK10"/>
      <c r="NSL10"/>
      <c r="NSM10"/>
      <c r="NSN10"/>
      <c r="NSO10"/>
      <c r="NSP10"/>
      <c r="NSQ10"/>
      <c r="NSR10"/>
      <c r="NSS10"/>
      <c r="NST10"/>
      <c r="NSU10"/>
      <c r="NSV10"/>
      <c r="NSW10"/>
      <c r="NSX10"/>
      <c r="NSY10"/>
      <c r="NSZ10"/>
      <c r="NTA10"/>
      <c r="NTB10"/>
      <c r="NTC10"/>
      <c r="NTD10"/>
      <c r="NTE10"/>
      <c r="NTF10"/>
      <c r="NTG10"/>
      <c r="NTH10"/>
      <c r="NTI10"/>
      <c r="NTJ10"/>
      <c r="NTK10"/>
      <c r="NTL10"/>
      <c r="NTM10"/>
      <c r="NTN10"/>
      <c r="NTO10"/>
      <c r="NTP10"/>
      <c r="NTQ10"/>
      <c r="NTR10"/>
      <c r="NTS10"/>
      <c r="NTT10"/>
      <c r="NTU10"/>
      <c r="NTV10"/>
      <c r="NTW10"/>
      <c r="NTX10"/>
      <c r="NTY10"/>
      <c r="NTZ10"/>
      <c r="NUA10"/>
      <c r="NUB10"/>
      <c r="NUC10"/>
      <c r="NUD10"/>
      <c r="NUE10"/>
      <c r="NUF10"/>
      <c r="NUG10"/>
      <c r="NUH10"/>
      <c r="NUI10"/>
      <c r="NUJ10"/>
      <c r="NUK10"/>
      <c r="NUL10"/>
      <c r="NUM10"/>
      <c r="NUN10"/>
      <c r="NUO10"/>
      <c r="NUP10"/>
      <c r="NUQ10"/>
      <c r="NUR10"/>
      <c r="NUS10"/>
      <c r="NUT10"/>
      <c r="NUU10"/>
      <c r="NUV10"/>
      <c r="NUW10"/>
      <c r="NUX10"/>
      <c r="NUY10"/>
      <c r="NUZ10"/>
      <c r="NVA10"/>
      <c r="NVB10"/>
      <c r="NVC10"/>
      <c r="NVD10"/>
      <c r="NVE10"/>
      <c r="NVF10"/>
      <c r="NVG10"/>
      <c r="NVH10"/>
      <c r="NVI10"/>
      <c r="NVJ10"/>
      <c r="NVK10"/>
      <c r="NVL10"/>
      <c r="NVM10"/>
      <c r="NVN10"/>
      <c r="NVO10"/>
      <c r="NVP10"/>
      <c r="NVQ10"/>
      <c r="NVR10"/>
      <c r="NVS10"/>
      <c r="NVT10"/>
      <c r="NVU10"/>
      <c r="NVV10"/>
      <c r="NVW10"/>
      <c r="NVX10"/>
      <c r="NVY10"/>
      <c r="NVZ10"/>
      <c r="NWA10"/>
      <c r="NWB10"/>
      <c r="NWC10"/>
      <c r="NWD10"/>
      <c r="NWE10"/>
      <c r="NWF10"/>
      <c r="NWG10"/>
      <c r="NWH10"/>
      <c r="NWI10"/>
      <c r="NWJ10"/>
      <c r="NWK10"/>
      <c r="NWL10"/>
      <c r="NWM10"/>
      <c r="NWN10"/>
      <c r="NWO10"/>
      <c r="NWP10"/>
      <c r="NWQ10"/>
      <c r="NWR10"/>
      <c r="NWS10"/>
      <c r="NWT10"/>
      <c r="NWU10"/>
      <c r="NWV10"/>
      <c r="NWW10"/>
      <c r="NWX10"/>
      <c r="NWY10"/>
      <c r="NWZ10"/>
      <c r="NXA10"/>
      <c r="NXB10"/>
      <c r="NXC10"/>
      <c r="NXD10"/>
      <c r="NXE10"/>
      <c r="NXF10"/>
      <c r="NXG10"/>
      <c r="NXH10"/>
      <c r="NXI10"/>
      <c r="NXJ10"/>
      <c r="NXK10"/>
      <c r="NXL10"/>
      <c r="NXM10"/>
      <c r="NXN10"/>
      <c r="NXO10"/>
      <c r="NXP10"/>
      <c r="NXQ10"/>
      <c r="NXR10"/>
      <c r="NXS10"/>
      <c r="NXT10"/>
      <c r="NXU10"/>
      <c r="NXV10"/>
      <c r="NXW10"/>
      <c r="NXX10"/>
      <c r="NXY10"/>
      <c r="NXZ10"/>
      <c r="NYA10"/>
      <c r="NYB10"/>
      <c r="NYC10"/>
      <c r="NYD10"/>
      <c r="NYE10"/>
      <c r="NYF10"/>
      <c r="NYG10"/>
      <c r="NYH10"/>
      <c r="NYI10"/>
      <c r="NYJ10"/>
      <c r="NYK10"/>
      <c r="NYL10"/>
      <c r="NYM10"/>
      <c r="NYN10"/>
      <c r="NYO10"/>
      <c r="NYP10"/>
      <c r="NYQ10"/>
      <c r="NYR10"/>
      <c r="NYS10"/>
      <c r="NYT10"/>
      <c r="NYU10"/>
      <c r="NYV10"/>
      <c r="NYW10"/>
      <c r="NYX10"/>
      <c r="NYY10"/>
      <c r="NYZ10"/>
      <c r="NZA10"/>
      <c r="NZB10"/>
      <c r="NZC10"/>
      <c r="NZD10"/>
      <c r="NZE10"/>
      <c r="NZF10"/>
      <c r="NZG10"/>
      <c r="NZH10"/>
      <c r="NZI10"/>
      <c r="NZJ10"/>
      <c r="NZK10"/>
      <c r="NZL10"/>
      <c r="NZM10"/>
      <c r="NZN10"/>
      <c r="NZO10"/>
      <c r="NZP10"/>
      <c r="NZQ10"/>
      <c r="NZR10"/>
      <c r="NZS10"/>
      <c r="NZT10"/>
      <c r="NZU10"/>
      <c r="NZV10"/>
      <c r="NZW10"/>
      <c r="NZX10"/>
      <c r="NZY10"/>
      <c r="NZZ10"/>
      <c r="OAA10"/>
      <c r="OAB10"/>
      <c r="OAC10"/>
      <c r="OAD10"/>
      <c r="OAE10"/>
      <c r="OAF10"/>
      <c r="OAG10"/>
      <c r="OAH10"/>
      <c r="OAI10"/>
      <c r="OAJ10"/>
      <c r="OAK10"/>
      <c r="OAL10"/>
      <c r="OAM10"/>
      <c r="OAN10"/>
      <c r="OAO10"/>
      <c r="OAP10"/>
      <c r="OAQ10"/>
      <c r="OAR10"/>
      <c r="OAS10"/>
      <c r="OAT10"/>
      <c r="OAU10"/>
      <c r="OAV10"/>
      <c r="OAW10"/>
      <c r="OAX10"/>
      <c r="OAY10"/>
      <c r="OAZ10"/>
      <c r="OBA10"/>
      <c r="OBB10"/>
      <c r="OBC10"/>
      <c r="OBD10"/>
      <c r="OBE10"/>
      <c r="OBF10"/>
      <c r="OBG10"/>
      <c r="OBH10"/>
      <c r="OBI10"/>
      <c r="OBJ10"/>
      <c r="OBK10"/>
      <c r="OBL10"/>
      <c r="OBM10"/>
      <c r="OBN10"/>
      <c r="OBO10"/>
      <c r="OBP10"/>
      <c r="OBQ10"/>
      <c r="OBR10"/>
      <c r="OBS10"/>
      <c r="OBT10"/>
      <c r="OBU10"/>
      <c r="OBV10"/>
      <c r="OBW10"/>
      <c r="OBX10"/>
      <c r="OBY10"/>
      <c r="OBZ10"/>
      <c r="OCA10"/>
      <c r="OCB10"/>
      <c r="OCC10"/>
      <c r="OCD10"/>
      <c r="OCE10"/>
      <c r="OCF10"/>
      <c r="OCG10"/>
      <c r="OCH10"/>
      <c r="OCI10"/>
      <c r="OCJ10"/>
      <c r="OCK10"/>
      <c r="OCL10"/>
      <c r="OCM10"/>
      <c r="OCN10"/>
      <c r="OCO10"/>
      <c r="OCP10"/>
      <c r="OCQ10"/>
      <c r="OCR10"/>
      <c r="OCS10"/>
      <c r="OCT10"/>
      <c r="OCU10"/>
      <c r="OCV10"/>
      <c r="OCW10"/>
      <c r="OCX10"/>
      <c r="OCY10"/>
      <c r="OCZ10"/>
      <c r="ODA10"/>
      <c r="ODB10"/>
      <c r="ODC10"/>
      <c r="ODD10"/>
      <c r="ODE10"/>
      <c r="ODF10"/>
      <c r="ODG10"/>
      <c r="ODH10"/>
      <c r="ODI10"/>
      <c r="ODJ10"/>
      <c r="ODK10"/>
      <c r="ODL10"/>
      <c r="ODM10"/>
      <c r="ODN10"/>
      <c r="ODO10"/>
      <c r="ODP10"/>
      <c r="ODQ10"/>
      <c r="ODR10"/>
      <c r="ODS10"/>
      <c r="ODT10"/>
      <c r="ODU10"/>
      <c r="ODV10"/>
      <c r="ODW10"/>
      <c r="ODX10"/>
      <c r="ODY10"/>
      <c r="ODZ10"/>
      <c r="OEA10"/>
      <c r="OEB10"/>
      <c r="OEC10"/>
      <c r="OED10"/>
      <c r="OEE10"/>
      <c r="OEF10"/>
      <c r="OEG10"/>
      <c r="OEH10"/>
      <c r="OEI10"/>
      <c r="OEJ10"/>
      <c r="OEK10"/>
      <c r="OEL10"/>
      <c r="OEM10"/>
      <c r="OEN10"/>
      <c r="OEO10"/>
      <c r="OEP10"/>
      <c r="OEQ10"/>
      <c r="OER10"/>
      <c r="OES10"/>
      <c r="OET10"/>
      <c r="OEU10"/>
      <c r="OEV10"/>
      <c r="OEW10"/>
      <c r="OEX10"/>
      <c r="OEY10"/>
      <c r="OEZ10"/>
      <c r="OFA10"/>
      <c r="OFB10"/>
      <c r="OFC10"/>
      <c r="OFD10"/>
      <c r="OFE10"/>
      <c r="OFF10"/>
      <c r="OFG10"/>
      <c r="OFH10"/>
      <c r="OFI10"/>
      <c r="OFJ10"/>
      <c r="OFK10"/>
      <c r="OFL10"/>
      <c r="OFM10"/>
      <c r="OFN10"/>
      <c r="OFO10"/>
      <c r="OFP10"/>
      <c r="OFQ10"/>
      <c r="OFR10"/>
      <c r="OFS10"/>
      <c r="OFT10"/>
      <c r="OFU10"/>
      <c r="OFV10"/>
      <c r="OFW10"/>
      <c r="OFX10"/>
      <c r="OFY10"/>
      <c r="OFZ10"/>
      <c r="OGA10"/>
      <c r="OGB10"/>
      <c r="OGC10"/>
      <c r="OGD10"/>
      <c r="OGE10"/>
      <c r="OGF10"/>
      <c r="OGG10"/>
      <c r="OGH10"/>
      <c r="OGI10"/>
      <c r="OGJ10"/>
      <c r="OGK10"/>
      <c r="OGL10"/>
      <c r="OGM10"/>
      <c r="OGN10"/>
      <c r="OGO10"/>
      <c r="OGP10"/>
      <c r="OGQ10"/>
      <c r="OGR10"/>
      <c r="OGS10"/>
      <c r="OGT10"/>
      <c r="OGU10"/>
      <c r="OGV10"/>
      <c r="OGW10"/>
      <c r="OGX10"/>
      <c r="OGY10"/>
      <c r="OGZ10"/>
      <c r="OHA10"/>
      <c r="OHB10"/>
      <c r="OHC10"/>
      <c r="OHD10"/>
      <c r="OHE10"/>
      <c r="OHF10"/>
      <c r="OHG10"/>
      <c r="OHH10"/>
      <c r="OHI10"/>
      <c r="OHJ10"/>
      <c r="OHK10"/>
      <c r="OHL10"/>
      <c r="OHM10"/>
      <c r="OHN10"/>
      <c r="OHO10"/>
      <c r="OHP10"/>
      <c r="OHQ10"/>
      <c r="OHR10"/>
      <c r="OHS10"/>
      <c r="OHT10"/>
      <c r="OHU10"/>
      <c r="OHV10"/>
      <c r="OHW10"/>
      <c r="OHX10"/>
      <c r="OHY10"/>
      <c r="OHZ10"/>
      <c r="OIA10"/>
      <c r="OIB10"/>
      <c r="OIC10"/>
      <c r="OID10"/>
      <c r="OIE10"/>
      <c r="OIF10"/>
      <c r="OIG10"/>
      <c r="OIH10"/>
      <c r="OII10"/>
      <c r="OIJ10"/>
      <c r="OIK10"/>
      <c r="OIL10"/>
      <c r="OIM10"/>
      <c r="OIN10"/>
      <c r="OIO10"/>
      <c r="OIP10"/>
      <c r="OIQ10"/>
      <c r="OIR10"/>
      <c r="OIS10"/>
      <c r="OIT10"/>
      <c r="OIU10"/>
      <c r="OIV10"/>
      <c r="OIW10"/>
      <c r="OIX10"/>
      <c r="OIY10"/>
      <c r="OIZ10"/>
      <c r="OJA10"/>
      <c r="OJB10"/>
      <c r="OJC10"/>
      <c r="OJD10"/>
      <c r="OJE10"/>
      <c r="OJF10"/>
      <c r="OJG10"/>
      <c r="OJH10"/>
      <c r="OJI10"/>
      <c r="OJJ10"/>
      <c r="OJK10"/>
      <c r="OJL10"/>
      <c r="OJM10"/>
      <c r="OJN10"/>
      <c r="OJO10"/>
      <c r="OJP10"/>
      <c r="OJQ10"/>
      <c r="OJR10"/>
      <c r="OJS10"/>
      <c r="OJT10"/>
      <c r="OJU10"/>
      <c r="OJV10"/>
      <c r="OJW10"/>
      <c r="OJX10"/>
      <c r="OJY10"/>
      <c r="OJZ10"/>
      <c r="OKA10"/>
      <c r="OKB10"/>
      <c r="OKC10"/>
      <c r="OKD10"/>
      <c r="OKE10"/>
      <c r="OKF10"/>
      <c r="OKG10"/>
      <c r="OKH10"/>
      <c r="OKI10"/>
      <c r="OKJ10"/>
      <c r="OKK10"/>
      <c r="OKL10"/>
      <c r="OKM10"/>
      <c r="OKN10"/>
      <c r="OKO10"/>
      <c r="OKP10"/>
      <c r="OKQ10"/>
      <c r="OKR10"/>
      <c r="OKS10"/>
      <c r="OKT10"/>
      <c r="OKU10"/>
      <c r="OKV10"/>
      <c r="OKW10"/>
      <c r="OKX10"/>
      <c r="OKY10"/>
      <c r="OKZ10"/>
      <c r="OLA10"/>
      <c r="OLB10"/>
      <c r="OLC10"/>
      <c r="OLD10"/>
      <c r="OLE10"/>
      <c r="OLF10"/>
      <c r="OLG10"/>
      <c r="OLH10"/>
      <c r="OLI10"/>
      <c r="OLJ10"/>
      <c r="OLK10"/>
      <c r="OLL10"/>
      <c r="OLM10"/>
      <c r="OLN10"/>
      <c r="OLO10"/>
      <c r="OLP10"/>
      <c r="OLQ10"/>
      <c r="OLR10"/>
      <c r="OLS10"/>
      <c r="OLT10"/>
      <c r="OLU10"/>
      <c r="OLV10"/>
      <c r="OLW10"/>
      <c r="OLX10"/>
      <c r="OLY10"/>
      <c r="OLZ10"/>
      <c r="OMA10"/>
      <c r="OMB10"/>
      <c r="OMC10"/>
      <c r="OMD10"/>
      <c r="OME10"/>
      <c r="OMF10"/>
      <c r="OMG10"/>
      <c r="OMH10"/>
      <c r="OMI10"/>
      <c r="OMJ10"/>
      <c r="OMK10"/>
      <c r="OML10"/>
      <c r="OMM10"/>
      <c r="OMN10"/>
      <c r="OMO10"/>
      <c r="OMP10"/>
      <c r="OMQ10"/>
      <c r="OMR10"/>
      <c r="OMS10"/>
      <c r="OMT10"/>
      <c r="OMU10"/>
      <c r="OMV10"/>
      <c r="OMW10"/>
      <c r="OMX10"/>
      <c r="OMY10"/>
      <c r="OMZ10"/>
      <c r="ONA10"/>
      <c r="ONB10"/>
      <c r="ONC10"/>
      <c r="OND10"/>
      <c r="ONE10"/>
      <c r="ONF10"/>
      <c r="ONG10"/>
      <c r="ONH10"/>
      <c r="ONI10"/>
      <c r="ONJ10"/>
      <c r="ONK10"/>
      <c r="ONL10"/>
      <c r="ONM10"/>
      <c r="ONN10"/>
      <c r="ONO10"/>
      <c r="ONP10"/>
      <c r="ONQ10"/>
      <c r="ONR10"/>
      <c r="ONS10"/>
      <c r="ONT10"/>
      <c r="ONU10"/>
      <c r="ONV10"/>
      <c r="ONW10"/>
      <c r="ONX10"/>
      <c r="ONY10"/>
      <c r="ONZ10"/>
      <c r="OOA10"/>
      <c r="OOB10"/>
      <c r="OOC10"/>
      <c r="OOD10"/>
      <c r="OOE10"/>
      <c r="OOF10"/>
      <c r="OOG10"/>
      <c r="OOH10"/>
      <c r="OOI10"/>
      <c r="OOJ10"/>
      <c r="OOK10"/>
      <c r="OOL10"/>
      <c r="OOM10"/>
      <c r="OON10"/>
      <c r="OOO10"/>
      <c r="OOP10"/>
      <c r="OOQ10"/>
      <c r="OOR10"/>
      <c r="OOS10"/>
      <c r="OOT10"/>
      <c r="OOU10"/>
      <c r="OOV10"/>
      <c r="OOW10"/>
      <c r="OOX10"/>
      <c r="OOY10"/>
      <c r="OOZ10"/>
      <c r="OPA10"/>
      <c r="OPB10"/>
      <c r="OPC10"/>
      <c r="OPD10"/>
      <c r="OPE10"/>
      <c r="OPF10"/>
      <c r="OPG10"/>
      <c r="OPH10"/>
      <c r="OPI10"/>
      <c r="OPJ10"/>
      <c r="OPK10"/>
      <c r="OPL10"/>
      <c r="OPM10"/>
      <c r="OPN10"/>
      <c r="OPO10"/>
      <c r="OPP10"/>
      <c r="OPQ10"/>
      <c r="OPR10"/>
      <c r="OPS10"/>
      <c r="OPT10"/>
      <c r="OPU10"/>
      <c r="OPV10"/>
      <c r="OPW10"/>
      <c r="OPX10"/>
      <c r="OPY10"/>
      <c r="OPZ10"/>
      <c r="OQA10"/>
      <c r="OQB10"/>
      <c r="OQC10"/>
      <c r="OQD10"/>
      <c r="OQE10"/>
      <c r="OQF10"/>
      <c r="OQG10"/>
      <c r="OQH10"/>
      <c r="OQI10"/>
      <c r="OQJ10"/>
      <c r="OQK10"/>
      <c r="OQL10"/>
      <c r="OQM10"/>
      <c r="OQN10"/>
      <c r="OQO10"/>
      <c r="OQP10"/>
      <c r="OQQ10"/>
      <c r="OQR10"/>
      <c r="OQS10"/>
      <c r="OQT10"/>
      <c r="OQU10"/>
      <c r="OQV10"/>
      <c r="OQW10"/>
      <c r="OQX10"/>
      <c r="OQY10"/>
      <c r="OQZ10"/>
      <c r="ORA10"/>
      <c r="ORB10"/>
      <c r="ORC10"/>
      <c r="ORD10"/>
      <c r="ORE10"/>
      <c r="ORF10"/>
      <c r="ORG10"/>
      <c r="ORH10"/>
      <c r="ORI10"/>
      <c r="ORJ10"/>
      <c r="ORK10"/>
      <c r="ORL10"/>
      <c r="ORM10"/>
      <c r="ORN10"/>
      <c r="ORO10"/>
      <c r="ORP10"/>
      <c r="ORQ10"/>
      <c r="ORR10"/>
      <c r="ORS10"/>
      <c r="ORT10"/>
      <c r="ORU10"/>
      <c r="ORV10"/>
      <c r="ORW10"/>
      <c r="ORX10"/>
      <c r="ORY10"/>
      <c r="ORZ10"/>
      <c r="OSA10"/>
      <c r="OSB10"/>
      <c r="OSC10"/>
      <c r="OSD10"/>
      <c r="OSE10"/>
      <c r="OSF10"/>
      <c r="OSG10"/>
      <c r="OSH10"/>
      <c r="OSI10"/>
      <c r="OSJ10"/>
      <c r="OSK10"/>
      <c r="OSL10"/>
      <c r="OSM10"/>
      <c r="OSN10"/>
      <c r="OSO10"/>
      <c r="OSP10"/>
      <c r="OSQ10"/>
      <c r="OSR10"/>
      <c r="OSS10"/>
      <c r="OST10"/>
      <c r="OSU10"/>
      <c r="OSV10"/>
      <c r="OSW10"/>
      <c r="OSX10"/>
      <c r="OSY10"/>
      <c r="OSZ10"/>
      <c r="OTA10"/>
      <c r="OTB10"/>
      <c r="OTC10"/>
      <c r="OTD10"/>
      <c r="OTE10"/>
      <c r="OTF10"/>
      <c r="OTG10"/>
      <c r="OTH10"/>
      <c r="OTI10"/>
      <c r="OTJ10"/>
      <c r="OTK10"/>
      <c r="OTL10"/>
      <c r="OTM10"/>
      <c r="OTN10"/>
      <c r="OTO10"/>
      <c r="OTP10"/>
      <c r="OTQ10"/>
      <c r="OTR10"/>
      <c r="OTS10"/>
      <c r="OTT10"/>
      <c r="OTU10"/>
      <c r="OTV10"/>
      <c r="OTW10"/>
      <c r="OTX10"/>
      <c r="OTY10"/>
      <c r="OTZ10"/>
      <c r="OUA10"/>
      <c r="OUB10"/>
      <c r="OUC10"/>
      <c r="OUD10"/>
      <c r="OUE10"/>
      <c r="OUF10"/>
      <c r="OUG10"/>
      <c r="OUH10"/>
      <c r="OUI10"/>
      <c r="OUJ10"/>
      <c r="OUK10"/>
      <c r="OUL10"/>
      <c r="OUM10"/>
      <c r="OUN10"/>
      <c r="OUO10"/>
      <c r="OUP10"/>
      <c r="OUQ10"/>
      <c r="OUR10"/>
      <c r="OUS10"/>
      <c r="OUT10"/>
      <c r="OUU10"/>
      <c r="OUV10"/>
      <c r="OUW10"/>
      <c r="OUX10"/>
      <c r="OUY10"/>
      <c r="OUZ10"/>
      <c r="OVA10"/>
      <c r="OVB10"/>
      <c r="OVC10"/>
      <c r="OVD10"/>
      <c r="OVE10"/>
      <c r="OVF10"/>
      <c r="OVG10"/>
      <c r="OVH10"/>
      <c r="OVI10"/>
      <c r="OVJ10"/>
      <c r="OVK10"/>
      <c r="OVL10"/>
      <c r="OVM10"/>
      <c r="OVN10"/>
      <c r="OVO10"/>
      <c r="OVP10"/>
      <c r="OVQ10"/>
      <c r="OVR10"/>
      <c r="OVS10"/>
      <c r="OVT10"/>
      <c r="OVU10"/>
      <c r="OVV10"/>
      <c r="OVW10"/>
      <c r="OVX10"/>
      <c r="OVY10"/>
      <c r="OVZ10"/>
      <c r="OWA10"/>
      <c r="OWB10"/>
      <c r="OWC10"/>
      <c r="OWD10"/>
      <c r="OWE10"/>
      <c r="OWF10"/>
      <c r="OWG10"/>
      <c r="OWH10"/>
      <c r="OWI10"/>
      <c r="OWJ10"/>
      <c r="OWK10"/>
      <c r="OWL10"/>
      <c r="OWM10"/>
      <c r="OWN10"/>
      <c r="OWO10"/>
      <c r="OWP10"/>
      <c r="OWQ10"/>
      <c r="OWR10"/>
      <c r="OWS10"/>
      <c r="OWT10"/>
      <c r="OWU10"/>
      <c r="OWV10"/>
      <c r="OWW10"/>
      <c r="OWX10"/>
      <c r="OWY10"/>
      <c r="OWZ10"/>
      <c r="OXA10"/>
      <c r="OXB10"/>
      <c r="OXC10"/>
      <c r="OXD10"/>
      <c r="OXE10"/>
      <c r="OXF10"/>
      <c r="OXG10"/>
      <c r="OXH10"/>
      <c r="OXI10"/>
      <c r="OXJ10"/>
      <c r="OXK10"/>
      <c r="OXL10"/>
      <c r="OXM10"/>
      <c r="OXN10"/>
      <c r="OXO10"/>
      <c r="OXP10"/>
      <c r="OXQ10"/>
      <c r="OXR10"/>
      <c r="OXS10"/>
      <c r="OXT10"/>
      <c r="OXU10"/>
      <c r="OXV10"/>
      <c r="OXW10"/>
      <c r="OXX10"/>
      <c r="OXY10"/>
      <c r="OXZ10"/>
      <c r="OYA10"/>
      <c r="OYB10"/>
      <c r="OYC10"/>
      <c r="OYD10"/>
      <c r="OYE10"/>
      <c r="OYF10"/>
      <c r="OYG10"/>
      <c r="OYH10"/>
      <c r="OYI10"/>
      <c r="OYJ10"/>
      <c r="OYK10"/>
      <c r="OYL10"/>
      <c r="OYM10"/>
      <c r="OYN10"/>
      <c r="OYO10"/>
      <c r="OYP10"/>
      <c r="OYQ10"/>
      <c r="OYR10"/>
      <c r="OYS10"/>
      <c r="OYT10"/>
      <c r="OYU10"/>
      <c r="OYV10"/>
      <c r="OYW10"/>
      <c r="OYX10"/>
      <c r="OYY10"/>
      <c r="OYZ10"/>
      <c r="OZA10"/>
      <c r="OZB10"/>
      <c r="OZC10"/>
      <c r="OZD10"/>
      <c r="OZE10"/>
      <c r="OZF10"/>
      <c r="OZG10"/>
      <c r="OZH10"/>
      <c r="OZI10"/>
      <c r="OZJ10"/>
      <c r="OZK10"/>
      <c r="OZL10"/>
      <c r="OZM10"/>
      <c r="OZN10"/>
      <c r="OZO10"/>
      <c r="OZP10"/>
      <c r="OZQ10"/>
      <c r="OZR10"/>
      <c r="OZS10"/>
      <c r="OZT10"/>
      <c r="OZU10"/>
      <c r="OZV10"/>
      <c r="OZW10"/>
      <c r="OZX10"/>
      <c r="OZY10"/>
      <c r="OZZ10"/>
      <c r="PAA10"/>
      <c r="PAB10"/>
      <c r="PAC10"/>
      <c r="PAD10"/>
      <c r="PAE10"/>
      <c r="PAF10"/>
      <c r="PAG10"/>
      <c r="PAH10"/>
      <c r="PAI10"/>
      <c r="PAJ10"/>
      <c r="PAK10"/>
      <c r="PAL10"/>
      <c r="PAM10"/>
      <c r="PAN10"/>
      <c r="PAO10"/>
      <c r="PAP10"/>
      <c r="PAQ10"/>
      <c r="PAR10"/>
      <c r="PAS10"/>
      <c r="PAT10"/>
      <c r="PAU10"/>
      <c r="PAV10"/>
      <c r="PAW10"/>
      <c r="PAX10"/>
      <c r="PAY10"/>
      <c r="PAZ10"/>
      <c r="PBA10"/>
      <c r="PBB10"/>
      <c r="PBC10"/>
      <c r="PBD10"/>
      <c r="PBE10"/>
      <c r="PBF10"/>
      <c r="PBG10"/>
      <c r="PBH10"/>
      <c r="PBI10"/>
      <c r="PBJ10"/>
      <c r="PBK10"/>
      <c r="PBL10"/>
      <c r="PBM10"/>
      <c r="PBN10"/>
      <c r="PBO10"/>
      <c r="PBP10"/>
      <c r="PBQ10"/>
      <c r="PBR10"/>
      <c r="PBS10"/>
      <c r="PBT10"/>
      <c r="PBU10"/>
      <c r="PBV10"/>
      <c r="PBW10"/>
      <c r="PBX10"/>
      <c r="PBY10"/>
      <c r="PBZ10"/>
      <c r="PCA10"/>
      <c r="PCB10"/>
      <c r="PCC10"/>
      <c r="PCD10"/>
      <c r="PCE10"/>
      <c r="PCF10"/>
      <c r="PCG10"/>
      <c r="PCH10"/>
      <c r="PCI10"/>
      <c r="PCJ10"/>
      <c r="PCK10"/>
      <c r="PCL10"/>
      <c r="PCM10"/>
      <c r="PCN10"/>
      <c r="PCO10"/>
      <c r="PCP10"/>
      <c r="PCQ10"/>
      <c r="PCR10"/>
      <c r="PCS10"/>
      <c r="PCT10"/>
      <c r="PCU10"/>
      <c r="PCV10"/>
      <c r="PCW10"/>
      <c r="PCX10"/>
      <c r="PCY10"/>
      <c r="PCZ10"/>
      <c r="PDA10"/>
      <c r="PDB10"/>
      <c r="PDC10"/>
      <c r="PDD10"/>
      <c r="PDE10"/>
      <c r="PDF10"/>
      <c r="PDG10"/>
      <c r="PDH10"/>
      <c r="PDI10"/>
      <c r="PDJ10"/>
      <c r="PDK10"/>
      <c r="PDL10"/>
      <c r="PDM10"/>
      <c r="PDN10"/>
      <c r="PDO10"/>
      <c r="PDP10"/>
      <c r="PDQ10"/>
      <c r="PDR10"/>
      <c r="PDS10"/>
      <c r="PDT10"/>
      <c r="PDU10"/>
      <c r="PDV10"/>
      <c r="PDW10"/>
      <c r="PDX10"/>
      <c r="PDY10"/>
      <c r="PDZ10"/>
      <c r="PEA10"/>
      <c r="PEB10"/>
      <c r="PEC10"/>
      <c r="PED10"/>
      <c r="PEE10"/>
      <c r="PEF10"/>
      <c r="PEG10"/>
      <c r="PEH10"/>
      <c r="PEI10"/>
      <c r="PEJ10"/>
      <c r="PEK10"/>
      <c r="PEL10"/>
      <c r="PEM10"/>
      <c r="PEN10"/>
      <c r="PEO10"/>
      <c r="PEP10"/>
      <c r="PEQ10"/>
      <c r="PER10"/>
      <c r="PES10"/>
      <c r="PET10"/>
      <c r="PEU10"/>
      <c r="PEV10"/>
      <c r="PEW10"/>
      <c r="PEX10"/>
      <c r="PEY10"/>
      <c r="PEZ10"/>
      <c r="PFA10"/>
      <c r="PFB10"/>
      <c r="PFC10"/>
      <c r="PFD10"/>
      <c r="PFE10"/>
      <c r="PFF10"/>
      <c r="PFG10"/>
      <c r="PFH10"/>
      <c r="PFI10"/>
      <c r="PFJ10"/>
      <c r="PFK10"/>
      <c r="PFL10"/>
      <c r="PFM10"/>
      <c r="PFN10"/>
      <c r="PFO10"/>
      <c r="PFP10"/>
      <c r="PFQ10"/>
      <c r="PFR10"/>
      <c r="PFS10"/>
      <c r="PFT10"/>
      <c r="PFU10"/>
      <c r="PFV10"/>
      <c r="PFW10"/>
      <c r="PFX10"/>
      <c r="PFY10"/>
      <c r="PFZ10"/>
      <c r="PGA10"/>
      <c r="PGB10"/>
      <c r="PGC10"/>
      <c r="PGD10"/>
      <c r="PGE10"/>
      <c r="PGF10"/>
      <c r="PGG10"/>
      <c r="PGH10"/>
      <c r="PGI10"/>
      <c r="PGJ10"/>
      <c r="PGK10"/>
      <c r="PGL10"/>
      <c r="PGM10"/>
      <c r="PGN10"/>
      <c r="PGO10"/>
      <c r="PGP10"/>
      <c r="PGQ10"/>
      <c r="PGR10"/>
      <c r="PGS10"/>
      <c r="PGT10"/>
      <c r="PGU10"/>
      <c r="PGV10"/>
      <c r="PGW10"/>
      <c r="PGX10"/>
      <c r="PGY10"/>
      <c r="PGZ10"/>
      <c r="PHA10"/>
      <c r="PHB10"/>
      <c r="PHC10"/>
      <c r="PHD10"/>
      <c r="PHE10"/>
      <c r="PHF10"/>
      <c r="PHG10"/>
      <c r="PHH10"/>
      <c r="PHI10"/>
      <c r="PHJ10"/>
      <c r="PHK10"/>
      <c r="PHL10"/>
      <c r="PHM10"/>
      <c r="PHN10"/>
      <c r="PHO10"/>
      <c r="PHP10"/>
      <c r="PHQ10"/>
      <c r="PHR10"/>
      <c r="PHS10"/>
      <c r="PHT10"/>
      <c r="PHU10"/>
      <c r="PHV10"/>
      <c r="PHW10"/>
      <c r="PHX10"/>
      <c r="PHY10"/>
      <c r="PHZ10"/>
      <c r="PIA10"/>
      <c r="PIB10"/>
      <c r="PIC10"/>
      <c r="PID10"/>
      <c r="PIE10"/>
      <c r="PIF10"/>
      <c r="PIG10"/>
      <c r="PIH10"/>
      <c r="PII10"/>
      <c r="PIJ10"/>
      <c r="PIK10"/>
      <c r="PIL10"/>
      <c r="PIM10"/>
      <c r="PIN10"/>
      <c r="PIO10"/>
      <c r="PIP10"/>
      <c r="PIQ10"/>
      <c r="PIR10"/>
      <c r="PIS10"/>
      <c r="PIT10"/>
      <c r="PIU10"/>
      <c r="PIV10"/>
      <c r="PIW10"/>
      <c r="PIX10"/>
      <c r="PIY10"/>
      <c r="PIZ10"/>
      <c r="PJA10"/>
      <c r="PJB10"/>
      <c r="PJC10"/>
      <c r="PJD10"/>
      <c r="PJE10"/>
      <c r="PJF10"/>
      <c r="PJG10"/>
      <c r="PJH10"/>
      <c r="PJI10"/>
      <c r="PJJ10"/>
      <c r="PJK10"/>
      <c r="PJL10"/>
      <c r="PJM10"/>
      <c r="PJN10"/>
      <c r="PJO10"/>
      <c r="PJP10"/>
      <c r="PJQ10"/>
      <c r="PJR10"/>
      <c r="PJS10"/>
      <c r="PJT10"/>
      <c r="PJU10"/>
      <c r="PJV10"/>
      <c r="PJW10"/>
      <c r="PJX10"/>
      <c r="PJY10"/>
      <c r="PJZ10"/>
      <c r="PKA10"/>
      <c r="PKB10"/>
      <c r="PKC10"/>
      <c r="PKD10"/>
      <c r="PKE10"/>
      <c r="PKF10"/>
      <c r="PKG10"/>
      <c r="PKH10"/>
      <c r="PKI10"/>
      <c r="PKJ10"/>
      <c r="PKK10"/>
      <c r="PKL10"/>
      <c r="PKM10"/>
      <c r="PKN10"/>
      <c r="PKO10"/>
      <c r="PKP10"/>
      <c r="PKQ10"/>
      <c r="PKR10"/>
      <c r="PKS10"/>
      <c r="PKT10"/>
      <c r="PKU10"/>
      <c r="PKV10"/>
      <c r="PKW10"/>
      <c r="PKX10"/>
      <c r="PKY10"/>
      <c r="PKZ10"/>
      <c r="PLA10"/>
      <c r="PLB10"/>
      <c r="PLC10"/>
      <c r="PLD10"/>
      <c r="PLE10"/>
      <c r="PLF10"/>
      <c r="PLG10"/>
      <c r="PLH10"/>
      <c r="PLI10"/>
      <c r="PLJ10"/>
      <c r="PLK10"/>
      <c r="PLL10"/>
      <c r="PLM10"/>
      <c r="PLN10"/>
      <c r="PLO10"/>
      <c r="PLP10"/>
      <c r="PLQ10"/>
      <c r="PLR10"/>
      <c r="PLS10"/>
      <c r="PLT10"/>
      <c r="PLU10"/>
      <c r="PLV10"/>
      <c r="PLW10"/>
      <c r="PLX10"/>
      <c r="PLY10"/>
      <c r="PLZ10"/>
      <c r="PMA10"/>
      <c r="PMB10"/>
      <c r="PMC10"/>
      <c r="PMD10"/>
      <c r="PME10"/>
      <c r="PMF10"/>
      <c r="PMG10"/>
      <c r="PMH10"/>
      <c r="PMI10"/>
      <c r="PMJ10"/>
      <c r="PMK10"/>
      <c r="PML10"/>
      <c r="PMM10"/>
      <c r="PMN10"/>
      <c r="PMO10"/>
      <c r="PMP10"/>
      <c r="PMQ10"/>
      <c r="PMR10"/>
      <c r="PMS10"/>
      <c r="PMT10"/>
      <c r="PMU10"/>
      <c r="PMV10"/>
      <c r="PMW10"/>
      <c r="PMX10"/>
      <c r="PMY10"/>
      <c r="PMZ10"/>
      <c r="PNA10"/>
      <c r="PNB10"/>
      <c r="PNC10"/>
      <c r="PND10"/>
      <c r="PNE10"/>
      <c r="PNF10"/>
      <c r="PNG10"/>
      <c r="PNH10"/>
      <c r="PNI10"/>
      <c r="PNJ10"/>
      <c r="PNK10"/>
      <c r="PNL10"/>
      <c r="PNM10"/>
      <c r="PNN10"/>
      <c r="PNO10"/>
      <c r="PNP10"/>
      <c r="PNQ10"/>
      <c r="PNR10"/>
      <c r="PNS10"/>
      <c r="PNT10"/>
      <c r="PNU10"/>
      <c r="PNV10"/>
      <c r="PNW10"/>
      <c r="PNX10"/>
      <c r="PNY10"/>
      <c r="PNZ10"/>
      <c r="POA10"/>
      <c r="POB10"/>
      <c r="POC10"/>
      <c r="POD10"/>
      <c r="POE10"/>
      <c r="POF10"/>
      <c r="POG10"/>
      <c r="POH10"/>
      <c r="POI10"/>
      <c r="POJ10"/>
      <c r="POK10"/>
      <c r="POL10"/>
      <c r="POM10"/>
      <c r="PON10"/>
      <c r="POO10"/>
      <c r="POP10"/>
      <c r="POQ10"/>
      <c r="POR10"/>
      <c r="POS10"/>
      <c r="POT10"/>
      <c r="POU10"/>
      <c r="POV10"/>
      <c r="POW10"/>
      <c r="POX10"/>
      <c r="POY10"/>
      <c r="POZ10"/>
      <c r="PPA10"/>
      <c r="PPB10"/>
      <c r="PPC10"/>
      <c r="PPD10"/>
      <c r="PPE10"/>
      <c r="PPF10"/>
      <c r="PPG10"/>
      <c r="PPH10"/>
      <c r="PPI10"/>
      <c r="PPJ10"/>
      <c r="PPK10"/>
      <c r="PPL10"/>
      <c r="PPM10"/>
      <c r="PPN10"/>
      <c r="PPO10"/>
      <c r="PPP10"/>
      <c r="PPQ10"/>
      <c r="PPR10"/>
      <c r="PPS10"/>
      <c r="PPT10"/>
      <c r="PPU10"/>
      <c r="PPV10"/>
      <c r="PPW10"/>
      <c r="PPX10"/>
      <c r="PPY10"/>
      <c r="PPZ10"/>
      <c r="PQA10"/>
      <c r="PQB10"/>
      <c r="PQC10"/>
      <c r="PQD10"/>
      <c r="PQE10"/>
      <c r="PQF10"/>
      <c r="PQG10"/>
      <c r="PQH10"/>
      <c r="PQI10"/>
      <c r="PQJ10"/>
      <c r="PQK10"/>
      <c r="PQL10"/>
      <c r="PQM10"/>
      <c r="PQN10"/>
      <c r="PQO10"/>
      <c r="PQP10"/>
      <c r="PQQ10"/>
      <c r="PQR10"/>
      <c r="PQS10"/>
      <c r="PQT10"/>
      <c r="PQU10"/>
      <c r="PQV10"/>
      <c r="PQW10"/>
      <c r="PQX10"/>
      <c r="PQY10"/>
      <c r="PQZ10"/>
      <c r="PRA10"/>
      <c r="PRB10"/>
      <c r="PRC10"/>
      <c r="PRD10"/>
      <c r="PRE10"/>
      <c r="PRF10"/>
      <c r="PRG10"/>
      <c r="PRH10"/>
      <c r="PRI10"/>
      <c r="PRJ10"/>
      <c r="PRK10"/>
      <c r="PRL10"/>
      <c r="PRM10"/>
      <c r="PRN10"/>
      <c r="PRO10"/>
      <c r="PRP10"/>
      <c r="PRQ10"/>
      <c r="PRR10"/>
      <c r="PRS10"/>
      <c r="PRT10"/>
      <c r="PRU10"/>
      <c r="PRV10"/>
      <c r="PRW10"/>
      <c r="PRX10"/>
      <c r="PRY10"/>
      <c r="PRZ10"/>
      <c r="PSA10"/>
      <c r="PSB10"/>
      <c r="PSC10"/>
      <c r="PSD10"/>
      <c r="PSE10"/>
      <c r="PSF10"/>
      <c r="PSG10"/>
      <c r="PSH10"/>
      <c r="PSI10"/>
      <c r="PSJ10"/>
      <c r="PSK10"/>
      <c r="PSL10"/>
      <c r="PSM10"/>
      <c r="PSN10"/>
      <c r="PSO10"/>
      <c r="PSP10"/>
      <c r="PSQ10"/>
      <c r="PSR10"/>
      <c r="PSS10"/>
      <c r="PST10"/>
      <c r="PSU10"/>
      <c r="PSV10"/>
      <c r="PSW10"/>
      <c r="PSX10"/>
      <c r="PSY10"/>
      <c r="PSZ10"/>
      <c r="PTA10"/>
      <c r="PTB10"/>
      <c r="PTC10"/>
      <c r="PTD10"/>
      <c r="PTE10"/>
      <c r="PTF10"/>
      <c r="PTG10"/>
      <c r="PTH10"/>
      <c r="PTI10"/>
      <c r="PTJ10"/>
      <c r="PTK10"/>
      <c r="PTL10"/>
      <c r="PTM10"/>
      <c r="PTN10"/>
      <c r="PTO10"/>
      <c r="PTP10"/>
      <c r="PTQ10"/>
      <c r="PTR10"/>
      <c r="PTS10"/>
      <c r="PTT10"/>
      <c r="PTU10"/>
      <c r="PTV10"/>
      <c r="PTW10"/>
      <c r="PTX10"/>
      <c r="PTY10"/>
      <c r="PTZ10"/>
      <c r="PUA10"/>
      <c r="PUB10"/>
      <c r="PUC10"/>
      <c r="PUD10"/>
      <c r="PUE10"/>
      <c r="PUF10"/>
      <c r="PUG10"/>
      <c r="PUH10"/>
      <c r="PUI10"/>
      <c r="PUJ10"/>
      <c r="PUK10"/>
      <c r="PUL10"/>
      <c r="PUM10"/>
      <c r="PUN10"/>
      <c r="PUO10"/>
      <c r="PUP10"/>
      <c r="PUQ10"/>
      <c r="PUR10"/>
      <c r="PUS10"/>
      <c r="PUT10"/>
      <c r="PUU10"/>
      <c r="PUV10"/>
      <c r="PUW10"/>
      <c r="PUX10"/>
      <c r="PUY10"/>
      <c r="PUZ10"/>
      <c r="PVA10"/>
      <c r="PVB10"/>
      <c r="PVC10"/>
      <c r="PVD10"/>
      <c r="PVE10"/>
      <c r="PVF10"/>
      <c r="PVG10"/>
      <c r="PVH10"/>
      <c r="PVI10"/>
      <c r="PVJ10"/>
      <c r="PVK10"/>
      <c r="PVL10"/>
      <c r="PVM10"/>
      <c r="PVN10"/>
      <c r="PVO10"/>
      <c r="PVP10"/>
      <c r="PVQ10"/>
      <c r="PVR10"/>
      <c r="PVS10"/>
      <c r="PVT10"/>
      <c r="PVU10"/>
      <c r="PVV10"/>
      <c r="PVW10"/>
      <c r="PVX10"/>
      <c r="PVY10"/>
      <c r="PVZ10"/>
      <c r="PWA10"/>
      <c r="PWB10"/>
      <c r="PWC10"/>
      <c r="PWD10"/>
      <c r="PWE10"/>
      <c r="PWF10"/>
      <c r="PWG10"/>
      <c r="PWH10"/>
      <c r="PWI10"/>
      <c r="PWJ10"/>
      <c r="PWK10"/>
      <c r="PWL10"/>
      <c r="PWM10"/>
      <c r="PWN10"/>
      <c r="PWO10"/>
      <c r="PWP10"/>
      <c r="PWQ10"/>
      <c r="PWR10"/>
      <c r="PWS10"/>
      <c r="PWT10"/>
      <c r="PWU10"/>
      <c r="PWV10"/>
      <c r="PWW10"/>
      <c r="PWX10"/>
      <c r="PWY10"/>
      <c r="PWZ10"/>
      <c r="PXA10"/>
      <c r="PXB10"/>
      <c r="PXC10"/>
      <c r="PXD10"/>
      <c r="PXE10"/>
      <c r="PXF10"/>
      <c r="PXG10"/>
      <c r="PXH10"/>
      <c r="PXI10"/>
      <c r="PXJ10"/>
      <c r="PXK10"/>
      <c r="PXL10"/>
      <c r="PXM10"/>
      <c r="PXN10"/>
      <c r="PXO10"/>
      <c r="PXP10"/>
      <c r="PXQ10"/>
      <c r="PXR10"/>
      <c r="PXS10"/>
      <c r="PXT10"/>
      <c r="PXU10"/>
      <c r="PXV10"/>
      <c r="PXW10"/>
      <c r="PXX10"/>
      <c r="PXY10"/>
      <c r="PXZ10"/>
      <c r="PYA10"/>
      <c r="PYB10"/>
      <c r="PYC10"/>
      <c r="PYD10"/>
      <c r="PYE10"/>
      <c r="PYF10"/>
      <c r="PYG10"/>
      <c r="PYH10"/>
      <c r="PYI10"/>
      <c r="PYJ10"/>
      <c r="PYK10"/>
      <c r="PYL10"/>
      <c r="PYM10"/>
      <c r="PYN10"/>
      <c r="PYO10"/>
      <c r="PYP10"/>
      <c r="PYQ10"/>
      <c r="PYR10"/>
      <c r="PYS10"/>
      <c r="PYT10"/>
      <c r="PYU10"/>
      <c r="PYV10"/>
      <c r="PYW10"/>
      <c r="PYX10"/>
      <c r="PYY10"/>
      <c r="PYZ10"/>
      <c r="PZA10"/>
      <c r="PZB10"/>
      <c r="PZC10"/>
      <c r="PZD10"/>
      <c r="PZE10"/>
      <c r="PZF10"/>
      <c r="PZG10"/>
      <c r="PZH10"/>
      <c r="PZI10"/>
      <c r="PZJ10"/>
      <c r="PZK10"/>
      <c r="PZL10"/>
      <c r="PZM10"/>
      <c r="PZN10"/>
      <c r="PZO10"/>
      <c r="PZP10"/>
      <c r="PZQ10"/>
      <c r="PZR10"/>
      <c r="PZS10"/>
      <c r="PZT10"/>
      <c r="PZU10"/>
      <c r="PZV10"/>
      <c r="PZW10"/>
      <c r="PZX10"/>
      <c r="PZY10"/>
      <c r="PZZ10"/>
      <c r="QAA10"/>
      <c r="QAB10"/>
      <c r="QAC10"/>
      <c r="QAD10"/>
      <c r="QAE10"/>
      <c r="QAF10"/>
      <c r="QAG10"/>
      <c r="QAH10"/>
      <c r="QAI10"/>
      <c r="QAJ10"/>
      <c r="QAK10"/>
      <c r="QAL10"/>
      <c r="QAM10"/>
      <c r="QAN10"/>
      <c r="QAO10"/>
      <c r="QAP10"/>
      <c r="QAQ10"/>
      <c r="QAR10"/>
      <c r="QAS10"/>
      <c r="QAT10"/>
      <c r="QAU10"/>
      <c r="QAV10"/>
      <c r="QAW10"/>
      <c r="QAX10"/>
      <c r="QAY10"/>
      <c r="QAZ10"/>
      <c r="QBA10"/>
      <c r="QBB10"/>
      <c r="QBC10"/>
      <c r="QBD10"/>
      <c r="QBE10"/>
      <c r="QBF10"/>
      <c r="QBG10"/>
      <c r="QBH10"/>
      <c r="QBI10"/>
      <c r="QBJ10"/>
      <c r="QBK10"/>
      <c r="QBL10"/>
      <c r="QBM10"/>
      <c r="QBN10"/>
      <c r="QBO10"/>
      <c r="QBP10"/>
      <c r="QBQ10"/>
      <c r="QBR10"/>
      <c r="QBS10"/>
      <c r="QBT10"/>
      <c r="QBU10"/>
      <c r="QBV10"/>
      <c r="QBW10"/>
      <c r="QBX10"/>
      <c r="QBY10"/>
      <c r="QBZ10"/>
      <c r="QCA10"/>
      <c r="QCB10"/>
      <c r="QCC10"/>
      <c r="QCD10"/>
      <c r="QCE10"/>
      <c r="QCF10"/>
      <c r="QCG10"/>
      <c r="QCH10"/>
      <c r="QCI10"/>
      <c r="QCJ10"/>
      <c r="QCK10"/>
      <c r="QCL10"/>
      <c r="QCM10"/>
      <c r="QCN10"/>
      <c r="QCO10"/>
      <c r="QCP10"/>
      <c r="QCQ10"/>
      <c r="QCR10"/>
      <c r="QCS10"/>
      <c r="QCT10"/>
      <c r="QCU10"/>
      <c r="QCV10"/>
      <c r="QCW10"/>
      <c r="QCX10"/>
      <c r="QCY10"/>
      <c r="QCZ10"/>
      <c r="QDA10"/>
      <c r="QDB10"/>
      <c r="QDC10"/>
      <c r="QDD10"/>
      <c r="QDE10"/>
      <c r="QDF10"/>
      <c r="QDG10"/>
      <c r="QDH10"/>
      <c r="QDI10"/>
      <c r="QDJ10"/>
      <c r="QDK10"/>
      <c r="QDL10"/>
      <c r="QDM10"/>
      <c r="QDN10"/>
      <c r="QDO10"/>
      <c r="QDP10"/>
      <c r="QDQ10"/>
      <c r="QDR10"/>
      <c r="QDS10"/>
      <c r="QDT10"/>
      <c r="QDU10"/>
      <c r="QDV10"/>
      <c r="QDW10"/>
      <c r="QDX10"/>
      <c r="QDY10"/>
      <c r="QDZ10"/>
      <c r="QEA10"/>
      <c r="QEB10"/>
      <c r="QEC10"/>
      <c r="QED10"/>
      <c r="QEE10"/>
      <c r="QEF10"/>
      <c r="QEG10"/>
      <c r="QEH10"/>
      <c r="QEI10"/>
      <c r="QEJ10"/>
      <c r="QEK10"/>
      <c r="QEL10"/>
      <c r="QEM10"/>
      <c r="QEN10"/>
      <c r="QEO10"/>
      <c r="QEP10"/>
      <c r="QEQ10"/>
      <c r="QER10"/>
      <c r="QES10"/>
      <c r="QET10"/>
      <c r="QEU10"/>
      <c r="QEV10"/>
      <c r="QEW10"/>
      <c r="QEX10"/>
      <c r="QEY10"/>
      <c r="QEZ10"/>
      <c r="QFA10"/>
      <c r="QFB10"/>
      <c r="QFC10"/>
      <c r="QFD10"/>
      <c r="QFE10"/>
      <c r="QFF10"/>
      <c r="QFG10"/>
      <c r="QFH10"/>
      <c r="QFI10"/>
      <c r="QFJ10"/>
      <c r="QFK10"/>
      <c r="QFL10"/>
      <c r="QFM10"/>
      <c r="QFN10"/>
      <c r="QFO10"/>
      <c r="QFP10"/>
      <c r="QFQ10"/>
      <c r="QFR10"/>
      <c r="QFS10"/>
      <c r="QFT10"/>
      <c r="QFU10"/>
      <c r="QFV10"/>
      <c r="QFW10"/>
      <c r="QFX10"/>
      <c r="QFY10"/>
      <c r="QFZ10"/>
      <c r="QGA10"/>
      <c r="QGB10"/>
      <c r="QGC10"/>
      <c r="QGD10"/>
      <c r="QGE10"/>
      <c r="QGF10"/>
      <c r="QGG10"/>
      <c r="QGH10"/>
      <c r="QGI10"/>
      <c r="QGJ10"/>
      <c r="QGK10"/>
      <c r="QGL10"/>
      <c r="QGM10"/>
      <c r="QGN10"/>
      <c r="QGO10"/>
      <c r="QGP10"/>
      <c r="QGQ10"/>
      <c r="QGR10"/>
      <c r="QGS10"/>
      <c r="QGT10"/>
      <c r="QGU10"/>
      <c r="QGV10"/>
      <c r="QGW10"/>
      <c r="QGX10"/>
      <c r="QGY10"/>
      <c r="QGZ10"/>
      <c r="QHA10"/>
      <c r="QHB10"/>
      <c r="QHC10"/>
      <c r="QHD10"/>
      <c r="QHE10"/>
      <c r="QHF10"/>
      <c r="QHG10"/>
      <c r="QHH10"/>
      <c r="QHI10"/>
      <c r="QHJ10"/>
      <c r="QHK10"/>
      <c r="QHL10"/>
      <c r="QHM10"/>
      <c r="QHN10"/>
      <c r="QHO10"/>
      <c r="QHP10"/>
      <c r="QHQ10"/>
      <c r="QHR10"/>
      <c r="QHS10"/>
      <c r="QHT10"/>
      <c r="QHU10"/>
      <c r="QHV10"/>
      <c r="QHW10"/>
      <c r="QHX10"/>
      <c r="QHY10"/>
      <c r="QHZ10"/>
      <c r="QIA10"/>
      <c r="QIB10"/>
      <c r="QIC10"/>
      <c r="QID10"/>
      <c r="QIE10"/>
      <c r="QIF10"/>
      <c r="QIG10"/>
      <c r="QIH10"/>
      <c r="QII10"/>
      <c r="QIJ10"/>
      <c r="QIK10"/>
      <c r="QIL10"/>
      <c r="QIM10"/>
      <c r="QIN10"/>
      <c r="QIO10"/>
      <c r="QIP10"/>
      <c r="QIQ10"/>
      <c r="QIR10"/>
      <c r="QIS10"/>
      <c r="QIT10"/>
      <c r="QIU10"/>
      <c r="QIV10"/>
      <c r="QIW10"/>
      <c r="QIX10"/>
      <c r="QIY10"/>
      <c r="QIZ10"/>
      <c r="QJA10"/>
      <c r="QJB10"/>
      <c r="QJC10"/>
      <c r="QJD10"/>
      <c r="QJE10"/>
      <c r="QJF10"/>
      <c r="QJG10"/>
      <c r="QJH10"/>
      <c r="QJI10"/>
      <c r="QJJ10"/>
      <c r="QJK10"/>
      <c r="QJL10"/>
      <c r="QJM10"/>
      <c r="QJN10"/>
      <c r="QJO10"/>
      <c r="QJP10"/>
      <c r="QJQ10"/>
      <c r="QJR10"/>
      <c r="QJS10"/>
      <c r="QJT10"/>
      <c r="QJU10"/>
      <c r="QJV10"/>
      <c r="QJW10"/>
      <c r="QJX10"/>
      <c r="QJY10"/>
      <c r="QJZ10"/>
      <c r="QKA10"/>
      <c r="QKB10"/>
      <c r="QKC10"/>
      <c r="QKD10"/>
      <c r="QKE10"/>
      <c r="QKF10"/>
      <c r="QKG10"/>
      <c r="QKH10"/>
      <c r="QKI10"/>
      <c r="QKJ10"/>
      <c r="QKK10"/>
      <c r="QKL10"/>
      <c r="QKM10"/>
      <c r="QKN10"/>
      <c r="QKO10"/>
      <c r="QKP10"/>
      <c r="QKQ10"/>
      <c r="QKR10"/>
      <c r="QKS10"/>
      <c r="QKT10"/>
      <c r="QKU10"/>
      <c r="QKV10"/>
      <c r="QKW10"/>
      <c r="QKX10"/>
      <c r="QKY10"/>
      <c r="QKZ10"/>
      <c r="QLA10"/>
      <c r="QLB10"/>
      <c r="QLC10"/>
      <c r="QLD10"/>
      <c r="QLE10"/>
      <c r="QLF10"/>
      <c r="QLG10"/>
      <c r="QLH10"/>
      <c r="QLI10"/>
      <c r="QLJ10"/>
      <c r="QLK10"/>
      <c r="QLL10"/>
      <c r="QLM10"/>
      <c r="QLN10"/>
      <c r="QLO10"/>
      <c r="QLP10"/>
      <c r="QLQ10"/>
      <c r="QLR10"/>
      <c r="QLS10"/>
      <c r="QLT10"/>
      <c r="QLU10"/>
      <c r="QLV10"/>
      <c r="QLW10"/>
      <c r="QLX10"/>
      <c r="QLY10"/>
      <c r="QLZ10"/>
      <c r="QMA10"/>
      <c r="QMB10"/>
      <c r="QMC10"/>
      <c r="QMD10"/>
      <c r="QME10"/>
      <c r="QMF10"/>
      <c r="QMG10"/>
      <c r="QMH10"/>
      <c r="QMI10"/>
      <c r="QMJ10"/>
      <c r="QMK10"/>
      <c r="QML10"/>
      <c r="QMM10"/>
      <c r="QMN10"/>
      <c r="QMO10"/>
      <c r="QMP10"/>
      <c r="QMQ10"/>
      <c r="QMR10"/>
      <c r="QMS10"/>
      <c r="QMT10"/>
      <c r="QMU10"/>
      <c r="QMV10"/>
      <c r="QMW10"/>
      <c r="QMX10"/>
      <c r="QMY10"/>
      <c r="QMZ10"/>
      <c r="QNA10"/>
      <c r="QNB10"/>
      <c r="QNC10"/>
      <c r="QND10"/>
      <c r="QNE10"/>
      <c r="QNF10"/>
      <c r="QNG10"/>
      <c r="QNH10"/>
      <c r="QNI10"/>
      <c r="QNJ10"/>
      <c r="QNK10"/>
      <c r="QNL10"/>
      <c r="QNM10"/>
      <c r="QNN10"/>
      <c r="QNO10"/>
      <c r="QNP10"/>
      <c r="QNQ10"/>
      <c r="QNR10"/>
      <c r="QNS10"/>
      <c r="QNT10"/>
      <c r="QNU10"/>
      <c r="QNV10"/>
      <c r="QNW10"/>
      <c r="QNX10"/>
      <c r="QNY10"/>
      <c r="QNZ10"/>
      <c r="QOA10"/>
      <c r="QOB10"/>
      <c r="QOC10"/>
      <c r="QOD10"/>
      <c r="QOE10"/>
      <c r="QOF10"/>
      <c r="QOG10"/>
      <c r="QOH10"/>
      <c r="QOI10"/>
      <c r="QOJ10"/>
      <c r="QOK10"/>
      <c r="QOL10"/>
      <c r="QOM10"/>
      <c r="QON10"/>
      <c r="QOO10"/>
      <c r="QOP10"/>
      <c r="QOQ10"/>
      <c r="QOR10"/>
      <c r="QOS10"/>
      <c r="QOT10"/>
      <c r="QOU10"/>
      <c r="QOV10"/>
      <c r="QOW10"/>
      <c r="QOX10"/>
      <c r="QOY10"/>
      <c r="QOZ10"/>
      <c r="QPA10"/>
      <c r="QPB10"/>
      <c r="QPC10"/>
      <c r="QPD10"/>
      <c r="QPE10"/>
      <c r="QPF10"/>
      <c r="QPG10"/>
      <c r="QPH10"/>
      <c r="QPI10"/>
      <c r="QPJ10"/>
      <c r="QPK10"/>
      <c r="QPL10"/>
      <c r="QPM10"/>
      <c r="QPN10"/>
      <c r="QPO10"/>
      <c r="QPP10"/>
      <c r="QPQ10"/>
      <c r="QPR10"/>
      <c r="QPS10"/>
      <c r="QPT10"/>
      <c r="QPU10"/>
      <c r="QPV10"/>
      <c r="QPW10"/>
      <c r="QPX10"/>
      <c r="QPY10"/>
      <c r="QPZ10"/>
      <c r="QQA10"/>
      <c r="QQB10"/>
      <c r="QQC10"/>
      <c r="QQD10"/>
      <c r="QQE10"/>
      <c r="QQF10"/>
      <c r="QQG10"/>
      <c r="QQH10"/>
      <c r="QQI10"/>
      <c r="QQJ10"/>
      <c r="QQK10"/>
      <c r="QQL10"/>
      <c r="QQM10"/>
      <c r="QQN10"/>
      <c r="QQO10"/>
      <c r="QQP10"/>
      <c r="QQQ10"/>
      <c r="QQR10"/>
      <c r="QQS10"/>
      <c r="QQT10"/>
      <c r="QQU10"/>
      <c r="QQV10"/>
      <c r="QQW10"/>
      <c r="QQX10"/>
      <c r="QQY10"/>
      <c r="QQZ10"/>
      <c r="QRA10"/>
      <c r="QRB10"/>
      <c r="QRC10"/>
      <c r="QRD10"/>
      <c r="QRE10"/>
      <c r="QRF10"/>
      <c r="QRG10"/>
      <c r="QRH10"/>
      <c r="QRI10"/>
      <c r="QRJ10"/>
      <c r="QRK10"/>
      <c r="QRL10"/>
      <c r="QRM10"/>
      <c r="QRN10"/>
      <c r="QRO10"/>
      <c r="QRP10"/>
      <c r="QRQ10"/>
      <c r="QRR10"/>
      <c r="QRS10"/>
      <c r="QRT10"/>
      <c r="QRU10"/>
      <c r="QRV10"/>
      <c r="QRW10"/>
      <c r="QRX10"/>
      <c r="QRY10"/>
      <c r="QRZ10"/>
      <c r="QSA10"/>
      <c r="QSB10"/>
      <c r="QSC10"/>
      <c r="QSD10"/>
      <c r="QSE10"/>
      <c r="QSF10"/>
      <c r="QSG10"/>
      <c r="QSH10"/>
      <c r="QSI10"/>
      <c r="QSJ10"/>
      <c r="QSK10"/>
      <c r="QSL10"/>
      <c r="QSM10"/>
      <c r="QSN10"/>
      <c r="QSO10"/>
      <c r="QSP10"/>
      <c r="QSQ10"/>
      <c r="QSR10"/>
      <c r="QSS10"/>
      <c r="QST10"/>
      <c r="QSU10"/>
      <c r="QSV10"/>
      <c r="QSW10"/>
      <c r="QSX10"/>
      <c r="QSY10"/>
      <c r="QSZ10"/>
      <c r="QTA10"/>
      <c r="QTB10"/>
      <c r="QTC10"/>
      <c r="QTD10"/>
      <c r="QTE10"/>
      <c r="QTF10"/>
      <c r="QTG10"/>
      <c r="QTH10"/>
      <c r="QTI10"/>
      <c r="QTJ10"/>
      <c r="QTK10"/>
      <c r="QTL10"/>
      <c r="QTM10"/>
      <c r="QTN10"/>
      <c r="QTO10"/>
      <c r="QTP10"/>
      <c r="QTQ10"/>
      <c r="QTR10"/>
      <c r="QTS10"/>
      <c r="QTT10"/>
      <c r="QTU10"/>
      <c r="QTV10"/>
      <c r="QTW10"/>
      <c r="QTX10"/>
      <c r="QTY10"/>
      <c r="QTZ10"/>
      <c r="QUA10"/>
      <c r="QUB10"/>
      <c r="QUC10"/>
      <c r="QUD10"/>
      <c r="QUE10"/>
      <c r="QUF10"/>
      <c r="QUG10"/>
      <c r="QUH10"/>
      <c r="QUI10"/>
      <c r="QUJ10"/>
      <c r="QUK10"/>
      <c r="QUL10"/>
      <c r="QUM10"/>
      <c r="QUN10"/>
      <c r="QUO10"/>
      <c r="QUP10"/>
      <c r="QUQ10"/>
      <c r="QUR10"/>
      <c r="QUS10"/>
      <c r="QUT10"/>
      <c r="QUU10"/>
      <c r="QUV10"/>
      <c r="QUW10"/>
      <c r="QUX10"/>
      <c r="QUY10"/>
      <c r="QUZ10"/>
      <c r="QVA10"/>
      <c r="QVB10"/>
      <c r="QVC10"/>
      <c r="QVD10"/>
      <c r="QVE10"/>
      <c r="QVF10"/>
      <c r="QVG10"/>
      <c r="QVH10"/>
      <c r="QVI10"/>
      <c r="QVJ10"/>
      <c r="QVK10"/>
      <c r="QVL10"/>
      <c r="QVM10"/>
      <c r="QVN10"/>
      <c r="QVO10"/>
      <c r="QVP10"/>
      <c r="QVQ10"/>
      <c r="QVR10"/>
      <c r="QVS10"/>
      <c r="QVT10"/>
      <c r="QVU10"/>
      <c r="QVV10"/>
      <c r="QVW10"/>
      <c r="QVX10"/>
      <c r="QVY10"/>
      <c r="QVZ10"/>
      <c r="QWA10"/>
      <c r="QWB10"/>
      <c r="QWC10"/>
      <c r="QWD10"/>
      <c r="QWE10"/>
      <c r="QWF10"/>
      <c r="QWG10"/>
      <c r="QWH10"/>
      <c r="QWI10"/>
      <c r="QWJ10"/>
      <c r="QWK10"/>
      <c r="QWL10"/>
      <c r="QWM10"/>
      <c r="QWN10"/>
      <c r="QWO10"/>
      <c r="QWP10"/>
      <c r="QWQ10"/>
      <c r="QWR10"/>
      <c r="QWS10"/>
      <c r="QWT10"/>
      <c r="QWU10"/>
      <c r="QWV10"/>
      <c r="QWW10"/>
      <c r="QWX10"/>
      <c r="QWY10"/>
      <c r="QWZ10"/>
      <c r="QXA10"/>
      <c r="QXB10"/>
      <c r="QXC10"/>
      <c r="QXD10"/>
      <c r="QXE10"/>
      <c r="QXF10"/>
      <c r="QXG10"/>
      <c r="QXH10"/>
      <c r="QXI10"/>
      <c r="QXJ10"/>
      <c r="QXK10"/>
      <c r="QXL10"/>
      <c r="QXM10"/>
      <c r="QXN10"/>
      <c r="QXO10"/>
      <c r="QXP10"/>
      <c r="QXQ10"/>
      <c r="QXR10"/>
      <c r="QXS10"/>
      <c r="QXT10"/>
      <c r="QXU10"/>
      <c r="QXV10"/>
      <c r="QXW10"/>
      <c r="QXX10"/>
      <c r="QXY10"/>
      <c r="QXZ10"/>
      <c r="QYA10"/>
      <c r="QYB10"/>
      <c r="QYC10"/>
      <c r="QYD10"/>
      <c r="QYE10"/>
      <c r="QYF10"/>
      <c r="QYG10"/>
      <c r="QYH10"/>
      <c r="QYI10"/>
      <c r="QYJ10"/>
      <c r="QYK10"/>
      <c r="QYL10"/>
      <c r="QYM10"/>
      <c r="QYN10"/>
      <c r="QYO10"/>
      <c r="QYP10"/>
      <c r="QYQ10"/>
      <c r="QYR10"/>
      <c r="QYS10"/>
      <c r="QYT10"/>
      <c r="QYU10"/>
      <c r="QYV10"/>
      <c r="QYW10"/>
      <c r="QYX10"/>
      <c r="QYY10"/>
      <c r="QYZ10"/>
      <c r="QZA10"/>
      <c r="QZB10"/>
      <c r="QZC10"/>
      <c r="QZD10"/>
      <c r="QZE10"/>
      <c r="QZF10"/>
      <c r="QZG10"/>
      <c r="QZH10"/>
      <c r="QZI10"/>
      <c r="QZJ10"/>
      <c r="QZK10"/>
      <c r="QZL10"/>
      <c r="QZM10"/>
      <c r="QZN10"/>
      <c r="QZO10"/>
      <c r="QZP10"/>
      <c r="QZQ10"/>
      <c r="QZR10"/>
      <c r="QZS10"/>
      <c r="QZT10"/>
      <c r="QZU10"/>
      <c r="QZV10"/>
      <c r="QZW10"/>
      <c r="QZX10"/>
      <c r="QZY10"/>
      <c r="QZZ10"/>
      <c r="RAA10"/>
      <c r="RAB10"/>
      <c r="RAC10"/>
      <c r="RAD10"/>
      <c r="RAE10"/>
      <c r="RAF10"/>
      <c r="RAG10"/>
      <c r="RAH10"/>
      <c r="RAI10"/>
      <c r="RAJ10"/>
      <c r="RAK10"/>
      <c r="RAL10"/>
      <c r="RAM10"/>
      <c r="RAN10"/>
      <c r="RAO10"/>
      <c r="RAP10"/>
      <c r="RAQ10"/>
      <c r="RAR10"/>
      <c r="RAS10"/>
      <c r="RAT10"/>
      <c r="RAU10"/>
      <c r="RAV10"/>
      <c r="RAW10"/>
      <c r="RAX10"/>
      <c r="RAY10"/>
      <c r="RAZ10"/>
      <c r="RBA10"/>
      <c r="RBB10"/>
      <c r="RBC10"/>
      <c r="RBD10"/>
      <c r="RBE10"/>
      <c r="RBF10"/>
      <c r="RBG10"/>
      <c r="RBH10"/>
      <c r="RBI10"/>
      <c r="RBJ10"/>
      <c r="RBK10"/>
      <c r="RBL10"/>
      <c r="RBM10"/>
      <c r="RBN10"/>
      <c r="RBO10"/>
      <c r="RBP10"/>
      <c r="RBQ10"/>
      <c r="RBR10"/>
      <c r="RBS10"/>
      <c r="RBT10"/>
      <c r="RBU10"/>
      <c r="RBV10"/>
      <c r="RBW10"/>
      <c r="RBX10"/>
      <c r="RBY10"/>
      <c r="RBZ10"/>
      <c r="RCA10"/>
      <c r="RCB10"/>
      <c r="RCC10"/>
      <c r="RCD10"/>
      <c r="RCE10"/>
      <c r="RCF10"/>
      <c r="RCG10"/>
      <c r="RCH10"/>
      <c r="RCI10"/>
      <c r="RCJ10"/>
      <c r="RCK10"/>
      <c r="RCL10"/>
      <c r="RCM10"/>
      <c r="RCN10"/>
      <c r="RCO10"/>
      <c r="RCP10"/>
      <c r="RCQ10"/>
      <c r="RCR10"/>
      <c r="RCS10"/>
      <c r="RCT10"/>
      <c r="RCU10"/>
      <c r="RCV10"/>
      <c r="RCW10"/>
      <c r="RCX10"/>
      <c r="RCY10"/>
      <c r="RCZ10"/>
      <c r="RDA10"/>
      <c r="RDB10"/>
      <c r="RDC10"/>
      <c r="RDD10"/>
      <c r="RDE10"/>
      <c r="RDF10"/>
      <c r="RDG10"/>
      <c r="RDH10"/>
      <c r="RDI10"/>
      <c r="RDJ10"/>
      <c r="RDK10"/>
      <c r="RDL10"/>
      <c r="RDM10"/>
      <c r="RDN10"/>
      <c r="RDO10"/>
      <c r="RDP10"/>
      <c r="RDQ10"/>
      <c r="RDR10"/>
      <c r="RDS10"/>
      <c r="RDT10"/>
      <c r="RDU10"/>
      <c r="RDV10"/>
      <c r="RDW10"/>
      <c r="RDX10"/>
      <c r="RDY10"/>
      <c r="RDZ10"/>
      <c r="REA10"/>
      <c r="REB10"/>
      <c r="REC10"/>
      <c r="RED10"/>
      <c r="REE10"/>
      <c r="REF10"/>
      <c r="REG10"/>
      <c r="REH10"/>
      <c r="REI10"/>
      <c r="REJ10"/>
      <c r="REK10"/>
      <c r="REL10"/>
      <c r="REM10"/>
      <c r="REN10"/>
      <c r="REO10"/>
      <c r="REP10"/>
      <c r="REQ10"/>
      <c r="RER10"/>
      <c r="RES10"/>
      <c r="RET10"/>
      <c r="REU10"/>
      <c r="REV10"/>
      <c r="REW10"/>
      <c r="REX10"/>
      <c r="REY10"/>
      <c r="REZ10"/>
      <c r="RFA10"/>
      <c r="RFB10"/>
      <c r="RFC10"/>
      <c r="RFD10"/>
      <c r="RFE10"/>
      <c r="RFF10"/>
      <c r="RFG10"/>
      <c r="RFH10"/>
      <c r="RFI10"/>
      <c r="RFJ10"/>
      <c r="RFK10"/>
      <c r="RFL10"/>
      <c r="RFM10"/>
      <c r="RFN10"/>
      <c r="RFO10"/>
      <c r="RFP10"/>
      <c r="RFQ10"/>
      <c r="RFR10"/>
      <c r="RFS10"/>
      <c r="RFT10"/>
      <c r="RFU10"/>
      <c r="RFV10"/>
      <c r="RFW10"/>
      <c r="RFX10"/>
      <c r="RFY10"/>
      <c r="RFZ10"/>
      <c r="RGA10"/>
      <c r="RGB10"/>
      <c r="RGC10"/>
      <c r="RGD10"/>
      <c r="RGE10"/>
      <c r="RGF10"/>
      <c r="RGG10"/>
      <c r="RGH10"/>
      <c r="RGI10"/>
      <c r="RGJ10"/>
      <c r="RGK10"/>
      <c r="RGL10"/>
      <c r="RGM10"/>
      <c r="RGN10"/>
      <c r="RGO10"/>
      <c r="RGP10"/>
      <c r="RGQ10"/>
      <c r="RGR10"/>
      <c r="RGS10"/>
      <c r="RGT10"/>
      <c r="RGU10"/>
      <c r="RGV10"/>
      <c r="RGW10"/>
      <c r="RGX10"/>
      <c r="RGY10"/>
      <c r="RGZ10"/>
      <c r="RHA10"/>
      <c r="RHB10"/>
      <c r="RHC10"/>
      <c r="RHD10"/>
      <c r="RHE10"/>
      <c r="RHF10"/>
      <c r="RHG10"/>
      <c r="RHH10"/>
      <c r="RHI10"/>
      <c r="RHJ10"/>
      <c r="RHK10"/>
      <c r="RHL10"/>
      <c r="RHM10"/>
      <c r="RHN10"/>
      <c r="RHO10"/>
      <c r="RHP10"/>
      <c r="RHQ10"/>
      <c r="RHR10"/>
      <c r="RHS10"/>
      <c r="RHT10"/>
      <c r="RHU10"/>
      <c r="RHV10"/>
      <c r="RHW10"/>
      <c r="RHX10"/>
      <c r="RHY10"/>
      <c r="RHZ10"/>
      <c r="RIA10"/>
      <c r="RIB10"/>
      <c r="RIC10"/>
      <c r="RID10"/>
      <c r="RIE10"/>
      <c r="RIF10"/>
      <c r="RIG10"/>
      <c r="RIH10"/>
      <c r="RII10"/>
      <c r="RIJ10"/>
      <c r="RIK10"/>
      <c r="RIL10"/>
      <c r="RIM10"/>
      <c r="RIN10"/>
      <c r="RIO10"/>
      <c r="RIP10"/>
      <c r="RIQ10"/>
      <c r="RIR10"/>
      <c r="RIS10"/>
      <c r="RIT10"/>
      <c r="RIU10"/>
      <c r="RIV10"/>
      <c r="RIW10"/>
      <c r="RIX10"/>
      <c r="RIY10"/>
      <c r="RIZ10"/>
      <c r="RJA10"/>
      <c r="RJB10"/>
      <c r="RJC10"/>
      <c r="RJD10"/>
      <c r="RJE10"/>
      <c r="RJF10"/>
      <c r="RJG10"/>
      <c r="RJH10"/>
      <c r="RJI10"/>
      <c r="RJJ10"/>
      <c r="RJK10"/>
      <c r="RJL10"/>
      <c r="RJM10"/>
      <c r="RJN10"/>
      <c r="RJO10"/>
      <c r="RJP10"/>
      <c r="RJQ10"/>
      <c r="RJR10"/>
      <c r="RJS10"/>
      <c r="RJT10"/>
      <c r="RJU10"/>
      <c r="RJV10"/>
      <c r="RJW10"/>
      <c r="RJX10"/>
      <c r="RJY10"/>
      <c r="RJZ10"/>
      <c r="RKA10"/>
      <c r="RKB10"/>
      <c r="RKC10"/>
      <c r="RKD10"/>
      <c r="RKE10"/>
      <c r="RKF10"/>
      <c r="RKG10"/>
      <c r="RKH10"/>
      <c r="RKI10"/>
      <c r="RKJ10"/>
      <c r="RKK10"/>
      <c r="RKL10"/>
      <c r="RKM10"/>
      <c r="RKN10"/>
      <c r="RKO10"/>
      <c r="RKP10"/>
      <c r="RKQ10"/>
      <c r="RKR10"/>
      <c r="RKS10"/>
      <c r="RKT10"/>
      <c r="RKU10"/>
      <c r="RKV10"/>
      <c r="RKW10"/>
      <c r="RKX10"/>
      <c r="RKY10"/>
      <c r="RKZ10"/>
      <c r="RLA10"/>
      <c r="RLB10"/>
      <c r="RLC10"/>
      <c r="RLD10"/>
      <c r="RLE10"/>
      <c r="RLF10"/>
      <c r="RLG10"/>
      <c r="RLH10"/>
      <c r="RLI10"/>
      <c r="RLJ10"/>
      <c r="RLK10"/>
      <c r="RLL10"/>
      <c r="RLM10"/>
      <c r="RLN10"/>
      <c r="RLO10"/>
      <c r="RLP10"/>
      <c r="RLQ10"/>
      <c r="RLR10"/>
      <c r="RLS10"/>
      <c r="RLT10"/>
      <c r="RLU10"/>
      <c r="RLV10"/>
      <c r="RLW10"/>
      <c r="RLX10"/>
      <c r="RLY10"/>
      <c r="RLZ10"/>
      <c r="RMA10"/>
      <c r="RMB10"/>
      <c r="RMC10"/>
      <c r="RMD10"/>
      <c r="RME10"/>
      <c r="RMF10"/>
      <c r="RMG10"/>
      <c r="RMH10"/>
      <c r="RMI10"/>
      <c r="RMJ10"/>
      <c r="RMK10"/>
      <c r="RML10"/>
      <c r="RMM10"/>
      <c r="RMN10"/>
      <c r="RMO10"/>
      <c r="RMP10"/>
      <c r="RMQ10"/>
      <c r="RMR10"/>
      <c r="RMS10"/>
      <c r="RMT10"/>
      <c r="RMU10"/>
      <c r="RMV10"/>
      <c r="RMW10"/>
      <c r="RMX10"/>
      <c r="RMY10"/>
      <c r="RMZ10"/>
      <c r="RNA10"/>
      <c r="RNB10"/>
      <c r="RNC10"/>
      <c r="RND10"/>
      <c r="RNE10"/>
      <c r="RNF10"/>
      <c r="RNG10"/>
      <c r="RNH10"/>
      <c r="RNI10"/>
      <c r="RNJ10"/>
      <c r="RNK10"/>
      <c r="RNL10"/>
      <c r="RNM10"/>
      <c r="RNN10"/>
      <c r="RNO10"/>
      <c r="RNP10"/>
      <c r="RNQ10"/>
      <c r="RNR10"/>
      <c r="RNS10"/>
      <c r="RNT10"/>
      <c r="RNU10"/>
      <c r="RNV10"/>
      <c r="RNW10"/>
      <c r="RNX10"/>
      <c r="RNY10"/>
      <c r="RNZ10"/>
      <c r="ROA10"/>
      <c r="ROB10"/>
      <c r="ROC10"/>
      <c r="ROD10"/>
      <c r="ROE10"/>
      <c r="ROF10"/>
      <c r="ROG10"/>
      <c r="ROH10"/>
      <c r="ROI10"/>
      <c r="ROJ10"/>
      <c r="ROK10"/>
      <c r="ROL10"/>
      <c r="ROM10"/>
      <c r="RON10"/>
      <c r="ROO10"/>
      <c r="ROP10"/>
      <c r="ROQ10"/>
      <c r="ROR10"/>
      <c r="ROS10"/>
      <c r="ROT10"/>
      <c r="ROU10"/>
      <c r="ROV10"/>
      <c r="ROW10"/>
      <c r="ROX10"/>
      <c r="ROY10"/>
      <c r="ROZ10"/>
      <c r="RPA10"/>
      <c r="RPB10"/>
      <c r="RPC10"/>
      <c r="RPD10"/>
      <c r="RPE10"/>
      <c r="RPF10"/>
      <c r="RPG10"/>
      <c r="RPH10"/>
      <c r="RPI10"/>
      <c r="RPJ10"/>
      <c r="RPK10"/>
      <c r="RPL10"/>
      <c r="RPM10"/>
      <c r="RPN10"/>
      <c r="RPO10"/>
      <c r="RPP10"/>
      <c r="RPQ10"/>
      <c r="RPR10"/>
      <c r="RPS10"/>
      <c r="RPT10"/>
      <c r="RPU10"/>
      <c r="RPV10"/>
      <c r="RPW10"/>
      <c r="RPX10"/>
      <c r="RPY10"/>
      <c r="RPZ10"/>
      <c r="RQA10"/>
      <c r="RQB10"/>
      <c r="RQC10"/>
      <c r="RQD10"/>
      <c r="RQE10"/>
      <c r="RQF10"/>
      <c r="RQG10"/>
      <c r="RQH10"/>
      <c r="RQI10"/>
      <c r="RQJ10"/>
      <c r="RQK10"/>
      <c r="RQL10"/>
      <c r="RQM10"/>
      <c r="RQN10"/>
      <c r="RQO10"/>
      <c r="RQP10"/>
      <c r="RQQ10"/>
      <c r="RQR10"/>
      <c r="RQS10"/>
      <c r="RQT10"/>
      <c r="RQU10"/>
      <c r="RQV10"/>
      <c r="RQW10"/>
      <c r="RQX10"/>
      <c r="RQY10"/>
      <c r="RQZ10"/>
      <c r="RRA10"/>
      <c r="RRB10"/>
      <c r="RRC10"/>
      <c r="RRD10"/>
      <c r="RRE10"/>
      <c r="RRF10"/>
      <c r="RRG10"/>
      <c r="RRH10"/>
      <c r="RRI10"/>
      <c r="RRJ10"/>
      <c r="RRK10"/>
      <c r="RRL10"/>
      <c r="RRM10"/>
      <c r="RRN10"/>
      <c r="RRO10"/>
      <c r="RRP10"/>
      <c r="RRQ10"/>
      <c r="RRR10"/>
      <c r="RRS10"/>
      <c r="RRT10"/>
      <c r="RRU10"/>
      <c r="RRV10"/>
      <c r="RRW10"/>
      <c r="RRX10"/>
      <c r="RRY10"/>
      <c r="RRZ10"/>
      <c r="RSA10"/>
      <c r="RSB10"/>
      <c r="RSC10"/>
      <c r="RSD10"/>
      <c r="RSE10"/>
      <c r="RSF10"/>
      <c r="RSG10"/>
      <c r="RSH10"/>
      <c r="RSI10"/>
      <c r="RSJ10"/>
      <c r="RSK10"/>
      <c r="RSL10"/>
      <c r="RSM10"/>
      <c r="RSN10"/>
      <c r="RSO10"/>
      <c r="RSP10"/>
      <c r="RSQ10"/>
      <c r="RSR10"/>
      <c r="RSS10"/>
      <c r="RST10"/>
      <c r="RSU10"/>
      <c r="RSV10"/>
      <c r="RSW10"/>
      <c r="RSX10"/>
      <c r="RSY10"/>
      <c r="RSZ10"/>
      <c r="RTA10"/>
      <c r="RTB10"/>
      <c r="RTC10"/>
      <c r="RTD10"/>
      <c r="RTE10"/>
      <c r="RTF10"/>
      <c r="RTG10"/>
      <c r="RTH10"/>
      <c r="RTI10"/>
      <c r="RTJ10"/>
      <c r="RTK10"/>
      <c r="RTL10"/>
      <c r="RTM10"/>
      <c r="RTN10"/>
      <c r="RTO10"/>
      <c r="RTP10"/>
      <c r="RTQ10"/>
      <c r="RTR10"/>
      <c r="RTS10"/>
      <c r="RTT10"/>
      <c r="RTU10"/>
      <c r="RTV10"/>
      <c r="RTW10"/>
      <c r="RTX10"/>
      <c r="RTY10"/>
      <c r="RTZ10"/>
      <c r="RUA10"/>
      <c r="RUB10"/>
      <c r="RUC10"/>
      <c r="RUD10"/>
      <c r="RUE10"/>
      <c r="RUF10"/>
      <c r="RUG10"/>
      <c r="RUH10"/>
      <c r="RUI10"/>
      <c r="RUJ10"/>
      <c r="RUK10"/>
      <c r="RUL10"/>
      <c r="RUM10"/>
      <c r="RUN10"/>
      <c r="RUO10"/>
      <c r="RUP10"/>
      <c r="RUQ10"/>
      <c r="RUR10"/>
      <c r="RUS10"/>
      <c r="RUT10"/>
      <c r="RUU10"/>
      <c r="RUV10"/>
      <c r="RUW10"/>
      <c r="RUX10"/>
      <c r="RUY10"/>
      <c r="RUZ10"/>
      <c r="RVA10"/>
      <c r="RVB10"/>
      <c r="RVC10"/>
      <c r="RVD10"/>
      <c r="RVE10"/>
      <c r="RVF10"/>
      <c r="RVG10"/>
      <c r="RVH10"/>
      <c r="RVI10"/>
      <c r="RVJ10"/>
      <c r="RVK10"/>
      <c r="RVL10"/>
      <c r="RVM10"/>
      <c r="RVN10"/>
      <c r="RVO10"/>
      <c r="RVP10"/>
      <c r="RVQ10"/>
      <c r="RVR10"/>
      <c r="RVS10"/>
      <c r="RVT10"/>
      <c r="RVU10"/>
      <c r="RVV10"/>
      <c r="RVW10"/>
      <c r="RVX10"/>
      <c r="RVY10"/>
      <c r="RVZ10"/>
      <c r="RWA10"/>
      <c r="RWB10"/>
      <c r="RWC10"/>
      <c r="RWD10"/>
      <c r="RWE10"/>
      <c r="RWF10"/>
      <c r="RWG10"/>
      <c r="RWH10"/>
      <c r="RWI10"/>
      <c r="RWJ10"/>
      <c r="RWK10"/>
      <c r="RWL10"/>
      <c r="RWM10"/>
      <c r="RWN10"/>
      <c r="RWO10"/>
      <c r="RWP10"/>
      <c r="RWQ10"/>
      <c r="RWR10"/>
      <c r="RWS10"/>
      <c r="RWT10"/>
      <c r="RWU10"/>
      <c r="RWV10"/>
      <c r="RWW10"/>
      <c r="RWX10"/>
      <c r="RWY10"/>
      <c r="RWZ10"/>
      <c r="RXA10"/>
      <c r="RXB10"/>
      <c r="RXC10"/>
      <c r="RXD10"/>
      <c r="RXE10"/>
      <c r="RXF10"/>
      <c r="RXG10"/>
      <c r="RXH10"/>
      <c r="RXI10"/>
      <c r="RXJ10"/>
      <c r="RXK10"/>
      <c r="RXL10"/>
      <c r="RXM10"/>
      <c r="RXN10"/>
      <c r="RXO10"/>
      <c r="RXP10"/>
      <c r="RXQ10"/>
      <c r="RXR10"/>
      <c r="RXS10"/>
      <c r="RXT10"/>
      <c r="RXU10"/>
      <c r="RXV10"/>
      <c r="RXW10"/>
      <c r="RXX10"/>
      <c r="RXY10"/>
      <c r="RXZ10"/>
      <c r="RYA10"/>
      <c r="RYB10"/>
      <c r="RYC10"/>
      <c r="RYD10"/>
      <c r="RYE10"/>
      <c r="RYF10"/>
      <c r="RYG10"/>
      <c r="RYH10"/>
      <c r="RYI10"/>
      <c r="RYJ10"/>
      <c r="RYK10"/>
      <c r="RYL10"/>
      <c r="RYM10"/>
      <c r="RYN10"/>
      <c r="RYO10"/>
      <c r="RYP10"/>
      <c r="RYQ10"/>
      <c r="RYR10"/>
      <c r="RYS10"/>
      <c r="RYT10"/>
      <c r="RYU10"/>
      <c r="RYV10"/>
      <c r="RYW10"/>
      <c r="RYX10"/>
      <c r="RYY10"/>
      <c r="RYZ10"/>
      <c r="RZA10"/>
      <c r="RZB10"/>
      <c r="RZC10"/>
      <c r="RZD10"/>
      <c r="RZE10"/>
      <c r="RZF10"/>
      <c r="RZG10"/>
      <c r="RZH10"/>
      <c r="RZI10"/>
      <c r="RZJ10"/>
      <c r="RZK10"/>
      <c r="RZL10"/>
      <c r="RZM10"/>
      <c r="RZN10"/>
      <c r="RZO10"/>
      <c r="RZP10"/>
      <c r="RZQ10"/>
      <c r="RZR10"/>
      <c r="RZS10"/>
      <c r="RZT10"/>
      <c r="RZU10"/>
      <c r="RZV10"/>
      <c r="RZW10"/>
      <c r="RZX10"/>
      <c r="RZY10"/>
      <c r="RZZ10"/>
      <c r="SAA10"/>
      <c r="SAB10"/>
      <c r="SAC10"/>
      <c r="SAD10"/>
      <c r="SAE10"/>
      <c r="SAF10"/>
      <c r="SAG10"/>
      <c r="SAH10"/>
      <c r="SAI10"/>
      <c r="SAJ10"/>
      <c r="SAK10"/>
      <c r="SAL10"/>
      <c r="SAM10"/>
      <c r="SAN10"/>
      <c r="SAO10"/>
      <c r="SAP10"/>
      <c r="SAQ10"/>
      <c r="SAR10"/>
      <c r="SAS10"/>
      <c r="SAT10"/>
      <c r="SAU10"/>
      <c r="SAV10"/>
      <c r="SAW10"/>
      <c r="SAX10"/>
      <c r="SAY10"/>
      <c r="SAZ10"/>
      <c r="SBA10"/>
      <c r="SBB10"/>
      <c r="SBC10"/>
      <c r="SBD10"/>
      <c r="SBE10"/>
      <c r="SBF10"/>
      <c r="SBG10"/>
      <c r="SBH10"/>
      <c r="SBI10"/>
      <c r="SBJ10"/>
      <c r="SBK10"/>
      <c r="SBL10"/>
      <c r="SBM10"/>
      <c r="SBN10"/>
      <c r="SBO10"/>
      <c r="SBP10"/>
      <c r="SBQ10"/>
      <c r="SBR10"/>
      <c r="SBS10"/>
      <c r="SBT10"/>
      <c r="SBU10"/>
      <c r="SBV10"/>
      <c r="SBW10"/>
      <c r="SBX10"/>
      <c r="SBY10"/>
      <c r="SBZ10"/>
      <c r="SCA10"/>
      <c r="SCB10"/>
      <c r="SCC10"/>
      <c r="SCD10"/>
      <c r="SCE10"/>
      <c r="SCF10"/>
      <c r="SCG10"/>
      <c r="SCH10"/>
      <c r="SCI10"/>
      <c r="SCJ10"/>
      <c r="SCK10"/>
      <c r="SCL10"/>
      <c r="SCM10"/>
      <c r="SCN10"/>
      <c r="SCO10"/>
      <c r="SCP10"/>
      <c r="SCQ10"/>
      <c r="SCR10"/>
      <c r="SCS10"/>
      <c r="SCT10"/>
      <c r="SCU10"/>
      <c r="SCV10"/>
      <c r="SCW10"/>
      <c r="SCX10"/>
      <c r="SCY10"/>
      <c r="SCZ10"/>
      <c r="SDA10"/>
      <c r="SDB10"/>
      <c r="SDC10"/>
      <c r="SDD10"/>
      <c r="SDE10"/>
      <c r="SDF10"/>
      <c r="SDG10"/>
      <c r="SDH10"/>
      <c r="SDI10"/>
      <c r="SDJ10"/>
      <c r="SDK10"/>
      <c r="SDL10"/>
      <c r="SDM10"/>
      <c r="SDN10"/>
      <c r="SDO10"/>
      <c r="SDP10"/>
      <c r="SDQ10"/>
      <c r="SDR10"/>
      <c r="SDS10"/>
      <c r="SDT10"/>
      <c r="SDU10"/>
      <c r="SDV10"/>
      <c r="SDW10"/>
      <c r="SDX10"/>
      <c r="SDY10"/>
      <c r="SDZ10"/>
      <c r="SEA10"/>
      <c r="SEB10"/>
      <c r="SEC10"/>
      <c r="SED10"/>
      <c r="SEE10"/>
      <c r="SEF10"/>
      <c r="SEG10"/>
      <c r="SEH10"/>
      <c r="SEI10"/>
      <c r="SEJ10"/>
      <c r="SEK10"/>
      <c r="SEL10"/>
      <c r="SEM10"/>
      <c r="SEN10"/>
      <c r="SEO10"/>
      <c r="SEP10"/>
      <c r="SEQ10"/>
      <c r="SER10"/>
      <c r="SES10"/>
      <c r="SET10"/>
      <c r="SEU10"/>
      <c r="SEV10"/>
      <c r="SEW10"/>
      <c r="SEX10"/>
      <c r="SEY10"/>
      <c r="SEZ10"/>
      <c r="SFA10"/>
      <c r="SFB10"/>
      <c r="SFC10"/>
      <c r="SFD10"/>
      <c r="SFE10"/>
      <c r="SFF10"/>
      <c r="SFG10"/>
      <c r="SFH10"/>
      <c r="SFI10"/>
      <c r="SFJ10"/>
      <c r="SFK10"/>
      <c r="SFL10"/>
      <c r="SFM10"/>
      <c r="SFN10"/>
      <c r="SFO10"/>
      <c r="SFP10"/>
      <c r="SFQ10"/>
      <c r="SFR10"/>
      <c r="SFS10"/>
      <c r="SFT10"/>
      <c r="SFU10"/>
      <c r="SFV10"/>
      <c r="SFW10"/>
      <c r="SFX10"/>
      <c r="SFY10"/>
      <c r="SFZ10"/>
      <c r="SGA10"/>
      <c r="SGB10"/>
      <c r="SGC10"/>
      <c r="SGD10"/>
      <c r="SGE10"/>
      <c r="SGF10"/>
      <c r="SGG10"/>
      <c r="SGH10"/>
      <c r="SGI10"/>
      <c r="SGJ10"/>
      <c r="SGK10"/>
      <c r="SGL10"/>
      <c r="SGM10"/>
      <c r="SGN10"/>
      <c r="SGO10"/>
      <c r="SGP10"/>
      <c r="SGQ10"/>
      <c r="SGR10"/>
      <c r="SGS10"/>
      <c r="SGT10"/>
      <c r="SGU10"/>
      <c r="SGV10"/>
      <c r="SGW10"/>
      <c r="SGX10"/>
      <c r="SGY10"/>
      <c r="SGZ10"/>
      <c r="SHA10"/>
      <c r="SHB10"/>
      <c r="SHC10"/>
      <c r="SHD10"/>
      <c r="SHE10"/>
      <c r="SHF10"/>
      <c r="SHG10"/>
      <c r="SHH10"/>
      <c r="SHI10"/>
      <c r="SHJ10"/>
      <c r="SHK10"/>
      <c r="SHL10"/>
      <c r="SHM10"/>
      <c r="SHN10"/>
      <c r="SHO10"/>
      <c r="SHP10"/>
      <c r="SHQ10"/>
      <c r="SHR10"/>
      <c r="SHS10"/>
      <c r="SHT10"/>
      <c r="SHU10"/>
      <c r="SHV10"/>
      <c r="SHW10"/>
      <c r="SHX10"/>
      <c r="SHY10"/>
      <c r="SHZ10"/>
      <c r="SIA10"/>
      <c r="SIB10"/>
      <c r="SIC10"/>
      <c r="SID10"/>
      <c r="SIE10"/>
      <c r="SIF10"/>
      <c r="SIG10"/>
      <c r="SIH10"/>
      <c r="SII10"/>
      <c r="SIJ10"/>
      <c r="SIK10"/>
      <c r="SIL10"/>
      <c r="SIM10"/>
      <c r="SIN10"/>
      <c r="SIO10"/>
      <c r="SIP10"/>
      <c r="SIQ10"/>
      <c r="SIR10"/>
      <c r="SIS10"/>
      <c r="SIT10"/>
      <c r="SIU10"/>
      <c r="SIV10"/>
      <c r="SIW10"/>
      <c r="SIX10"/>
      <c r="SIY10"/>
      <c r="SIZ10"/>
      <c r="SJA10"/>
      <c r="SJB10"/>
      <c r="SJC10"/>
      <c r="SJD10"/>
      <c r="SJE10"/>
      <c r="SJF10"/>
      <c r="SJG10"/>
      <c r="SJH10"/>
      <c r="SJI10"/>
      <c r="SJJ10"/>
      <c r="SJK10"/>
      <c r="SJL10"/>
      <c r="SJM10"/>
      <c r="SJN10"/>
      <c r="SJO10"/>
      <c r="SJP10"/>
      <c r="SJQ10"/>
      <c r="SJR10"/>
      <c r="SJS10"/>
      <c r="SJT10"/>
      <c r="SJU10"/>
      <c r="SJV10"/>
      <c r="SJW10"/>
      <c r="SJX10"/>
      <c r="SJY10"/>
      <c r="SJZ10"/>
      <c r="SKA10"/>
      <c r="SKB10"/>
      <c r="SKC10"/>
      <c r="SKD10"/>
      <c r="SKE10"/>
      <c r="SKF10"/>
      <c r="SKG10"/>
      <c r="SKH10"/>
      <c r="SKI10"/>
      <c r="SKJ10"/>
      <c r="SKK10"/>
      <c r="SKL10"/>
      <c r="SKM10"/>
      <c r="SKN10"/>
      <c r="SKO10"/>
      <c r="SKP10"/>
      <c r="SKQ10"/>
      <c r="SKR10"/>
      <c r="SKS10"/>
      <c r="SKT10"/>
      <c r="SKU10"/>
      <c r="SKV10"/>
      <c r="SKW10"/>
      <c r="SKX10"/>
      <c r="SKY10"/>
      <c r="SKZ10"/>
      <c r="SLA10"/>
      <c r="SLB10"/>
      <c r="SLC10"/>
      <c r="SLD10"/>
      <c r="SLE10"/>
      <c r="SLF10"/>
      <c r="SLG10"/>
      <c r="SLH10"/>
      <c r="SLI10"/>
      <c r="SLJ10"/>
      <c r="SLK10"/>
      <c r="SLL10"/>
      <c r="SLM10"/>
      <c r="SLN10"/>
      <c r="SLO10"/>
      <c r="SLP10"/>
      <c r="SLQ10"/>
      <c r="SLR10"/>
      <c r="SLS10"/>
      <c r="SLT10"/>
      <c r="SLU10"/>
      <c r="SLV10"/>
      <c r="SLW10"/>
      <c r="SLX10"/>
      <c r="SLY10"/>
      <c r="SLZ10"/>
      <c r="SMA10"/>
      <c r="SMB10"/>
      <c r="SMC10"/>
      <c r="SMD10"/>
      <c r="SME10"/>
      <c r="SMF10"/>
      <c r="SMG10"/>
      <c r="SMH10"/>
      <c r="SMI10"/>
      <c r="SMJ10"/>
      <c r="SMK10"/>
      <c r="SML10"/>
      <c r="SMM10"/>
      <c r="SMN10"/>
      <c r="SMO10"/>
      <c r="SMP10"/>
      <c r="SMQ10"/>
      <c r="SMR10"/>
      <c r="SMS10"/>
      <c r="SMT10"/>
      <c r="SMU10"/>
      <c r="SMV10"/>
      <c r="SMW10"/>
      <c r="SMX10"/>
      <c r="SMY10"/>
      <c r="SMZ10"/>
      <c r="SNA10"/>
      <c r="SNB10"/>
      <c r="SNC10"/>
      <c r="SND10"/>
      <c r="SNE10"/>
      <c r="SNF10"/>
      <c r="SNG10"/>
      <c r="SNH10"/>
      <c r="SNI10"/>
      <c r="SNJ10"/>
      <c r="SNK10"/>
      <c r="SNL10"/>
      <c r="SNM10"/>
      <c r="SNN10"/>
      <c r="SNO10"/>
      <c r="SNP10"/>
      <c r="SNQ10"/>
      <c r="SNR10"/>
      <c r="SNS10"/>
      <c r="SNT10"/>
      <c r="SNU10"/>
      <c r="SNV10"/>
      <c r="SNW10"/>
      <c r="SNX10"/>
      <c r="SNY10"/>
      <c r="SNZ10"/>
      <c r="SOA10"/>
      <c r="SOB10"/>
      <c r="SOC10"/>
      <c r="SOD10"/>
      <c r="SOE10"/>
      <c r="SOF10"/>
      <c r="SOG10"/>
      <c r="SOH10"/>
      <c r="SOI10"/>
      <c r="SOJ10"/>
      <c r="SOK10"/>
      <c r="SOL10"/>
      <c r="SOM10"/>
      <c r="SON10"/>
      <c r="SOO10"/>
      <c r="SOP10"/>
      <c r="SOQ10"/>
      <c r="SOR10"/>
      <c r="SOS10"/>
      <c r="SOT10"/>
      <c r="SOU10"/>
      <c r="SOV10"/>
      <c r="SOW10"/>
      <c r="SOX10"/>
      <c r="SOY10"/>
      <c r="SOZ10"/>
      <c r="SPA10"/>
      <c r="SPB10"/>
      <c r="SPC10"/>
      <c r="SPD10"/>
      <c r="SPE10"/>
      <c r="SPF10"/>
      <c r="SPG10"/>
      <c r="SPH10"/>
      <c r="SPI10"/>
      <c r="SPJ10"/>
      <c r="SPK10"/>
      <c r="SPL10"/>
      <c r="SPM10"/>
      <c r="SPN10"/>
      <c r="SPO10"/>
      <c r="SPP10"/>
      <c r="SPQ10"/>
      <c r="SPR10"/>
      <c r="SPS10"/>
      <c r="SPT10"/>
      <c r="SPU10"/>
      <c r="SPV10"/>
      <c r="SPW10"/>
      <c r="SPX10"/>
      <c r="SPY10"/>
      <c r="SPZ10"/>
      <c r="SQA10"/>
      <c r="SQB10"/>
      <c r="SQC10"/>
      <c r="SQD10"/>
      <c r="SQE10"/>
      <c r="SQF10"/>
      <c r="SQG10"/>
      <c r="SQH10"/>
      <c r="SQI10"/>
      <c r="SQJ10"/>
      <c r="SQK10"/>
      <c r="SQL10"/>
      <c r="SQM10"/>
      <c r="SQN10"/>
      <c r="SQO10"/>
      <c r="SQP10"/>
      <c r="SQQ10"/>
      <c r="SQR10"/>
      <c r="SQS10"/>
      <c r="SQT10"/>
      <c r="SQU10"/>
      <c r="SQV10"/>
      <c r="SQW10"/>
      <c r="SQX10"/>
      <c r="SQY10"/>
      <c r="SQZ10"/>
      <c r="SRA10"/>
      <c r="SRB10"/>
      <c r="SRC10"/>
      <c r="SRD10"/>
      <c r="SRE10"/>
      <c r="SRF10"/>
      <c r="SRG10"/>
      <c r="SRH10"/>
      <c r="SRI10"/>
      <c r="SRJ10"/>
      <c r="SRK10"/>
      <c r="SRL10"/>
      <c r="SRM10"/>
      <c r="SRN10"/>
      <c r="SRO10"/>
      <c r="SRP10"/>
      <c r="SRQ10"/>
      <c r="SRR10"/>
      <c r="SRS10"/>
      <c r="SRT10"/>
      <c r="SRU10"/>
      <c r="SRV10"/>
      <c r="SRW10"/>
      <c r="SRX10"/>
      <c r="SRY10"/>
      <c r="SRZ10"/>
      <c r="SSA10"/>
      <c r="SSB10"/>
      <c r="SSC10"/>
      <c r="SSD10"/>
      <c r="SSE10"/>
      <c r="SSF10"/>
      <c r="SSG10"/>
      <c r="SSH10"/>
      <c r="SSI10"/>
      <c r="SSJ10"/>
      <c r="SSK10"/>
      <c r="SSL10"/>
      <c r="SSM10"/>
      <c r="SSN10"/>
      <c r="SSO10"/>
      <c r="SSP10"/>
      <c r="SSQ10"/>
      <c r="SSR10"/>
      <c r="SSS10"/>
      <c r="SST10"/>
      <c r="SSU10"/>
      <c r="SSV10"/>
      <c r="SSW10"/>
      <c r="SSX10"/>
      <c r="SSY10"/>
      <c r="SSZ10"/>
      <c r="STA10"/>
      <c r="STB10"/>
      <c r="STC10"/>
      <c r="STD10"/>
      <c r="STE10"/>
      <c r="STF10"/>
      <c r="STG10"/>
      <c r="STH10"/>
      <c r="STI10"/>
      <c r="STJ10"/>
      <c r="STK10"/>
      <c r="STL10"/>
      <c r="STM10"/>
      <c r="STN10"/>
      <c r="STO10"/>
      <c r="STP10"/>
      <c r="STQ10"/>
      <c r="STR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c r="WVJ10"/>
      <c r="WVK10"/>
      <c r="WVL10"/>
      <c r="WVM10"/>
      <c r="WVN10"/>
      <c r="WVO10"/>
      <c r="WVP10"/>
      <c r="WVQ10"/>
      <c r="WVR10"/>
      <c r="WVS10"/>
      <c r="WVT10"/>
      <c r="WVU10"/>
      <c r="WVV10"/>
      <c r="WVW10"/>
      <c r="WVX10"/>
      <c r="WVY10"/>
      <c r="WVZ10"/>
      <c r="WWA10"/>
      <c r="WWB10"/>
      <c r="WWC10"/>
      <c r="WWD10"/>
      <c r="WWE10"/>
      <c r="WWF10"/>
      <c r="WWG10"/>
      <c r="WWH10"/>
      <c r="WWI10"/>
      <c r="WWJ10"/>
      <c r="WWK10"/>
      <c r="WWL10"/>
      <c r="WWM10"/>
      <c r="WWN10"/>
      <c r="WWO10"/>
      <c r="WWP10"/>
      <c r="WWQ10"/>
      <c r="WWR10"/>
      <c r="WWS10"/>
      <c r="WWT10"/>
      <c r="WWU10"/>
      <c r="WWV10"/>
      <c r="WWW10"/>
      <c r="WWX10"/>
      <c r="WWY10"/>
      <c r="WWZ10"/>
      <c r="WXA10"/>
      <c r="WXB10"/>
      <c r="WXC10"/>
      <c r="WXD10"/>
      <c r="WXE10"/>
      <c r="WXF10"/>
      <c r="WXG10"/>
      <c r="WXH10"/>
      <c r="WXI10"/>
      <c r="WXJ10"/>
      <c r="WXK10"/>
      <c r="WXL10"/>
      <c r="WXM10"/>
      <c r="WXN10"/>
      <c r="WXO10"/>
      <c r="WXP10"/>
      <c r="WXQ10"/>
      <c r="WXR10"/>
      <c r="WXS10"/>
      <c r="WXT10"/>
      <c r="WXU10"/>
      <c r="WXV10"/>
      <c r="WXW10"/>
      <c r="WXX10"/>
      <c r="WXY10"/>
      <c r="WXZ10"/>
      <c r="WYA10"/>
      <c r="WYB10"/>
      <c r="WYC10"/>
      <c r="WYD10"/>
      <c r="WYE10"/>
      <c r="WYF10"/>
      <c r="WYG10"/>
      <c r="WYH10"/>
      <c r="WYI10"/>
      <c r="WYJ10"/>
      <c r="WYK10"/>
      <c r="WYL10"/>
      <c r="WYM10"/>
      <c r="WYN10"/>
      <c r="WYO10"/>
      <c r="WYP10"/>
      <c r="WYQ10"/>
      <c r="WYR10"/>
      <c r="WYS10"/>
      <c r="WYT10"/>
      <c r="WYU10"/>
      <c r="WYV10"/>
      <c r="WYW10"/>
      <c r="WYX10"/>
      <c r="WYY10"/>
      <c r="WYZ10"/>
      <c r="WZA10"/>
      <c r="WZB10"/>
      <c r="WZC10"/>
      <c r="WZD10"/>
      <c r="WZE10"/>
      <c r="WZF10"/>
      <c r="WZG10"/>
      <c r="WZH10"/>
      <c r="WZI10"/>
      <c r="WZJ10"/>
      <c r="WZK10"/>
      <c r="WZL10"/>
      <c r="WZM10"/>
      <c r="WZN10"/>
      <c r="WZO10"/>
      <c r="WZP10"/>
      <c r="WZQ10"/>
      <c r="WZR10"/>
      <c r="WZS10"/>
      <c r="WZT10"/>
      <c r="WZU10"/>
      <c r="WZV10"/>
      <c r="WZW10"/>
      <c r="WZX10"/>
      <c r="WZY10"/>
      <c r="WZZ10"/>
      <c r="XAA10"/>
      <c r="XAB10"/>
      <c r="XAC10"/>
      <c r="XAD10"/>
      <c r="XAE10"/>
      <c r="XAF10"/>
      <c r="XAG10"/>
      <c r="XAH10"/>
      <c r="XAI10"/>
      <c r="XAJ10"/>
      <c r="XAK10"/>
      <c r="XAL10"/>
      <c r="XAM10"/>
      <c r="XAN10"/>
      <c r="XAO10"/>
      <c r="XAP10"/>
      <c r="XAQ10"/>
      <c r="XAR10"/>
      <c r="XAS10"/>
      <c r="XAT10"/>
      <c r="XAU10"/>
      <c r="XAV10"/>
      <c r="XAW10"/>
      <c r="XAX10"/>
      <c r="XAY10"/>
      <c r="XAZ10"/>
      <c r="XBA10"/>
      <c r="XBB10"/>
      <c r="XBC10"/>
      <c r="XBD10"/>
      <c r="XBE10"/>
      <c r="XBF10"/>
      <c r="XBG10"/>
      <c r="XBH10"/>
      <c r="XBI10"/>
      <c r="XBJ10"/>
      <c r="XBK10"/>
      <c r="XBL10"/>
      <c r="XBM10"/>
      <c r="XBN10"/>
      <c r="XBO10"/>
      <c r="XBP10"/>
      <c r="XBQ10"/>
      <c r="XBR10"/>
      <c r="XBS10"/>
      <c r="XBT10"/>
      <c r="XBU10"/>
      <c r="XBV10"/>
      <c r="XBW10"/>
      <c r="XBX10"/>
      <c r="XBY10"/>
      <c r="XBZ10"/>
      <c r="XCA10"/>
      <c r="XCB10"/>
      <c r="XCC10"/>
      <c r="XCD10"/>
      <c r="XCE10"/>
      <c r="XCF10"/>
      <c r="XCG10"/>
      <c r="XCH10"/>
      <c r="XCI10"/>
      <c r="XCJ10"/>
      <c r="XCK10"/>
      <c r="XCL10"/>
      <c r="XCM10"/>
      <c r="XCN10"/>
      <c r="XCO10"/>
      <c r="XCP10"/>
      <c r="XCQ10"/>
      <c r="XCR10"/>
      <c r="XCS10"/>
      <c r="XCT10"/>
      <c r="XCU10"/>
      <c r="XCV10"/>
      <c r="XCW10"/>
      <c r="XCX10"/>
      <c r="XCY10"/>
      <c r="XCZ10"/>
      <c r="XDA10"/>
      <c r="XDB10"/>
      <c r="XDC10"/>
      <c r="XDD10"/>
      <c r="XDE10"/>
      <c r="XDF10"/>
      <c r="XDG10"/>
      <c r="XDH10"/>
      <c r="XDI10"/>
      <c r="XDJ10"/>
      <c r="XDK10"/>
      <c r="XDL10"/>
      <c r="XDM10"/>
      <c r="XDN10"/>
      <c r="XDO10"/>
      <c r="XDP10"/>
      <c r="XDQ10"/>
      <c r="XDR10"/>
      <c r="XDS10"/>
      <c r="XDT10"/>
      <c r="XDU10"/>
      <c r="XDV10"/>
      <c r="XDW10"/>
      <c r="XDX10"/>
      <c r="XDY10"/>
      <c r="XDZ10"/>
      <c r="XEA10"/>
      <c r="XEB10"/>
      <c r="XEC10"/>
      <c r="XED10"/>
      <c r="XEE10"/>
      <c r="XEF10"/>
      <c r="XEG10"/>
      <c r="XEH10"/>
      <c r="XEI10"/>
      <c r="XEJ10"/>
      <c r="XEK10"/>
      <c r="XEL10"/>
      <c r="XEM10"/>
      <c r="XEN10"/>
      <c r="XEO10"/>
      <c r="XEP10"/>
      <c r="XEQ10"/>
      <c r="XER10"/>
      <c r="XES10"/>
      <c r="XET10"/>
      <c r="XEU10"/>
      <c r="XEV10"/>
      <c r="XEW10"/>
      <c r="XEX10"/>
      <c r="XEY10"/>
      <c r="XEZ10"/>
      <c r="XFA10"/>
      <c r="XFB10"/>
      <c r="XFC10"/>
    </row>
    <row r="11" spans="1:16383" ht="16">
      <c r="A11" s="429" t="s">
        <v>472</v>
      </c>
      <c r="B11" s="561" t="s">
        <v>114</v>
      </c>
      <c r="C11" s="429" t="s">
        <v>37</v>
      </c>
      <c r="D11" s="429" t="s">
        <v>427</v>
      </c>
      <c r="E11" s="429">
        <v>194</v>
      </c>
      <c r="F11" s="429" t="s">
        <v>109</v>
      </c>
      <c r="G11" s="429" t="s">
        <v>473</v>
      </c>
      <c r="H11" s="562">
        <f t="shared" si="0"/>
        <v>17</v>
      </c>
      <c r="I11" s="429" t="s">
        <v>549</v>
      </c>
      <c r="J11" s="429" t="s">
        <v>537</v>
      </c>
      <c r="K11" s="429" t="s">
        <v>106</v>
      </c>
      <c r="L11" s="429" t="s">
        <v>425</v>
      </c>
      <c r="M11" s="429" t="s">
        <v>550</v>
      </c>
      <c r="N11" s="429" t="s">
        <v>551</v>
      </c>
      <c r="O11" s="429">
        <v>5</v>
      </c>
      <c r="P11" s="560">
        <v>194</v>
      </c>
      <c r="Q11" s="420">
        <v>125</v>
      </c>
      <c r="R11" s="420">
        <v>123</v>
      </c>
      <c r="S11" s="420">
        <v>153</v>
      </c>
      <c r="T11" s="420">
        <v>135</v>
      </c>
      <c r="U11" s="420">
        <v>125</v>
      </c>
      <c r="V11" s="420">
        <v>135</v>
      </c>
      <c r="W11" s="420">
        <v>139</v>
      </c>
      <c r="X11" s="420">
        <v>122</v>
      </c>
      <c r="Y11" s="420">
        <v>118</v>
      </c>
      <c r="Z11" s="420">
        <v>140</v>
      </c>
      <c r="AA11" s="420">
        <v>140</v>
      </c>
      <c r="AB11" s="420">
        <v>132</v>
      </c>
      <c r="AC11" s="420">
        <v>135</v>
      </c>
      <c r="AD11" s="420">
        <v>158</v>
      </c>
      <c r="AE11" s="420">
        <v>126</v>
      </c>
      <c r="AF11" s="420">
        <v>118</v>
      </c>
      <c r="AG11" s="420">
        <v>137</v>
      </c>
      <c r="AH11" s="420">
        <v>134</v>
      </c>
      <c r="AI11" s="420">
        <v>122</v>
      </c>
      <c r="AJ11" s="420">
        <v>134</v>
      </c>
      <c r="AK11" s="420">
        <v>140</v>
      </c>
      <c r="AL11" s="420">
        <v>119</v>
      </c>
      <c r="AM11" s="420">
        <v>123</v>
      </c>
      <c r="AN11" s="420">
        <v>141</v>
      </c>
      <c r="AO11" s="420">
        <v>142</v>
      </c>
      <c r="AP11" s="420">
        <v>127</v>
      </c>
      <c r="AQ11" s="420">
        <v>135</v>
      </c>
      <c r="AR11" s="420">
        <v>153</v>
      </c>
      <c r="AS11" s="557">
        <f t="shared" si="1"/>
        <v>133.25</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c r="JTJ11"/>
      <c r="JTK11"/>
      <c r="JTL11"/>
      <c r="JTM11"/>
      <c r="JTN11"/>
      <c r="JTO11"/>
      <c r="JTP11"/>
      <c r="JTQ11"/>
      <c r="JTR11"/>
      <c r="JTS11"/>
      <c r="JTT11"/>
      <c r="JTU11"/>
      <c r="JTV11"/>
      <c r="JTW11"/>
      <c r="JTX11"/>
      <c r="JTY11"/>
      <c r="JTZ11"/>
      <c r="JUA11"/>
      <c r="JUB11"/>
      <c r="JUC11"/>
      <c r="JUD11"/>
      <c r="JUE11"/>
      <c r="JUF11"/>
      <c r="JUG11"/>
      <c r="JUH11"/>
      <c r="JUI11"/>
      <c r="JUJ11"/>
      <c r="JUK11"/>
      <c r="JUL11"/>
      <c r="JUM11"/>
      <c r="JUN11"/>
      <c r="JUO11"/>
      <c r="JUP11"/>
      <c r="JUQ11"/>
      <c r="JUR11"/>
      <c r="JUS11"/>
      <c r="JUT11"/>
      <c r="JUU11"/>
      <c r="JUV11"/>
      <c r="JUW11"/>
      <c r="JUX11"/>
      <c r="JUY11"/>
      <c r="JUZ11"/>
      <c r="JVA11"/>
      <c r="JVB11"/>
      <c r="JVC11"/>
      <c r="JVD11"/>
      <c r="JVE11"/>
      <c r="JVF11"/>
      <c r="JVG11"/>
      <c r="JVH11"/>
      <c r="JVI11"/>
      <c r="JVJ11"/>
      <c r="JVK11"/>
      <c r="JVL11"/>
      <c r="JVM11"/>
      <c r="JVN11"/>
      <c r="JVO11"/>
      <c r="JVP11"/>
      <c r="JVQ11"/>
      <c r="JVR11"/>
      <c r="JVS11"/>
      <c r="JVT11"/>
      <c r="JVU11"/>
      <c r="JVV11"/>
      <c r="JVW11"/>
      <c r="JVX11"/>
      <c r="JVY11"/>
      <c r="JVZ11"/>
      <c r="JWA11"/>
      <c r="JWB11"/>
      <c r="JWC11"/>
      <c r="JWD11"/>
      <c r="JWE11"/>
      <c r="JWF11"/>
      <c r="JWG11"/>
      <c r="JWH11"/>
      <c r="JWI11"/>
      <c r="JWJ11"/>
      <c r="JWK11"/>
      <c r="JWL11"/>
      <c r="JWM11"/>
      <c r="JWN11"/>
      <c r="JWO11"/>
      <c r="JWP11"/>
      <c r="JWQ11"/>
      <c r="JWR11"/>
      <c r="JWS11"/>
      <c r="JWT11"/>
      <c r="JWU11"/>
      <c r="JWV11"/>
      <c r="JWW11"/>
      <c r="JWX11"/>
      <c r="JWY11"/>
      <c r="JWZ11"/>
      <c r="JXA11"/>
      <c r="JXB11"/>
      <c r="JXC11"/>
      <c r="JXD11"/>
      <c r="JXE11"/>
      <c r="JXF11"/>
      <c r="JXG11"/>
      <c r="JXH11"/>
      <c r="JXI11"/>
      <c r="JXJ11"/>
      <c r="JXK11"/>
      <c r="JXL11"/>
      <c r="JXM11"/>
      <c r="JXN11"/>
      <c r="JXO11"/>
      <c r="JXP11"/>
      <c r="JXQ11"/>
      <c r="JXR11"/>
      <c r="JXS11"/>
      <c r="JXT11"/>
      <c r="JXU11"/>
      <c r="JXV11"/>
      <c r="JXW11"/>
      <c r="JXX11"/>
      <c r="JXY11"/>
      <c r="JXZ11"/>
      <c r="JYA11"/>
      <c r="JYB11"/>
      <c r="JYC11"/>
      <c r="JYD11"/>
      <c r="JYE11"/>
      <c r="JYF11"/>
      <c r="JYG11"/>
      <c r="JYH11"/>
      <c r="JYI11"/>
      <c r="JYJ11"/>
      <c r="JYK11"/>
      <c r="JYL11"/>
      <c r="JYM11"/>
      <c r="JYN11"/>
      <c r="JYO11"/>
      <c r="JYP11"/>
      <c r="JYQ11"/>
      <c r="JYR11"/>
      <c r="JYS11"/>
      <c r="JYT11"/>
      <c r="JYU11"/>
      <c r="JYV11"/>
      <c r="JYW11"/>
      <c r="JYX11"/>
      <c r="JYY11"/>
      <c r="JYZ11"/>
      <c r="JZA11"/>
      <c r="JZB11"/>
      <c r="JZC11"/>
      <c r="JZD11"/>
      <c r="JZE11"/>
      <c r="JZF11"/>
      <c r="JZG11"/>
      <c r="JZH11"/>
      <c r="JZI11"/>
      <c r="JZJ11"/>
      <c r="JZK11"/>
      <c r="JZL11"/>
      <c r="JZM11"/>
      <c r="JZN11"/>
      <c r="JZO11"/>
      <c r="JZP11"/>
      <c r="JZQ11"/>
      <c r="JZR11"/>
      <c r="JZS11"/>
      <c r="JZT11"/>
      <c r="JZU11"/>
      <c r="JZV11"/>
      <c r="JZW11"/>
      <c r="JZX11"/>
      <c r="JZY11"/>
      <c r="JZZ11"/>
      <c r="KAA11"/>
      <c r="KAB11"/>
      <c r="KAC11"/>
      <c r="KAD11"/>
      <c r="KAE11"/>
      <c r="KAF11"/>
      <c r="KAG11"/>
      <c r="KAH11"/>
      <c r="KAI11"/>
      <c r="KAJ11"/>
      <c r="KAK11"/>
      <c r="KAL11"/>
      <c r="KAM11"/>
      <c r="KAN11"/>
      <c r="KAO11"/>
      <c r="KAP11"/>
      <c r="KAQ11"/>
      <c r="KAR11"/>
      <c r="KAS11"/>
      <c r="KAT11"/>
      <c r="KAU11"/>
      <c r="KAV11"/>
      <c r="KAW11"/>
      <c r="KAX11"/>
      <c r="KAY11"/>
      <c r="KAZ11"/>
      <c r="KBA11"/>
      <c r="KBB11"/>
      <c r="KBC11"/>
      <c r="KBD11"/>
      <c r="KBE11"/>
      <c r="KBF11"/>
      <c r="KBG11"/>
      <c r="KBH11"/>
      <c r="KBI11"/>
      <c r="KBJ11"/>
      <c r="KBK11"/>
      <c r="KBL11"/>
      <c r="KBM11"/>
      <c r="KBN11"/>
      <c r="KBO11"/>
      <c r="KBP11"/>
      <c r="KBQ11"/>
      <c r="KBR11"/>
      <c r="KBS11"/>
      <c r="KBT11"/>
      <c r="KBU11"/>
      <c r="KBV11"/>
      <c r="KBW11"/>
      <c r="KBX11"/>
      <c r="KBY11"/>
      <c r="KBZ11"/>
      <c r="KCA11"/>
      <c r="KCB11"/>
      <c r="KCC11"/>
      <c r="KCD11"/>
      <c r="KCE11"/>
      <c r="KCF11"/>
      <c r="KCG11"/>
      <c r="KCH11"/>
      <c r="KCI11"/>
      <c r="KCJ11"/>
      <c r="KCK11"/>
      <c r="KCL11"/>
      <c r="KCM11"/>
      <c r="KCN11"/>
      <c r="KCO11"/>
      <c r="KCP11"/>
      <c r="KCQ11"/>
      <c r="KCR11"/>
      <c r="KCS11"/>
      <c r="KCT11"/>
      <c r="KCU11"/>
      <c r="KCV11"/>
      <c r="KCW11"/>
      <c r="KCX11"/>
      <c r="KCY11"/>
      <c r="KCZ11"/>
      <c r="KDA11"/>
      <c r="KDB11"/>
      <c r="KDC11"/>
      <c r="KDD11"/>
      <c r="KDE11"/>
      <c r="KDF11"/>
      <c r="KDG11"/>
      <c r="KDH11"/>
      <c r="KDI11"/>
      <c r="KDJ11"/>
      <c r="KDK11"/>
      <c r="KDL11"/>
      <c r="KDM11"/>
      <c r="KDN11"/>
      <c r="KDO11"/>
      <c r="KDP11"/>
      <c r="KDQ11"/>
      <c r="KDR11"/>
      <c r="KDS11"/>
      <c r="KDT11"/>
      <c r="KDU11"/>
      <c r="KDV11"/>
      <c r="KDW11"/>
      <c r="KDX11"/>
      <c r="KDY11"/>
      <c r="KDZ11"/>
      <c r="KEA11"/>
      <c r="KEB11"/>
      <c r="KEC11"/>
      <c r="KED11"/>
      <c r="KEE11"/>
      <c r="KEF11"/>
      <c r="KEG11"/>
      <c r="KEH11"/>
      <c r="KEI11"/>
      <c r="KEJ11"/>
      <c r="KEK11"/>
      <c r="KEL11"/>
      <c r="KEM11"/>
      <c r="KEN11"/>
      <c r="KEO11"/>
      <c r="KEP11"/>
      <c r="KEQ11"/>
      <c r="KER11"/>
      <c r="KES11"/>
      <c r="KET11"/>
      <c r="KEU11"/>
      <c r="KEV11"/>
      <c r="KEW11"/>
      <c r="KEX11"/>
      <c r="KEY11"/>
      <c r="KEZ11"/>
      <c r="KFA11"/>
      <c r="KFB11"/>
      <c r="KFC11"/>
      <c r="KFD11"/>
      <c r="KFE11"/>
      <c r="KFF11"/>
      <c r="KFG11"/>
      <c r="KFH11"/>
      <c r="KFI11"/>
      <c r="KFJ11"/>
      <c r="KFK11"/>
      <c r="KFL11"/>
      <c r="KFM11"/>
      <c r="KFN11"/>
      <c r="KFO11"/>
      <c r="KFP11"/>
      <c r="KFQ11"/>
      <c r="KFR11"/>
      <c r="KFS11"/>
      <c r="KFT11"/>
      <c r="KFU11"/>
      <c r="KFV11"/>
      <c r="KFW11"/>
      <c r="KFX11"/>
      <c r="KFY11"/>
      <c r="KFZ11"/>
      <c r="KGA11"/>
      <c r="KGB11"/>
      <c r="KGC11"/>
      <c r="KGD11"/>
      <c r="KGE11"/>
      <c r="KGF11"/>
      <c r="KGG11"/>
      <c r="KGH11"/>
      <c r="KGI11"/>
      <c r="KGJ11"/>
      <c r="KGK11"/>
      <c r="KGL11"/>
      <c r="KGM11"/>
      <c r="KGN11"/>
      <c r="KGO11"/>
      <c r="KGP11"/>
      <c r="KGQ11"/>
      <c r="KGR11"/>
      <c r="KGS11"/>
      <c r="KGT11"/>
      <c r="KGU11"/>
      <c r="KGV11"/>
      <c r="KGW11"/>
      <c r="KGX11"/>
      <c r="KGY11"/>
      <c r="KGZ11"/>
      <c r="KHA11"/>
      <c r="KHB11"/>
      <c r="KHC11"/>
      <c r="KHD11"/>
      <c r="KHE11"/>
      <c r="KHF11"/>
      <c r="KHG11"/>
      <c r="KHH11"/>
      <c r="KHI11"/>
      <c r="KHJ11"/>
      <c r="KHK11"/>
      <c r="KHL11"/>
      <c r="KHM11"/>
      <c r="KHN11"/>
      <c r="KHO11"/>
      <c r="KHP11"/>
      <c r="KHQ11"/>
      <c r="KHR11"/>
      <c r="KHS11"/>
      <c r="KHT11"/>
      <c r="KHU11"/>
      <c r="KHV11"/>
      <c r="KHW11"/>
      <c r="KHX11"/>
      <c r="KHY11"/>
      <c r="KHZ11"/>
      <c r="KIA11"/>
      <c r="KIB11"/>
      <c r="KIC11"/>
      <c r="KID11"/>
      <c r="KIE11"/>
      <c r="KIF11"/>
      <c r="KIG11"/>
      <c r="KIH11"/>
      <c r="KII11"/>
      <c r="KIJ11"/>
      <c r="KIK11"/>
      <c r="KIL11"/>
      <c r="KIM11"/>
      <c r="KIN11"/>
      <c r="KIO11"/>
      <c r="KIP11"/>
      <c r="KIQ11"/>
      <c r="KIR11"/>
      <c r="KIS11"/>
      <c r="KIT11"/>
      <c r="KIU11"/>
      <c r="KIV11"/>
      <c r="KIW11"/>
      <c r="KIX11"/>
      <c r="KIY11"/>
      <c r="KIZ11"/>
      <c r="KJA11"/>
      <c r="KJB11"/>
      <c r="KJC11"/>
      <c r="KJD11"/>
      <c r="KJE11"/>
      <c r="KJF11"/>
      <c r="KJG11"/>
      <c r="KJH11"/>
      <c r="KJI11"/>
      <c r="KJJ11"/>
      <c r="KJK11"/>
      <c r="KJL11"/>
      <c r="KJM11"/>
      <c r="KJN11"/>
      <c r="KJO11"/>
      <c r="KJP11"/>
      <c r="KJQ11"/>
      <c r="KJR11"/>
      <c r="KJS11"/>
      <c r="KJT11"/>
      <c r="KJU11"/>
      <c r="KJV11"/>
      <c r="KJW11"/>
      <c r="KJX11"/>
      <c r="KJY11"/>
      <c r="KJZ11"/>
      <c r="KKA11"/>
      <c r="KKB11"/>
      <c r="KKC11"/>
      <c r="KKD11"/>
      <c r="KKE11"/>
      <c r="KKF11"/>
      <c r="KKG11"/>
      <c r="KKH11"/>
      <c r="KKI11"/>
      <c r="KKJ11"/>
      <c r="KKK11"/>
      <c r="KKL11"/>
      <c r="KKM11"/>
      <c r="KKN11"/>
      <c r="KKO11"/>
      <c r="KKP11"/>
      <c r="KKQ11"/>
      <c r="KKR11"/>
      <c r="KKS11"/>
      <c r="KKT11"/>
      <c r="KKU11"/>
      <c r="KKV11"/>
      <c r="KKW11"/>
      <c r="KKX11"/>
      <c r="KKY11"/>
      <c r="KKZ11"/>
      <c r="KLA11"/>
      <c r="KLB11"/>
      <c r="KLC11"/>
      <c r="KLD11"/>
      <c r="KLE11"/>
      <c r="KLF11"/>
      <c r="KLG11"/>
      <c r="KLH11"/>
      <c r="KLI11"/>
      <c r="KLJ11"/>
      <c r="KLK11"/>
      <c r="KLL11"/>
      <c r="KLM11"/>
      <c r="KLN11"/>
      <c r="KLO11"/>
      <c r="KLP11"/>
      <c r="KLQ11"/>
      <c r="KLR11"/>
      <c r="KLS11"/>
      <c r="KLT11"/>
      <c r="KLU11"/>
      <c r="KLV11"/>
      <c r="KLW11"/>
      <c r="KLX11"/>
      <c r="KLY11"/>
      <c r="KLZ11"/>
      <c r="KMA11"/>
      <c r="KMB11"/>
      <c r="KMC11"/>
      <c r="KMD11"/>
      <c r="KME11"/>
      <c r="KMF11"/>
      <c r="KMG11"/>
      <c r="KMH11"/>
      <c r="KMI11"/>
      <c r="KMJ11"/>
      <c r="KMK11"/>
      <c r="KML11"/>
      <c r="KMM11"/>
      <c r="KMN11"/>
      <c r="KMO11"/>
      <c r="KMP11"/>
      <c r="KMQ11"/>
      <c r="KMR11"/>
      <c r="KMS11"/>
      <c r="KMT11"/>
      <c r="KMU11"/>
      <c r="KMV11"/>
      <c r="KMW11"/>
      <c r="KMX11"/>
      <c r="KMY11"/>
      <c r="KMZ11"/>
      <c r="KNA11"/>
      <c r="KNB11"/>
      <c r="KNC11"/>
      <c r="KND11"/>
      <c r="KNE11"/>
      <c r="KNF11"/>
      <c r="KNG11"/>
      <c r="KNH11"/>
      <c r="KNI11"/>
      <c r="KNJ11"/>
      <c r="KNK11"/>
      <c r="KNL11"/>
      <c r="KNM11"/>
      <c r="KNN11"/>
      <c r="KNO11"/>
      <c r="KNP11"/>
      <c r="KNQ11"/>
      <c r="KNR11"/>
      <c r="KNS11"/>
      <c r="KNT11"/>
      <c r="KNU11"/>
      <c r="KNV11"/>
      <c r="KNW11"/>
      <c r="KNX11"/>
      <c r="KNY11"/>
      <c r="KNZ11"/>
      <c r="KOA11"/>
      <c r="KOB11"/>
      <c r="KOC11"/>
      <c r="KOD11"/>
      <c r="KOE11"/>
      <c r="KOF11"/>
      <c r="KOG11"/>
      <c r="KOH11"/>
      <c r="KOI11"/>
      <c r="KOJ11"/>
      <c r="KOK11"/>
      <c r="KOL11"/>
      <c r="KOM11"/>
      <c r="KON11"/>
      <c r="KOO11"/>
      <c r="KOP11"/>
      <c r="KOQ11"/>
      <c r="KOR11"/>
      <c r="KOS11"/>
      <c r="KOT11"/>
      <c r="KOU11"/>
      <c r="KOV11"/>
      <c r="KOW11"/>
      <c r="KOX11"/>
      <c r="KOY11"/>
      <c r="KOZ11"/>
      <c r="KPA11"/>
      <c r="KPB11"/>
      <c r="KPC11"/>
      <c r="KPD11"/>
      <c r="KPE11"/>
      <c r="KPF11"/>
      <c r="KPG11"/>
      <c r="KPH11"/>
      <c r="KPI11"/>
      <c r="KPJ11"/>
      <c r="KPK11"/>
      <c r="KPL11"/>
      <c r="KPM11"/>
      <c r="KPN11"/>
      <c r="KPO11"/>
      <c r="KPP11"/>
      <c r="KPQ11"/>
      <c r="KPR11"/>
      <c r="KPS11"/>
      <c r="KPT11"/>
      <c r="KPU11"/>
      <c r="KPV11"/>
      <c r="KPW11"/>
      <c r="KPX11"/>
      <c r="KPY11"/>
      <c r="KPZ11"/>
      <c r="KQA11"/>
      <c r="KQB11"/>
      <c r="KQC11"/>
      <c r="KQD11"/>
      <c r="KQE11"/>
      <c r="KQF11"/>
      <c r="KQG11"/>
      <c r="KQH11"/>
      <c r="KQI11"/>
      <c r="KQJ11"/>
      <c r="KQK11"/>
      <c r="KQL11"/>
      <c r="KQM11"/>
      <c r="KQN11"/>
      <c r="KQO11"/>
      <c r="KQP11"/>
      <c r="KQQ11"/>
      <c r="KQR11"/>
      <c r="KQS11"/>
      <c r="KQT11"/>
      <c r="KQU11"/>
      <c r="KQV11"/>
      <c r="KQW11"/>
      <c r="KQX11"/>
      <c r="KQY11"/>
      <c r="KQZ11"/>
      <c r="KRA11"/>
      <c r="KRB11"/>
      <c r="KRC11"/>
      <c r="KRD11"/>
      <c r="KRE11"/>
      <c r="KRF11"/>
      <c r="KRG11"/>
      <c r="KRH11"/>
      <c r="KRI11"/>
      <c r="KRJ11"/>
      <c r="KRK11"/>
      <c r="KRL11"/>
      <c r="KRM11"/>
      <c r="KRN11"/>
      <c r="KRO11"/>
      <c r="KRP11"/>
      <c r="KRQ11"/>
      <c r="KRR11"/>
      <c r="KRS11"/>
      <c r="KRT11"/>
      <c r="KRU11"/>
      <c r="KRV11"/>
      <c r="KRW11"/>
      <c r="KRX11"/>
      <c r="KRY11"/>
      <c r="KRZ11"/>
      <c r="KSA11"/>
      <c r="KSB11"/>
      <c r="KSC11"/>
      <c r="KSD11"/>
      <c r="KSE11"/>
      <c r="KSF11"/>
      <c r="KSG11"/>
      <c r="KSH11"/>
      <c r="KSI11"/>
      <c r="KSJ11"/>
      <c r="KSK11"/>
      <c r="KSL11"/>
      <c r="KSM11"/>
      <c r="KSN11"/>
      <c r="KSO11"/>
      <c r="KSP11"/>
      <c r="KSQ11"/>
      <c r="KSR11"/>
      <c r="KSS11"/>
      <c r="KST11"/>
      <c r="KSU11"/>
      <c r="KSV11"/>
      <c r="KSW11"/>
      <c r="KSX11"/>
      <c r="KSY11"/>
      <c r="KSZ11"/>
      <c r="KTA11"/>
      <c r="KTB11"/>
      <c r="KTC11"/>
      <c r="KTD11"/>
      <c r="KTE11"/>
      <c r="KTF11"/>
      <c r="KTG11"/>
      <c r="KTH11"/>
      <c r="KTI11"/>
      <c r="KTJ11"/>
      <c r="KTK11"/>
      <c r="KTL11"/>
      <c r="KTM11"/>
      <c r="KTN11"/>
      <c r="KTO11"/>
      <c r="KTP11"/>
      <c r="KTQ11"/>
      <c r="KTR11"/>
      <c r="KTS11"/>
      <c r="KTT11"/>
      <c r="KTU11"/>
      <c r="KTV11"/>
      <c r="KTW11"/>
      <c r="KTX11"/>
      <c r="KTY11"/>
      <c r="KTZ11"/>
      <c r="KUA11"/>
      <c r="KUB11"/>
      <c r="KUC11"/>
      <c r="KUD11"/>
      <c r="KUE11"/>
      <c r="KUF11"/>
      <c r="KUG11"/>
      <c r="KUH11"/>
      <c r="KUI11"/>
      <c r="KUJ11"/>
      <c r="KUK11"/>
      <c r="KUL11"/>
      <c r="KUM11"/>
      <c r="KUN11"/>
      <c r="KUO11"/>
      <c r="KUP11"/>
      <c r="KUQ11"/>
      <c r="KUR11"/>
      <c r="KUS11"/>
      <c r="KUT11"/>
      <c r="KUU11"/>
      <c r="KUV11"/>
      <c r="KUW11"/>
      <c r="KUX11"/>
      <c r="KUY11"/>
      <c r="KUZ11"/>
      <c r="KVA11"/>
      <c r="KVB11"/>
      <c r="KVC11"/>
      <c r="KVD11"/>
      <c r="KVE11"/>
      <c r="KVF11"/>
      <c r="KVG11"/>
      <c r="KVH11"/>
      <c r="KVI11"/>
      <c r="KVJ11"/>
      <c r="KVK11"/>
      <c r="KVL11"/>
      <c r="KVM11"/>
      <c r="KVN11"/>
      <c r="KVO11"/>
      <c r="KVP11"/>
      <c r="KVQ11"/>
      <c r="KVR11"/>
      <c r="KVS11"/>
      <c r="KVT11"/>
      <c r="KVU11"/>
      <c r="KVV11"/>
      <c r="KVW11"/>
      <c r="KVX11"/>
      <c r="KVY11"/>
      <c r="KVZ11"/>
      <c r="KWA11"/>
      <c r="KWB11"/>
      <c r="KWC11"/>
      <c r="KWD11"/>
      <c r="KWE11"/>
      <c r="KWF11"/>
      <c r="KWG11"/>
      <c r="KWH11"/>
      <c r="KWI11"/>
      <c r="KWJ11"/>
      <c r="KWK11"/>
      <c r="KWL11"/>
      <c r="KWM11"/>
      <c r="KWN11"/>
      <c r="KWO11"/>
      <c r="KWP11"/>
      <c r="KWQ11"/>
      <c r="KWR11"/>
      <c r="KWS11"/>
      <c r="KWT11"/>
      <c r="KWU11"/>
      <c r="KWV11"/>
      <c r="KWW11"/>
      <c r="KWX11"/>
      <c r="KWY11"/>
      <c r="KWZ11"/>
      <c r="KXA11"/>
      <c r="KXB11"/>
      <c r="KXC11"/>
      <c r="KXD11"/>
      <c r="KXE11"/>
      <c r="KXF11"/>
      <c r="KXG11"/>
      <c r="KXH11"/>
      <c r="KXI11"/>
      <c r="KXJ11"/>
      <c r="KXK11"/>
      <c r="KXL11"/>
      <c r="KXM11"/>
      <c r="KXN11"/>
      <c r="KXO11"/>
      <c r="KXP11"/>
      <c r="KXQ11"/>
      <c r="KXR11"/>
      <c r="KXS11"/>
      <c r="KXT11"/>
      <c r="KXU11"/>
      <c r="KXV11"/>
      <c r="KXW11"/>
      <c r="KXX11"/>
      <c r="KXY11"/>
      <c r="KXZ11"/>
      <c r="KYA11"/>
      <c r="KYB11"/>
      <c r="KYC11"/>
      <c r="KYD11"/>
      <c r="KYE11"/>
      <c r="KYF11"/>
      <c r="KYG11"/>
      <c r="KYH11"/>
      <c r="KYI11"/>
      <c r="KYJ11"/>
      <c r="KYK11"/>
      <c r="KYL11"/>
      <c r="KYM11"/>
      <c r="KYN11"/>
      <c r="KYO11"/>
      <c r="KYP11"/>
      <c r="KYQ11"/>
      <c r="KYR11"/>
      <c r="KYS11"/>
      <c r="KYT11"/>
      <c r="KYU11"/>
      <c r="KYV11"/>
      <c r="KYW11"/>
      <c r="KYX11"/>
      <c r="KYY11"/>
      <c r="KYZ11"/>
      <c r="KZA11"/>
      <c r="KZB11"/>
      <c r="KZC11"/>
      <c r="KZD11"/>
      <c r="KZE11"/>
      <c r="KZF11"/>
      <c r="KZG11"/>
      <c r="KZH11"/>
      <c r="KZI11"/>
      <c r="KZJ11"/>
      <c r="KZK11"/>
      <c r="KZL11"/>
      <c r="KZM11"/>
      <c r="KZN11"/>
      <c r="KZO11"/>
      <c r="KZP11"/>
      <c r="KZQ11"/>
      <c r="KZR11"/>
      <c r="KZS11"/>
      <c r="KZT11"/>
      <c r="KZU11"/>
      <c r="KZV11"/>
      <c r="KZW11"/>
      <c r="KZX11"/>
      <c r="KZY11"/>
      <c r="KZZ11"/>
      <c r="LAA11"/>
      <c r="LAB11"/>
      <c r="LAC11"/>
      <c r="LAD11"/>
      <c r="LAE11"/>
      <c r="LAF11"/>
      <c r="LAG11"/>
      <c r="LAH11"/>
      <c r="LAI11"/>
      <c r="LAJ11"/>
      <c r="LAK11"/>
      <c r="LAL11"/>
      <c r="LAM11"/>
      <c r="LAN11"/>
      <c r="LAO11"/>
      <c r="LAP11"/>
      <c r="LAQ11"/>
      <c r="LAR11"/>
      <c r="LAS11"/>
      <c r="LAT11"/>
      <c r="LAU11"/>
      <c r="LAV11"/>
      <c r="LAW11"/>
      <c r="LAX11"/>
      <c r="LAY11"/>
      <c r="LAZ11"/>
      <c r="LBA11"/>
      <c r="LBB11"/>
      <c r="LBC11"/>
      <c r="LBD11"/>
      <c r="LBE11"/>
      <c r="LBF11"/>
      <c r="LBG11"/>
      <c r="LBH11"/>
      <c r="LBI11"/>
      <c r="LBJ11"/>
      <c r="LBK11"/>
      <c r="LBL11"/>
      <c r="LBM11"/>
      <c r="LBN11"/>
      <c r="LBO11"/>
      <c r="LBP11"/>
      <c r="LBQ11"/>
      <c r="LBR11"/>
      <c r="LBS11"/>
      <c r="LBT11"/>
      <c r="LBU11"/>
      <c r="LBV11"/>
      <c r="LBW11"/>
      <c r="LBX11"/>
      <c r="LBY11"/>
      <c r="LBZ11"/>
      <c r="LCA11"/>
      <c r="LCB11"/>
      <c r="LCC11"/>
      <c r="LCD11"/>
      <c r="LCE11"/>
      <c r="LCF11"/>
      <c r="LCG11"/>
      <c r="LCH11"/>
      <c r="LCI11"/>
      <c r="LCJ11"/>
      <c r="LCK11"/>
      <c r="LCL11"/>
      <c r="LCM11"/>
      <c r="LCN11"/>
      <c r="LCO11"/>
      <c r="LCP11"/>
      <c r="LCQ11"/>
      <c r="LCR11"/>
      <c r="LCS11"/>
      <c r="LCT11"/>
      <c r="LCU11"/>
      <c r="LCV11"/>
      <c r="LCW11"/>
      <c r="LCX11"/>
      <c r="LCY11"/>
      <c r="LCZ11"/>
      <c r="LDA11"/>
      <c r="LDB11"/>
      <c r="LDC11"/>
      <c r="LDD11"/>
      <c r="LDE11"/>
      <c r="LDF11"/>
      <c r="LDG11"/>
      <c r="LDH11"/>
      <c r="LDI11"/>
      <c r="LDJ11"/>
      <c r="LDK11"/>
      <c r="LDL11"/>
      <c r="LDM11"/>
      <c r="LDN11"/>
      <c r="LDO11"/>
      <c r="LDP11"/>
      <c r="LDQ11"/>
      <c r="LDR11"/>
      <c r="LDS11"/>
      <c r="LDT11"/>
      <c r="LDU11"/>
      <c r="LDV11"/>
      <c r="LDW11"/>
      <c r="LDX11"/>
      <c r="LDY11"/>
      <c r="LDZ11"/>
      <c r="LEA11"/>
      <c r="LEB11"/>
      <c r="LEC11"/>
      <c r="LED11"/>
      <c r="LEE11"/>
      <c r="LEF11"/>
      <c r="LEG11"/>
      <c r="LEH11"/>
      <c r="LEI11"/>
      <c r="LEJ11"/>
      <c r="LEK11"/>
      <c r="LEL11"/>
      <c r="LEM11"/>
      <c r="LEN11"/>
      <c r="LEO11"/>
      <c r="LEP11"/>
      <c r="LEQ11"/>
      <c r="LER11"/>
      <c r="LES11"/>
      <c r="LET11"/>
      <c r="LEU11"/>
      <c r="LEV11"/>
      <c r="LEW11"/>
      <c r="LEX11"/>
      <c r="LEY11"/>
      <c r="LEZ11"/>
      <c r="LFA11"/>
      <c r="LFB11"/>
      <c r="LFC11"/>
      <c r="LFD11"/>
      <c r="LFE11"/>
      <c r="LFF11"/>
      <c r="LFG11"/>
      <c r="LFH11"/>
      <c r="LFI11"/>
      <c r="LFJ11"/>
      <c r="LFK11"/>
      <c r="LFL11"/>
      <c r="LFM11"/>
      <c r="LFN11"/>
      <c r="LFO11"/>
      <c r="LFP11"/>
      <c r="LFQ11"/>
      <c r="LFR11"/>
      <c r="LFS11"/>
      <c r="LFT11"/>
      <c r="LFU11"/>
      <c r="LFV11"/>
      <c r="LFW11"/>
      <c r="LFX11"/>
      <c r="LFY11"/>
      <c r="LFZ11"/>
      <c r="LGA11"/>
      <c r="LGB11"/>
      <c r="LGC11"/>
      <c r="LGD11"/>
      <c r="LGE11"/>
      <c r="LGF11"/>
      <c r="LGG11"/>
      <c r="LGH11"/>
      <c r="LGI11"/>
      <c r="LGJ11"/>
      <c r="LGK11"/>
      <c r="LGL11"/>
      <c r="LGM11"/>
      <c r="LGN11"/>
      <c r="LGO11"/>
      <c r="LGP11"/>
      <c r="LGQ11"/>
      <c r="LGR11"/>
      <c r="LGS11"/>
      <c r="LGT11"/>
      <c r="LGU11"/>
      <c r="LGV11"/>
      <c r="LGW11"/>
      <c r="LGX11"/>
      <c r="LGY11"/>
      <c r="LGZ11"/>
      <c r="LHA11"/>
      <c r="LHB11"/>
      <c r="LHC11"/>
      <c r="LHD11"/>
      <c r="LHE11"/>
      <c r="LHF11"/>
      <c r="LHG11"/>
      <c r="LHH11"/>
      <c r="LHI11"/>
      <c r="LHJ11"/>
      <c r="LHK11"/>
      <c r="LHL11"/>
      <c r="LHM11"/>
      <c r="LHN11"/>
      <c r="LHO11"/>
      <c r="LHP11"/>
      <c r="LHQ11"/>
      <c r="LHR11"/>
      <c r="LHS11"/>
      <c r="LHT11"/>
      <c r="LHU11"/>
      <c r="LHV11"/>
      <c r="LHW11"/>
      <c r="LHX11"/>
      <c r="LHY11"/>
      <c r="LHZ11"/>
      <c r="LIA11"/>
      <c r="LIB11"/>
      <c r="LIC11"/>
      <c r="LID11"/>
      <c r="LIE11"/>
      <c r="LIF11"/>
      <c r="LIG11"/>
      <c r="LIH11"/>
      <c r="LII11"/>
      <c r="LIJ11"/>
      <c r="LIK11"/>
      <c r="LIL11"/>
      <c r="LIM11"/>
      <c r="LIN11"/>
      <c r="LIO11"/>
      <c r="LIP11"/>
      <c r="LIQ11"/>
      <c r="LIR11"/>
      <c r="LIS11"/>
      <c r="LIT11"/>
      <c r="LIU11"/>
      <c r="LIV11"/>
      <c r="LIW11"/>
      <c r="LIX11"/>
      <c r="LIY11"/>
      <c r="LIZ11"/>
      <c r="LJA11"/>
      <c r="LJB11"/>
      <c r="LJC11"/>
      <c r="LJD11"/>
      <c r="LJE11"/>
      <c r="LJF11"/>
      <c r="LJG11"/>
      <c r="LJH11"/>
      <c r="LJI11"/>
      <c r="LJJ11"/>
      <c r="LJK11"/>
      <c r="LJL11"/>
      <c r="LJM11"/>
      <c r="LJN11"/>
      <c r="LJO11"/>
      <c r="LJP11"/>
      <c r="LJQ11"/>
      <c r="LJR11"/>
      <c r="LJS11"/>
      <c r="LJT11"/>
      <c r="LJU11"/>
      <c r="LJV11"/>
      <c r="LJW11"/>
      <c r="LJX11"/>
      <c r="LJY11"/>
      <c r="LJZ11"/>
      <c r="LKA11"/>
      <c r="LKB11"/>
      <c r="LKC11"/>
      <c r="LKD11"/>
      <c r="LKE11"/>
      <c r="LKF11"/>
      <c r="LKG11"/>
      <c r="LKH11"/>
      <c r="LKI11"/>
      <c r="LKJ11"/>
      <c r="LKK11"/>
      <c r="LKL11"/>
      <c r="LKM11"/>
      <c r="LKN11"/>
      <c r="LKO11"/>
      <c r="LKP11"/>
      <c r="LKQ11"/>
      <c r="LKR11"/>
      <c r="LKS11"/>
      <c r="LKT11"/>
      <c r="LKU11"/>
      <c r="LKV11"/>
      <c r="LKW11"/>
      <c r="LKX11"/>
      <c r="LKY11"/>
      <c r="LKZ11"/>
      <c r="LLA11"/>
      <c r="LLB11"/>
      <c r="LLC11"/>
      <c r="LLD11"/>
      <c r="LLE11"/>
      <c r="LLF11"/>
      <c r="LLG11"/>
      <c r="LLH11"/>
      <c r="LLI11"/>
      <c r="LLJ11"/>
      <c r="LLK11"/>
      <c r="LLL11"/>
      <c r="LLM11"/>
      <c r="LLN11"/>
      <c r="LLO11"/>
      <c r="LLP11"/>
      <c r="LLQ11"/>
      <c r="LLR11"/>
      <c r="LLS11"/>
      <c r="LLT11"/>
      <c r="LLU11"/>
      <c r="LLV11"/>
      <c r="LLW11"/>
      <c r="LLX11"/>
      <c r="LLY11"/>
      <c r="LLZ11"/>
      <c r="LMA11"/>
      <c r="LMB11"/>
      <c r="LMC11"/>
      <c r="LMD11"/>
      <c r="LME11"/>
      <c r="LMF11"/>
      <c r="LMG11"/>
      <c r="LMH11"/>
      <c r="LMI11"/>
      <c r="LMJ11"/>
      <c r="LMK11"/>
      <c r="LML11"/>
      <c r="LMM11"/>
      <c r="LMN11"/>
      <c r="LMO11"/>
      <c r="LMP11"/>
      <c r="LMQ11"/>
      <c r="LMR11"/>
      <c r="LMS11"/>
      <c r="LMT11"/>
      <c r="LMU11"/>
      <c r="LMV11"/>
      <c r="LMW11"/>
      <c r="LMX11"/>
      <c r="LMY11"/>
      <c r="LMZ11"/>
      <c r="LNA11"/>
      <c r="LNB11"/>
      <c r="LNC11"/>
      <c r="LND11"/>
      <c r="LNE11"/>
      <c r="LNF11"/>
      <c r="LNG11"/>
      <c r="LNH11"/>
      <c r="LNI11"/>
      <c r="LNJ11"/>
      <c r="LNK11"/>
      <c r="LNL11"/>
      <c r="LNM11"/>
      <c r="LNN11"/>
      <c r="LNO11"/>
      <c r="LNP11"/>
      <c r="LNQ11"/>
      <c r="LNR11"/>
      <c r="LNS11"/>
      <c r="LNT11"/>
      <c r="LNU11"/>
      <c r="LNV11"/>
      <c r="LNW11"/>
      <c r="LNX11"/>
      <c r="LNY11"/>
      <c r="LNZ11"/>
      <c r="LOA11"/>
      <c r="LOB11"/>
      <c r="LOC11"/>
      <c r="LOD11"/>
      <c r="LOE11"/>
      <c r="LOF11"/>
      <c r="LOG11"/>
      <c r="LOH11"/>
      <c r="LOI11"/>
      <c r="LOJ11"/>
      <c r="LOK11"/>
      <c r="LOL11"/>
      <c r="LOM11"/>
      <c r="LON11"/>
      <c r="LOO11"/>
      <c r="LOP11"/>
      <c r="LOQ11"/>
      <c r="LOR11"/>
      <c r="LOS11"/>
      <c r="LOT11"/>
      <c r="LOU11"/>
      <c r="LOV11"/>
      <c r="LOW11"/>
      <c r="LOX11"/>
      <c r="LOY11"/>
      <c r="LOZ11"/>
      <c r="LPA11"/>
      <c r="LPB11"/>
      <c r="LPC11"/>
      <c r="LPD11"/>
      <c r="LPE11"/>
      <c r="LPF11"/>
      <c r="LPG11"/>
      <c r="LPH11"/>
      <c r="LPI11"/>
      <c r="LPJ11"/>
      <c r="LPK11"/>
      <c r="LPL11"/>
      <c r="LPM11"/>
      <c r="LPN11"/>
      <c r="LPO11"/>
      <c r="LPP11"/>
      <c r="LPQ11"/>
      <c r="LPR11"/>
      <c r="LPS11"/>
      <c r="LPT11"/>
      <c r="LPU11"/>
      <c r="LPV11"/>
      <c r="LPW11"/>
      <c r="LPX11"/>
      <c r="LPY11"/>
      <c r="LPZ11"/>
      <c r="LQA11"/>
      <c r="LQB11"/>
      <c r="LQC11"/>
      <c r="LQD11"/>
      <c r="LQE11"/>
      <c r="LQF11"/>
      <c r="LQG11"/>
      <c r="LQH11"/>
      <c r="LQI11"/>
      <c r="LQJ11"/>
      <c r="LQK11"/>
      <c r="LQL11"/>
      <c r="LQM11"/>
      <c r="LQN11"/>
      <c r="LQO11"/>
      <c r="LQP11"/>
      <c r="LQQ11"/>
      <c r="LQR11"/>
      <c r="LQS11"/>
      <c r="LQT11"/>
      <c r="LQU11"/>
      <c r="LQV11"/>
      <c r="LQW11"/>
      <c r="LQX11"/>
      <c r="LQY11"/>
      <c r="LQZ11"/>
      <c r="LRA11"/>
      <c r="LRB11"/>
      <c r="LRC11"/>
      <c r="LRD11"/>
      <c r="LRE11"/>
      <c r="LRF11"/>
      <c r="LRG11"/>
      <c r="LRH11"/>
      <c r="LRI11"/>
      <c r="LRJ11"/>
      <c r="LRK11"/>
      <c r="LRL11"/>
      <c r="LRM11"/>
      <c r="LRN11"/>
      <c r="LRO11"/>
      <c r="LRP11"/>
      <c r="LRQ11"/>
      <c r="LRR11"/>
      <c r="LRS11"/>
      <c r="LRT11"/>
      <c r="LRU11"/>
      <c r="LRV11"/>
      <c r="LRW11"/>
      <c r="LRX11"/>
      <c r="LRY11"/>
      <c r="LRZ11"/>
      <c r="LSA11"/>
      <c r="LSB11"/>
      <c r="LSC11"/>
      <c r="LSD11"/>
      <c r="LSE11"/>
      <c r="LSF11"/>
      <c r="LSG11"/>
      <c r="LSH11"/>
      <c r="LSI11"/>
      <c r="LSJ11"/>
      <c r="LSK11"/>
      <c r="LSL11"/>
      <c r="LSM11"/>
      <c r="LSN11"/>
      <c r="LSO11"/>
      <c r="LSP11"/>
      <c r="LSQ11"/>
      <c r="LSR11"/>
      <c r="LSS11"/>
      <c r="LST11"/>
      <c r="LSU11"/>
      <c r="LSV11"/>
      <c r="LSW11"/>
      <c r="LSX11"/>
      <c r="LSY11"/>
      <c r="LSZ11"/>
      <c r="LTA11"/>
      <c r="LTB11"/>
      <c r="LTC11"/>
      <c r="LTD11"/>
      <c r="LTE11"/>
      <c r="LTF11"/>
      <c r="LTG11"/>
      <c r="LTH11"/>
      <c r="LTI11"/>
      <c r="LTJ11"/>
      <c r="LTK11"/>
      <c r="LTL11"/>
      <c r="LTM11"/>
      <c r="LTN11"/>
      <c r="LTO11"/>
      <c r="LTP11"/>
      <c r="LTQ11"/>
      <c r="LTR11"/>
      <c r="LTS11"/>
      <c r="LTT11"/>
      <c r="LTU11"/>
      <c r="LTV11"/>
      <c r="LTW11"/>
      <c r="LTX11"/>
      <c r="LTY11"/>
      <c r="LTZ11"/>
      <c r="LUA11"/>
      <c r="LUB11"/>
      <c r="LUC11"/>
      <c r="LUD11"/>
      <c r="LUE11"/>
      <c r="LUF11"/>
      <c r="LUG11"/>
      <c r="LUH11"/>
      <c r="LUI11"/>
      <c r="LUJ11"/>
      <c r="LUK11"/>
      <c r="LUL11"/>
      <c r="LUM11"/>
      <c r="LUN11"/>
      <c r="LUO11"/>
      <c r="LUP11"/>
      <c r="LUQ11"/>
      <c r="LUR11"/>
      <c r="LUS11"/>
      <c r="LUT11"/>
      <c r="LUU11"/>
      <c r="LUV11"/>
      <c r="LUW11"/>
      <c r="LUX11"/>
      <c r="LUY11"/>
      <c r="LUZ11"/>
      <c r="LVA11"/>
      <c r="LVB11"/>
      <c r="LVC11"/>
      <c r="LVD11"/>
      <c r="LVE11"/>
      <c r="LVF11"/>
      <c r="LVG11"/>
      <c r="LVH11"/>
      <c r="LVI11"/>
      <c r="LVJ11"/>
      <c r="LVK11"/>
      <c r="LVL11"/>
      <c r="LVM11"/>
      <c r="LVN11"/>
      <c r="LVO11"/>
      <c r="LVP11"/>
      <c r="LVQ11"/>
      <c r="LVR11"/>
      <c r="LVS11"/>
      <c r="LVT11"/>
      <c r="LVU11"/>
      <c r="LVV11"/>
      <c r="LVW11"/>
      <c r="LVX11"/>
      <c r="LVY11"/>
      <c r="LVZ11"/>
      <c r="LWA11"/>
      <c r="LWB11"/>
      <c r="LWC11"/>
      <c r="LWD11"/>
      <c r="LWE11"/>
      <c r="LWF11"/>
      <c r="LWG11"/>
      <c r="LWH11"/>
      <c r="LWI11"/>
      <c r="LWJ11"/>
      <c r="LWK11"/>
      <c r="LWL11"/>
      <c r="LWM11"/>
      <c r="LWN11"/>
      <c r="LWO11"/>
      <c r="LWP11"/>
      <c r="LWQ11"/>
      <c r="LWR11"/>
      <c r="LWS11"/>
      <c r="LWT11"/>
      <c r="LWU11"/>
      <c r="LWV11"/>
      <c r="LWW11"/>
      <c r="LWX11"/>
      <c r="LWY11"/>
      <c r="LWZ11"/>
      <c r="LXA11"/>
      <c r="LXB11"/>
      <c r="LXC11"/>
      <c r="LXD11"/>
      <c r="LXE11"/>
      <c r="LXF11"/>
      <c r="LXG11"/>
      <c r="LXH11"/>
      <c r="LXI11"/>
      <c r="LXJ11"/>
      <c r="LXK11"/>
      <c r="LXL11"/>
      <c r="LXM11"/>
      <c r="LXN11"/>
      <c r="LXO11"/>
      <c r="LXP11"/>
      <c r="LXQ11"/>
      <c r="LXR11"/>
      <c r="LXS11"/>
      <c r="LXT11"/>
      <c r="LXU11"/>
      <c r="LXV11"/>
      <c r="LXW11"/>
      <c r="LXX11"/>
      <c r="LXY11"/>
      <c r="LXZ11"/>
      <c r="LYA11"/>
      <c r="LYB11"/>
      <c r="LYC11"/>
      <c r="LYD11"/>
      <c r="LYE11"/>
      <c r="LYF11"/>
      <c r="LYG11"/>
      <c r="LYH11"/>
      <c r="LYI11"/>
      <c r="LYJ11"/>
      <c r="LYK11"/>
      <c r="LYL11"/>
      <c r="LYM11"/>
      <c r="LYN11"/>
      <c r="LYO11"/>
      <c r="LYP11"/>
      <c r="LYQ11"/>
      <c r="LYR11"/>
      <c r="LYS11"/>
      <c r="LYT11"/>
      <c r="LYU11"/>
      <c r="LYV11"/>
      <c r="LYW11"/>
      <c r="LYX11"/>
      <c r="LYY11"/>
      <c r="LYZ11"/>
      <c r="LZA11"/>
      <c r="LZB11"/>
      <c r="LZC11"/>
      <c r="LZD11"/>
      <c r="LZE11"/>
      <c r="LZF11"/>
      <c r="LZG11"/>
      <c r="LZH11"/>
      <c r="LZI11"/>
      <c r="LZJ11"/>
      <c r="LZK11"/>
      <c r="LZL11"/>
      <c r="LZM11"/>
      <c r="LZN11"/>
      <c r="LZO11"/>
      <c r="LZP11"/>
      <c r="LZQ11"/>
      <c r="LZR11"/>
      <c r="LZS11"/>
      <c r="LZT11"/>
      <c r="LZU11"/>
      <c r="LZV11"/>
      <c r="LZW11"/>
      <c r="LZX11"/>
      <c r="LZY11"/>
      <c r="LZZ11"/>
      <c r="MAA11"/>
      <c r="MAB11"/>
      <c r="MAC11"/>
      <c r="MAD11"/>
      <c r="MAE11"/>
      <c r="MAF11"/>
      <c r="MAG11"/>
      <c r="MAH11"/>
      <c r="MAI11"/>
      <c r="MAJ11"/>
      <c r="MAK11"/>
      <c r="MAL11"/>
      <c r="MAM11"/>
      <c r="MAN11"/>
      <c r="MAO11"/>
      <c r="MAP11"/>
      <c r="MAQ11"/>
      <c r="MAR11"/>
      <c r="MAS11"/>
      <c r="MAT11"/>
      <c r="MAU11"/>
      <c r="MAV11"/>
      <c r="MAW11"/>
      <c r="MAX11"/>
      <c r="MAY11"/>
      <c r="MAZ11"/>
      <c r="MBA11"/>
      <c r="MBB11"/>
      <c r="MBC11"/>
      <c r="MBD11"/>
      <c r="MBE11"/>
      <c r="MBF11"/>
      <c r="MBG11"/>
      <c r="MBH11"/>
      <c r="MBI11"/>
      <c r="MBJ11"/>
      <c r="MBK11"/>
      <c r="MBL11"/>
      <c r="MBM11"/>
      <c r="MBN11"/>
      <c r="MBO11"/>
      <c r="MBP11"/>
      <c r="MBQ11"/>
      <c r="MBR11"/>
      <c r="MBS11"/>
      <c r="MBT11"/>
      <c r="MBU11"/>
      <c r="MBV11"/>
      <c r="MBW11"/>
      <c r="MBX11"/>
      <c r="MBY11"/>
      <c r="MBZ11"/>
      <c r="MCA11"/>
      <c r="MCB11"/>
      <c r="MCC11"/>
      <c r="MCD11"/>
      <c r="MCE11"/>
      <c r="MCF11"/>
      <c r="MCG11"/>
      <c r="MCH11"/>
      <c r="MCI11"/>
      <c r="MCJ11"/>
      <c r="MCK11"/>
      <c r="MCL11"/>
      <c r="MCM11"/>
      <c r="MCN11"/>
      <c r="MCO11"/>
      <c r="MCP11"/>
      <c r="MCQ11"/>
      <c r="MCR11"/>
      <c r="MCS11"/>
      <c r="MCT11"/>
      <c r="MCU11"/>
      <c r="MCV11"/>
      <c r="MCW11"/>
      <c r="MCX11"/>
      <c r="MCY11"/>
      <c r="MCZ11"/>
      <c r="MDA11"/>
      <c r="MDB11"/>
      <c r="MDC11"/>
      <c r="MDD11"/>
      <c r="MDE11"/>
      <c r="MDF11"/>
      <c r="MDG11"/>
      <c r="MDH11"/>
      <c r="MDI11"/>
      <c r="MDJ11"/>
      <c r="MDK11"/>
      <c r="MDL11"/>
      <c r="MDM11"/>
      <c r="MDN11"/>
      <c r="MDO11"/>
      <c r="MDP11"/>
      <c r="MDQ11"/>
      <c r="MDR11"/>
      <c r="MDS11"/>
      <c r="MDT11"/>
      <c r="MDU11"/>
      <c r="MDV11"/>
      <c r="MDW11"/>
      <c r="MDX11"/>
      <c r="MDY11"/>
      <c r="MDZ11"/>
      <c r="MEA11"/>
      <c r="MEB11"/>
      <c r="MEC11"/>
      <c r="MED11"/>
      <c r="MEE11"/>
      <c r="MEF11"/>
      <c r="MEG11"/>
      <c r="MEH11"/>
      <c r="MEI11"/>
      <c r="MEJ11"/>
      <c r="MEK11"/>
      <c r="MEL11"/>
      <c r="MEM11"/>
      <c r="MEN11"/>
      <c r="MEO11"/>
      <c r="MEP11"/>
      <c r="MEQ11"/>
      <c r="MER11"/>
      <c r="MES11"/>
      <c r="MET11"/>
      <c r="MEU11"/>
      <c r="MEV11"/>
      <c r="MEW11"/>
      <c r="MEX11"/>
      <c r="MEY11"/>
      <c r="MEZ11"/>
      <c r="MFA11"/>
      <c r="MFB11"/>
      <c r="MFC11"/>
      <c r="MFD11"/>
      <c r="MFE11"/>
      <c r="MFF11"/>
      <c r="MFG11"/>
      <c r="MFH11"/>
      <c r="MFI11"/>
      <c r="MFJ11"/>
      <c r="MFK11"/>
      <c r="MFL11"/>
      <c r="MFM11"/>
      <c r="MFN11"/>
      <c r="MFO11"/>
      <c r="MFP11"/>
      <c r="MFQ11"/>
      <c r="MFR11"/>
      <c r="MFS11"/>
      <c r="MFT11"/>
      <c r="MFU11"/>
      <c r="MFV11"/>
      <c r="MFW11"/>
      <c r="MFX11"/>
      <c r="MFY11"/>
      <c r="MFZ11"/>
      <c r="MGA11"/>
      <c r="MGB11"/>
      <c r="MGC11"/>
      <c r="MGD11"/>
      <c r="MGE11"/>
      <c r="MGF11"/>
      <c r="MGG11"/>
      <c r="MGH11"/>
      <c r="MGI11"/>
      <c r="MGJ11"/>
      <c r="MGK11"/>
      <c r="MGL11"/>
      <c r="MGM11"/>
      <c r="MGN11"/>
      <c r="MGO11"/>
      <c r="MGP11"/>
      <c r="MGQ11"/>
      <c r="MGR11"/>
      <c r="MGS11"/>
      <c r="MGT11"/>
      <c r="MGU11"/>
      <c r="MGV11"/>
      <c r="MGW11"/>
      <c r="MGX11"/>
      <c r="MGY11"/>
      <c r="MGZ11"/>
      <c r="MHA11"/>
      <c r="MHB11"/>
      <c r="MHC11"/>
      <c r="MHD11"/>
      <c r="MHE11"/>
      <c r="MHF11"/>
      <c r="MHG11"/>
      <c r="MHH11"/>
      <c r="MHI11"/>
      <c r="MHJ11"/>
      <c r="MHK11"/>
      <c r="MHL11"/>
      <c r="MHM11"/>
      <c r="MHN11"/>
      <c r="MHO11"/>
      <c r="MHP11"/>
      <c r="MHQ11"/>
      <c r="MHR11"/>
      <c r="MHS11"/>
      <c r="MHT11"/>
      <c r="MHU11"/>
      <c r="MHV11"/>
      <c r="MHW11"/>
      <c r="MHX11"/>
      <c r="MHY11"/>
      <c r="MHZ11"/>
      <c r="MIA11"/>
      <c r="MIB11"/>
      <c r="MIC11"/>
      <c r="MID11"/>
      <c r="MIE11"/>
      <c r="MIF11"/>
      <c r="MIG11"/>
      <c r="MIH11"/>
      <c r="MII11"/>
      <c r="MIJ11"/>
      <c r="MIK11"/>
      <c r="MIL11"/>
      <c r="MIM11"/>
      <c r="MIN11"/>
      <c r="MIO11"/>
      <c r="MIP11"/>
      <c r="MIQ11"/>
      <c r="MIR11"/>
      <c r="MIS11"/>
      <c r="MIT11"/>
      <c r="MIU11"/>
      <c r="MIV11"/>
      <c r="MIW11"/>
      <c r="MIX11"/>
      <c r="MIY11"/>
      <c r="MIZ11"/>
      <c r="MJA11"/>
      <c r="MJB11"/>
      <c r="MJC11"/>
      <c r="MJD11"/>
      <c r="MJE11"/>
      <c r="MJF11"/>
      <c r="MJG11"/>
      <c r="MJH11"/>
      <c r="MJI11"/>
      <c r="MJJ11"/>
      <c r="MJK11"/>
      <c r="MJL11"/>
      <c r="MJM11"/>
      <c r="MJN11"/>
      <c r="MJO11"/>
      <c r="MJP11"/>
      <c r="MJQ11"/>
      <c r="MJR11"/>
      <c r="MJS11"/>
      <c r="MJT11"/>
      <c r="MJU11"/>
      <c r="MJV11"/>
      <c r="MJW11"/>
      <c r="MJX11"/>
      <c r="MJY11"/>
      <c r="MJZ11"/>
      <c r="MKA11"/>
      <c r="MKB11"/>
      <c r="MKC11"/>
      <c r="MKD11"/>
      <c r="MKE11"/>
      <c r="MKF11"/>
      <c r="MKG11"/>
      <c r="MKH11"/>
      <c r="MKI11"/>
      <c r="MKJ11"/>
      <c r="MKK11"/>
      <c r="MKL11"/>
      <c r="MKM11"/>
      <c r="MKN11"/>
      <c r="MKO11"/>
      <c r="MKP11"/>
      <c r="MKQ11"/>
      <c r="MKR11"/>
      <c r="MKS11"/>
      <c r="MKT11"/>
      <c r="MKU11"/>
      <c r="MKV11"/>
      <c r="MKW11"/>
      <c r="MKX11"/>
      <c r="MKY11"/>
      <c r="MKZ11"/>
      <c r="MLA11"/>
      <c r="MLB11"/>
      <c r="MLC11"/>
      <c r="MLD11"/>
      <c r="MLE11"/>
      <c r="MLF11"/>
      <c r="MLG11"/>
      <c r="MLH11"/>
      <c r="MLI11"/>
      <c r="MLJ11"/>
      <c r="MLK11"/>
      <c r="MLL11"/>
      <c r="MLM11"/>
      <c r="MLN11"/>
      <c r="MLO11"/>
      <c r="MLP11"/>
      <c r="MLQ11"/>
      <c r="MLR11"/>
      <c r="MLS11"/>
      <c r="MLT11"/>
      <c r="MLU11"/>
      <c r="MLV11"/>
      <c r="MLW11"/>
      <c r="MLX11"/>
      <c r="MLY11"/>
      <c r="MLZ11"/>
      <c r="MMA11"/>
      <c r="MMB11"/>
      <c r="MMC11"/>
      <c r="MMD11"/>
      <c r="MME11"/>
      <c r="MMF11"/>
      <c r="MMG11"/>
      <c r="MMH11"/>
      <c r="MMI11"/>
      <c r="MMJ11"/>
      <c r="MMK11"/>
      <c r="MML11"/>
      <c r="MMM11"/>
      <c r="MMN11"/>
      <c r="MMO11"/>
      <c r="MMP11"/>
      <c r="MMQ11"/>
      <c r="MMR11"/>
      <c r="MMS11"/>
      <c r="MMT11"/>
      <c r="MMU11"/>
      <c r="MMV11"/>
      <c r="MMW11"/>
      <c r="MMX11"/>
      <c r="MMY11"/>
      <c r="MMZ11"/>
      <c r="MNA11"/>
      <c r="MNB11"/>
      <c r="MNC11"/>
      <c r="MND11"/>
      <c r="MNE11"/>
      <c r="MNF11"/>
      <c r="MNG11"/>
      <c r="MNH11"/>
      <c r="MNI11"/>
      <c r="MNJ11"/>
      <c r="MNK11"/>
      <c r="MNL11"/>
      <c r="MNM11"/>
      <c r="MNN11"/>
      <c r="MNO11"/>
      <c r="MNP11"/>
      <c r="MNQ11"/>
      <c r="MNR11"/>
      <c r="MNS11"/>
      <c r="MNT11"/>
      <c r="MNU11"/>
      <c r="MNV11"/>
      <c r="MNW11"/>
      <c r="MNX11"/>
      <c r="MNY11"/>
      <c r="MNZ11"/>
      <c r="MOA11"/>
      <c r="MOB11"/>
      <c r="MOC11"/>
      <c r="MOD11"/>
      <c r="MOE11"/>
      <c r="MOF11"/>
      <c r="MOG11"/>
      <c r="MOH11"/>
      <c r="MOI11"/>
      <c r="MOJ11"/>
      <c r="MOK11"/>
      <c r="MOL11"/>
      <c r="MOM11"/>
      <c r="MON11"/>
      <c r="MOO11"/>
      <c r="MOP11"/>
      <c r="MOQ11"/>
      <c r="MOR11"/>
      <c r="MOS11"/>
      <c r="MOT11"/>
      <c r="MOU11"/>
      <c r="MOV11"/>
      <c r="MOW11"/>
      <c r="MOX11"/>
      <c r="MOY11"/>
      <c r="MOZ11"/>
      <c r="MPA11"/>
      <c r="MPB11"/>
      <c r="MPC11"/>
      <c r="MPD11"/>
      <c r="MPE11"/>
      <c r="MPF11"/>
      <c r="MPG11"/>
      <c r="MPH11"/>
      <c r="MPI11"/>
      <c r="MPJ11"/>
      <c r="MPK11"/>
      <c r="MPL11"/>
      <c r="MPM11"/>
      <c r="MPN11"/>
      <c r="MPO11"/>
      <c r="MPP11"/>
      <c r="MPQ11"/>
      <c r="MPR11"/>
      <c r="MPS11"/>
      <c r="MPT11"/>
      <c r="MPU11"/>
      <c r="MPV11"/>
      <c r="MPW11"/>
      <c r="MPX11"/>
      <c r="MPY11"/>
      <c r="MPZ11"/>
      <c r="MQA11"/>
      <c r="MQB11"/>
      <c r="MQC11"/>
      <c r="MQD11"/>
      <c r="MQE11"/>
      <c r="MQF11"/>
      <c r="MQG11"/>
      <c r="MQH11"/>
      <c r="MQI11"/>
      <c r="MQJ11"/>
      <c r="MQK11"/>
      <c r="MQL11"/>
      <c r="MQM11"/>
      <c r="MQN11"/>
      <c r="MQO11"/>
      <c r="MQP11"/>
      <c r="MQQ11"/>
      <c r="MQR11"/>
      <c r="MQS11"/>
      <c r="MQT11"/>
      <c r="MQU11"/>
      <c r="MQV11"/>
      <c r="MQW11"/>
      <c r="MQX11"/>
      <c r="MQY11"/>
      <c r="MQZ11"/>
      <c r="MRA11"/>
      <c r="MRB11"/>
      <c r="MRC11"/>
      <c r="MRD11"/>
      <c r="MRE11"/>
      <c r="MRF11"/>
      <c r="MRG11"/>
      <c r="MRH11"/>
      <c r="MRI11"/>
      <c r="MRJ11"/>
      <c r="MRK11"/>
      <c r="MRL11"/>
      <c r="MRM11"/>
      <c r="MRN11"/>
      <c r="MRO11"/>
      <c r="MRP11"/>
      <c r="MRQ11"/>
      <c r="MRR11"/>
      <c r="MRS11"/>
      <c r="MRT11"/>
      <c r="MRU11"/>
      <c r="MRV11"/>
      <c r="MRW11"/>
      <c r="MRX11"/>
      <c r="MRY11"/>
      <c r="MRZ11"/>
      <c r="MSA11"/>
      <c r="MSB11"/>
      <c r="MSC11"/>
      <c r="MSD11"/>
      <c r="MSE11"/>
      <c r="MSF11"/>
      <c r="MSG11"/>
      <c r="MSH11"/>
      <c r="MSI11"/>
      <c r="MSJ11"/>
      <c r="MSK11"/>
      <c r="MSL11"/>
      <c r="MSM11"/>
      <c r="MSN11"/>
      <c r="MSO11"/>
      <c r="MSP11"/>
      <c r="MSQ11"/>
      <c r="MSR11"/>
      <c r="MSS11"/>
      <c r="MST11"/>
      <c r="MSU11"/>
      <c r="MSV11"/>
      <c r="MSW11"/>
      <c r="MSX11"/>
      <c r="MSY11"/>
      <c r="MSZ11"/>
      <c r="MTA11"/>
      <c r="MTB11"/>
      <c r="MTC11"/>
      <c r="MTD11"/>
      <c r="MTE11"/>
      <c r="MTF11"/>
      <c r="MTG11"/>
      <c r="MTH11"/>
      <c r="MTI11"/>
      <c r="MTJ11"/>
      <c r="MTK11"/>
      <c r="MTL11"/>
      <c r="MTM11"/>
      <c r="MTN11"/>
      <c r="MTO11"/>
      <c r="MTP11"/>
      <c r="MTQ11"/>
      <c r="MTR11"/>
      <c r="MTS11"/>
      <c r="MTT11"/>
      <c r="MTU11"/>
      <c r="MTV11"/>
      <c r="MTW11"/>
      <c r="MTX11"/>
      <c r="MTY11"/>
      <c r="MTZ11"/>
      <c r="MUA11"/>
      <c r="MUB11"/>
      <c r="MUC11"/>
      <c r="MUD11"/>
      <c r="MUE11"/>
      <c r="MUF11"/>
      <c r="MUG11"/>
      <c r="MUH11"/>
      <c r="MUI11"/>
      <c r="MUJ11"/>
      <c r="MUK11"/>
      <c r="MUL11"/>
      <c r="MUM11"/>
      <c r="MUN11"/>
      <c r="MUO11"/>
      <c r="MUP11"/>
      <c r="MUQ11"/>
      <c r="MUR11"/>
      <c r="MUS11"/>
      <c r="MUT11"/>
      <c r="MUU11"/>
      <c r="MUV11"/>
      <c r="MUW11"/>
      <c r="MUX11"/>
      <c r="MUY11"/>
      <c r="MUZ11"/>
      <c r="MVA11"/>
      <c r="MVB11"/>
      <c r="MVC11"/>
      <c r="MVD11"/>
      <c r="MVE11"/>
      <c r="MVF11"/>
      <c r="MVG11"/>
      <c r="MVH11"/>
      <c r="MVI11"/>
      <c r="MVJ11"/>
      <c r="MVK11"/>
      <c r="MVL11"/>
      <c r="MVM11"/>
      <c r="MVN11"/>
      <c r="MVO11"/>
      <c r="MVP11"/>
      <c r="MVQ11"/>
      <c r="MVR11"/>
      <c r="MVS11"/>
      <c r="MVT11"/>
      <c r="MVU11"/>
      <c r="MVV11"/>
      <c r="MVW11"/>
      <c r="MVX11"/>
      <c r="MVY11"/>
      <c r="MVZ11"/>
      <c r="MWA11"/>
      <c r="MWB11"/>
      <c r="MWC11"/>
      <c r="MWD11"/>
      <c r="MWE11"/>
      <c r="MWF11"/>
      <c r="MWG11"/>
      <c r="MWH11"/>
      <c r="MWI11"/>
      <c r="MWJ11"/>
      <c r="MWK11"/>
      <c r="MWL11"/>
      <c r="MWM11"/>
      <c r="MWN11"/>
      <c r="MWO11"/>
      <c r="MWP11"/>
      <c r="MWQ11"/>
      <c r="MWR11"/>
      <c r="MWS11"/>
      <c r="MWT11"/>
      <c r="MWU11"/>
      <c r="MWV11"/>
      <c r="MWW11"/>
      <c r="MWX11"/>
      <c r="MWY11"/>
      <c r="MWZ11"/>
      <c r="MXA11"/>
      <c r="MXB11"/>
      <c r="MXC11"/>
      <c r="MXD11"/>
      <c r="MXE11"/>
      <c r="MXF11"/>
      <c r="MXG11"/>
      <c r="MXH11"/>
      <c r="MXI11"/>
      <c r="MXJ11"/>
      <c r="MXK11"/>
      <c r="MXL11"/>
      <c r="MXM11"/>
      <c r="MXN11"/>
      <c r="MXO11"/>
      <c r="MXP11"/>
      <c r="MXQ11"/>
      <c r="MXR11"/>
      <c r="MXS11"/>
      <c r="MXT11"/>
      <c r="MXU11"/>
      <c r="MXV11"/>
      <c r="MXW11"/>
      <c r="MXX11"/>
      <c r="MXY11"/>
      <c r="MXZ11"/>
      <c r="MYA11"/>
      <c r="MYB11"/>
      <c r="MYC11"/>
      <c r="MYD11"/>
      <c r="MYE11"/>
      <c r="MYF11"/>
      <c r="MYG11"/>
      <c r="MYH11"/>
      <c r="MYI11"/>
      <c r="MYJ11"/>
      <c r="MYK11"/>
      <c r="MYL11"/>
      <c r="MYM11"/>
      <c r="MYN11"/>
      <c r="MYO11"/>
      <c r="MYP11"/>
      <c r="MYQ11"/>
      <c r="MYR11"/>
      <c r="MYS11"/>
      <c r="MYT11"/>
      <c r="MYU11"/>
      <c r="MYV11"/>
      <c r="MYW11"/>
      <c r="MYX11"/>
      <c r="MYY11"/>
      <c r="MYZ11"/>
      <c r="MZA11"/>
      <c r="MZB11"/>
      <c r="MZC11"/>
      <c r="MZD11"/>
      <c r="MZE11"/>
      <c r="MZF11"/>
      <c r="MZG11"/>
      <c r="MZH11"/>
      <c r="MZI11"/>
      <c r="MZJ11"/>
      <c r="MZK11"/>
      <c r="MZL11"/>
      <c r="MZM11"/>
      <c r="MZN11"/>
      <c r="MZO11"/>
      <c r="MZP11"/>
      <c r="MZQ11"/>
      <c r="MZR11"/>
      <c r="MZS11"/>
      <c r="MZT11"/>
      <c r="MZU11"/>
      <c r="MZV11"/>
      <c r="MZW11"/>
      <c r="MZX11"/>
      <c r="MZY11"/>
      <c r="MZZ11"/>
      <c r="NAA11"/>
      <c r="NAB11"/>
      <c r="NAC11"/>
      <c r="NAD11"/>
      <c r="NAE11"/>
      <c r="NAF11"/>
      <c r="NAG11"/>
      <c r="NAH11"/>
      <c r="NAI11"/>
      <c r="NAJ11"/>
      <c r="NAK11"/>
      <c r="NAL11"/>
      <c r="NAM11"/>
      <c r="NAN11"/>
      <c r="NAO11"/>
      <c r="NAP11"/>
      <c r="NAQ11"/>
      <c r="NAR11"/>
      <c r="NAS11"/>
      <c r="NAT11"/>
      <c r="NAU11"/>
      <c r="NAV11"/>
      <c r="NAW11"/>
      <c r="NAX11"/>
      <c r="NAY11"/>
      <c r="NAZ11"/>
      <c r="NBA11"/>
      <c r="NBB11"/>
      <c r="NBC11"/>
      <c r="NBD11"/>
      <c r="NBE11"/>
      <c r="NBF11"/>
      <c r="NBG11"/>
      <c r="NBH11"/>
      <c r="NBI11"/>
      <c r="NBJ11"/>
      <c r="NBK11"/>
      <c r="NBL11"/>
      <c r="NBM11"/>
      <c r="NBN11"/>
      <c r="NBO11"/>
      <c r="NBP11"/>
      <c r="NBQ11"/>
      <c r="NBR11"/>
      <c r="NBS11"/>
      <c r="NBT11"/>
      <c r="NBU11"/>
      <c r="NBV11"/>
      <c r="NBW11"/>
      <c r="NBX11"/>
      <c r="NBY11"/>
      <c r="NBZ11"/>
      <c r="NCA11"/>
      <c r="NCB11"/>
      <c r="NCC11"/>
      <c r="NCD11"/>
      <c r="NCE11"/>
      <c r="NCF11"/>
      <c r="NCG11"/>
      <c r="NCH11"/>
      <c r="NCI11"/>
      <c r="NCJ11"/>
      <c r="NCK11"/>
      <c r="NCL11"/>
      <c r="NCM11"/>
      <c r="NCN11"/>
      <c r="NCO11"/>
      <c r="NCP11"/>
      <c r="NCQ11"/>
      <c r="NCR11"/>
      <c r="NCS11"/>
      <c r="NCT11"/>
      <c r="NCU11"/>
      <c r="NCV11"/>
      <c r="NCW11"/>
      <c r="NCX11"/>
      <c r="NCY11"/>
      <c r="NCZ11"/>
      <c r="NDA11"/>
      <c r="NDB11"/>
      <c r="NDC11"/>
      <c r="NDD11"/>
      <c r="NDE11"/>
      <c r="NDF11"/>
      <c r="NDG11"/>
      <c r="NDH11"/>
      <c r="NDI11"/>
      <c r="NDJ11"/>
      <c r="NDK11"/>
      <c r="NDL11"/>
      <c r="NDM11"/>
      <c r="NDN11"/>
      <c r="NDO11"/>
      <c r="NDP11"/>
      <c r="NDQ11"/>
      <c r="NDR11"/>
      <c r="NDS11"/>
      <c r="NDT11"/>
      <c r="NDU11"/>
      <c r="NDV11"/>
      <c r="NDW11"/>
      <c r="NDX11"/>
      <c r="NDY11"/>
      <c r="NDZ11"/>
      <c r="NEA11"/>
      <c r="NEB11"/>
      <c r="NEC11"/>
      <c r="NED11"/>
      <c r="NEE11"/>
      <c r="NEF11"/>
      <c r="NEG11"/>
      <c r="NEH11"/>
      <c r="NEI11"/>
      <c r="NEJ11"/>
      <c r="NEK11"/>
      <c r="NEL11"/>
      <c r="NEM11"/>
      <c r="NEN11"/>
      <c r="NEO11"/>
      <c r="NEP11"/>
      <c r="NEQ11"/>
      <c r="NER11"/>
      <c r="NES11"/>
      <c r="NET11"/>
      <c r="NEU11"/>
      <c r="NEV11"/>
      <c r="NEW11"/>
      <c r="NEX11"/>
      <c r="NEY11"/>
      <c r="NEZ11"/>
      <c r="NFA11"/>
      <c r="NFB11"/>
      <c r="NFC11"/>
      <c r="NFD11"/>
      <c r="NFE11"/>
      <c r="NFF11"/>
      <c r="NFG11"/>
      <c r="NFH11"/>
      <c r="NFI11"/>
      <c r="NFJ11"/>
      <c r="NFK11"/>
      <c r="NFL11"/>
      <c r="NFM11"/>
      <c r="NFN11"/>
      <c r="NFO11"/>
      <c r="NFP11"/>
      <c r="NFQ11"/>
      <c r="NFR11"/>
      <c r="NFS11"/>
      <c r="NFT11"/>
      <c r="NFU11"/>
      <c r="NFV11"/>
      <c r="NFW11"/>
      <c r="NFX11"/>
      <c r="NFY11"/>
      <c r="NFZ11"/>
      <c r="NGA11"/>
      <c r="NGB11"/>
      <c r="NGC11"/>
      <c r="NGD11"/>
      <c r="NGE11"/>
      <c r="NGF11"/>
      <c r="NGG11"/>
      <c r="NGH11"/>
      <c r="NGI11"/>
      <c r="NGJ11"/>
      <c r="NGK11"/>
      <c r="NGL11"/>
      <c r="NGM11"/>
      <c r="NGN11"/>
      <c r="NGO11"/>
      <c r="NGP11"/>
      <c r="NGQ11"/>
      <c r="NGR11"/>
      <c r="NGS11"/>
      <c r="NGT11"/>
      <c r="NGU11"/>
      <c r="NGV11"/>
      <c r="NGW11"/>
      <c r="NGX11"/>
      <c r="NGY11"/>
      <c r="NGZ11"/>
      <c r="NHA11"/>
      <c r="NHB11"/>
      <c r="NHC11"/>
      <c r="NHD11"/>
      <c r="NHE11"/>
      <c r="NHF11"/>
      <c r="NHG11"/>
      <c r="NHH11"/>
      <c r="NHI11"/>
      <c r="NHJ11"/>
      <c r="NHK11"/>
      <c r="NHL11"/>
      <c r="NHM11"/>
      <c r="NHN11"/>
      <c r="NHO11"/>
      <c r="NHP11"/>
      <c r="NHQ11"/>
      <c r="NHR11"/>
      <c r="NHS11"/>
      <c r="NHT11"/>
      <c r="NHU11"/>
      <c r="NHV11"/>
      <c r="NHW11"/>
      <c r="NHX11"/>
      <c r="NHY11"/>
      <c r="NHZ11"/>
      <c r="NIA11"/>
      <c r="NIB11"/>
      <c r="NIC11"/>
      <c r="NID11"/>
      <c r="NIE11"/>
      <c r="NIF11"/>
      <c r="NIG11"/>
      <c r="NIH11"/>
      <c r="NII11"/>
      <c r="NIJ11"/>
      <c r="NIK11"/>
      <c r="NIL11"/>
      <c r="NIM11"/>
      <c r="NIN11"/>
      <c r="NIO11"/>
      <c r="NIP11"/>
      <c r="NIQ11"/>
      <c r="NIR11"/>
      <c r="NIS11"/>
      <c r="NIT11"/>
      <c r="NIU11"/>
      <c r="NIV11"/>
      <c r="NIW11"/>
      <c r="NIX11"/>
      <c r="NIY11"/>
      <c r="NIZ11"/>
      <c r="NJA11"/>
      <c r="NJB11"/>
      <c r="NJC11"/>
      <c r="NJD11"/>
      <c r="NJE11"/>
      <c r="NJF11"/>
      <c r="NJG11"/>
      <c r="NJH11"/>
      <c r="NJI11"/>
      <c r="NJJ11"/>
      <c r="NJK11"/>
      <c r="NJL11"/>
      <c r="NJM11"/>
      <c r="NJN11"/>
      <c r="NJO11"/>
      <c r="NJP11"/>
      <c r="NJQ11"/>
      <c r="NJR11"/>
      <c r="NJS11"/>
      <c r="NJT11"/>
      <c r="NJU11"/>
      <c r="NJV11"/>
      <c r="NJW11"/>
      <c r="NJX11"/>
      <c r="NJY11"/>
      <c r="NJZ11"/>
      <c r="NKA11"/>
      <c r="NKB11"/>
      <c r="NKC11"/>
      <c r="NKD11"/>
      <c r="NKE11"/>
      <c r="NKF11"/>
      <c r="NKG11"/>
      <c r="NKH11"/>
      <c r="NKI11"/>
      <c r="NKJ11"/>
      <c r="NKK11"/>
      <c r="NKL11"/>
      <c r="NKM11"/>
      <c r="NKN11"/>
      <c r="NKO11"/>
      <c r="NKP11"/>
      <c r="NKQ11"/>
      <c r="NKR11"/>
      <c r="NKS11"/>
      <c r="NKT11"/>
      <c r="NKU11"/>
      <c r="NKV11"/>
      <c r="NKW11"/>
      <c r="NKX11"/>
      <c r="NKY11"/>
      <c r="NKZ11"/>
      <c r="NLA11"/>
      <c r="NLB11"/>
      <c r="NLC11"/>
      <c r="NLD11"/>
      <c r="NLE11"/>
      <c r="NLF11"/>
      <c r="NLG11"/>
      <c r="NLH11"/>
      <c r="NLI11"/>
      <c r="NLJ11"/>
      <c r="NLK11"/>
      <c r="NLL11"/>
      <c r="NLM11"/>
      <c r="NLN11"/>
      <c r="NLO11"/>
      <c r="NLP11"/>
      <c r="NLQ11"/>
      <c r="NLR11"/>
      <c r="NLS11"/>
      <c r="NLT11"/>
      <c r="NLU11"/>
      <c r="NLV11"/>
      <c r="NLW11"/>
      <c r="NLX11"/>
      <c r="NLY11"/>
      <c r="NLZ11"/>
      <c r="NMA11"/>
      <c r="NMB11"/>
      <c r="NMC11"/>
      <c r="NMD11"/>
      <c r="NME11"/>
      <c r="NMF11"/>
      <c r="NMG11"/>
      <c r="NMH11"/>
      <c r="NMI11"/>
      <c r="NMJ11"/>
      <c r="NMK11"/>
      <c r="NML11"/>
      <c r="NMM11"/>
      <c r="NMN11"/>
      <c r="NMO11"/>
      <c r="NMP11"/>
      <c r="NMQ11"/>
      <c r="NMR11"/>
      <c r="NMS11"/>
      <c r="NMT11"/>
      <c r="NMU11"/>
      <c r="NMV11"/>
      <c r="NMW11"/>
      <c r="NMX11"/>
      <c r="NMY11"/>
      <c r="NMZ11"/>
      <c r="NNA11"/>
      <c r="NNB11"/>
      <c r="NNC11"/>
      <c r="NND11"/>
      <c r="NNE11"/>
      <c r="NNF11"/>
      <c r="NNG11"/>
      <c r="NNH11"/>
      <c r="NNI11"/>
      <c r="NNJ11"/>
      <c r="NNK11"/>
      <c r="NNL11"/>
      <c r="NNM11"/>
      <c r="NNN11"/>
      <c r="NNO11"/>
      <c r="NNP11"/>
      <c r="NNQ11"/>
      <c r="NNR11"/>
      <c r="NNS11"/>
      <c r="NNT11"/>
      <c r="NNU11"/>
      <c r="NNV11"/>
      <c r="NNW11"/>
      <c r="NNX11"/>
      <c r="NNY11"/>
      <c r="NNZ11"/>
      <c r="NOA11"/>
      <c r="NOB11"/>
      <c r="NOC11"/>
      <c r="NOD11"/>
      <c r="NOE11"/>
      <c r="NOF11"/>
      <c r="NOG11"/>
      <c r="NOH11"/>
      <c r="NOI11"/>
      <c r="NOJ11"/>
      <c r="NOK11"/>
      <c r="NOL11"/>
      <c r="NOM11"/>
      <c r="NON11"/>
      <c r="NOO11"/>
      <c r="NOP11"/>
      <c r="NOQ11"/>
      <c r="NOR11"/>
      <c r="NOS11"/>
      <c r="NOT11"/>
      <c r="NOU11"/>
      <c r="NOV11"/>
      <c r="NOW11"/>
      <c r="NOX11"/>
      <c r="NOY11"/>
      <c r="NOZ11"/>
      <c r="NPA11"/>
      <c r="NPB11"/>
      <c r="NPC11"/>
      <c r="NPD11"/>
      <c r="NPE11"/>
      <c r="NPF11"/>
      <c r="NPG11"/>
      <c r="NPH11"/>
      <c r="NPI11"/>
      <c r="NPJ11"/>
      <c r="NPK11"/>
      <c r="NPL11"/>
      <c r="NPM11"/>
      <c r="NPN11"/>
      <c r="NPO11"/>
      <c r="NPP11"/>
      <c r="NPQ11"/>
      <c r="NPR11"/>
      <c r="NPS11"/>
      <c r="NPT11"/>
      <c r="NPU11"/>
      <c r="NPV11"/>
      <c r="NPW11"/>
      <c r="NPX11"/>
      <c r="NPY11"/>
      <c r="NPZ11"/>
      <c r="NQA11"/>
      <c r="NQB11"/>
      <c r="NQC11"/>
      <c r="NQD11"/>
      <c r="NQE11"/>
      <c r="NQF11"/>
      <c r="NQG11"/>
      <c r="NQH11"/>
      <c r="NQI11"/>
      <c r="NQJ11"/>
      <c r="NQK11"/>
      <c r="NQL11"/>
      <c r="NQM11"/>
      <c r="NQN11"/>
      <c r="NQO11"/>
      <c r="NQP11"/>
      <c r="NQQ11"/>
      <c r="NQR11"/>
      <c r="NQS11"/>
      <c r="NQT11"/>
      <c r="NQU11"/>
      <c r="NQV11"/>
      <c r="NQW11"/>
      <c r="NQX11"/>
      <c r="NQY11"/>
      <c r="NQZ11"/>
      <c r="NRA11"/>
      <c r="NRB11"/>
      <c r="NRC11"/>
      <c r="NRD11"/>
      <c r="NRE11"/>
      <c r="NRF11"/>
      <c r="NRG11"/>
      <c r="NRH11"/>
      <c r="NRI11"/>
      <c r="NRJ11"/>
      <c r="NRK11"/>
      <c r="NRL11"/>
      <c r="NRM11"/>
      <c r="NRN11"/>
      <c r="NRO11"/>
      <c r="NRP11"/>
      <c r="NRQ11"/>
      <c r="NRR11"/>
      <c r="NRS11"/>
      <c r="NRT11"/>
      <c r="NRU11"/>
      <c r="NRV11"/>
      <c r="NRW11"/>
      <c r="NRX11"/>
      <c r="NRY11"/>
      <c r="NRZ11"/>
      <c r="NSA11"/>
      <c r="NSB11"/>
      <c r="NSC11"/>
      <c r="NSD11"/>
      <c r="NSE11"/>
      <c r="NSF11"/>
      <c r="NSG11"/>
      <c r="NSH11"/>
      <c r="NSI11"/>
      <c r="NSJ11"/>
      <c r="NSK11"/>
      <c r="NSL11"/>
      <c r="NSM11"/>
      <c r="NSN11"/>
      <c r="NSO11"/>
      <c r="NSP11"/>
      <c r="NSQ11"/>
      <c r="NSR11"/>
      <c r="NSS11"/>
      <c r="NST11"/>
      <c r="NSU11"/>
      <c r="NSV11"/>
      <c r="NSW11"/>
      <c r="NSX11"/>
      <c r="NSY11"/>
      <c r="NSZ11"/>
      <c r="NTA11"/>
      <c r="NTB11"/>
      <c r="NTC11"/>
      <c r="NTD11"/>
      <c r="NTE11"/>
      <c r="NTF11"/>
      <c r="NTG11"/>
      <c r="NTH11"/>
      <c r="NTI11"/>
      <c r="NTJ11"/>
      <c r="NTK11"/>
      <c r="NTL11"/>
      <c r="NTM11"/>
      <c r="NTN11"/>
      <c r="NTO11"/>
      <c r="NTP11"/>
      <c r="NTQ11"/>
      <c r="NTR11"/>
      <c r="NTS11"/>
      <c r="NTT11"/>
      <c r="NTU11"/>
      <c r="NTV11"/>
      <c r="NTW11"/>
      <c r="NTX11"/>
      <c r="NTY11"/>
      <c r="NTZ11"/>
      <c r="NUA11"/>
      <c r="NUB11"/>
      <c r="NUC11"/>
      <c r="NUD11"/>
      <c r="NUE11"/>
      <c r="NUF11"/>
      <c r="NUG11"/>
      <c r="NUH11"/>
      <c r="NUI11"/>
      <c r="NUJ11"/>
      <c r="NUK11"/>
      <c r="NUL11"/>
      <c r="NUM11"/>
      <c r="NUN11"/>
      <c r="NUO11"/>
      <c r="NUP11"/>
      <c r="NUQ11"/>
      <c r="NUR11"/>
      <c r="NUS11"/>
      <c r="NUT11"/>
      <c r="NUU11"/>
      <c r="NUV11"/>
      <c r="NUW11"/>
      <c r="NUX11"/>
      <c r="NUY11"/>
      <c r="NUZ11"/>
      <c r="NVA11"/>
      <c r="NVB11"/>
      <c r="NVC11"/>
      <c r="NVD11"/>
      <c r="NVE11"/>
      <c r="NVF11"/>
      <c r="NVG11"/>
      <c r="NVH11"/>
      <c r="NVI11"/>
      <c r="NVJ11"/>
      <c r="NVK11"/>
      <c r="NVL11"/>
      <c r="NVM11"/>
      <c r="NVN11"/>
      <c r="NVO11"/>
      <c r="NVP11"/>
      <c r="NVQ11"/>
      <c r="NVR11"/>
      <c r="NVS11"/>
      <c r="NVT11"/>
      <c r="NVU11"/>
      <c r="NVV11"/>
      <c r="NVW11"/>
      <c r="NVX11"/>
      <c r="NVY11"/>
      <c r="NVZ11"/>
      <c r="NWA11"/>
      <c r="NWB11"/>
      <c r="NWC11"/>
      <c r="NWD11"/>
      <c r="NWE11"/>
      <c r="NWF11"/>
      <c r="NWG11"/>
      <c r="NWH11"/>
      <c r="NWI11"/>
      <c r="NWJ11"/>
      <c r="NWK11"/>
      <c r="NWL11"/>
      <c r="NWM11"/>
      <c r="NWN11"/>
      <c r="NWO11"/>
      <c r="NWP11"/>
      <c r="NWQ11"/>
      <c r="NWR11"/>
      <c r="NWS11"/>
      <c r="NWT11"/>
      <c r="NWU11"/>
      <c r="NWV11"/>
      <c r="NWW11"/>
      <c r="NWX11"/>
      <c r="NWY11"/>
      <c r="NWZ11"/>
      <c r="NXA11"/>
      <c r="NXB11"/>
      <c r="NXC11"/>
      <c r="NXD11"/>
      <c r="NXE11"/>
      <c r="NXF11"/>
      <c r="NXG11"/>
      <c r="NXH11"/>
      <c r="NXI11"/>
      <c r="NXJ11"/>
      <c r="NXK11"/>
      <c r="NXL11"/>
      <c r="NXM11"/>
      <c r="NXN11"/>
      <c r="NXO11"/>
      <c r="NXP11"/>
      <c r="NXQ11"/>
      <c r="NXR11"/>
      <c r="NXS11"/>
      <c r="NXT11"/>
      <c r="NXU11"/>
      <c r="NXV11"/>
      <c r="NXW11"/>
      <c r="NXX11"/>
      <c r="NXY11"/>
      <c r="NXZ11"/>
      <c r="NYA11"/>
      <c r="NYB11"/>
      <c r="NYC11"/>
      <c r="NYD11"/>
      <c r="NYE11"/>
      <c r="NYF11"/>
      <c r="NYG11"/>
      <c r="NYH11"/>
      <c r="NYI11"/>
      <c r="NYJ11"/>
      <c r="NYK11"/>
      <c r="NYL11"/>
      <c r="NYM11"/>
      <c r="NYN11"/>
      <c r="NYO11"/>
      <c r="NYP11"/>
      <c r="NYQ11"/>
      <c r="NYR11"/>
      <c r="NYS11"/>
      <c r="NYT11"/>
      <c r="NYU11"/>
      <c r="NYV11"/>
      <c r="NYW11"/>
      <c r="NYX11"/>
      <c r="NYY11"/>
      <c r="NYZ11"/>
      <c r="NZA11"/>
      <c r="NZB11"/>
      <c r="NZC11"/>
      <c r="NZD11"/>
      <c r="NZE11"/>
      <c r="NZF11"/>
      <c r="NZG11"/>
      <c r="NZH11"/>
      <c r="NZI11"/>
      <c r="NZJ11"/>
      <c r="NZK11"/>
      <c r="NZL11"/>
      <c r="NZM11"/>
      <c r="NZN11"/>
      <c r="NZO11"/>
      <c r="NZP11"/>
      <c r="NZQ11"/>
      <c r="NZR11"/>
      <c r="NZS11"/>
      <c r="NZT11"/>
      <c r="NZU11"/>
      <c r="NZV11"/>
      <c r="NZW11"/>
      <c r="NZX11"/>
      <c r="NZY11"/>
      <c r="NZZ11"/>
      <c r="OAA11"/>
      <c r="OAB11"/>
      <c r="OAC11"/>
      <c r="OAD11"/>
      <c r="OAE11"/>
      <c r="OAF11"/>
      <c r="OAG11"/>
      <c r="OAH11"/>
      <c r="OAI11"/>
      <c r="OAJ11"/>
      <c r="OAK11"/>
      <c r="OAL11"/>
      <c r="OAM11"/>
      <c r="OAN11"/>
      <c r="OAO11"/>
      <c r="OAP11"/>
      <c r="OAQ11"/>
      <c r="OAR11"/>
      <c r="OAS11"/>
      <c r="OAT11"/>
      <c r="OAU11"/>
      <c r="OAV11"/>
      <c r="OAW11"/>
      <c r="OAX11"/>
      <c r="OAY11"/>
      <c r="OAZ11"/>
      <c r="OBA11"/>
      <c r="OBB11"/>
      <c r="OBC11"/>
      <c r="OBD11"/>
      <c r="OBE11"/>
      <c r="OBF11"/>
      <c r="OBG11"/>
      <c r="OBH11"/>
      <c r="OBI11"/>
      <c r="OBJ11"/>
      <c r="OBK11"/>
      <c r="OBL11"/>
      <c r="OBM11"/>
      <c r="OBN11"/>
      <c r="OBO11"/>
      <c r="OBP11"/>
      <c r="OBQ11"/>
      <c r="OBR11"/>
      <c r="OBS11"/>
      <c r="OBT11"/>
      <c r="OBU11"/>
      <c r="OBV11"/>
      <c r="OBW11"/>
      <c r="OBX11"/>
      <c r="OBY11"/>
      <c r="OBZ11"/>
      <c r="OCA11"/>
      <c r="OCB11"/>
      <c r="OCC11"/>
      <c r="OCD11"/>
      <c r="OCE11"/>
      <c r="OCF11"/>
      <c r="OCG11"/>
      <c r="OCH11"/>
      <c r="OCI11"/>
      <c r="OCJ11"/>
      <c r="OCK11"/>
      <c r="OCL11"/>
      <c r="OCM11"/>
      <c r="OCN11"/>
      <c r="OCO11"/>
      <c r="OCP11"/>
      <c r="OCQ11"/>
      <c r="OCR11"/>
      <c r="OCS11"/>
      <c r="OCT11"/>
      <c r="OCU11"/>
      <c r="OCV11"/>
      <c r="OCW11"/>
      <c r="OCX11"/>
      <c r="OCY11"/>
      <c r="OCZ11"/>
      <c r="ODA11"/>
      <c r="ODB11"/>
      <c r="ODC11"/>
      <c r="ODD11"/>
      <c r="ODE11"/>
      <c r="ODF11"/>
      <c r="ODG11"/>
      <c r="ODH11"/>
      <c r="ODI11"/>
      <c r="ODJ11"/>
      <c r="ODK11"/>
      <c r="ODL11"/>
      <c r="ODM11"/>
      <c r="ODN11"/>
      <c r="ODO11"/>
      <c r="ODP11"/>
      <c r="ODQ11"/>
      <c r="ODR11"/>
      <c r="ODS11"/>
      <c r="ODT11"/>
      <c r="ODU11"/>
      <c r="ODV11"/>
      <c r="ODW11"/>
      <c r="ODX11"/>
      <c r="ODY11"/>
      <c r="ODZ11"/>
      <c r="OEA11"/>
      <c r="OEB11"/>
      <c r="OEC11"/>
      <c r="OED11"/>
      <c r="OEE11"/>
      <c r="OEF11"/>
      <c r="OEG11"/>
      <c r="OEH11"/>
      <c r="OEI11"/>
      <c r="OEJ11"/>
      <c r="OEK11"/>
      <c r="OEL11"/>
      <c r="OEM11"/>
      <c r="OEN11"/>
      <c r="OEO11"/>
      <c r="OEP11"/>
      <c r="OEQ11"/>
      <c r="OER11"/>
      <c r="OES11"/>
      <c r="OET11"/>
      <c r="OEU11"/>
      <c r="OEV11"/>
      <c r="OEW11"/>
      <c r="OEX11"/>
      <c r="OEY11"/>
      <c r="OEZ11"/>
      <c r="OFA11"/>
      <c r="OFB11"/>
      <c r="OFC11"/>
      <c r="OFD11"/>
      <c r="OFE11"/>
      <c r="OFF11"/>
      <c r="OFG11"/>
      <c r="OFH11"/>
      <c r="OFI11"/>
      <c r="OFJ11"/>
      <c r="OFK11"/>
      <c r="OFL11"/>
      <c r="OFM11"/>
      <c r="OFN11"/>
      <c r="OFO11"/>
      <c r="OFP11"/>
      <c r="OFQ11"/>
      <c r="OFR11"/>
      <c r="OFS11"/>
      <c r="OFT11"/>
      <c r="OFU11"/>
      <c r="OFV11"/>
      <c r="OFW11"/>
      <c r="OFX11"/>
      <c r="OFY11"/>
      <c r="OFZ11"/>
      <c r="OGA11"/>
      <c r="OGB11"/>
      <c r="OGC11"/>
      <c r="OGD11"/>
      <c r="OGE11"/>
      <c r="OGF11"/>
      <c r="OGG11"/>
      <c r="OGH11"/>
      <c r="OGI11"/>
      <c r="OGJ11"/>
      <c r="OGK11"/>
      <c r="OGL11"/>
      <c r="OGM11"/>
      <c r="OGN11"/>
      <c r="OGO11"/>
      <c r="OGP11"/>
      <c r="OGQ11"/>
      <c r="OGR11"/>
      <c r="OGS11"/>
      <c r="OGT11"/>
      <c r="OGU11"/>
      <c r="OGV11"/>
      <c r="OGW11"/>
      <c r="OGX11"/>
      <c r="OGY11"/>
      <c r="OGZ11"/>
      <c r="OHA11"/>
      <c r="OHB11"/>
      <c r="OHC11"/>
      <c r="OHD11"/>
      <c r="OHE11"/>
      <c r="OHF11"/>
      <c r="OHG11"/>
      <c r="OHH11"/>
      <c r="OHI11"/>
      <c r="OHJ11"/>
      <c r="OHK11"/>
      <c r="OHL11"/>
      <c r="OHM11"/>
      <c r="OHN11"/>
      <c r="OHO11"/>
      <c r="OHP11"/>
      <c r="OHQ11"/>
      <c r="OHR11"/>
      <c r="OHS11"/>
      <c r="OHT11"/>
      <c r="OHU11"/>
      <c r="OHV11"/>
      <c r="OHW11"/>
      <c r="OHX11"/>
      <c r="OHY11"/>
      <c r="OHZ11"/>
      <c r="OIA11"/>
      <c r="OIB11"/>
      <c r="OIC11"/>
      <c r="OID11"/>
      <c r="OIE11"/>
      <c r="OIF11"/>
      <c r="OIG11"/>
      <c r="OIH11"/>
      <c r="OII11"/>
      <c r="OIJ11"/>
      <c r="OIK11"/>
      <c r="OIL11"/>
      <c r="OIM11"/>
      <c r="OIN11"/>
      <c r="OIO11"/>
      <c r="OIP11"/>
      <c r="OIQ11"/>
      <c r="OIR11"/>
      <c r="OIS11"/>
      <c r="OIT11"/>
      <c r="OIU11"/>
      <c r="OIV11"/>
      <c r="OIW11"/>
      <c r="OIX11"/>
      <c r="OIY11"/>
      <c r="OIZ11"/>
      <c r="OJA11"/>
      <c r="OJB11"/>
      <c r="OJC11"/>
      <c r="OJD11"/>
      <c r="OJE11"/>
      <c r="OJF11"/>
      <c r="OJG11"/>
      <c r="OJH11"/>
      <c r="OJI11"/>
      <c r="OJJ11"/>
      <c r="OJK11"/>
      <c r="OJL11"/>
      <c r="OJM11"/>
      <c r="OJN11"/>
      <c r="OJO11"/>
      <c r="OJP11"/>
      <c r="OJQ11"/>
      <c r="OJR11"/>
      <c r="OJS11"/>
      <c r="OJT11"/>
      <c r="OJU11"/>
      <c r="OJV11"/>
      <c r="OJW11"/>
      <c r="OJX11"/>
      <c r="OJY11"/>
      <c r="OJZ11"/>
      <c r="OKA11"/>
      <c r="OKB11"/>
      <c r="OKC11"/>
      <c r="OKD11"/>
      <c r="OKE11"/>
      <c r="OKF11"/>
      <c r="OKG11"/>
      <c r="OKH11"/>
      <c r="OKI11"/>
      <c r="OKJ11"/>
      <c r="OKK11"/>
      <c r="OKL11"/>
      <c r="OKM11"/>
      <c r="OKN11"/>
      <c r="OKO11"/>
      <c r="OKP11"/>
      <c r="OKQ11"/>
      <c r="OKR11"/>
      <c r="OKS11"/>
      <c r="OKT11"/>
      <c r="OKU11"/>
      <c r="OKV11"/>
      <c r="OKW11"/>
      <c r="OKX11"/>
      <c r="OKY11"/>
      <c r="OKZ11"/>
      <c r="OLA11"/>
      <c r="OLB11"/>
      <c r="OLC11"/>
      <c r="OLD11"/>
      <c r="OLE11"/>
      <c r="OLF11"/>
      <c r="OLG11"/>
      <c r="OLH11"/>
      <c r="OLI11"/>
      <c r="OLJ11"/>
      <c r="OLK11"/>
      <c r="OLL11"/>
      <c r="OLM11"/>
      <c r="OLN11"/>
      <c r="OLO11"/>
      <c r="OLP11"/>
      <c r="OLQ11"/>
      <c r="OLR11"/>
      <c r="OLS11"/>
      <c r="OLT11"/>
      <c r="OLU11"/>
      <c r="OLV11"/>
      <c r="OLW11"/>
      <c r="OLX11"/>
      <c r="OLY11"/>
      <c r="OLZ11"/>
      <c r="OMA11"/>
      <c r="OMB11"/>
      <c r="OMC11"/>
      <c r="OMD11"/>
      <c r="OME11"/>
      <c r="OMF11"/>
      <c r="OMG11"/>
      <c r="OMH11"/>
      <c r="OMI11"/>
      <c r="OMJ11"/>
      <c r="OMK11"/>
      <c r="OML11"/>
      <c r="OMM11"/>
      <c r="OMN11"/>
      <c r="OMO11"/>
      <c r="OMP11"/>
      <c r="OMQ11"/>
      <c r="OMR11"/>
      <c r="OMS11"/>
      <c r="OMT11"/>
      <c r="OMU11"/>
      <c r="OMV11"/>
      <c r="OMW11"/>
      <c r="OMX11"/>
      <c r="OMY11"/>
      <c r="OMZ11"/>
      <c r="ONA11"/>
      <c r="ONB11"/>
      <c r="ONC11"/>
      <c r="OND11"/>
      <c r="ONE11"/>
      <c r="ONF11"/>
      <c r="ONG11"/>
      <c r="ONH11"/>
      <c r="ONI11"/>
      <c r="ONJ11"/>
      <c r="ONK11"/>
      <c r="ONL11"/>
      <c r="ONM11"/>
      <c r="ONN11"/>
      <c r="ONO11"/>
      <c r="ONP11"/>
      <c r="ONQ11"/>
      <c r="ONR11"/>
      <c r="ONS11"/>
      <c r="ONT11"/>
      <c r="ONU11"/>
      <c r="ONV11"/>
      <c r="ONW11"/>
      <c r="ONX11"/>
      <c r="ONY11"/>
      <c r="ONZ11"/>
      <c r="OOA11"/>
      <c r="OOB11"/>
      <c r="OOC11"/>
      <c r="OOD11"/>
      <c r="OOE11"/>
      <c r="OOF11"/>
      <c r="OOG11"/>
      <c r="OOH11"/>
      <c r="OOI11"/>
      <c r="OOJ11"/>
      <c r="OOK11"/>
      <c r="OOL11"/>
      <c r="OOM11"/>
      <c r="OON11"/>
      <c r="OOO11"/>
      <c r="OOP11"/>
      <c r="OOQ11"/>
      <c r="OOR11"/>
      <c r="OOS11"/>
      <c r="OOT11"/>
      <c r="OOU11"/>
      <c r="OOV11"/>
      <c r="OOW11"/>
      <c r="OOX11"/>
      <c r="OOY11"/>
      <c r="OOZ11"/>
      <c r="OPA11"/>
      <c r="OPB11"/>
      <c r="OPC11"/>
      <c r="OPD11"/>
      <c r="OPE11"/>
      <c r="OPF11"/>
      <c r="OPG11"/>
      <c r="OPH11"/>
      <c r="OPI11"/>
      <c r="OPJ11"/>
      <c r="OPK11"/>
      <c r="OPL11"/>
      <c r="OPM11"/>
      <c r="OPN11"/>
      <c r="OPO11"/>
      <c r="OPP11"/>
      <c r="OPQ11"/>
      <c r="OPR11"/>
      <c r="OPS11"/>
      <c r="OPT11"/>
      <c r="OPU11"/>
      <c r="OPV11"/>
      <c r="OPW11"/>
      <c r="OPX11"/>
      <c r="OPY11"/>
      <c r="OPZ11"/>
      <c r="OQA11"/>
      <c r="OQB11"/>
      <c r="OQC11"/>
      <c r="OQD11"/>
      <c r="OQE11"/>
      <c r="OQF11"/>
      <c r="OQG11"/>
      <c r="OQH11"/>
      <c r="OQI11"/>
      <c r="OQJ11"/>
      <c r="OQK11"/>
      <c r="OQL11"/>
      <c r="OQM11"/>
      <c r="OQN11"/>
      <c r="OQO11"/>
      <c r="OQP11"/>
      <c r="OQQ11"/>
      <c r="OQR11"/>
      <c r="OQS11"/>
      <c r="OQT11"/>
      <c r="OQU11"/>
      <c r="OQV11"/>
      <c r="OQW11"/>
      <c r="OQX11"/>
      <c r="OQY11"/>
      <c r="OQZ11"/>
      <c r="ORA11"/>
      <c r="ORB11"/>
      <c r="ORC11"/>
      <c r="ORD11"/>
      <c r="ORE11"/>
      <c r="ORF11"/>
      <c r="ORG11"/>
      <c r="ORH11"/>
      <c r="ORI11"/>
      <c r="ORJ11"/>
      <c r="ORK11"/>
      <c r="ORL11"/>
      <c r="ORM11"/>
      <c r="ORN11"/>
      <c r="ORO11"/>
      <c r="ORP11"/>
      <c r="ORQ11"/>
      <c r="ORR11"/>
      <c r="ORS11"/>
      <c r="ORT11"/>
      <c r="ORU11"/>
      <c r="ORV11"/>
      <c r="ORW11"/>
      <c r="ORX11"/>
      <c r="ORY11"/>
      <c r="ORZ11"/>
      <c r="OSA11"/>
      <c r="OSB11"/>
      <c r="OSC11"/>
      <c r="OSD11"/>
      <c r="OSE11"/>
      <c r="OSF11"/>
      <c r="OSG11"/>
      <c r="OSH11"/>
      <c r="OSI11"/>
      <c r="OSJ11"/>
      <c r="OSK11"/>
      <c r="OSL11"/>
      <c r="OSM11"/>
      <c r="OSN11"/>
      <c r="OSO11"/>
      <c r="OSP11"/>
      <c r="OSQ11"/>
      <c r="OSR11"/>
      <c r="OSS11"/>
      <c r="OST11"/>
      <c r="OSU11"/>
      <c r="OSV11"/>
      <c r="OSW11"/>
      <c r="OSX11"/>
      <c r="OSY11"/>
      <c r="OSZ11"/>
      <c r="OTA11"/>
      <c r="OTB11"/>
      <c r="OTC11"/>
      <c r="OTD11"/>
      <c r="OTE11"/>
      <c r="OTF11"/>
      <c r="OTG11"/>
      <c r="OTH11"/>
      <c r="OTI11"/>
      <c r="OTJ11"/>
      <c r="OTK11"/>
      <c r="OTL11"/>
      <c r="OTM11"/>
      <c r="OTN11"/>
      <c r="OTO11"/>
      <c r="OTP11"/>
      <c r="OTQ11"/>
      <c r="OTR11"/>
      <c r="OTS11"/>
      <c r="OTT11"/>
      <c r="OTU11"/>
      <c r="OTV11"/>
      <c r="OTW11"/>
      <c r="OTX11"/>
      <c r="OTY11"/>
      <c r="OTZ11"/>
      <c r="OUA11"/>
      <c r="OUB11"/>
      <c r="OUC11"/>
      <c r="OUD11"/>
      <c r="OUE11"/>
      <c r="OUF11"/>
      <c r="OUG11"/>
      <c r="OUH11"/>
      <c r="OUI11"/>
      <c r="OUJ11"/>
      <c r="OUK11"/>
      <c r="OUL11"/>
      <c r="OUM11"/>
      <c r="OUN11"/>
      <c r="OUO11"/>
      <c r="OUP11"/>
      <c r="OUQ11"/>
      <c r="OUR11"/>
      <c r="OUS11"/>
      <c r="OUT11"/>
      <c r="OUU11"/>
      <c r="OUV11"/>
      <c r="OUW11"/>
      <c r="OUX11"/>
      <c r="OUY11"/>
      <c r="OUZ11"/>
      <c r="OVA11"/>
      <c r="OVB11"/>
      <c r="OVC11"/>
      <c r="OVD11"/>
      <c r="OVE11"/>
      <c r="OVF11"/>
      <c r="OVG11"/>
      <c r="OVH11"/>
      <c r="OVI11"/>
      <c r="OVJ11"/>
      <c r="OVK11"/>
      <c r="OVL11"/>
      <c r="OVM11"/>
      <c r="OVN11"/>
      <c r="OVO11"/>
      <c r="OVP11"/>
      <c r="OVQ11"/>
      <c r="OVR11"/>
      <c r="OVS11"/>
      <c r="OVT11"/>
      <c r="OVU11"/>
      <c r="OVV11"/>
      <c r="OVW11"/>
      <c r="OVX11"/>
      <c r="OVY11"/>
      <c r="OVZ11"/>
      <c r="OWA11"/>
      <c r="OWB11"/>
      <c r="OWC11"/>
      <c r="OWD11"/>
      <c r="OWE11"/>
      <c r="OWF11"/>
      <c r="OWG11"/>
      <c r="OWH11"/>
      <c r="OWI11"/>
      <c r="OWJ11"/>
      <c r="OWK11"/>
      <c r="OWL11"/>
      <c r="OWM11"/>
      <c r="OWN11"/>
      <c r="OWO11"/>
      <c r="OWP11"/>
      <c r="OWQ11"/>
      <c r="OWR11"/>
      <c r="OWS11"/>
      <c r="OWT11"/>
      <c r="OWU11"/>
      <c r="OWV11"/>
      <c r="OWW11"/>
      <c r="OWX11"/>
      <c r="OWY11"/>
      <c r="OWZ11"/>
      <c r="OXA11"/>
      <c r="OXB11"/>
      <c r="OXC11"/>
      <c r="OXD11"/>
      <c r="OXE11"/>
      <c r="OXF11"/>
      <c r="OXG11"/>
      <c r="OXH11"/>
      <c r="OXI11"/>
      <c r="OXJ11"/>
      <c r="OXK11"/>
      <c r="OXL11"/>
      <c r="OXM11"/>
      <c r="OXN11"/>
      <c r="OXO11"/>
      <c r="OXP11"/>
      <c r="OXQ11"/>
      <c r="OXR11"/>
      <c r="OXS11"/>
      <c r="OXT11"/>
      <c r="OXU11"/>
      <c r="OXV11"/>
      <c r="OXW11"/>
      <c r="OXX11"/>
      <c r="OXY11"/>
      <c r="OXZ11"/>
      <c r="OYA11"/>
      <c r="OYB11"/>
      <c r="OYC11"/>
      <c r="OYD11"/>
      <c r="OYE11"/>
      <c r="OYF11"/>
      <c r="OYG11"/>
      <c r="OYH11"/>
      <c r="OYI11"/>
      <c r="OYJ11"/>
      <c r="OYK11"/>
      <c r="OYL11"/>
      <c r="OYM11"/>
      <c r="OYN11"/>
      <c r="OYO11"/>
      <c r="OYP11"/>
      <c r="OYQ11"/>
      <c r="OYR11"/>
      <c r="OYS11"/>
      <c r="OYT11"/>
      <c r="OYU11"/>
      <c r="OYV11"/>
      <c r="OYW11"/>
      <c r="OYX11"/>
      <c r="OYY11"/>
      <c r="OYZ11"/>
      <c r="OZA11"/>
      <c r="OZB11"/>
      <c r="OZC11"/>
      <c r="OZD11"/>
      <c r="OZE11"/>
      <c r="OZF11"/>
      <c r="OZG11"/>
      <c r="OZH11"/>
      <c r="OZI11"/>
      <c r="OZJ11"/>
      <c r="OZK11"/>
      <c r="OZL11"/>
      <c r="OZM11"/>
      <c r="OZN11"/>
      <c r="OZO11"/>
      <c r="OZP11"/>
      <c r="OZQ11"/>
      <c r="OZR11"/>
      <c r="OZS11"/>
      <c r="OZT11"/>
      <c r="OZU11"/>
      <c r="OZV11"/>
      <c r="OZW11"/>
      <c r="OZX11"/>
      <c r="OZY11"/>
      <c r="OZZ11"/>
      <c r="PAA11"/>
      <c r="PAB11"/>
      <c r="PAC11"/>
      <c r="PAD11"/>
      <c r="PAE11"/>
      <c r="PAF11"/>
      <c r="PAG11"/>
      <c r="PAH11"/>
      <c r="PAI11"/>
      <c r="PAJ11"/>
      <c r="PAK11"/>
      <c r="PAL11"/>
      <c r="PAM11"/>
      <c r="PAN11"/>
      <c r="PAO11"/>
      <c r="PAP11"/>
      <c r="PAQ11"/>
      <c r="PAR11"/>
      <c r="PAS11"/>
      <c r="PAT11"/>
      <c r="PAU11"/>
      <c r="PAV11"/>
      <c r="PAW11"/>
      <c r="PAX11"/>
      <c r="PAY11"/>
      <c r="PAZ11"/>
      <c r="PBA11"/>
      <c r="PBB11"/>
      <c r="PBC11"/>
      <c r="PBD11"/>
      <c r="PBE11"/>
      <c r="PBF11"/>
      <c r="PBG11"/>
      <c r="PBH11"/>
      <c r="PBI11"/>
      <c r="PBJ11"/>
      <c r="PBK11"/>
      <c r="PBL11"/>
      <c r="PBM11"/>
      <c r="PBN11"/>
      <c r="PBO11"/>
      <c r="PBP11"/>
      <c r="PBQ11"/>
      <c r="PBR11"/>
      <c r="PBS11"/>
      <c r="PBT11"/>
      <c r="PBU11"/>
      <c r="PBV11"/>
      <c r="PBW11"/>
      <c r="PBX11"/>
      <c r="PBY11"/>
      <c r="PBZ11"/>
      <c r="PCA11"/>
      <c r="PCB11"/>
      <c r="PCC11"/>
      <c r="PCD11"/>
      <c r="PCE11"/>
      <c r="PCF11"/>
      <c r="PCG11"/>
      <c r="PCH11"/>
      <c r="PCI11"/>
      <c r="PCJ11"/>
      <c r="PCK11"/>
      <c r="PCL11"/>
      <c r="PCM11"/>
      <c r="PCN11"/>
      <c r="PCO11"/>
      <c r="PCP11"/>
      <c r="PCQ11"/>
      <c r="PCR11"/>
      <c r="PCS11"/>
      <c r="PCT11"/>
      <c r="PCU11"/>
      <c r="PCV11"/>
      <c r="PCW11"/>
      <c r="PCX11"/>
      <c r="PCY11"/>
      <c r="PCZ11"/>
      <c r="PDA11"/>
      <c r="PDB11"/>
      <c r="PDC11"/>
      <c r="PDD11"/>
      <c r="PDE11"/>
      <c r="PDF11"/>
      <c r="PDG11"/>
      <c r="PDH11"/>
      <c r="PDI11"/>
      <c r="PDJ11"/>
      <c r="PDK11"/>
      <c r="PDL11"/>
      <c r="PDM11"/>
      <c r="PDN11"/>
      <c r="PDO11"/>
      <c r="PDP11"/>
      <c r="PDQ11"/>
      <c r="PDR11"/>
      <c r="PDS11"/>
      <c r="PDT11"/>
      <c r="PDU11"/>
      <c r="PDV11"/>
      <c r="PDW11"/>
      <c r="PDX11"/>
      <c r="PDY11"/>
      <c r="PDZ11"/>
      <c r="PEA11"/>
      <c r="PEB11"/>
      <c r="PEC11"/>
      <c r="PED11"/>
      <c r="PEE11"/>
      <c r="PEF11"/>
      <c r="PEG11"/>
      <c r="PEH11"/>
      <c r="PEI11"/>
      <c r="PEJ11"/>
      <c r="PEK11"/>
      <c r="PEL11"/>
      <c r="PEM11"/>
      <c r="PEN11"/>
      <c r="PEO11"/>
      <c r="PEP11"/>
      <c r="PEQ11"/>
      <c r="PER11"/>
      <c r="PES11"/>
      <c r="PET11"/>
      <c r="PEU11"/>
      <c r="PEV11"/>
      <c r="PEW11"/>
      <c r="PEX11"/>
      <c r="PEY11"/>
      <c r="PEZ11"/>
      <c r="PFA11"/>
      <c r="PFB11"/>
      <c r="PFC11"/>
      <c r="PFD11"/>
      <c r="PFE11"/>
      <c r="PFF11"/>
      <c r="PFG11"/>
      <c r="PFH11"/>
      <c r="PFI11"/>
      <c r="PFJ11"/>
      <c r="PFK11"/>
      <c r="PFL11"/>
      <c r="PFM11"/>
      <c r="PFN11"/>
      <c r="PFO11"/>
      <c r="PFP11"/>
      <c r="PFQ11"/>
      <c r="PFR11"/>
      <c r="PFS11"/>
      <c r="PFT11"/>
      <c r="PFU11"/>
      <c r="PFV11"/>
      <c r="PFW11"/>
      <c r="PFX11"/>
      <c r="PFY11"/>
      <c r="PFZ11"/>
      <c r="PGA11"/>
      <c r="PGB11"/>
      <c r="PGC11"/>
      <c r="PGD11"/>
      <c r="PGE11"/>
      <c r="PGF11"/>
      <c r="PGG11"/>
      <c r="PGH11"/>
      <c r="PGI11"/>
      <c r="PGJ11"/>
      <c r="PGK11"/>
      <c r="PGL11"/>
      <c r="PGM11"/>
      <c r="PGN11"/>
      <c r="PGO11"/>
      <c r="PGP11"/>
      <c r="PGQ11"/>
      <c r="PGR11"/>
      <c r="PGS11"/>
      <c r="PGT11"/>
      <c r="PGU11"/>
      <c r="PGV11"/>
      <c r="PGW11"/>
      <c r="PGX11"/>
      <c r="PGY11"/>
      <c r="PGZ11"/>
      <c r="PHA11"/>
      <c r="PHB11"/>
      <c r="PHC11"/>
      <c r="PHD11"/>
      <c r="PHE11"/>
      <c r="PHF11"/>
      <c r="PHG11"/>
      <c r="PHH11"/>
      <c r="PHI11"/>
      <c r="PHJ11"/>
      <c r="PHK11"/>
      <c r="PHL11"/>
      <c r="PHM11"/>
      <c r="PHN11"/>
      <c r="PHO11"/>
      <c r="PHP11"/>
      <c r="PHQ11"/>
      <c r="PHR11"/>
      <c r="PHS11"/>
      <c r="PHT11"/>
      <c r="PHU11"/>
      <c r="PHV11"/>
      <c r="PHW11"/>
      <c r="PHX11"/>
      <c r="PHY11"/>
      <c r="PHZ11"/>
      <c r="PIA11"/>
      <c r="PIB11"/>
      <c r="PIC11"/>
      <c r="PID11"/>
      <c r="PIE11"/>
      <c r="PIF11"/>
      <c r="PIG11"/>
      <c r="PIH11"/>
      <c r="PII11"/>
      <c r="PIJ11"/>
      <c r="PIK11"/>
      <c r="PIL11"/>
      <c r="PIM11"/>
      <c r="PIN11"/>
      <c r="PIO11"/>
      <c r="PIP11"/>
      <c r="PIQ11"/>
      <c r="PIR11"/>
      <c r="PIS11"/>
      <c r="PIT11"/>
      <c r="PIU11"/>
      <c r="PIV11"/>
      <c r="PIW11"/>
      <c r="PIX11"/>
      <c r="PIY11"/>
      <c r="PIZ11"/>
      <c r="PJA11"/>
      <c r="PJB11"/>
      <c r="PJC11"/>
      <c r="PJD11"/>
      <c r="PJE11"/>
      <c r="PJF11"/>
      <c r="PJG11"/>
      <c r="PJH11"/>
      <c r="PJI11"/>
      <c r="PJJ11"/>
      <c r="PJK11"/>
      <c r="PJL11"/>
      <c r="PJM11"/>
      <c r="PJN11"/>
      <c r="PJO11"/>
      <c r="PJP11"/>
      <c r="PJQ11"/>
      <c r="PJR11"/>
      <c r="PJS11"/>
      <c r="PJT11"/>
      <c r="PJU11"/>
      <c r="PJV11"/>
      <c r="PJW11"/>
      <c r="PJX11"/>
      <c r="PJY11"/>
      <c r="PJZ11"/>
      <c r="PKA11"/>
      <c r="PKB11"/>
      <c r="PKC11"/>
      <c r="PKD11"/>
      <c r="PKE11"/>
      <c r="PKF11"/>
      <c r="PKG11"/>
      <c r="PKH11"/>
      <c r="PKI11"/>
      <c r="PKJ11"/>
      <c r="PKK11"/>
      <c r="PKL11"/>
      <c r="PKM11"/>
      <c r="PKN11"/>
      <c r="PKO11"/>
      <c r="PKP11"/>
      <c r="PKQ11"/>
      <c r="PKR11"/>
      <c r="PKS11"/>
      <c r="PKT11"/>
      <c r="PKU11"/>
      <c r="PKV11"/>
      <c r="PKW11"/>
      <c r="PKX11"/>
      <c r="PKY11"/>
      <c r="PKZ11"/>
      <c r="PLA11"/>
      <c r="PLB11"/>
      <c r="PLC11"/>
      <c r="PLD11"/>
      <c r="PLE11"/>
      <c r="PLF11"/>
      <c r="PLG11"/>
      <c r="PLH11"/>
      <c r="PLI11"/>
      <c r="PLJ11"/>
      <c r="PLK11"/>
      <c r="PLL11"/>
      <c r="PLM11"/>
      <c r="PLN11"/>
      <c r="PLO11"/>
      <c r="PLP11"/>
      <c r="PLQ11"/>
      <c r="PLR11"/>
      <c r="PLS11"/>
      <c r="PLT11"/>
      <c r="PLU11"/>
      <c r="PLV11"/>
      <c r="PLW11"/>
      <c r="PLX11"/>
      <c r="PLY11"/>
      <c r="PLZ11"/>
      <c r="PMA11"/>
      <c r="PMB11"/>
      <c r="PMC11"/>
      <c r="PMD11"/>
      <c r="PME11"/>
      <c r="PMF11"/>
      <c r="PMG11"/>
      <c r="PMH11"/>
      <c r="PMI11"/>
      <c r="PMJ11"/>
      <c r="PMK11"/>
      <c r="PML11"/>
      <c r="PMM11"/>
      <c r="PMN11"/>
      <c r="PMO11"/>
      <c r="PMP11"/>
      <c r="PMQ11"/>
      <c r="PMR11"/>
      <c r="PMS11"/>
      <c r="PMT11"/>
      <c r="PMU11"/>
      <c r="PMV11"/>
      <c r="PMW11"/>
      <c r="PMX11"/>
      <c r="PMY11"/>
      <c r="PMZ11"/>
      <c r="PNA11"/>
      <c r="PNB11"/>
      <c r="PNC11"/>
      <c r="PND11"/>
      <c r="PNE11"/>
      <c r="PNF11"/>
      <c r="PNG11"/>
      <c r="PNH11"/>
      <c r="PNI11"/>
      <c r="PNJ11"/>
      <c r="PNK11"/>
      <c r="PNL11"/>
      <c r="PNM11"/>
      <c r="PNN11"/>
      <c r="PNO11"/>
      <c r="PNP11"/>
      <c r="PNQ11"/>
      <c r="PNR11"/>
      <c r="PNS11"/>
      <c r="PNT11"/>
      <c r="PNU11"/>
      <c r="PNV11"/>
      <c r="PNW11"/>
      <c r="PNX11"/>
      <c r="PNY11"/>
      <c r="PNZ11"/>
      <c r="POA11"/>
      <c r="POB11"/>
      <c r="POC11"/>
      <c r="POD11"/>
      <c r="POE11"/>
      <c r="POF11"/>
      <c r="POG11"/>
      <c r="POH11"/>
      <c r="POI11"/>
      <c r="POJ11"/>
      <c r="POK11"/>
      <c r="POL11"/>
      <c r="POM11"/>
      <c r="PON11"/>
      <c r="POO11"/>
      <c r="POP11"/>
      <c r="POQ11"/>
      <c r="POR11"/>
      <c r="POS11"/>
      <c r="POT11"/>
      <c r="POU11"/>
      <c r="POV11"/>
      <c r="POW11"/>
      <c r="POX11"/>
      <c r="POY11"/>
      <c r="POZ11"/>
      <c r="PPA11"/>
      <c r="PPB11"/>
      <c r="PPC11"/>
      <c r="PPD11"/>
      <c r="PPE11"/>
      <c r="PPF11"/>
      <c r="PPG11"/>
      <c r="PPH11"/>
      <c r="PPI11"/>
      <c r="PPJ11"/>
      <c r="PPK11"/>
      <c r="PPL11"/>
      <c r="PPM11"/>
      <c r="PPN11"/>
      <c r="PPO11"/>
      <c r="PPP11"/>
      <c r="PPQ11"/>
      <c r="PPR11"/>
      <c r="PPS11"/>
      <c r="PPT11"/>
      <c r="PPU11"/>
      <c r="PPV11"/>
      <c r="PPW11"/>
      <c r="PPX11"/>
      <c r="PPY11"/>
      <c r="PPZ11"/>
      <c r="PQA11"/>
      <c r="PQB11"/>
      <c r="PQC11"/>
      <c r="PQD11"/>
      <c r="PQE11"/>
      <c r="PQF11"/>
      <c r="PQG11"/>
      <c r="PQH11"/>
      <c r="PQI11"/>
      <c r="PQJ11"/>
      <c r="PQK11"/>
      <c r="PQL11"/>
      <c r="PQM11"/>
      <c r="PQN11"/>
      <c r="PQO11"/>
      <c r="PQP11"/>
      <c r="PQQ11"/>
      <c r="PQR11"/>
      <c r="PQS11"/>
      <c r="PQT11"/>
      <c r="PQU11"/>
      <c r="PQV11"/>
      <c r="PQW11"/>
      <c r="PQX11"/>
      <c r="PQY11"/>
      <c r="PQZ11"/>
      <c r="PRA11"/>
      <c r="PRB11"/>
      <c r="PRC11"/>
      <c r="PRD11"/>
      <c r="PRE11"/>
      <c r="PRF11"/>
      <c r="PRG11"/>
      <c r="PRH11"/>
      <c r="PRI11"/>
      <c r="PRJ11"/>
      <c r="PRK11"/>
      <c r="PRL11"/>
      <c r="PRM11"/>
      <c r="PRN11"/>
      <c r="PRO11"/>
      <c r="PRP11"/>
      <c r="PRQ11"/>
      <c r="PRR11"/>
      <c r="PRS11"/>
      <c r="PRT11"/>
      <c r="PRU11"/>
      <c r="PRV11"/>
      <c r="PRW11"/>
      <c r="PRX11"/>
      <c r="PRY11"/>
      <c r="PRZ11"/>
      <c r="PSA11"/>
      <c r="PSB11"/>
      <c r="PSC11"/>
      <c r="PSD11"/>
      <c r="PSE11"/>
      <c r="PSF11"/>
      <c r="PSG11"/>
      <c r="PSH11"/>
      <c r="PSI11"/>
      <c r="PSJ11"/>
      <c r="PSK11"/>
      <c r="PSL11"/>
      <c r="PSM11"/>
      <c r="PSN11"/>
      <c r="PSO11"/>
      <c r="PSP11"/>
      <c r="PSQ11"/>
      <c r="PSR11"/>
      <c r="PSS11"/>
      <c r="PST11"/>
      <c r="PSU11"/>
      <c r="PSV11"/>
      <c r="PSW11"/>
      <c r="PSX11"/>
      <c r="PSY11"/>
      <c r="PSZ11"/>
      <c r="PTA11"/>
      <c r="PTB11"/>
      <c r="PTC11"/>
      <c r="PTD11"/>
      <c r="PTE11"/>
      <c r="PTF11"/>
      <c r="PTG11"/>
      <c r="PTH11"/>
      <c r="PTI11"/>
      <c r="PTJ11"/>
      <c r="PTK11"/>
      <c r="PTL11"/>
      <c r="PTM11"/>
      <c r="PTN11"/>
      <c r="PTO11"/>
      <c r="PTP11"/>
      <c r="PTQ11"/>
      <c r="PTR11"/>
      <c r="PTS11"/>
      <c r="PTT11"/>
      <c r="PTU11"/>
      <c r="PTV11"/>
      <c r="PTW11"/>
      <c r="PTX11"/>
      <c r="PTY11"/>
      <c r="PTZ11"/>
      <c r="PUA11"/>
      <c r="PUB11"/>
      <c r="PUC11"/>
      <c r="PUD11"/>
      <c r="PUE11"/>
      <c r="PUF11"/>
      <c r="PUG11"/>
      <c r="PUH11"/>
      <c r="PUI11"/>
      <c r="PUJ11"/>
      <c r="PUK11"/>
      <c r="PUL11"/>
      <c r="PUM11"/>
      <c r="PUN11"/>
      <c r="PUO11"/>
      <c r="PUP11"/>
      <c r="PUQ11"/>
      <c r="PUR11"/>
      <c r="PUS11"/>
      <c r="PUT11"/>
      <c r="PUU11"/>
      <c r="PUV11"/>
      <c r="PUW11"/>
      <c r="PUX11"/>
      <c r="PUY11"/>
      <c r="PUZ11"/>
      <c r="PVA11"/>
      <c r="PVB11"/>
      <c r="PVC11"/>
      <c r="PVD11"/>
      <c r="PVE11"/>
      <c r="PVF11"/>
      <c r="PVG11"/>
      <c r="PVH11"/>
      <c r="PVI11"/>
      <c r="PVJ11"/>
      <c r="PVK11"/>
      <c r="PVL11"/>
      <c r="PVM11"/>
      <c r="PVN11"/>
      <c r="PVO11"/>
      <c r="PVP11"/>
      <c r="PVQ11"/>
      <c r="PVR11"/>
      <c r="PVS11"/>
      <c r="PVT11"/>
      <c r="PVU11"/>
      <c r="PVV11"/>
      <c r="PVW11"/>
      <c r="PVX11"/>
      <c r="PVY11"/>
      <c r="PVZ11"/>
      <c r="PWA11"/>
      <c r="PWB11"/>
      <c r="PWC11"/>
      <c r="PWD11"/>
      <c r="PWE11"/>
      <c r="PWF11"/>
      <c r="PWG11"/>
      <c r="PWH11"/>
      <c r="PWI11"/>
      <c r="PWJ11"/>
      <c r="PWK11"/>
      <c r="PWL11"/>
      <c r="PWM11"/>
      <c r="PWN11"/>
      <c r="PWO11"/>
      <c r="PWP11"/>
      <c r="PWQ11"/>
      <c r="PWR11"/>
      <c r="PWS11"/>
      <c r="PWT11"/>
      <c r="PWU11"/>
      <c r="PWV11"/>
      <c r="PWW11"/>
      <c r="PWX11"/>
      <c r="PWY11"/>
      <c r="PWZ11"/>
      <c r="PXA11"/>
      <c r="PXB11"/>
      <c r="PXC11"/>
      <c r="PXD11"/>
      <c r="PXE11"/>
      <c r="PXF11"/>
      <c r="PXG11"/>
      <c r="PXH11"/>
      <c r="PXI11"/>
      <c r="PXJ11"/>
      <c r="PXK11"/>
      <c r="PXL11"/>
      <c r="PXM11"/>
      <c r="PXN11"/>
      <c r="PXO11"/>
      <c r="PXP11"/>
      <c r="PXQ11"/>
      <c r="PXR11"/>
      <c r="PXS11"/>
      <c r="PXT11"/>
      <c r="PXU11"/>
      <c r="PXV11"/>
      <c r="PXW11"/>
      <c r="PXX11"/>
      <c r="PXY11"/>
      <c r="PXZ11"/>
      <c r="PYA11"/>
      <c r="PYB11"/>
      <c r="PYC11"/>
      <c r="PYD11"/>
      <c r="PYE11"/>
      <c r="PYF11"/>
      <c r="PYG11"/>
      <c r="PYH11"/>
      <c r="PYI11"/>
      <c r="PYJ11"/>
      <c r="PYK11"/>
      <c r="PYL11"/>
      <c r="PYM11"/>
      <c r="PYN11"/>
      <c r="PYO11"/>
      <c r="PYP11"/>
      <c r="PYQ11"/>
      <c r="PYR11"/>
      <c r="PYS11"/>
      <c r="PYT11"/>
      <c r="PYU11"/>
      <c r="PYV11"/>
      <c r="PYW11"/>
      <c r="PYX11"/>
      <c r="PYY11"/>
      <c r="PYZ11"/>
      <c r="PZA11"/>
      <c r="PZB11"/>
      <c r="PZC11"/>
      <c r="PZD11"/>
      <c r="PZE11"/>
      <c r="PZF11"/>
      <c r="PZG11"/>
      <c r="PZH11"/>
      <c r="PZI11"/>
      <c r="PZJ11"/>
      <c r="PZK11"/>
      <c r="PZL11"/>
      <c r="PZM11"/>
      <c r="PZN11"/>
      <c r="PZO11"/>
      <c r="PZP11"/>
      <c r="PZQ11"/>
      <c r="PZR11"/>
      <c r="PZS11"/>
      <c r="PZT11"/>
      <c r="PZU11"/>
      <c r="PZV11"/>
      <c r="PZW11"/>
      <c r="PZX11"/>
      <c r="PZY11"/>
      <c r="PZZ11"/>
      <c r="QAA11"/>
      <c r="QAB11"/>
      <c r="QAC11"/>
      <c r="QAD11"/>
      <c r="QAE11"/>
      <c r="QAF11"/>
      <c r="QAG11"/>
      <c r="QAH11"/>
      <c r="QAI11"/>
      <c r="QAJ11"/>
      <c r="QAK11"/>
      <c r="QAL11"/>
      <c r="QAM11"/>
      <c r="QAN11"/>
      <c r="QAO11"/>
      <c r="QAP11"/>
      <c r="QAQ11"/>
      <c r="QAR11"/>
      <c r="QAS11"/>
      <c r="QAT11"/>
      <c r="QAU11"/>
      <c r="QAV11"/>
      <c r="QAW11"/>
      <c r="QAX11"/>
      <c r="QAY11"/>
      <c r="QAZ11"/>
      <c r="QBA11"/>
      <c r="QBB11"/>
      <c r="QBC11"/>
      <c r="QBD11"/>
      <c r="QBE11"/>
      <c r="QBF11"/>
      <c r="QBG11"/>
      <c r="QBH11"/>
      <c r="QBI11"/>
      <c r="QBJ11"/>
      <c r="QBK11"/>
      <c r="QBL11"/>
      <c r="QBM11"/>
      <c r="QBN11"/>
      <c r="QBO11"/>
      <c r="QBP11"/>
      <c r="QBQ11"/>
      <c r="QBR11"/>
      <c r="QBS11"/>
      <c r="QBT11"/>
      <c r="QBU11"/>
      <c r="QBV11"/>
      <c r="QBW11"/>
      <c r="QBX11"/>
      <c r="QBY11"/>
      <c r="QBZ11"/>
      <c r="QCA11"/>
      <c r="QCB11"/>
      <c r="QCC11"/>
      <c r="QCD11"/>
      <c r="QCE11"/>
      <c r="QCF11"/>
      <c r="QCG11"/>
      <c r="QCH11"/>
      <c r="QCI11"/>
      <c r="QCJ11"/>
      <c r="QCK11"/>
      <c r="QCL11"/>
      <c r="QCM11"/>
      <c r="QCN11"/>
      <c r="QCO11"/>
      <c r="QCP11"/>
      <c r="QCQ11"/>
      <c r="QCR11"/>
      <c r="QCS11"/>
      <c r="QCT11"/>
      <c r="QCU11"/>
      <c r="QCV11"/>
      <c r="QCW11"/>
      <c r="QCX11"/>
      <c r="QCY11"/>
      <c r="QCZ11"/>
      <c r="QDA11"/>
      <c r="QDB11"/>
      <c r="QDC11"/>
      <c r="QDD11"/>
      <c r="QDE11"/>
      <c r="QDF11"/>
      <c r="QDG11"/>
      <c r="QDH11"/>
      <c r="QDI11"/>
      <c r="QDJ11"/>
      <c r="QDK11"/>
      <c r="QDL11"/>
      <c r="QDM11"/>
      <c r="QDN11"/>
      <c r="QDO11"/>
      <c r="QDP11"/>
      <c r="QDQ11"/>
      <c r="QDR11"/>
      <c r="QDS11"/>
      <c r="QDT11"/>
      <c r="QDU11"/>
      <c r="QDV11"/>
      <c r="QDW11"/>
      <c r="QDX11"/>
      <c r="QDY11"/>
      <c r="QDZ11"/>
      <c r="QEA11"/>
      <c r="QEB11"/>
      <c r="QEC11"/>
      <c r="QED11"/>
      <c r="QEE11"/>
      <c r="QEF11"/>
      <c r="QEG11"/>
      <c r="QEH11"/>
      <c r="QEI11"/>
      <c r="QEJ11"/>
      <c r="QEK11"/>
      <c r="QEL11"/>
      <c r="QEM11"/>
      <c r="QEN11"/>
      <c r="QEO11"/>
      <c r="QEP11"/>
      <c r="QEQ11"/>
      <c r="QER11"/>
      <c r="QES11"/>
      <c r="QET11"/>
      <c r="QEU11"/>
      <c r="QEV11"/>
      <c r="QEW11"/>
      <c r="QEX11"/>
      <c r="QEY11"/>
      <c r="QEZ11"/>
      <c r="QFA11"/>
      <c r="QFB11"/>
      <c r="QFC11"/>
      <c r="QFD11"/>
      <c r="QFE11"/>
      <c r="QFF11"/>
      <c r="QFG11"/>
      <c r="QFH11"/>
      <c r="QFI11"/>
      <c r="QFJ11"/>
      <c r="QFK11"/>
      <c r="QFL11"/>
      <c r="QFM11"/>
      <c r="QFN11"/>
      <c r="QFO11"/>
      <c r="QFP11"/>
      <c r="QFQ11"/>
      <c r="QFR11"/>
      <c r="QFS11"/>
      <c r="QFT11"/>
      <c r="QFU11"/>
      <c r="QFV11"/>
      <c r="QFW11"/>
      <c r="QFX11"/>
      <c r="QFY11"/>
      <c r="QFZ11"/>
      <c r="QGA11"/>
      <c r="QGB11"/>
      <c r="QGC11"/>
      <c r="QGD11"/>
      <c r="QGE11"/>
      <c r="QGF11"/>
      <c r="QGG11"/>
      <c r="QGH11"/>
      <c r="QGI11"/>
      <c r="QGJ11"/>
      <c r="QGK11"/>
      <c r="QGL11"/>
      <c r="QGM11"/>
      <c r="QGN11"/>
      <c r="QGO11"/>
      <c r="QGP11"/>
      <c r="QGQ11"/>
      <c r="QGR11"/>
      <c r="QGS11"/>
      <c r="QGT11"/>
      <c r="QGU11"/>
      <c r="QGV11"/>
      <c r="QGW11"/>
      <c r="QGX11"/>
      <c r="QGY11"/>
      <c r="QGZ11"/>
      <c r="QHA11"/>
      <c r="QHB11"/>
      <c r="QHC11"/>
      <c r="QHD11"/>
      <c r="QHE11"/>
      <c r="QHF11"/>
      <c r="QHG11"/>
      <c r="QHH11"/>
      <c r="QHI11"/>
      <c r="QHJ11"/>
      <c r="QHK11"/>
      <c r="QHL11"/>
      <c r="QHM11"/>
      <c r="QHN11"/>
      <c r="QHO11"/>
      <c r="QHP11"/>
      <c r="QHQ11"/>
      <c r="QHR11"/>
      <c r="QHS11"/>
      <c r="QHT11"/>
      <c r="QHU11"/>
      <c r="QHV11"/>
      <c r="QHW11"/>
      <c r="QHX11"/>
      <c r="QHY11"/>
      <c r="QHZ11"/>
      <c r="QIA11"/>
      <c r="QIB11"/>
      <c r="QIC11"/>
      <c r="QID11"/>
      <c r="QIE11"/>
      <c r="QIF11"/>
      <c r="QIG11"/>
      <c r="QIH11"/>
      <c r="QII11"/>
      <c r="QIJ11"/>
      <c r="QIK11"/>
      <c r="QIL11"/>
      <c r="QIM11"/>
      <c r="QIN11"/>
      <c r="QIO11"/>
      <c r="QIP11"/>
      <c r="QIQ11"/>
      <c r="QIR11"/>
      <c r="QIS11"/>
      <c r="QIT11"/>
      <c r="QIU11"/>
      <c r="QIV11"/>
      <c r="QIW11"/>
      <c r="QIX11"/>
      <c r="QIY11"/>
      <c r="QIZ11"/>
      <c r="QJA11"/>
      <c r="QJB11"/>
      <c r="QJC11"/>
      <c r="QJD11"/>
      <c r="QJE11"/>
      <c r="QJF11"/>
      <c r="QJG11"/>
      <c r="QJH11"/>
      <c r="QJI11"/>
      <c r="QJJ11"/>
      <c r="QJK11"/>
      <c r="QJL11"/>
      <c r="QJM11"/>
      <c r="QJN11"/>
      <c r="QJO11"/>
      <c r="QJP11"/>
      <c r="QJQ11"/>
      <c r="QJR11"/>
      <c r="QJS11"/>
      <c r="QJT11"/>
      <c r="QJU11"/>
      <c r="QJV11"/>
      <c r="QJW11"/>
      <c r="QJX11"/>
      <c r="QJY11"/>
      <c r="QJZ11"/>
      <c r="QKA11"/>
      <c r="QKB11"/>
      <c r="QKC11"/>
      <c r="QKD11"/>
      <c r="QKE11"/>
      <c r="QKF11"/>
      <c r="QKG11"/>
      <c r="QKH11"/>
      <c r="QKI11"/>
      <c r="QKJ11"/>
      <c r="QKK11"/>
      <c r="QKL11"/>
      <c r="QKM11"/>
      <c r="QKN11"/>
      <c r="QKO11"/>
      <c r="QKP11"/>
      <c r="QKQ11"/>
      <c r="QKR11"/>
      <c r="QKS11"/>
      <c r="QKT11"/>
      <c r="QKU11"/>
      <c r="QKV11"/>
      <c r="QKW11"/>
      <c r="QKX11"/>
      <c r="QKY11"/>
      <c r="QKZ11"/>
      <c r="QLA11"/>
      <c r="QLB11"/>
      <c r="QLC11"/>
      <c r="QLD11"/>
      <c r="QLE11"/>
      <c r="QLF11"/>
      <c r="QLG11"/>
      <c r="QLH11"/>
      <c r="QLI11"/>
      <c r="QLJ11"/>
      <c r="QLK11"/>
      <c r="QLL11"/>
      <c r="QLM11"/>
      <c r="QLN11"/>
      <c r="QLO11"/>
      <c r="QLP11"/>
      <c r="QLQ11"/>
      <c r="QLR11"/>
      <c r="QLS11"/>
      <c r="QLT11"/>
      <c r="QLU11"/>
      <c r="QLV11"/>
      <c r="QLW11"/>
      <c r="QLX11"/>
      <c r="QLY11"/>
      <c r="QLZ11"/>
      <c r="QMA11"/>
      <c r="QMB11"/>
      <c r="QMC11"/>
      <c r="QMD11"/>
      <c r="QME11"/>
      <c r="QMF11"/>
      <c r="QMG11"/>
      <c r="QMH11"/>
      <c r="QMI11"/>
      <c r="QMJ11"/>
      <c r="QMK11"/>
      <c r="QML11"/>
      <c r="QMM11"/>
      <c r="QMN11"/>
      <c r="QMO11"/>
      <c r="QMP11"/>
      <c r="QMQ11"/>
      <c r="QMR11"/>
      <c r="QMS11"/>
      <c r="QMT11"/>
      <c r="QMU11"/>
      <c r="QMV11"/>
      <c r="QMW11"/>
      <c r="QMX11"/>
      <c r="QMY11"/>
      <c r="QMZ11"/>
      <c r="QNA11"/>
      <c r="QNB11"/>
      <c r="QNC11"/>
      <c r="QND11"/>
      <c r="QNE11"/>
      <c r="QNF11"/>
      <c r="QNG11"/>
      <c r="QNH11"/>
      <c r="QNI11"/>
      <c r="QNJ11"/>
      <c r="QNK11"/>
      <c r="QNL11"/>
      <c r="QNM11"/>
      <c r="QNN11"/>
      <c r="QNO11"/>
      <c r="QNP11"/>
      <c r="QNQ11"/>
      <c r="QNR11"/>
      <c r="QNS11"/>
      <c r="QNT11"/>
      <c r="QNU11"/>
      <c r="QNV11"/>
      <c r="QNW11"/>
      <c r="QNX11"/>
      <c r="QNY11"/>
      <c r="QNZ11"/>
      <c r="QOA11"/>
      <c r="QOB11"/>
      <c r="QOC11"/>
      <c r="QOD11"/>
      <c r="QOE11"/>
      <c r="QOF11"/>
      <c r="QOG11"/>
      <c r="QOH11"/>
      <c r="QOI11"/>
      <c r="QOJ11"/>
      <c r="QOK11"/>
      <c r="QOL11"/>
      <c r="QOM11"/>
      <c r="QON11"/>
      <c r="QOO11"/>
      <c r="QOP11"/>
      <c r="QOQ11"/>
      <c r="QOR11"/>
      <c r="QOS11"/>
      <c r="QOT11"/>
      <c r="QOU11"/>
      <c r="QOV11"/>
      <c r="QOW11"/>
      <c r="QOX11"/>
      <c r="QOY11"/>
      <c r="QOZ11"/>
      <c r="QPA11"/>
      <c r="QPB11"/>
      <c r="QPC11"/>
      <c r="QPD11"/>
      <c r="QPE11"/>
      <c r="QPF11"/>
      <c r="QPG11"/>
      <c r="QPH11"/>
      <c r="QPI11"/>
      <c r="QPJ11"/>
      <c r="QPK11"/>
      <c r="QPL11"/>
      <c r="QPM11"/>
      <c r="QPN11"/>
      <c r="QPO11"/>
      <c r="QPP11"/>
      <c r="QPQ11"/>
      <c r="QPR11"/>
      <c r="QPS11"/>
      <c r="QPT11"/>
      <c r="QPU11"/>
      <c r="QPV11"/>
      <c r="QPW11"/>
      <c r="QPX11"/>
      <c r="QPY11"/>
      <c r="QPZ11"/>
      <c r="QQA11"/>
      <c r="QQB11"/>
      <c r="QQC11"/>
      <c r="QQD11"/>
      <c r="QQE11"/>
      <c r="QQF11"/>
      <c r="QQG11"/>
      <c r="QQH11"/>
      <c r="QQI11"/>
      <c r="QQJ11"/>
      <c r="QQK11"/>
      <c r="QQL11"/>
      <c r="QQM11"/>
      <c r="QQN11"/>
      <c r="QQO11"/>
      <c r="QQP11"/>
      <c r="QQQ11"/>
      <c r="QQR11"/>
      <c r="QQS11"/>
      <c r="QQT11"/>
      <c r="QQU11"/>
      <c r="QQV11"/>
      <c r="QQW11"/>
      <c r="QQX11"/>
      <c r="QQY11"/>
      <c r="QQZ11"/>
      <c r="QRA11"/>
      <c r="QRB11"/>
      <c r="QRC11"/>
      <c r="QRD11"/>
      <c r="QRE11"/>
      <c r="QRF11"/>
      <c r="QRG11"/>
      <c r="QRH11"/>
      <c r="QRI11"/>
      <c r="QRJ11"/>
      <c r="QRK11"/>
      <c r="QRL11"/>
      <c r="QRM11"/>
      <c r="QRN11"/>
      <c r="QRO11"/>
      <c r="QRP11"/>
      <c r="QRQ11"/>
      <c r="QRR11"/>
      <c r="QRS11"/>
      <c r="QRT11"/>
      <c r="QRU11"/>
      <c r="QRV11"/>
      <c r="QRW11"/>
      <c r="QRX11"/>
      <c r="QRY11"/>
      <c r="QRZ11"/>
      <c r="QSA11"/>
      <c r="QSB11"/>
      <c r="QSC11"/>
      <c r="QSD11"/>
      <c r="QSE11"/>
      <c r="QSF11"/>
      <c r="QSG11"/>
      <c r="QSH11"/>
      <c r="QSI11"/>
      <c r="QSJ11"/>
      <c r="QSK11"/>
      <c r="QSL11"/>
      <c r="QSM11"/>
      <c r="QSN11"/>
      <c r="QSO11"/>
      <c r="QSP11"/>
      <c r="QSQ11"/>
      <c r="QSR11"/>
      <c r="QSS11"/>
      <c r="QST11"/>
      <c r="QSU11"/>
      <c r="QSV11"/>
      <c r="QSW11"/>
      <c r="QSX11"/>
      <c r="QSY11"/>
      <c r="QSZ11"/>
      <c r="QTA11"/>
      <c r="QTB11"/>
      <c r="QTC11"/>
      <c r="QTD11"/>
      <c r="QTE11"/>
      <c r="QTF11"/>
      <c r="QTG11"/>
      <c r="QTH11"/>
      <c r="QTI11"/>
      <c r="QTJ11"/>
      <c r="QTK11"/>
      <c r="QTL11"/>
      <c r="QTM11"/>
      <c r="QTN11"/>
      <c r="QTO11"/>
      <c r="QTP11"/>
      <c r="QTQ11"/>
      <c r="QTR11"/>
      <c r="QTS11"/>
      <c r="QTT11"/>
      <c r="QTU11"/>
      <c r="QTV11"/>
      <c r="QTW11"/>
      <c r="QTX11"/>
      <c r="QTY11"/>
      <c r="QTZ11"/>
      <c r="QUA11"/>
      <c r="QUB11"/>
      <c r="QUC11"/>
      <c r="QUD11"/>
      <c r="QUE11"/>
      <c r="QUF11"/>
      <c r="QUG11"/>
      <c r="QUH11"/>
      <c r="QUI11"/>
      <c r="QUJ11"/>
      <c r="QUK11"/>
      <c r="QUL11"/>
      <c r="QUM11"/>
      <c r="QUN11"/>
      <c r="QUO11"/>
      <c r="QUP11"/>
      <c r="QUQ11"/>
      <c r="QUR11"/>
      <c r="QUS11"/>
      <c r="QUT11"/>
      <c r="QUU11"/>
      <c r="QUV11"/>
      <c r="QUW11"/>
      <c r="QUX11"/>
      <c r="QUY11"/>
      <c r="QUZ11"/>
      <c r="QVA11"/>
      <c r="QVB11"/>
      <c r="QVC11"/>
      <c r="QVD11"/>
      <c r="QVE11"/>
      <c r="QVF11"/>
      <c r="QVG11"/>
      <c r="QVH11"/>
      <c r="QVI11"/>
      <c r="QVJ11"/>
      <c r="QVK11"/>
      <c r="QVL11"/>
      <c r="QVM11"/>
      <c r="QVN11"/>
      <c r="QVO11"/>
      <c r="QVP11"/>
      <c r="QVQ11"/>
      <c r="QVR11"/>
      <c r="QVS11"/>
      <c r="QVT11"/>
      <c r="QVU11"/>
      <c r="QVV11"/>
      <c r="QVW11"/>
      <c r="QVX11"/>
      <c r="QVY11"/>
      <c r="QVZ11"/>
      <c r="QWA11"/>
      <c r="QWB11"/>
      <c r="QWC11"/>
      <c r="QWD11"/>
      <c r="QWE11"/>
      <c r="QWF11"/>
      <c r="QWG11"/>
      <c r="QWH11"/>
      <c r="QWI11"/>
      <c r="QWJ11"/>
      <c r="QWK11"/>
      <c r="QWL11"/>
      <c r="QWM11"/>
      <c r="QWN11"/>
      <c r="QWO11"/>
      <c r="QWP11"/>
      <c r="QWQ11"/>
      <c r="QWR11"/>
      <c r="QWS11"/>
      <c r="QWT11"/>
      <c r="QWU11"/>
      <c r="QWV11"/>
      <c r="QWW11"/>
      <c r="QWX11"/>
      <c r="QWY11"/>
      <c r="QWZ11"/>
      <c r="QXA11"/>
      <c r="QXB11"/>
      <c r="QXC11"/>
      <c r="QXD11"/>
      <c r="QXE11"/>
      <c r="QXF11"/>
      <c r="QXG11"/>
      <c r="QXH11"/>
      <c r="QXI11"/>
      <c r="QXJ11"/>
      <c r="QXK11"/>
      <c r="QXL11"/>
      <c r="QXM11"/>
      <c r="QXN11"/>
      <c r="QXO11"/>
      <c r="QXP11"/>
      <c r="QXQ11"/>
      <c r="QXR11"/>
      <c r="QXS11"/>
      <c r="QXT11"/>
      <c r="QXU11"/>
      <c r="QXV11"/>
      <c r="QXW11"/>
      <c r="QXX11"/>
      <c r="QXY11"/>
      <c r="QXZ11"/>
      <c r="QYA11"/>
      <c r="QYB11"/>
      <c r="QYC11"/>
      <c r="QYD11"/>
      <c r="QYE11"/>
      <c r="QYF11"/>
      <c r="QYG11"/>
      <c r="QYH11"/>
      <c r="QYI11"/>
      <c r="QYJ11"/>
      <c r="QYK11"/>
      <c r="QYL11"/>
      <c r="QYM11"/>
      <c r="QYN11"/>
      <c r="QYO11"/>
      <c r="QYP11"/>
      <c r="QYQ11"/>
      <c r="QYR11"/>
      <c r="QYS11"/>
      <c r="QYT11"/>
      <c r="QYU11"/>
      <c r="QYV11"/>
      <c r="QYW11"/>
      <c r="QYX11"/>
      <c r="QYY11"/>
      <c r="QYZ11"/>
      <c r="QZA11"/>
      <c r="QZB11"/>
      <c r="QZC11"/>
      <c r="QZD11"/>
      <c r="QZE11"/>
      <c r="QZF11"/>
      <c r="QZG11"/>
      <c r="QZH11"/>
      <c r="QZI11"/>
      <c r="QZJ11"/>
      <c r="QZK11"/>
      <c r="QZL11"/>
      <c r="QZM11"/>
      <c r="QZN11"/>
      <c r="QZO11"/>
      <c r="QZP11"/>
      <c r="QZQ11"/>
      <c r="QZR11"/>
      <c r="QZS11"/>
      <c r="QZT11"/>
      <c r="QZU11"/>
      <c r="QZV11"/>
      <c r="QZW11"/>
      <c r="QZX11"/>
      <c r="QZY11"/>
      <c r="QZZ11"/>
      <c r="RAA11"/>
      <c r="RAB11"/>
      <c r="RAC11"/>
      <c r="RAD11"/>
      <c r="RAE11"/>
      <c r="RAF11"/>
      <c r="RAG11"/>
      <c r="RAH11"/>
      <c r="RAI11"/>
      <c r="RAJ11"/>
      <c r="RAK11"/>
      <c r="RAL11"/>
      <c r="RAM11"/>
      <c r="RAN11"/>
      <c r="RAO11"/>
      <c r="RAP11"/>
      <c r="RAQ11"/>
      <c r="RAR11"/>
      <c r="RAS11"/>
      <c r="RAT11"/>
      <c r="RAU11"/>
      <c r="RAV11"/>
      <c r="RAW11"/>
      <c r="RAX11"/>
      <c r="RAY11"/>
      <c r="RAZ11"/>
      <c r="RBA11"/>
      <c r="RBB11"/>
      <c r="RBC11"/>
      <c r="RBD11"/>
      <c r="RBE11"/>
      <c r="RBF11"/>
      <c r="RBG11"/>
      <c r="RBH11"/>
      <c r="RBI11"/>
      <c r="RBJ11"/>
      <c r="RBK11"/>
      <c r="RBL11"/>
      <c r="RBM11"/>
      <c r="RBN11"/>
      <c r="RBO11"/>
      <c r="RBP11"/>
      <c r="RBQ11"/>
      <c r="RBR11"/>
      <c r="RBS11"/>
      <c r="RBT11"/>
      <c r="RBU11"/>
      <c r="RBV11"/>
      <c r="RBW11"/>
      <c r="RBX11"/>
      <c r="RBY11"/>
      <c r="RBZ11"/>
      <c r="RCA11"/>
      <c r="RCB11"/>
      <c r="RCC11"/>
      <c r="RCD11"/>
      <c r="RCE11"/>
      <c r="RCF11"/>
      <c r="RCG11"/>
      <c r="RCH11"/>
      <c r="RCI11"/>
      <c r="RCJ11"/>
      <c r="RCK11"/>
      <c r="RCL11"/>
      <c r="RCM11"/>
      <c r="RCN11"/>
      <c r="RCO11"/>
      <c r="RCP11"/>
      <c r="RCQ11"/>
      <c r="RCR11"/>
      <c r="RCS11"/>
      <c r="RCT11"/>
      <c r="RCU11"/>
      <c r="RCV11"/>
      <c r="RCW11"/>
      <c r="RCX11"/>
      <c r="RCY11"/>
      <c r="RCZ11"/>
      <c r="RDA11"/>
      <c r="RDB11"/>
      <c r="RDC11"/>
      <c r="RDD11"/>
      <c r="RDE11"/>
      <c r="RDF11"/>
      <c r="RDG11"/>
      <c r="RDH11"/>
      <c r="RDI11"/>
      <c r="RDJ11"/>
      <c r="RDK11"/>
      <c r="RDL11"/>
      <c r="RDM11"/>
      <c r="RDN11"/>
      <c r="RDO11"/>
      <c r="RDP11"/>
      <c r="RDQ11"/>
      <c r="RDR11"/>
      <c r="RDS11"/>
      <c r="RDT11"/>
      <c r="RDU11"/>
      <c r="RDV11"/>
      <c r="RDW11"/>
      <c r="RDX11"/>
      <c r="RDY11"/>
      <c r="RDZ11"/>
      <c r="REA11"/>
      <c r="REB11"/>
      <c r="REC11"/>
      <c r="RED11"/>
      <c r="REE11"/>
      <c r="REF11"/>
      <c r="REG11"/>
      <c r="REH11"/>
      <c r="REI11"/>
      <c r="REJ11"/>
      <c r="REK11"/>
      <c r="REL11"/>
      <c r="REM11"/>
      <c r="REN11"/>
      <c r="REO11"/>
      <c r="REP11"/>
      <c r="REQ11"/>
      <c r="RER11"/>
      <c r="RES11"/>
      <c r="RET11"/>
      <c r="REU11"/>
      <c r="REV11"/>
      <c r="REW11"/>
      <c r="REX11"/>
      <c r="REY11"/>
      <c r="REZ11"/>
      <c r="RFA11"/>
      <c r="RFB11"/>
      <c r="RFC11"/>
      <c r="RFD11"/>
      <c r="RFE11"/>
      <c r="RFF11"/>
      <c r="RFG11"/>
      <c r="RFH11"/>
      <c r="RFI11"/>
      <c r="RFJ11"/>
      <c r="RFK11"/>
      <c r="RFL11"/>
      <c r="RFM11"/>
      <c r="RFN11"/>
      <c r="RFO11"/>
      <c r="RFP11"/>
      <c r="RFQ11"/>
      <c r="RFR11"/>
      <c r="RFS11"/>
      <c r="RFT11"/>
      <c r="RFU11"/>
      <c r="RFV11"/>
      <c r="RFW11"/>
      <c r="RFX11"/>
      <c r="RFY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c r="XEW11"/>
      <c r="XEX11"/>
      <c r="XEY11"/>
      <c r="XEZ11"/>
      <c r="XFA11"/>
      <c r="XFB11"/>
      <c r="XFC11"/>
    </row>
    <row r="12" spans="1:16383" ht="16">
      <c r="A12" s="429" t="s">
        <v>458</v>
      </c>
      <c r="B12" s="561" t="s">
        <v>108</v>
      </c>
      <c r="C12" s="429" t="s">
        <v>37</v>
      </c>
      <c r="D12" s="429" t="s">
        <v>427</v>
      </c>
      <c r="E12" s="429">
        <v>107</v>
      </c>
      <c r="F12" s="429" t="s">
        <v>109</v>
      </c>
      <c r="G12" s="429" t="s">
        <v>459</v>
      </c>
      <c r="H12" s="562">
        <f t="shared" si="0"/>
        <v>13</v>
      </c>
      <c r="I12" s="429" t="s">
        <v>538</v>
      </c>
      <c r="J12" s="429" t="s">
        <v>537</v>
      </c>
      <c r="K12" s="429" t="s">
        <v>106</v>
      </c>
      <c r="L12" s="429" t="s">
        <v>425</v>
      </c>
      <c r="M12" s="429" t="s">
        <v>538</v>
      </c>
      <c r="N12" s="429" t="s">
        <v>459</v>
      </c>
      <c r="O12" s="429">
        <v>7</v>
      </c>
      <c r="P12" s="560">
        <v>107</v>
      </c>
      <c r="Q12" s="420">
        <v>114</v>
      </c>
      <c r="R12" s="420">
        <v>144</v>
      </c>
      <c r="S12" s="420">
        <v>178</v>
      </c>
      <c r="T12" s="420">
        <v>168</v>
      </c>
      <c r="U12" s="420">
        <v>139</v>
      </c>
      <c r="V12" s="420">
        <v>124</v>
      </c>
      <c r="W12" s="420">
        <v>139</v>
      </c>
      <c r="X12" s="420">
        <v>124</v>
      </c>
      <c r="Y12" s="420">
        <v>144</v>
      </c>
      <c r="Z12" s="420">
        <v>178</v>
      </c>
      <c r="AA12" s="420">
        <v>178</v>
      </c>
      <c r="AB12" s="420">
        <v>139</v>
      </c>
      <c r="AC12" s="420">
        <v>129</v>
      </c>
      <c r="AD12" s="420">
        <v>168</v>
      </c>
      <c r="AE12" s="420">
        <v>119</v>
      </c>
      <c r="AF12" s="420">
        <v>144</v>
      </c>
      <c r="AG12" s="420">
        <v>178</v>
      </c>
      <c r="AH12" s="420">
        <v>197</v>
      </c>
      <c r="AI12" s="420">
        <v>139</v>
      </c>
      <c r="AJ12" s="420">
        <v>124</v>
      </c>
      <c r="AK12" s="420">
        <v>144</v>
      </c>
      <c r="AL12" s="420">
        <v>124</v>
      </c>
      <c r="AM12" s="420">
        <v>148</v>
      </c>
      <c r="AN12" s="420">
        <v>182</v>
      </c>
      <c r="AO12" s="420">
        <v>178</v>
      </c>
      <c r="AP12" s="420">
        <v>144</v>
      </c>
      <c r="AQ12" s="420">
        <v>129</v>
      </c>
      <c r="AR12" s="420">
        <v>168</v>
      </c>
      <c r="AS12" s="557">
        <f t="shared" si="1"/>
        <v>149.42857142857142</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c r="JTJ12"/>
      <c r="JTK12"/>
      <c r="JTL12"/>
      <c r="JTM12"/>
      <c r="JTN12"/>
      <c r="JTO12"/>
      <c r="JTP12"/>
      <c r="JTQ12"/>
      <c r="JTR12"/>
      <c r="JTS12"/>
      <c r="JTT12"/>
      <c r="JTU12"/>
      <c r="JTV12"/>
      <c r="JTW12"/>
      <c r="JTX12"/>
      <c r="JTY12"/>
      <c r="JTZ12"/>
      <c r="JUA12"/>
      <c r="JUB12"/>
      <c r="JUC12"/>
      <c r="JUD12"/>
      <c r="JUE12"/>
      <c r="JUF12"/>
      <c r="JUG12"/>
      <c r="JUH12"/>
      <c r="JUI12"/>
      <c r="JUJ12"/>
      <c r="JUK12"/>
      <c r="JUL12"/>
      <c r="JUM12"/>
      <c r="JUN12"/>
      <c r="JUO12"/>
      <c r="JUP12"/>
      <c r="JUQ12"/>
      <c r="JUR12"/>
      <c r="JUS12"/>
      <c r="JUT12"/>
      <c r="JUU12"/>
      <c r="JUV12"/>
      <c r="JUW12"/>
      <c r="JUX12"/>
      <c r="JUY12"/>
      <c r="JUZ12"/>
      <c r="JVA12"/>
      <c r="JVB12"/>
      <c r="JVC12"/>
      <c r="JVD12"/>
      <c r="JVE12"/>
      <c r="JVF12"/>
      <c r="JVG12"/>
      <c r="JVH12"/>
      <c r="JVI12"/>
      <c r="JVJ12"/>
      <c r="JVK12"/>
      <c r="JVL12"/>
      <c r="JVM12"/>
      <c r="JVN12"/>
      <c r="JVO12"/>
      <c r="JVP12"/>
      <c r="JVQ12"/>
      <c r="JVR12"/>
      <c r="JVS12"/>
      <c r="JVT12"/>
      <c r="JVU12"/>
      <c r="JVV12"/>
      <c r="JVW12"/>
      <c r="JVX12"/>
      <c r="JVY12"/>
      <c r="JVZ12"/>
      <c r="JWA12"/>
      <c r="JWB12"/>
      <c r="JWC12"/>
      <c r="JWD12"/>
      <c r="JWE12"/>
      <c r="JWF12"/>
      <c r="JWG12"/>
      <c r="JWH12"/>
      <c r="JWI12"/>
      <c r="JWJ12"/>
      <c r="JWK12"/>
      <c r="JWL12"/>
      <c r="JWM12"/>
      <c r="JWN12"/>
      <c r="JWO12"/>
      <c r="JWP12"/>
      <c r="JWQ12"/>
      <c r="JWR12"/>
      <c r="JWS12"/>
      <c r="JWT12"/>
      <c r="JWU12"/>
      <c r="JWV12"/>
      <c r="JWW12"/>
      <c r="JWX12"/>
      <c r="JWY12"/>
      <c r="JWZ12"/>
      <c r="JXA12"/>
      <c r="JXB12"/>
      <c r="JXC12"/>
      <c r="JXD12"/>
      <c r="JXE12"/>
      <c r="JXF12"/>
      <c r="JXG12"/>
      <c r="JXH12"/>
      <c r="JXI12"/>
      <c r="JXJ12"/>
      <c r="JXK12"/>
      <c r="JXL12"/>
      <c r="JXM12"/>
      <c r="JXN12"/>
      <c r="JXO12"/>
      <c r="JXP12"/>
      <c r="JXQ12"/>
      <c r="JXR12"/>
      <c r="JXS12"/>
      <c r="JXT12"/>
      <c r="JXU12"/>
      <c r="JXV12"/>
      <c r="JXW12"/>
      <c r="JXX12"/>
      <c r="JXY12"/>
      <c r="JXZ12"/>
      <c r="JYA12"/>
      <c r="JYB12"/>
      <c r="JYC12"/>
      <c r="JYD12"/>
      <c r="JYE12"/>
      <c r="JYF12"/>
      <c r="JYG12"/>
      <c r="JYH12"/>
      <c r="JYI12"/>
      <c r="JYJ12"/>
      <c r="JYK12"/>
      <c r="JYL12"/>
      <c r="JYM12"/>
      <c r="JYN12"/>
      <c r="JYO12"/>
      <c r="JYP12"/>
      <c r="JYQ12"/>
      <c r="JYR12"/>
      <c r="JYS12"/>
      <c r="JYT12"/>
      <c r="JYU12"/>
      <c r="JYV12"/>
      <c r="JYW12"/>
      <c r="JYX12"/>
      <c r="JYY12"/>
      <c r="JYZ12"/>
      <c r="JZA12"/>
      <c r="JZB12"/>
      <c r="JZC12"/>
      <c r="JZD12"/>
      <c r="JZE12"/>
      <c r="JZF12"/>
      <c r="JZG12"/>
      <c r="JZH12"/>
      <c r="JZI12"/>
      <c r="JZJ12"/>
      <c r="JZK12"/>
      <c r="JZL12"/>
      <c r="JZM12"/>
      <c r="JZN12"/>
      <c r="JZO12"/>
      <c r="JZP12"/>
      <c r="JZQ12"/>
      <c r="JZR12"/>
      <c r="JZS12"/>
      <c r="JZT12"/>
      <c r="JZU12"/>
      <c r="JZV12"/>
      <c r="JZW12"/>
      <c r="JZX12"/>
      <c r="JZY12"/>
      <c r="JZZ12"/>
      <c r="KAA12"/>
      <c r="KAB12"/>
      <c r="KAC12"/>
      <c r="KAD12"/>
      <c r="KAE12"/>
      <c r="KAF12"/>
      <c r="KAG12"/>
      <c r="KAH12"/>
      <c r="KAI12"/>
      <c r="KAJ12"/>
      <c r="KAK12"/>
      <c r="KAL12"/>
      <c r="KAM12"/>
      <c r="KAN12"/>
      <c r="KAO12"/>
      <c r="KAP12"/>
      <c r="KAQ12"/>
      <c r="KAR12"/>
      <c r="KAS12"/>
      <c r="KAT12"/>
      <c r="KAU12"/>
      <c r="KAV12"/>
      <c r="KAW12"/>
      <c r="KAX12"/>
      <c r="KAY12"/>
      <c r="KAZ12"/>
      <c r="KBA12"/>
      <c r="KBB12"/>
      <c r="KBC12"/>
      <c r="KBD12"/>
      <c r="KBE12"/>
      <c r="KBF12"/>
      <c r="KBG12"/>
      <c r="KBH12"/>
      <c r="KBI12"/>
      <c r="KBJ12"/>
      <c r="KBK12"/>
      <c r="KBL12"/>
      <c r="KBM12"/>
      <c r="KBN12"/>
      <c r="KBO12"/>
      <c r="KBP12"/>
      <c r="KBQ12"/>
      <c r="KBR12"/>
      <c r="KBS12"/>
      <c r="KBT12"/>
      <c r="KBU12"/>
      <c r="KBV12"/>
      <c r="KBW12"/>
      <c r="KBX12"/>
      <c r="KBY12"/>
      <c r="KBZ12"/>
      <c r="KCA12"/>
      <c r="KCB12"/>
      <c r="KCC12"/>
      <c r="KCD12"/>
      <c r="KCE12"/>
      <c r="KCF12"/>
      <c r="KCG12"/>
      <c r="KCH12"/>
      <c r="KCI12"/>
      <c r="KCJ12"/>
      <c r="KCK12"/>
      <c r="KCL12"/>
      <c r="KCM12"/>
      <c r="KCN12"/>
      <c r="KCO12"/>
      <c r="KCP12"/>
      <c r="KCQ12"/>
      <c r="KCR12"/>
      <c r="KCS12"/>
      <c r="KCT12"/>
      <c r="KCU12"/>
      <c r="KCV12"/>
      <c r="KCW12"/>
      <c r="KCX12"/>
      <c r="KCY12"/>
      <c r="KCZ12"/>
      <c r="KDA12"/>
      <c r="KDB12"/>
      <c r="KDC12"/>
      <c r="KDD12"/>
      <c r="KDE12"/>
      <c r="KDF12"/>
      <c r="KDG12"/>
      <c r="KDH12"/>
      <c r="KDI12"/>
      <c r="KDJ12"/>
      <c r="KDK12"/>
      <c r="KDL12"/>
      <c r="KDM12"/>
      <c r="KDN12"/>
      <c r="KDO12"/>
      <c r="KDP12"/>
      <c r="KDQ12"/>
      <c r="KDR12"/>
      <c r="KDS12"/>
      <c r="KDT12"/>
      <c r="KDU12"/>
      <c r="KDV12"/>
      <c r="KDW12"/>
      <c r="KDX12"/>
      <c r="KDY12"/>
      <c r="KDZ12"/>
      <c r="KEA12"/>
      <c r="KEB12"/>
      <c r="KEC12"/>
      <c r="KED12"/>
      <c r="KEE12"/>
      <c r="KEF12"/>
      <c r="KEG12"/>
      <c r="KEH12"/>
      <c r="KEI12"/>
      <c r="KEJ12"/>
      <c r="KEK12"/>
      <c r="KEL12"/>
      <c r="KEM12"/>
      <c r="KEN12"/>
      <c r="KEO12"/>
      <c r="KEP12"/>
      <c r="KEQ12"/>
      <c r="KER12"/>
      <c r="KES12"/>
      <c r="KET12"/>
      <c r="KEU12"/>
      <c r="KEV12"/>
      <c r="KEW12"/>
      <c r="KEX12"/>
      <c r="KEY12"/>
      <c r="KEZ12"/>
      <c r="KFA12"/>
      <c r="KFB12"/>
      <c r="KFC12"/>
      <c r="KFD12"/>
      <c r="KFE12"/>
      <c r="KFF12"/>
      <c r="KFG12"/>
      <c r="KFH12"/>
      <c r="KFI12"/>
      <c r="KFJ12"/>
      <c r="KFK12"/>
      <c r="KFL12"/>
      <c r="KFM12"/>
      <c r="KFN12"/>
      <c r="KFO12"/>
      <c r="KFP12"/>
      <c r="KFQ12"/>
      <c r="KFR12"/>
      <c r="KFS12"/>
      <c r="KFT12"/>
      <c r="KFU12"/>
      <c r="KFV12"/>
      <c r="KFW12"/>
      <c r="KFX12"/>
      <c r="KFY12"/>
      <c r="KFZ12"/>
      <c r="KGA12"/>
      <c r="KGB12"/>
      <c r="KGC12"/>
      <c r="KGD12"/>
      <c r="KGE12"/>
      <c r="KGF12"/>
      <c r="KGG12"/>
      <c r="KGH12"/>
      <c r="KGI12"/>
      <c r="KGJ12"/>
      <c r="KGK12"/>
      <c r="KGL12"/>
      <c r="KGM12"/>
      <c r="KGN12"/>
      <c r="KGO12"/>
      <c r="KGP12"/>
      <c r="KGQ12"/>
      <c r="KGR12"/>
      <c r="KGS12"/>
      <c r="KGT12"/>
      <c r="KGU12"/>
      <c r="KGV12"/>
      <c r="KGW12"/>
      <c r="KGX12"/>
      <c r="KGY12"/>
      <c r="KGZ12"/>
      <c r="KHA12"/>
      <c r="KHB12"/>
      <c r="KHC12"/>
      <c r="KHD12"/>
      <c r="KHE12"/>
      <c r="KHF12"/>
      <c r="KHG12"/>
      <c r="KHH12"/>
      <c r="KHI12"/>
      <c r="KHJ12"/>
      <c r="KHK12"/>
      <c r="KHL12"/>
      <c r="KHM12"/>
      <c r="KHN12"/>
      <c r="KHO12"/>
      <c r="KHP12"/>
      <c r="KHQ12"/>
      <c r="KHR12"/>
      <c r="KHS12"/>
      <c r="KHT12"/>
      <c r="KHU12"/>
      <c r="KHV12"/>
      <c r="KHW12"/>
      <c r="KHX12"/>
      <c r="KHY12"/>
      <c r="KHZ12"/>
      <c r="KIA12"/>
      <c r="KIB12"/>
      <c r="KIC12"/>
      <c r="KID12"/>
      <c r="KIE12"/>
      <c r="KIF12"/>
      <c r="KIG12"/>
      <c r="KIH12"/>
      <c r="KII12"/>
      <c r="KIJ12"/>
      <c r="KIK12"/>
      <c r="KIL12"/>
      <c r="KIM12"/>
      <c r="KIN12"/>
      <c r="KIO12"/>
      <c r="KIP12"/>
      <c r="KIQ12"/>
      <c r="KIR12"/>
      <c r="KIS12"/>
      <c r="KIT12"/>
      <c r="KIU12"/>
      <c r="KIV12"/>
      <c r="KIW12"/>
      <c r="KIX12"/>
      <c r="KIY12"/>
      <c r="KIZ12"/>
      <c r="KJA12"/>
      <c r="KJB12"/>
      <c r="KJC12"/>
      <c r="KJD12"/>
      <c r="KJE12"/>
      <c r="KJF12"/>
      <c r="KJG12"/>
      <c r="KJH12"/>
      <c r="KJI12"/>
      <c r="KJJ12"/>
      <c r="KJK12"/>
      <c r="KJL12"/>
      <c r="KJM12"/>
      <c r="KJN12"/>
      <c r="KJO12"/>
      <c r="KJP12"/>
      <c r="KJQ12"/>
      <c r="KJR12"/>
      <c r="KJS12"/>
      <c r="KJT12"/>
      <c r="KJU12"/>
      <c r="KJV12"/>
      <c r="KJW12"/>
      <c r="KJX12"/>
      <c r="KJY12"/>
      <c r="KJZ12"/>
      <c r="KKA12"/>
      <c r="KKB12"/>
      <c r="KKC12"/>
      <c r="KKD12"/>
      <c r="KKE12"/>
      <c r="KKF12"/>
      <c r="KKG12"/>
      <c r="KKH12"/>
      <c r="KKI12"/>
      <c r="KKJ12"/>
      <c r="KKK12"/>
      <c r="KKL12"/>
      <c r="KKM12"/>
      <c r="KKN12"/>
      <c r="KKO12"/>
      <c r="KKP12"/>
      <c r="KKQ12"/>
      <c r="KKR12"/>
      <c r="KKS12"/>
      <c r="KKT12"/>
      <c r="KKU12"/>
      <c r="KKV12"/>
      <c r="KKW12"/>
      <c r="KKX12"/>
      <c r="KKY12"/>
      <c r="KKZ12"/>
      <c r="KLA12"/>
      <c r="KLB12"/>
      <c r="KLC12"/>
      <c r="KLD12"/>
      <c r="KLE12"/>
      <c r="KLF12"/>
      <c r="KLG12"/>
      <c r="KLH12"/>
      <c r="KLI12"/>
      <c r="KLJ12"/>
      <c r="KLK12"/>
      <c r="KLL12"/>
      <c r="KLM12"/>
      <c r="KLN12"/>
      <c r="KLO12"/>
      <c r="KLP12"/>
      <c r="KLQ12"/>
      <c r="KLR12"/>
      <c r="KLS12"/>
      <c r="KLT12"/>
      <c r="KLU12"/>
      <c r="KLV12"/>
      <c r="KLW12"/>
      <c r="KLX12"/>
      <c r="KLY12"/>
      <c r="KLZ12"/>
      <c r="KMA12"/>
      <c r="KMB12"/>
      <c r="KMC12"/>
      <c r="KMD12"/>
      <c r="KME12"/>
      <c r="KMF12"/>
      <c r="KMG12"/>
      <c r="KMH12"/>
      <c r="KMI12"/>
      <c r="KMJ12"/>
      <c r="KMK12"/>
      <c r="KML12"/>
      <c r="KMM12"/>
      <c r="KMN12"/>
      <c r="KMO12"/>
      <c r="KMP12"/>
      <c r="KMQ12"/>
      <c r="KMR12"/>
      <c r="KMS12"/>
      <c r="KMT12"/>
      <c r="KMU12"/>
      <c r="KMV12"/>
      <c r="KMW12"/>
      <c r="KMX12"/>
      <c r="KMY12"/>
      <c r="KMZ12"/>
      <c r="KNA12"/>
      <c r="KNB12"/>
      <c r="KNC12"/>
      <c r="KND12"/>
      <c r="KNE12"/>
      <c r="KNF12"/>
      <c r="KNG12"/>
      <c r="KNH12"/>
      <c r="KNI12"/>
      <c r="KNJ12"/>
      <c r="KNK12"/>
      <c r="KNL12"/>
      <c r="KNM12"/>
      <c r="KNN12"/>
      <c r="KNO12"/>
      <c r="KNP12"/>
      <c r="KNQ12"/>
      <c r="KNR12"/>
      <c r="KNS12"/>
      <c r="KNT12"/>
      <c r="KNU12"/>
      <c r="KNV12"/>
      <c r="KNW12"/>
      <c r="KNX12"/>
      <c r="KNY12"/>
      <c r="KNZ12"/>
      <c r="KOA12"/>
      <c r="KOB12"/>
      <c r="KOC12"/>
      <c r="KOD12"/>
      <c r="KOE12"/>
      <c r="KOF12"/>
      <c r="KOG12"/>
      <c r="KOH12"/>
      <c r="KOI12"/>
      <c r="KOJ12"/>
      <c r="KOK12"/>
      <c r="KOL12"/>
      <c r="KOM12"/>
      <c r="KON12"/>
      <c r="KOO12"/>
      <c r="KOP12"/>
      <c r="KOQ12"/>
      <c r="KOR12"/>
      <c r="KOS12"/>
      <c r="KOT12"/>
      <c r="KOU12"/>
      <c r="KOV12"/>
      <c r="KOW12"/>
      <c r="KOX12"/>
      <c r="KOY12"/>
      <c r="KOZ12"/>
      <c r="KPA12"/>
      <c r="KPB12"/>
      <c r="KPC12"/>
      <c r="KPD12"/>
      <c r="KPE12"/>
      <c r="KPF12"/>
      <c r="KPG12"/>
      <c r="KPH12"/>
      <c r="KPI12"/>
      <c r="KPJ12"/>
      <c r="KPK12"/>
      <c r="KPL12"/>
      <c r="KPM12"/>
      <c r="KPN12"/>
      <c r="KPO12"/>
      <c r="KPP12"/>
      <c r="KPQ12"/>
      <c r="KPR12"/>
      <c r="KPS12"/>
      <c r="KPT12"/>
      <c r="KPU12"/>
      <c r="KPV12"/>
      <c r="KPW12"/>
      <c r="KPX12"/>
      <c r="KPY12"/>
      <c r="KPZ12"/>
      <c r="KQA12"/>
      <c r="KQB12"/>
      <c r="KQC12"/>
      <c r="KQD12"/>
      <c r="KQE12"/>
      <c r="KQF12"/>
      <c r="KQG12"/>
      <c r="KQH12"/>
      <c r="KQI12"/>
      <c r="KQJ12"/>
      <c r="KQK12"/>
      <c r="KQL12"/>
      <c r="KQM12"/>
      <c r="KQN12"/>
      <c r="KQO12"/>
      <c r="KQP12"/>
      <c r="KQQ12"/>
      <c r="KQR12"/>
      <c r="KQS12"/>
      <c r="KQT12"/>
      <c r="KQU12"/>
      <c r="KQV12"/>
      <c r="KQW12"/>
      <c r="KQX12"/>
      <c r="KQY12"/>
      <c r="KQZ12"/>
      <c r="KRA12"/>
      <c r="KRB12"/>
      <c r="KRC12"/>
      <c r="KRD12"/>
      <c r="KRE12"/>
      <c r="KRF12"/>
      <c r="KRG12"/>
      <c r="KRH12"/>
      <c r="KRI12"/>
      <c r="KRJ12"/>
      <c r="KRK12"/>
      <c r="KRL12"/>
      <c r="KRM12"/>
      <c r="KRN12"/>
      <c r="KRO12"/>
      <c r="KRP12"/>
      <c r="KRQ12"/>
      <c r="KRR12"/>
      <c r="KRS12"/>
      <c r="KRT12"/>
      <c r="KRU12"/>
      <c r="KRV12"/>
      <c r="KRW12"/>
      <c r="KRX12"/>
      <c r="KRY12"/>
      <c r="KRZ12"/>
      <c r="KSA12"/>
      <c r="KSB12"/>
      <c r="KSC12"/>
      <c r="KSD12"/>
      <c r="KSE12"/>
      <c r="KSF12"/>
      <c r="KSG12"/>
      <c r="KSH12"/>
      <c r="KSI12"/>
      <c r="KSJ12"/>
      <c r="KSK12"/>
      <c r="KSL12"/>
      <c r="KSM12"/>
      <c r="KSN12"/>
      <c r="KSO12"/>
      <c r="KSP12"/>
      <c r="KSQ12"/>
      <c r="KSR12"/>
      <c r="KSS12"/>
      <c r="KST12"/>
      <c r="KSU12"/>
      <c r="KSV12"/>
      <c r="KSW12"/>
      <c r="KSX12"/>
      <c r="KSY12"/>
      <c r="KSZ12"/>
      <c r="KTA12"/>
      <c r="KTB12"/>
      <c r="KTC12"/>
      <c r="KTD12"/>
      <c r="KTE12"/>
      <c r="KTF12"/>
      <c r="KTG12"/>
      <c r="KTH12"/>
      <c r="KTI12"/>
      <c r="KTJ12"/>
      <c r="KTK12"/>
      <c r="KTL12"/>
      <c r="KTM12"/>
      <c r="KTN12"/>
      <c r="KTO12"/>
      <c r="KTP12"/>
      <c r="KTQ12"/>
      <c r="KTR12"/>
      <c r="KTS12"/>
      <c r="KTT12"/>
      <c r="KTU12"/>
      <c r="KTV12"/>
      <c r="KTW12"/>
      <c r="KTX12"/>
      <c r="KTY12"/>
      <c r="KTZ12"/>
      <c r="KUA12"/>
      <c r="KUB12"/>
      <c r="KUC12"/>
      <c r="KUD12"/>
      <c r="KUE12"/>
      <c r="KUF12"/>
      <c r="KUG12"/>
      <c r="KUH12"/>
      <c r="KUI12"/>
      <c r="KUJ12"/>
      <c r="KUK12"/>
      <c r="KUL12"/>
      <c r="KUM12"/>
      <c r="KUN12"/>
      <c r="KUO12"/>
      <c r="KUP12"/>
      <c r="KUQ12"/>
      <c r="KUR12"/>
      <c r="KUS12"/>
      <c r="KUT12"/>
      <c r="KUU12"/>
      <c r="KUV12"/>
      <c r="KUW12"/>
      <c r="KUX12"/>
      <c r="KUY12"/>
      <c r="KUZ12"/>
      <c r="KVA12"/>
      <c r="KVB12"/>
      <c r="KVC12"/>
      <c r="KVD12"/>
      <c r="KVE12"/>
      <c r="KVF12"/>
      <c r="KVG12"/>
      <c r="KVH12"/>
      <c r="KVI12"/>
      <c r="KVJ12"/>
      <c r="KVK12"/>
      <c r="KVL12"/>
      <c r="KVM12"/>
      <c r="KVN12"/>
      <c r="KVO12"/>
      <c r="KVP12"/>
      <c r="KVQ12"/>
      <c r="KVR12"/>
      <c r="KVS12"/>
      <c r="KVT12"/>
      <c r="KVU12"/>
      <c r="KVV12"/>
      <c r="KVW12"/>
      <c r="KVX12"/>
      <c r="KVY12"/>
      <c r="KVZ12"/>
      <c r="KWA12"/>
      <c r="KWB12"/>
      <c r="KWC12"/>
      <c r="KWD12"/>
      <c r="KWE12"/>
      <c r="KWF12"/>
      <c r="KWG12"/>
      <c r="KWH12"/>
      <c r="KWI12"/>
      <c r="KWJ12"/>
      <c r="KWK12"/>
      <c r="KWL12"/>
      <c r="KWM12"/>
      <c r="KWN12"/>
      <c r="KWO12"/>
      <c r="KWP12"/>
      <c r="KWQ12"/>
      <c r="KWR12"/>
      <c r="KWS12"/>
      <c r="KWT12"/>
      <c r="KWU12"/>
      <c r="KWV12"/>
      <c r="KWW12"/>
      <c r="KWX12"/>
      <c r="KWY12"/>
      <c r="KWZ12"/>
      <c r="KXA12"/>
      <c r="KXB12"/>
      <c r="KXC12"/>
      <c r="KXD12"/>
      <c r="KXE12"/>
      <c r="KXF12"/>
      <c r="KXG12"/>
      <c r="KXH12"/>
      <c r="KXI12"/>
      <c r="KXJ12"/>
      <c r="KXK12"/>
      <c r="KXL12"/>
      <c r="KXM12"/>
      <c r="KXN12"/>
      <c r="KXO12"/>
      <c r="KXP12"/>
      <c r="KXQ12"/>
      <c r="KXR12"/>
      <c r="KXS12"/>
      <c r="KXT12"/>
      <c r="KXU12"/>
      <c r="KXV12"/>
      <c r="KXW12"/>
      <c r="KXX12"/>
      <c r="KXY12"/>
      <c r="KXZ12"/>
      <c r="KYA12"/>
      <c r="KYB12"/>
      <c r="KYC12"/>
      <c r="KYD12"/>
      <c r="KYE12"/>
      <c r="KYF12"/>
      <c r="KYG12"/>
      <c r="KYH12"/>
      <c r="KYI12"/>
      <c r="KYJ12"/>
      <c r="KYK12"/>
      <c r="KYL12"/>
      <c r="KYM12"/>
      <c r="KYN12"/>
      <c r="KYO12"/>
      <c r="KYP12"/>
      <c r="KYQ12"/>
      <c r="KYR12"/>
      <c r="KYS12"/>
      <c r="KYT12"/>
      <c r="KYU12"/>
      <c r="KYV12"/>
      <c r="KYW12"/>
      <c r="KYX12"/>
      <c r="KYY12"/>
      <c r="KYZ12"/>
      <c r="KZA12"/>
      <c r="KZB12"/>
      <c r="KZC12"/>
      <c r="KZD12"/>
      <c r="KZE12"/>
      <c r="KZF12"/>
      <c r="KZG12"/>
      <c r="KZH12"/>
      <c r="KZI12"/>
      <c r="KZJ12"/>
      <c r="KZK12"/>
      <c r="KZL12"/>
      <c r="KZM12"/>
      <c r="KZN12"/>
      <c r="KZO12"/>
      <c r="KZP12"/>
      <c r="KZQ12"/>
      <c r="KZR12"/>
      <c r="KZS12"/>
      <c r="KZT12"/>
      <c r="KZU12"/>
      <c r="KZV12"/>
      <c r="KZW12"/>
      <c r="KZX12"/>
      <c r="KZY12"/>
      <c r="KZZ12"/>
      <c r="LAA12"/>
      <c r="LAB12"/>
      <c r="LAC12"/>
      <c r="LAD12"/>
      <c r="LAE12"/>
      <c r="LAF12"/>
      <c r="LAG12"/>
      <c r="LAH12"/>
      <c r="LAI12"/>
      <c r="LAJ12"/>
      <c r="LAK12"/>
      <c r="LAL12"/>
      <c r="LAM12"/>
      <c r="LAN12"/>
      <c r="LAO12"/>
      <c r="LAP12"/>
      <c r="LAQ12"/>
      <c r="LAR12"/>
      <c r="LAS12"/>
      <c r="LAT12"/>
      <c r="LAU12"/>
      <c r="LAV12"/>
      <c r="LAW12"/>
      <c r="LAX12"/>
      <c r="LAY12"/>
      <c r="LAZ12"/>
      <c r="LBA12"/>
      <c r="LBB12"/>
      <c r="LBC12"/>
      <c r="LBD12"/>
      <c r="LBE12"/>
      <c r="LBF12"/>
      <c r="LBG12"/>
      <c r="LBH12"/>
      <c r="LBI12"/>
      <c r="LBJ12"/>
      <c r="LBK12"/>
      <c r="LBL12"/>
      <c r="LBM12"/>
      <c r="LBN12"/>
      <c r="LBO12"/>
      <c r="LBP12"/>
      <c r="LBQ12"/>
      <c r="LBR12"/>
      <c r="LBS12"/>
      <c r="LBT12"/>
      <c r="LBU12"/>
      <c r="LBV12"/>
      <c r="LBW12"/>
      <c r="LBX12"/>
      <c r="LBY12"/>
      <c r="LBZ12"/>
      <c r="LCA12"/>
      <c r="LCB12"/>
      <c r="LCC12"/>
      <c r="LCD12"/>
      <c r="LCE12"/>
      <c r="LCF12"/>
      <c r="LCG12"/>
      <c r="LCH12"/>
      <c r="LCI12"/>
      <c r="LCJ12"/>
      <c r="LCK12"/>
      <c r="LCL12"/>
      <c r="LCM12"/>
      <c r="LCN12"/>
      <c r="LCO12"/>
      <c r="LCP12"/>
      <c r="LCQ12"/>
      <c r="LCR12"/>
      <c r="LCS12"/>
      <c r="LCT12"/>
      <c r="LCU12"/>
      <c r="LCV12"/>
      <c r="LCW12"/>
      <c r="LCX12"/>
      <c r="LCY12"/>
      <c r="LCZ12"/>
      <c r="LDA12"/>
      <c r="LDB12"/>
      <c r="LDC12"/>
      <c r="LDD12"/>
      <c r="LDE12"/>
      <c r="LDF12"/>
      <c r="LDG12"/>
      <c r="LDH12"/>
      <c r="LDI12"/>
      <c r="LDJ12"/>
      <c r="LDK12"/>
      <c r="LDL12"/>
      <c r="LDM12"/>
      <c r="LDN12"/>
      <c r="LDO12"/>
      <c r="LDP12"/>
      <c r="LDQ12"/>
      <c r="LDR12"/>
      <c r="LDS12"/>
      <c r="LDT12"/>
      <c r="LDU12"/>
      <c r="LDV12"/>
      <c r="LDW12"/>
      <c r="LDX12"/>
      <c r="LDY12"/>
      <c r="LDZ12"/>
      <c r="LEA12"/>
      <c r="LEB12"/>
      <c r="LEC12"/>
      <c r="LED12"/>
      <c r="LEE12"/>
      <c r="LEF12"/>
      <c r="LEG12"/>
      <c r="LEH12"/>
      <c r="LEI12"/>
      <c r="LEJ12"/>
      <c r="LEK12"/>
      <c r="LEL12"/>
      <c r="LEM12"/>
      <c r="LEN12"/>
      <c r="LEO12"/>
      <c r="LEP12"/>
      <c r="LEQ12"/>
      <c r="LER12"/>
      <c r="LES12"/>
      <c r="LET12"/>
      <c r="LEU12"/>
      <c r="LEV12"/>
      <c r="LEW12"/>
      <c r="LEX12"/>
      <c r="LEY12"/>
      <c r="LEZ12"/>
      <c r="LFA12"/>
      <c r="LFB12"/>
      <c r="LFC12"/>
      <c r="LFD12"/>
      <c r="LFE12"/>
      <c r="LFF12"/>
      <c r="LFG12"/>
      <c r="LFH12"/>
      <c r="LFI12"/>
      <c r="LFJ12"/>
      <c r="LFK12"/>
      <c r="LFL12"/>
      <c r="LFM12"/>
      <c r="LFN12"/>
      <c r="LFO12"/>
      <c r="LFP12"/>
      <c r="LFQ12"/>
      <c r="LFR12"/>
      <c r="LFS12"/>
      <c r="LFT12"/>
      <c r="LFU12"/>
      <c r="LFV12"/>
      <c r="LFW12"/>
      <c r="LFX12"/>
      <c r="LFY12"/>
      <c r="LFZ12"/>
      <c r="LGA12"/>
      <c r="LGB12"/>
      <c r="LGC12"/>
      <c r="LGD12"/>
      <c r="LGE12"/>
      <c r="LGF12"/>
      <c r="LGG12"/>
      <c r="LGH12"/>
      <c r="LGI12"/>
      <c r="LGJ12"/>
      <c r="LGK12"/>
      <c r="LGL12"/>
      <c r="LGM12"/>
      <c r="LGN12"/>
      <c r="LGO12"/>
      <c r="LGP12"/>
      <c r="LGQ12"/>
      <c r="LGR12"/>
      <c r="LGS12"/>
      <c r="LGT12"/>
      <c r="LGU12"/>
      <c r="LGV12"/>
      <c r="LGW12"/>
      <c r="LGX12"/>
      <c r="LGY12"/>
      <c r="LGZ12"/>
      <c r="LHA12"/>
      <c r="LHB12"/>
      <c r="LHC12"/>
      <c r="LHD12"/>
      <c r="LHE12"/>
      <c r="LHF12"/>
      <c r="LHG12"/>
      <c r="LHH12"/>
      <c r="LHI12"/>
      <c r="LHJ12"/>
      <c r="LHK12"/>
      <c r="LHL12"/>
      <c r="LHM12"/>
      <c r="LHN12"/>
      <c r="LHO12"/>
      <c r="LHP12"/>
      <c r="LHQ12"/>
      <c r="LHR12"/>
      <c r="LHS12"/>
      <c r="LHT12"/>
      <c r="LHU12"/>
      <c r="LHV12"/>
      <c r="LHW12"/>
      <c r="LHX12"/>
      <c r="LHY12"/>
      <c r="LHZ12"/>
      <c r="LIA12"/>
      <c r="LIB12"/>
      <c r="LIC12"/>
      <c r="LID12"/>
      <c r="LIE12"/>
      <c r="LIF12"/>
      <c r="LIG12"/>
      <c r="LIH12"/>
      <c r="LII12"/>
      <c r="LIJ12"/>
      <c r="LIK12"/>
      <c r="LIL12"/>
      <c r="LIM12"/>
      <c r="LIN12"/>
      <c r="LIO12"/>
      <c r="LIP12"/>
      <c r="LIQ12"/>
      <c r="LIR12"/>
      <c r="LIS12"/>
      <c r="LIT12"/>
      <c r="LIU12"/>
      <c r="LIV12"/>
      <c r="LIW12"/>
      <c r="LIX12"/>
      <c r="LIY12"/>
      <c r="LIZ12"/>
      <c r="LJA12"/>
      <c r="LJB12"/>
      <c r="LJC12"/>
      <c r="LJD12"/>
      <c r="LJE12"/>
      <c r="LJF12"/>
      <c r="LJG12"/>
      <c r="LJH12"/>
      <c r="LJI12"/>
      <c r="LJJ12"/>
      <c r="LJK12"/>
      <c r="LJL12"/>
      <c r="LJM12"/>
      <c r="LJN12"/>
      <c r="LJO12"/>
      <c r="LJP12"/>
      <c r="LJQ12"/>
      <c r="LJR12"/>
      <c r="LJS12"/>
      <c r="LJT12"/>
      <c r="LJU12"/>
      <c r="LJV12"/>
      <c r="LJW12"/>
      <c r="LJX12"/>
      <c r="LJY12"/>
      <c r="LJZ12"/>
      <c r="LKA12"/>
      <c r="LKB12"/>
      <c r="LKC12"/>
      <c r="LKD12"/>
      <c r="LKE12"/>
      <c r="LKF12"/>
      <c r="LKG12"/>
      <c r="LKH12"/>
      <c r="LKI12"/>
      <c r="LKJ12"/>
      <c r="LKK12"/>
      <c r="LKL12"/>
      <c r="LKM12"/>
      <c r="LKN12"/>
      <c r="LKO12"/>
      <c r="LKP12"/>
      <c r="LKQ12"/>
      <c r="LKR12"/>
      <c r="LKS12"/>
      <c r="LKT12"/>
      <c r="LKU12"/>
      <c r="LKV12"/>
      <c r="LKW12"/>
      <c r="LKX12"/>
      <c r="LKY12"/>
      <c r="LKZ12"/>
      <c r="LLA12"/>
      <c r="LLB12"/>
      <c r="LLC12"/>
      <c r="LLD12"/>
      <c r="LLE12"/>
      <c r="LLF12"/>
      <c r="LLG12"/>
      <c r="LLH12"/>
      <c r="LLI12"/>
      <c r="LLJ12"/>
      <c r="LLK12"/>
      <c r="LLL12"/>
      <c r="LLM12"/>
      <c r="LLN12"/>
      <c r="LLO12"/>
      <c r="LLP12"/>
      <c r="LLQ12"/>
      <c r="LLR12"/>
      <c r="LLS12"/>
      <c r="LLT12"/>
      <c r="LLU12"/>
      <c r="LLV12"/>
      <c r="LLW12"/>
      <c r="LLX12"/>
      <c r="LLY12"/>
      <c r="LLZ12"/>
      <c r="LMA12"/>
      <c r="LMB12"/>
      <c r="LMC12"/>
      <c r="LMD12"/>
      <c r="LME12"/>
      <c r="LMF12"/>
      <c r="LMG12"/>
      <c r="LMH12"/>
      <c r="LMI12"/>
      <c r="LMJ12"/>
      <c r="LMK12"/>
      <c r="LML12"/>
      <c r="LMM12"/>
      <c r="LMN12"/>
      <c r="LMO12"/>
      <c r="LMP12"/>
      <c r="LMQ12"/>
      <c r="LMR12"/>
      <c r="LMS12"/>
      <c r="LMT12"/>
      <c r="LMU12"/>
      <c r="LMV12"/>
      <c r="LMW12"/>
      <c r="LMX12"/>
      <c r="LMY12"/>
      <c r="LMZ12"/>
      <c r="LNA12"/>
      <c r="LNB12"/>
      <c r="LNC12"/>
      <c r="LND12"/>
      <c r="LNE12"/>
      <c r="LNF12"/>
      <c r="LNG12"/>
      <c r="LNH12"/>
      <c r="LNI12"/>
      <c r="LNJ12"/>
      <c r="LNK12"/>
      <c r="LNL12"/>
      <c r="LNM12"/>
      <c r="LNN12"/>
      <c r="LNO12"/>
      <c r="LNP12"/>
      <c r="LNQ12"/>
      <c r="LNR12"/>
      <c r="LNS12"/>
      <c r="LNT12"/>
      <c r="LNU12"/>
      <c r="LNV12"/>
      <c r="LNW12"/>
      <c r="LNX12"/>
      <c r="LNY12"/>
      <c r="LNZ12"/>
      <c r="LOA12"/>
      <c r="LOB12"/>
      <c r="LOC12"/>
      <c r="LOD12"/>
      <c r="LOE12"/>
      <c r="LOF12"/>
      <c r="LOG12"/>
      <c r="LOH12"/>
      <c r="LOI12"/>
      <c r="LOJ12"/>
      <c r="LOK12"/>
      <c r="LOL12"/>
      <c r="LOM12"/>
      <c r="LON12"/>
      <c r="LOO12"/>
      <c r="LOP12"/>
      <c r="LOQ12"/>
      <c r="LOR12"/>
      <c r="LOS12"/>
      <c r="LOT12"/>
      <c r="LOU12"/>
      <c r="LOV12"/>
      <c r="LOW12"/>
      <c r="LOX12"/>
      <c r="LOY12"/>
      <c r="LOZ12"/>
      <c r="LPA12"/>
      <c r="LPB12"/>
      <c r="LPC12"/>
      <c r="LPD12"/>
      <c r="LPE12"/>
      <c r="LPF12"/>
      <c r="LPG12"/>
      <c r="LPH12"/>
      <c r="LPI12"/>
      <c r="LPJ12"/>
      <c r="LPK12"/>
      <c r="LPL12"/>
      <c r="LPM12"/>
      <c r="LPN12"/>
      <c r="LPO12"/>
      <c r="LPP12"/>
      <c r="LPQ12"/>
      <c r="LPR12"/>
      <c r="LPS12"/>
      <c r="LPT12"/>
      <c r="LPU12"/>
      <c r="LPV12"/>
      <c r="LPW12"/>
      <c r="LPX12"/>
      <c r="LPY12"/>
      <c r="LPZ12"/>
      <c r="LQA12"/>
      <c r="LQB12"/>
      <c r="LQC12"/>
      <c r="LQD12"/>
      <c r="LQE12"/>
      <c r="LQF12"/>
      <c r="LQG12"/>
      <c r="LQH12"/>
      <c r="LQI12"/>
      <c r="LQJ12"/>
      <c r="LQK12"/>
      <c r="LQL12"/>
      <c r="LQM12"/>
      <c r="LQN12"/>
      <c r="LQO12"/>
      <c r="LQP12"/>
      <c r="LQQ12"/>
      <c r="LQR12"/>
      <c r="LQS12"/>
      <c r="LQT12"/>
      <c r="LQU12"/>
      <c r="LQV12"/>
      <c r="LQW12"/>
      <c r="LQX12"/>
      <c r="LQY12"/>
      <c r="LQZ12"/>
      <c r="LRA12"/>
      <c r="LRB12"/>
      <c r="LRC12"/>
      <c r="LRD12"/>
      <c r="LRE12"/>
      <c r="LRF12"/>
      <c r="LRG12"/>
      <c r="LRH12"/>
      <c r="LRI12"/>
      <c r="LRJ12"/>
      <c r="LRK12"/>
      <c r="LRL12"/>
      <c r="LRM12"/>
      <c r="LRN12"/>
      <c r="LRO12"/>
      <c r="LRP12"/>
      <c r="LRQ12"/>
      <c r="LRR12"/>
      <c r="LRS12"/>
      <c r="LRT12"/>
      <c r="LRU12"/>
      <c r="LRV12"/>
      <c r="LRW12"/>
      <c r="LRX12"/>
      <c r="LRY12"/>
      <c r="LRZ12"/>
      <c r="LSA12"/>
      <c r="LSB12"/>
      <c r="LSC12"/>
      <c r="LSD12"/>
      <c r="LSE12"/>
      <c r="LSF12"/>
      <c r="LSG12"/>
      <c r="LSH12"/>
      <c r="LSI12"/>
      <c r="LSJ12"/>
      <c r="LSK12"/>
      <c r="LSL12"/>
      <c r="LSM12"/>
      <c r="LSN12"/>
      <c r="LSO12"/>
      <c r="LSP12"/>
      <c r="LSQ12"/>
      <c r="LSR12"/>
      <c r="LSS12"/>
      <c r="LST12"/>
      <c r="LSU12"/>
      <c r="LSV12"/>
      <c r="LSW12"/>
      <c r="LSX12"/>
      <c r="LSY12"/>
      <c r="LSZ12"/>
      <c r="LTA12"/>
      <c r="LTB12"/>
      <c r="LTC12"/>
      <c r="LTD12"/>
      <c r="LTE12"/>
      <c r="LTF12"/>
      <c r="LTG12"/>
      <c r="LTH12"/>
      <c r="LTI12"/>
      <c r="LTJ12"/>
      <c r="LTK12"/>
      <c r="LTL12"/>
      <c r="LTM12"/>
      <c r="LTN12"/>
      <c r="LTO12"/>
      <c r="LTP12"/>
      <c r="LTQ12"/>
      <c r="LTR12"/>
      <c r="LTS12"/>
      <c r="LTT12"/>
      <c r="LTU12"/>
      <c r="LTV12"/>
      <c r="LTW12"/>
      <c r="LTX12"/>
      <c r="LTY12"/>
      <c r="LTZ12"/>
      <c r="LUA12"/>
      <c r="LUB12"/>
      <c r="LUC12"/>
      <c r="LUD12"/>
      <c r="LUE12"/>
      <c r="LUF12"/>
      <c r="LUG12"/>
      <c r="LUH12"/>
      <c r="LUI12"/>
      <c r="LUJ12"/>
      <c r="LUK12"/>
      <c r="LUL12"/>
      <c r="LUM12"/>
      <c r="LUN12"/>
      <c r="LUO12"/>
      <c r="LUP12"/>
      <c r="LUQ12"/>
      <c r="LUR12"/>
      <c r="LUS12"/>
      <c r="LUT12"/>
      <c r="LUU12"/>
      <c r="LUV12"/>
      <c r="LUW12"/>
      <c r="LUX12"/>
      <c r="LUY12"/>
      <c r="LUZ12"/>
      <c r="LVA12"/>
      <c r="LVB12"/>
      <c r="LVC12"/>
      <c r="LVD12"/>
      <c r="LVE12"/>
      <c r="LVF12"/>
      <c r="LVG12"/>
      <c r="LVH12"/>
      <c r="LVI12"/>
      <c r="LVJ12"/>
      <c r="LVK12"/>
      <c r="LVL12"/>
      <c r="LVM12"/>
      <c r="LVN12"/>
      <c r="LVO12"/>
      <c r="LVP12"/>
      <c r="LVQ12"/>
      <c r="LVR12"/>
      <c r="LVS12"/>
      <c r="LVT12"/>
      <c r="LVU12"/>
      <c r="LVV12"/>
      <c r="LVW12"/>
      <c r="LVX12"/>
      <c r="LVY12"/>
      <c r="LVZ12"/>
      <c r="LWA12"/>
      <c r="LWB12"/>
      <c r="LWC12"/>
      <c r="LWD12"/>
      <c r="LWE12"/>
      <c r="LWF12"/>
      <c r="LWG12"/>
      <c r="LWH12"/>
      <c r="LWI12"/>
      <c r="LWJ12"/>
      <c r="LWK12"/>
      <c r="LWL12"/>
      <c r="LWM12"/>
      <c r="LWN12"/>
      <c r="LWO12"/>
      <c r="LWP12"/>
      <c r="LWQ12"/>
      <c r="LWR12"/>
      <c r="LWS12"/>
      <c r="LWT12"/>
      <c r="LWU12"/>
      <c r="LWV12"/>
      <c r="LWW12"/>
      <c r="LWX12"/>
      <c r="LWY12"/>
      <c r="LWZ12"/>
      <c r="LXA12"/>
      <c r="LXB12"/>
      <c r="LXC12"/>
      <c r="LXD12"/>
      <c r="LXE12"/>
      <c r="LXF12"/>
      <c r="LXG12"/>
      <c r="LXH12"/>
      <c r="LXI12"/>
      <c r="LXJ12"/>
      <c r="LXK12"/>
      <c r="LXL12"/>
      <c r="LXM12"/>
      <c r="LXN12"/>
      <c r="LXO12"/>
      <c r="LXP12"/>
      <c r="LXQ12"/>
      <c r="LXR12"/>
      <c r="LXS12"/>
      <c r="LXT12"/>
      <c r="LXU12"/>
      <c r="LXV12"/>
      <c r="LXW12"/>
      <c r="LXX12"/>
      <c r="LXY12"/>
      <c r="LXZ12"/>
      <c r="LYA12"/>
      <c r="LYB12"/>
      <c r="LYC12"/>
      <c r="LYD12"/>
      <c r="LYE12"/>
      <c r="LYF12"/>
      <c r="LYG12"/>
      <c r="LYH12"/>
      <c r="LYI12"/>
      <c r="LYJ12"/>
      <c r="LYK12"/>
      <c r="LYL12"/>
      <c r="LYM12"/>
      <c r="LYN12"/>
      <c r="LYO12"/>
      <c r="LYP12"/>
      <c r="LYQ12"/>
      <c r="LYR12"/>
      <c r="LYS12"/>
      <c r="LYT12"/>
      <c r="LYU12"/>
      <c r="LYV12"/>
      <c r="LYW12"/>
      <c r="LYX12"/>
      <c r="LYY12"/>
      <c r="LYZ12"/>
      <c r="LZA12"/>
      <c r="LZB12"/>
      <c r="LZC12"/>
      <c r="LZD12"/>
      <c r="LZE12"/>
      <c r="LZF12"/>
      <c r="LZG12"/>
      <c r="LZH12"/>
      <c r="LZI12"/>
      <c r="LZJ12"/>
      <c r="LZK12"/>
      <c r="LZL12"/>
      <c r="LZM12"/>
      <c r="LZN12"/>
      <c r="LZO12"/>
      <c r="LZP12"/>
      <c r="LZQ12"/>
      <c r="LZR12"/>
      <c r="LZS12"/>
      <c r="LZT12"/>
      <c r="LZU12"/>
      <c r="LZV12"/>
      <c r="LZW12"/>
      <c r="LZX12"/>
      <c r="LZY12"/>
      <c r="LZZ12"/>
      <c r="MAA12"/>
      <c r="MAB12"/>
      <c r="MAC12"/>
      <c r="MAD12"/>
      <c r="MAE12"/>
      <c r="MAF12"/>
      <c r="MAG12"/>
      <c r="MAH12"/>
      <c r="MAI12"/>
      <c r="MAJ12"/>
      <c r="MAK12"/>
      <c r="MAL12"/>
      <c r="MAM12"/>
      <c r="MAN12"/>
      <c r="MAO12"/>
      <c r="MAP12"/>
      <c r="MAQ12"/>
      <c r="MAR12"/>
      <c r="MAS12"/>
      <c r="MAT12"/>
      <c r="MAU12"/>
      <c r="MAV12"/>
      <c r="MAW12"/>
      <c r="MAX12"/>
      <c r="MAY12"/>
      <c r="MAZ12"/>
      <c r="MBA12"/>
      <c r="MBB12"/>
      <c r="MBC12"/>
      <c r="MBD12"/>
      <c r="MBE12"/>
      <c r="MBF12"/>
      <c r="MBG12"/>
      <c r="MBH12"/>
      <c r="MBI12"/>
      <c r="MBJ12"/>
      <c r="MBK12"/>
      <c r="MBL12"/>
      <c r="MBM12"/>
      <c r="MBN12"/>
      <c r="MBO12"/>
      <c r="MBP12"/>
      <c r="MBQ12"/>
      <c r="MBR12"/>
      <c r="MBS12"/>
      <c r="MBT12"/>
      <c r="MBU12"/>
      <c r="MBV12"/>
      <c r="MBW12"/>
      <c r="MBX12"/>
      <c r="MBY12"/>
      <c r="MBZ12"/>
      <c r="MCA12"/>
      <c r="MCB12"/>
      <c r="MCC12"/>
      <c r="MCD12"/>
      <c r="MCE12"/>
      <c r="MCF12"/>
      <c r="MCG12"/>
      <c r="MCH12"/>
      <c r="MCI12"/>
      <c r="MCJ12"/>
      <c r="MCK12"/>
      <c r="MCL12"/>
      <c r="MCM12"/>
      <c r="MCN12"/>
      <c r="MCO12"/>
      <c r="MCP12"/>
      <c r="MCQ12"/>
      <c r="MCR12"/>
      <c r="MCS12"/>
      <c r="MCT12"/>
      <c r="MCU12"/>
      <c r="MCV12"/>
      <c r="MCW12"/>
      <c r="MCX12"/>
      <c r="MCY12"/>
      <c r="MCZ12"/>
      <c r="MDA12"/>
      <c r="MDB12"/>
      <c r="MDC12"/>
      <c r="MDD12"/>
      <c r="MDE12"/>
      <c r="MDF12"/>
      <c r="MDG12"/>
      <c r="MDH12"/>
      <c r="MDI12"/>
      <c r="MDJ12"/>
      <c r="MDK12"/>
      <c r="MDL12"/>
      <c r="MDM12"/>
      <c r="MDN12"/>
      <c r="MDO12"/>
      <c r="MDP12"/>
      <c r="MDQ12"/>
      <c r="MDR12"/>
      <c r="MDS12"/>
      <c r="MDT12"/>
      <c r="MDU12"/>
      <c r="MDV12"/>
      <c r="MDW12"/>
      <c r="MDX12"/>
      <c r="MDY12"/>
      <c r="MDZ12"/>
      <c r="MEA12"/>
      <c r="MEB12"/>
      <c r="MEC12"/>
      <c r="MED12"/>
      <c r="MEE12"/>
      <c r="MEF12"/>
      <c r="MEG12"/>
      <c r="MEH12"/>
      <c r="MEI12"/>
      <c r="MEJ12"/>
      <c r="MEK12"/>
      <c r="MEL12"/>
      <c r="MEM12"/>
      <c r="MEN12"/>
      <c r="MEO12"/>
      <c r="MEP12"/>
      <c r="MEQ12"/>
      <c r="MER12"/>
      <c r="MES12"/>
      <c r="MET12"/>
      <c r="MEU12"/>
      <c r="MEV12"/>
      <c r="MEW12"/>
      <c r="MEX12"/>
      <c r="MEY12"/>
      <c r="MEZ12"/>
      <c r="MFA12"/>
      <c r="MFB12"/>
      <c r="MFC12"/>
      <c r="MFD12"/>
      <c r="MFE12"/>
      <c r="MFF12"/>
      <c r="MFG12"/>
      <c r="MFH12"/>
      <c r="MFI12"/>
      <c r="MFJ12"/>
      <c r="MFK12"/>
      <c r="MFL12"/>
      <c r="MFM12"/>
      <c r="MFN12"/>
      <c r="MFO12"/>
      <c r="MFP12"/>
      <c r="MFQ12"/>
      <c r="MFR12"/>
      <c r="MFS12"/>
      <c r="MFT12"/>
      <c r="MFU12"/>
      <c r="MFV12"/>
      <c r="MFW12"/>
      <c r="MFX12"/>
      <c r="MFY12"/>
      <c r="MFZ12"/>
      <c r="MGA12"/>
      <c r="MGB12"/>
      <c r="MGC12"/>
      <c r="MGD12"/>
      <c r="MGE12"/>
      <c r="MGF12"/>
      <c r="MGG12"/>
      <c r="MGH12"/>
      <c r="MGI12"/>
      <c r="MGJ12"/>
      <c r="MGK12"/>
      <c r="MGL12"/>
      <c r="MGM12"/>
      <c r="MGN12"/>
      <c r="MGO12"/>
      <c r="MGP12"/>
      <c r="MGQ12"/>
      <c r="MGR12"/>
      <c r="MGS12"/>
      <c r="MGT12"/>
      <c r="MGU12"/>
      <c r="MGV12"/>
      <c r="MGW12"/>
      <c r="MGX12"/>
      <c r="MGY12"/>
      <c r="MGZ12"/>
      <c r="MHA12"/>
      <c r="MHB12"/>
      <c r="MHC12"/>
      <c r="MHD12"/>
      <c r="MHE12"/>
      <c r="MHF12"/>
      <c r="MHG12"/>
      <c r="MHH12"/>
      <c r="MHI12"/>
      <c r="MHJ12"/>
      <c r="MHK12"/>
      <c r="MHL12"/>
      <c r="MHM12"/>
      <c r="MHN12"/>
      <c r="MHO12"/>
      <c r="MHP12"/>
      <c r="MHQ12"/>
      <c r="MHR12"/>
      <c r="MHS12"/>
      <c r="MHT12"/>
      <c r="MHU12"/>
      <c r="MHV12"/>
      <c r="MHW12"/>
      <c r="MHX12"/>
      <c r="MHY12"/>
      <c r="MHZ12"/>
      <c r="MIA12"/>
      <c r="MIB12"/>
      <c r="MIC12"/>
      <c r="MID12"/>
      <c r="MIE12"/>
      <c r="MIF12"/>
      <c r="MIG12"/>
      <c r="MIH12"/>
      <c r="MII12"/>
      <c r="MIJ12"/>
      <c r="MIK12"/>
      <c r="MIL12"/>
      <c r="MIM12"/>
      <c r="MIN12"/>
      <c r="MIO12"/>
      <c r="MIP12"/>
      <c r="MIQ12"/>
      <c r="MIR12"/>
      <c r="MIS12"/>
      <c r="MIT12"/>
      <c r="MIU12"/>
      <c r="MIV12"/>
      <c r="MIW12"/>
      <c r="MIX12"/>
      <c r="MIY12"/>
      <c r="MIZ12"/>
      <c r="MJA12"/>
      <c r="MJB12"/>
      <c r="MJC12"/>
      <c r="MJD12"/>
      <c r="MJE12"/>
      <c r="MJF12"/>
      <c r="MJG12"/>
      <c r="MJH12"/>
      <c r="MJI12"/>
      <c r="MJJ12"/>
      <c r="MJK12"/>
      <c r="MJL12"/>
      <c r="MJM12"/>
      <c r="MJN12"/>
      <c r="MJO12"/>
      <c r="MJP12"/>
      <c r="MJQ12"/>
      <c r="MJR12"/>
      <c r="MJS12"/>
      <c r="MJT12"/>
      <c r="MJU12"/>
      <c r="MJV12"/>
      <c r="MJW12"/>
      <c r="MJX12"/>
      <c r="MJY12"/>
      <c r="MJZ12"/>
      <c r="MKA12"/>
      <c r="MKB12"/>
      <c r="MKC12"/>
      <c r="MKD12"/>
      <c r="MKE12"/>
      <c r="MKF12"/>
      <c r="MKG12"/>
      <c r="MKH12"/>
      <c r="MKI12"/>
      <c r="MKJ12"/>
      <c r="MKK12"/>
      <c r="MKL12"/>
      <c r="MKM12"/>
      <c r="MKN12"/>
      <c r="MKO12"/>
      <c r="MKP12"/>
      <c r="MKQ12"/>
      <c r="MKR12"/>
      <c r="MKS12"/>
      <c r="MKT12"/>
      <c r="MKU12"/>
      <c r="MKV12"/>
      <c r="MKW12"/>
      <c r="MKX12"/>
      <c r="MKY12"/>
      <c r="MKZ12"/>
      <c r="MLA12"/>
      <c r="MLB12"/>
      <c r="MLC12"/>
      <c r="MLD12"/>
      <c r="MLE12"/>
      <c r="MLF12"/>
      <c r="MLG12"/>
      <c r="MLH12"/>
      <c r="MLI12"/>
      <c r="MLJ12"/>
      <c r="MLK12"/>
      <c r="MLL12"/>
      <c r="MLM12"/>
      <c r="MLN12"/>
      <c r="MLO12"/>
      <c r="MLP12"/>
      <c r="MLQ12"/>
      <c r="MLR12"/>
      <c r="MLS12"/>
      <c r="MLT12"/>
      <c r="MLU12"/>
      <c r="MLV12"/>
      <c r="MLW12"/>
      <c r="MLX12"/>
      <c r="MLY12"/>
      <c r="MLZ12"/>
      <c r="MMA12"/>
      <c r="MMB12"/>
      <c r="MMC12"/>
      <c r="MMD12"/>
      <c r="MME12"/>
      <c r="MMF12"/>
      <c r="MMG12"/>
      <c r="MMH12"/>
      <c r="MMI12"/>
      <c r="MMJ12"/>
      <c r="MMK12"/>
      <c r="MML12"/>
      <c r="MMM12"/>
      <c r="MMN12"/>
      <c r="MMO12"/>
      <c r="MMP12"/>
      <c r="MMQ12"/>
      <c r="MMR12"/>
      <c r="MMS12"/>
      <c r="MMT12"/>
      <c r="MMU12"/>
      <c r="MMV12"/>
      <c r="MMW12"/>
      <c r="MMX12"/>
      <c r="MMY12"/>
      <c r="MMZ12"/>
      <c r="MNA12"/>
      <c r="MNB12"/>
      <c r="MNC12"/>
      <c r="MND12"/>
      <c r="MNE12"/>
      <c r="MNF12"/>
      <c r="MNG12"/>
      <c r="MNH12"/>
      <c r="MNI12"/>
      <c r="MNJ12"/>
      <c r="MNK12"/>
      <c r="MNL12"/>
      <c r="MNM12"/>
      <c r="MNN12"/>
      <c r="MNO12"/>
      <c r="MNP12"/>
      <c r="MNQ12"/>
      <c r="MNR12"/>
      <c r="MNS12"/>
      <c r="MNT12"/>
      <c r="MNU12"/>
      <c r="MNV12"/>
      <c r="MNW12"/>
      <c r="MNX12"/>
      <c r="MNY12"/>
      <c r="MNZ12"/>
      <c r="MOA12"/>
      <c r="MOB12"/>
      <c r="MOC12"/>
      <c r="MOD12"/>
      <c r="MOE12"/>
      <c r="MOF12"/>
      <c r="MOG12"/>
      <c r="MOH12"/>
      <c r="MOI12"/>
      <c r="MOJ12"/>
      <c r="MOK12"/>
      <c r="MOL12"/>
      <c r="MOM12"/>
      <c r="MON12"/>
      <c r="MOO12"/>
      <c r="MOP12"/>
      <c r="MOQ12"/>
      <c r="MOR12"/>
      <c r="MOS12"/>
      <c r="MOT12"/>
      <c r="MOU12"/>
      <c r="MOV12"/>
      <c r="MOW12"/>
      <c r="MOX12"/>
      <c r="MOY12"/>
      <c r="MOZ12"/>
      <c r="MPA12"/>
      <c r="MPB12"/>
      <c r="MPC12"/>
      <c r="MPD12"/>
      <c r="MPE12"/>
      <c r="MPF12"/>
      <c r="MPG12"/>
      <c r="MPH12"/>
      <c r="MPI12"/>
      <c r="MPJ12"/>
      <c r="MPK12"/>
      <c r="MPL12"/>
      <c r="MPM12"/>
      <c r="MPN12"/>
      <c r="MPO12"/>
      <c r="MPP12"/>
      <c r="MPQ12"/>
      <c r="MPR12"/>
      <c r="MPS12"/>
      <c r="MPT12"/>
      <c r="MPU12"/>
      <c r="MPV12"/>
      <c r="MPW12"/>
      <c r="MPX12"/>
      <c r="MPY12"/>
      <c r="MPZ12"/>
      <c r="MQA12"/>
      <c r="MQB12"/>
      <c r="MQC12"/>
      <c r="MQD12"/>
      <c r="MQE12"/>
      <c r="MQF12"/>
      <c r="MQG12"/>
      <c r="MQH12"/>
      <c r="MQI12"/>
      <c r="MQJ12"/>
      <c r="MQK12"/>
      <c r="MQL12"/>
      <c r="MQM12"/>
      <c r="MQN12"/>
      <c r="MQO12"/>
      <c r="MQP12"/>
      <c r="MQQ12"/>
      <c r="MQR12"/>
      <c r="MQS12"/>
      <c r="MQT12"/>
      <c r="MQU12"/>
      <c r="MQV12"/>
      <c r="MQW12"/>
      <c r="MQX12"/>
      <c r="MQY12"/>
      <c r="MQZ12"/>
      <c r="MRA12"/>
      <c r="MRB12"/>
      <c r="MRC12"/>
      <c r="MRD12"/>
      <c r="MRE12"/>
      <c r="MRF12"/>
      <c r="MRG12"/>
      <c r="MRH12"/>
      <c r="MRI12"/>
      <c r="MRJ12"/>
      <c r="MRK12"/>
      <c r="MRL12"/>
      <c r="MRM12"/>
      <c r="MRN12"/>
      <c r="MRO12"/>
      <c r="MRP12"/>
      <c r="MRQ12"/>
      <c r="MRR12"/>
      <c r="MRS12"/>
      <c r="MRT12"/>
      <c r="MRU12"/>
      <c r="MRV12"/>
      <c r="MRW12"/>
      <c r="MRX12"/>
      <c r="MRY12"/>
      <c r="MRZ12"/>
      <c r="MSA12"/>
      <c r="MSB12"/>
      <c r="MSC12"/>
      <c r="MSD12"/>
      <c r="MSE12"/>
      <c r="MSF12"/>
      <c r="MSG12"/>
      <c r="MSH12"/>
      <c r="MSI12"/>
      <c r="MSJ12"/>
      <c r="MSK12"/>
      <c r="MSL12"/>
      <c r="MSM12"/>
      <c r="MSN12"/>
      <c r="MSO12"/>
      <c r="MSP12"/>
      <c r="MSQ12"/>
      <c r="MSR12"/>
      <c r="MSS12"/>
      <c r="MST12"/>
      <c r="MSU12"/>
      <c r="MSV12"/>
      <c r="MSW12"/>
      <c r="MSX12"/>
      <c r="MSY12"/>
      <c r="MSZ12"/>
      <c r="MTA12"/>
      <c r="MTB12"/>
      <c r="MTC12"/>
      <c r="MTD12"/>
      <c r="MTE12"/>
      <c r="MTF12"/>
      <c r="MTG12"/>
      <c r="MTH12"/>
      <c r="MTI12"/>
      <c r="MTJ12"/>
      <c r="MTK12"/>
      <c r="MTL12"/>
      <c r="MTM12"/>
      <c r="MTN12"/>
      <c r="MTO12"/>
      <c r="MTP12"/>
      <c r="MTQ12"/>
      <c r="MTR12"/>
      <c r="MTS12"/>
      <c r="MTT12"/>
      <c r="MTU12"/>
      <c r="MTV12"/>
      <c r="MTW12"/>
      <c r="MTX12"/>
      <c r="MTY12"/>
      <c r="MTZ12"/>
      <c r="MUA12"/>
      <c r="MUB12"/>
      <c r="MUC12"/>
      <c r="MUD12"/>
      <c r="MUE12"/>
      <c r="MUF12"/>
      <c r="MUG12"/>
      <c r="MUH12"/>
      <c r="MUI12"/>
      <c r="MUJ12"/>
      <c r="MUK12"/>
      <c r="MUL12"/>
      <c r="MUM12"/>
      <c r="MUN12"/>
      <c r="MUO12"/>
      <c r="MUP12"/>
      <c r="MUQ12"/>
      <c r="MUR12"/>
      <c r="MUS12"/>
      <c r="MUT12"/>
      <c r="MUU12"/>
      <c r="MUV12"/>
      <c r="MUW12"/>
      <c r="MUX12"/>
      <c r="MUY12"/>
      <c r="MUZ12"/>
      <c r="MVA12"/>
      <c r="MVB12"/>
      <c r="MVC12"/>
      <c r="MVD12"/>
      <c r="MVE12"/>
      <c r="MVF12"/>
      <c r="MVG12"/>
      <c r="MVH12"/>
      <c r="MVI12"/>
      <c r="MVJ12"/>
      <c r="MVK12"/>
      <c r="MVL12"/>
      <c r="MVM12"/>
      <c r="MVN12"/>
      <c r="MVO12"/>
      <c r="MVP12"/>
      <c r="MVQ12"/>
      <c r="MVR12"/>
      <c r="MVS12"/>
      <c r="MVT12"/>
      <c r="MVU12"/>
      <c r="MVV12"/>
      <c r="MVW12"/>
      <c r="MVX12"/>
      <c r="MVY12"/>
      <c r="MVZ12"/>
      <c r="MWA12"/>
      <c r="MWB12"/>
      <c r="MWC12"/>
      <c r="MWD12"/>
      <c r="MWE12"/>
      <c r="MWF12"/>
      <c r="MWG12"/>
      <c r="MWH12"/>
      <c r="MWI12"/>
      <c r="MWJ12"/>
      <c r="MWK12"/>
      <c r="MWL12"/>
      <c r="MWM12"/>
      <c r="MWN12"/>
      <c r="MWO12"/>
      <c r="MWP12"/>
      <c r="MWQ12"/>
      <c r="MWR12"/>
      <c r="MWS12"/>
      <c r="MWT12"/>
      <c r="MWU12"/>
      <c r="MWV12"/>
      <c r="MWW12"/>
      <c r="MWX12"/>
      <c r="MWY12"/>
      <c r="MWZ12"/>
      <c r="MXA12"/>
      <c r="MXB12"/>
      <c r="MXC12"/>
      <c r="MXD12"/>
      <c r="MXE12"/>
      <c r="MXF12"/>
      <c r="MXG12"/>
      <c r="MXH12"/>
      <c r="MXI12"/>
      <c r="MXJ12"/>
      <c r="MXK12"/>
      <c r="MXL12"/>
      <c r="MXM12"/>
      <c r="MXN12"/>
      <c r="MXO12"/>
      <c r="MXP12"/>
      <c r="MXQ12"/>
      <c r="MXR12"/>
      <c r="MXS12"/>
      <c r="MXT12"/>
      <c r="MXU12"/>
      <c r="MXV12"/>
      <c r="MXW12"/>
      <c r="MXX12"/>
      <c r="MXY12"/>
      <c r="MXZ12"/>
      <c r="MYA12"/>
      <c r="MYB12"/>
      <c r="MYC12"/>
      <c r="MYD12"/>
      <c r="MYE12"/>
      <c r="MYF12"/>
      <c r="MYG12"/>
      <c r="MYH12"/>
      <c r="MYI12"/>
      <c r="MYJ12"/>
      <c r="MYK12"/>
      <c r="MYL12"/>
      <c r="MYM12"/>
      <c r="MYN12"/>
      <c r="MYO12"/>
      <c r="MYP12"/>
      <c r="MYQ12"/>
      <c r="MYR12"/>
      <c r="MYS12"/>
      <c r="MYT12"/>
      <c r="MYU12"/>
      <c r="MYV12"/>
      <c r="MYW12"/>
      <c r="MYX12"/>
      <c r="MYY12"/>
      <c r="MYZ12"/>
      <c r="MZA12"/>
      <c r="MZB12"/>
      <c r="MZC12"/>
      <c r="MZD12"/>
      <c r="MZE12"/>
      <c r="MZF12"/>
      <c r="MZG12"/>
      <c r="MZH12"/>
      <c r="MZI12"/>
      <c r="MZJ12"/>
      <c r="MZK12"/>
      <c r="MZL12"/>
      <c r="MZM12"/>
      <c r="MZN12"/>
      <c r="MZO12"/>
      <c r="MZP12"/>
      <c r="MZQ12"/>
      <c r="MZR12"/>
      <c r="MZS12"/>
      <c r="MZT12"/>
      <c r="MZU12"/>
      <c r="MZV12"/>
      <c r="MZW12"/>
      <c r="MZX12"/>
      <c r="MZY12"/>
      <c r="MZZ12"/>
      <c r="NAA12"/>
      <c r="NAB12"/>
      <c r="NAC12"/>
      <c r="NAD12"/>
      <c r="NAE12"/>
      <c r="NAF12"/>
      <c r="NAG12"/>
      <c r="NAH12"/>
      <c r="NAI12"/>
      <c r="NAJ12"/>
      <c r="NAK12"/>
      <c r="NAL12"/>
      <c r="NAM12"/>
      <c r="NAN12"/>
      <c r="NAO12"/>
      <c r="NAP12"/>
      <c r="NAQ12"/>
      <c r="NAR12"/>
      <c r="NAS12"/>
      <c r="NAT12"/>
      <c r="NAU12"/>
      <c r="NAV12"/>
      <c r="NAW12"/>
      <c r="NAX12"/>
      <c r="NAY12"/>
      <c r="NAZ12"/>
      <c r="NBA12"/>
      <c r="NBB12"/>
      <c r="NBC12"/>
      <c r="NBD12"/>
      <c r="NBE12"/>
      <c r="NBF12"/>
      <c r="NBG12"/>
      <c r="NBH12"/>
      <c r="NBI12"/>
      <c r="NBJ12"/>
      <c r="NBK12"/>
      <c r="NBL12"/>
      <c r="NBM12"/>
      <c r="NBN12"/>
      <c r="NBO12"/>
      <c r="NBP12"/>
      <c r="NBQ12"/>
      <c r="NBR12"/>
      <c r="NBS12"/>
      <c r="NBT12"/>
      <c r="NBU12"/>
      <c r="NBV12"/>
      <c r="NBW12"/>
      <c r="NBX12"/>
      <c r="NBY12"/>
      <c r="NBZ12"/>
      <c r="NCA12"/>
      <c r="NCB12"/>
      <c r="NCC12"/>
      <c r="NCD12"/>
      <c r="NCE12"/>
      <c r="NCF12"/>
      <c r="NCG12"/>
      <c r="NCH12"/>
      <c r="NCI12"/>
      <c r="NCJ12"/>
      <c r="NCK12"/>
      <c r="NCL12"/>
      <c r="NCM12"/>
      <c r="NCN12"/>
      <c r="NCO12"/>
      <c r="NCP12"/>
      <c r="NCQ12"/>
      <c r="NCR12"/>
      <c r="NCS12"/>
      <c r="NCT12"/>
      <c r="NCU12"/>
      <c r="NCV12"/>
      <c r="NCW12"/>
      <c r="NCX12"/>
      <c r="NCY12"/>
      <c r="NCZ12"/>
      <c r="NDA12"/>
      <c r="NDB12"/>
      <c r="NDC12"/>
      <c r="NDD12"/>
      <c r="NDE12"/>
      <c r="NDF12"/>
      <c r="NDG12"/>
      <c r="NDH12"/>
      <c r="NDI12"/>
      <c r="NDJ12"/>
      <c r="NDK12"/>
      <c r="NDL12"/>
      <c r="NDM12"/>
      <c r="NDN12"/>
      <c r="NDO12"/>
      <c r="NDP12"/>
      <c r="NDQ12"/>
      <c r="NDR12"/>
      <c r="NDS12"/>
      <c r="NDT12"/>
      <c r="NDU12"/>
      <c r="NDV12"/>
      <c r="NDW12"/>
      <c r="NDX12"/>
      <c r="NDY12"/>
      <c r="NDZ12"/>
      <c r="NEA12"/>
      <c r="NEB12"/>
      <c r="NEC12"/>
      <c r="NED12"/>
      <c r="NEE12"/>
      <c r="NEF12"/>
      <c r="NEG12"/>
      <c r="NEH12"/>
      <c r="NEI12"/>
      <c r="NEJ12"/>
      <c r="NEK12"/>
      <c r="NEL12"/>
      <c r="NEM12"/>
      <c r="NEN12"/>
      <c r="NEO12"/>
      <c r="NEP12"/>
      <c r="NEQ12"/>
      <c r="NER12"/>
      <c r="NES12"/>
      <c r="NET12"/>
      <c r="NEU12"/>
      <c r="NEV12"/>
      <c r="NEW12"/>
      <c r="NEX12"/>
      <c r="NEY12"/>
      <c r="NEZ12"/>
      <c r="NFA12"/>
      <c r="NFB12"/>
      <c r="NFC12"/>
      <c r="NFD12"/>
      <c r="NFE12"/>
      <c r="NFF12"/>
      <c r="NFG12"/>
      <c r="NFH12"/>
      <c r="NFI12"/>
      <c r="NFJ12"/>
      <c r="NFK12"/>
      <c r="NFL12"/>
      <c r="NFM12"/>
      <c r="NFN12"/>
      <c r="NFO12"/>
      <c r="NFP12"/>
      <c r="NFQ12"/>
      <c r="NFR12"/>
      <c r="NFS12"/>
      <c r="NFT12"/>
      <c r="NFU12"/>
      <c r="NFV12"/>
      <c r="NFW12"/>
      <c r="NFX12"/>
      <c r="NFY12"/>
      <c r="NFZ12"/>
      <c r="NGA12"/>
      <c r="NGB12"/>
      <c r="NGC12"/>
      <c r="NGD12"/>
      <c r="NGE12"/>
      <c r="NGF12"/>
      <c r="NGG12"/>
      <c r="NGH12"/>
      <c r="NGI12"/>
      <c r="NGJ12"/>
      <c r="NGK12"/>
      <c r="NGL12"/>
      <c r="NGM12"/>
      <c r="NGN12"/>
      <c r="NGO12"/>
      <c r="NGP12"/>
      <c r="NGQ12"/>
      <c r="NGR12"/>
      <c r="NGS12"/>
      <c r="NGT12"/>
      <c r="NGU12"/>
      <c r="NGV12"/>
      <c r="NGW12"/>
      <c r="NGX12"/>
      <c r="NGY12"/>
      <c r="NGZ12"/>
      <c r="NHA12"/>
      <c r="NHB12"/>
      <c r="NHC12"/>
      <c r="NHD12"/>
      <c r="NHE12"/>
      <c r="NHF12"/>
      <c r="NHG12"/>
      <c r="NHH12"/>
      <c r="NHI12"/>
      <c r="NHJ12"/>
      <c r="NHK12"/>
      <c r="NHL12"/>
      <c r="NHM12"/>
      <c r="NHN12"/>
      <c r="NHO12"/>
      <c r="NHP12"/>
      <c r="NHQ12"/>
      <c r="NHR12"/>
      <c r="NHS12"/>
      <c r="NHT12"/>
      <c r="NHU12"/>
      <c r="NHV12"/>
      <c r="NHW12"/>
      <c r="NHX12"/>
      <c r="NHY12"/>
      <c r="NHZ12"/>
      <c r="NIA12"/>
      <c r="NIB12"/>
      <c r="NIC12"/>
      <c r="NID12"/>
      <c r="NIE12"/>
      <c r="NIF12"/>
      <c r="NIG12"/>
      <c r="NIH12"/>
      <c r="NII12"/>
      <c r="NIJ12"/>
      <c r="NIK12"/>
      <c r="NIL12"/>
      <c r="NIM12"/>
      <c r="NIN12"/>
      <c r="NIO12"/>
      <c r="NIP12"/>
      <c r="NIQ12"/>
      <c r="NIR12"/>
      <c r="NIS12"/>
      <c r="NIT12"/>
      <c r="NIU12"/>
      <c r="NIV12"/>
      <c r="NIW12"/>
      <c r="NIX12"/>
      <c r="NIY12"/>
      <c r="NIZ12"/>
      <c r="NJA12"/>
      <c r="NJB12"/>
      <c r="NJC12"/>
      <c r="NJD12"/>
      <c r="NJE12"/>
      <c r="NJF12"/>
      <c r="NJG12"/>
      <c r="NJH12"/>
      <c r="NJI12"/>
      <c r="NJJ12"/>
      <c r="NJK12"/>
      <c r="NJL12"/>
      <c r="NJM12"/>
      <c r="NJN12"/>
      <c r="NJO12"/>
      <c r="NJP12"/>
      <c r="NJQ12"/>
      <c r="NJR12"/>
      <c r="NJS12"/>
      <c r="NJT12"/>
      <c r="NJU12"/>
      <c r="NJV12"/>
      <c r="NJW12"/>
      <c r="NJX12"/>
      <c r="NJY12"/>
      <c r="NJZ12"/>
      <c r="NKA12"/>
      <c r="NKB12"/>
      <c r="NKC12"/>
      <c r="NKD12"/>
      <c r="NKE12"/>
      <c r="NKF12"/>
      <c r="NKG12"/>
      <c r="NKH12"/>
      <c r="NKI12"/>
      <c r="NKJ12"/>
      <c r="NKK12"/>
      <c r="NKL12"/>
      <c r="NKM12"/>
      <c r="NKN12"/>
      <c r="NKO12"/>
      <c r="NKP12"/>
      <c r="NKQ12"/>
      <c r="NKR12"/>
      <c r="NKS12"/>
      <c r="NKT12"/>
      <c r="NKU12"/>
      <c r="NKV12"/>
      <c r="NKW12"/>
      <c r="NKX12"/>
      <c r="NKY12"/>
      <c r="NKZ12"/>
      <c r="NLA12"/>
      <c r="NLB12"/>
      <c r="NLC12"/>
      <c r="NLD12"/>
      <c r="NLE12"/>
      <c r="NLF12"/>
      <c r="NLG12"/>
      <c r="NLH12"/>
      <c r="NLI12"/>
      <c r="NLJ12"/>
      <c r="NLK12"/>
      <c r="NLL12"/>
      <c r="NLM12"/>
      <c r="NLN12"/>
      <c r="NLO12"/>
      <c r="NLP12"/>
      <c r="NLQ12"/>
      <c r="NLR12"/>
      <c r="NLS12"/>
      <c r="NLT12"/>
      <c r="NLU12"/>
      <c r="NLV12"/>
      <c r="NLW12"/>
      <c r="NLX12"/>
      <c r="NLY12"/>
      <c r="NLZ12"/>
      <c r="NMA12"/>
      <c r="NMB12"/>
      <c r="NMC12"/>
      <c r="NMD12"/>
      <c r="NME12"/>
      <c r="NMF12"/>
      <c r="NMG12"/>
      <c r="NMH12"/>
      <c r="NMI12"/>
      <c r="NMJ12"/>
      <c r="NMK12"/>
      <c r="NML12"/>
      <c r="NMM12"/>
      <c r="NMN12"/>
      <c r="NMO12"/>
      <c r="NMP12"/>
      <c r="NMQ12"/>
      <c r="NMR12"/>
      <c r="NMS12"/>
      <c r="NMT12"/>
      <c r="NMU12"/>
      <c r="NMV12"/>
      <c r="NMW12"/>
      <c r="NMX12"/>
      <c r="NMY12"/>
      <c r="NMZ12"/>
      <c r="NNA12"/>
      <c r="NNB12"/>
      <c r="NNC12"/>
      <c r="NND12"/>
      <c r="NNE12"/>
      <c r="NNF12"/>
      <c r="NNG12"/>
      <c r="NNH12"/>
      <c r="NNI12"/>
      <c r="NNJ12"/>
      <c r="NNK12"/>
      <c r="NNL12"/>
      <c r="NNM12"/>
      <c r="NNN12"/>
      <c r="NNO12"/>
      <c r="NNP12"/>
      <c r="NNQ12"/>
      <c r="NNR12"/>
      <c r="NNS12"/>
      <c r="NNT12"/>
      <c r="NNU12"/>
      <c r="NNV12"/>
      <c r="NNW12"/>
      <c r="NNX12"/>
      <c r="NNY12"/>
      <c r="NNZ12"/>
      <c r="NOA12"/>
      <c r="NOB12"/>
      <c r="NOC12"/>
      <c r="NOD12"/>
      <c r="NOE12"/>
      <c r="NOF12"/>
      <c r="NOG12"/>
      <c r="NOH12"/>
      <c r="NOI12"/>
      <c r="NOJ12"/>
      <c r="NOK12"/>
      <c r="NOL12"/>
      <c r="NOM12"/>
      <c r="NON12"/>
      <c r="NOO12"/>
      <c r="NOP12"/>
      <c r="NOQ12"/>
      <c r="NOR12"/>
      <c r="NOS12"/>
      <c r="NOT12"/>
      <c r="NOU12"/>
      <c r="NOV12"/>
      <c r="NOW12"/>
      <c r="NOX12"/>
      <c r="NOY12"/>
      <c r="NOZ12"/>
      <c r="NPA12"/>
      <c r="NPB12"/>
      <c r="NPC12"/>
      <c r="NPD12"/>
      <c r="NPE12"/>
      <c r="NPF12"/>
      <c r="NPG12"/>
      <c r="NPH12"/>
      <c r="NPI12"/>
      <c r="NPJ12"/>
      <c r="NPK12"/>
      <c r="NPL12"/>
      <c r="NPM12"/>
      <c r="NPN12"/>
      <c r="NPO12"/>
      <c r="NPP12"/>
      <c r="NPQ12"/>
      <c r="NPR12"/>
      <c r="NPS12"/>
      <c r="NPT12"/>
      <c r="NPU12"/>
      <c r="NPV12"/>
      <c r="NPW12"/>
      <c r="NPX12"/>
      <c r="NPY12"/>
      <c r="NPZ12"/>
      <c r="NQA12"/>
      <c r="NQB12"/>
      <c r="NQC12"/>
      <c r="NQD12"/>
      <c r="NQE12"/>
      <c r="NQF12"/>
      <c r="NQG12"/>
      <c r="NQH12"/>
      <c r="NQI12"/>
      <c r="NQJ12"/>
      <c r="NQK12"/>
      <c r="NQL12"/>
      <c r="NQM12"/>
      <c r="NQN12"/>
      <c r="NQO12"/>
      <c r="NQP12"/>
      <c r="NQQ12"/>
      <c r="NQR12"/>
      <c r="NQS12"/>
      <c r="NQT12"/>
      <c r="NQU12"/>
      <c r="NQV12"/>
      <c r="NQW12"/>
      <c r="NQX12"/>
      <c r="NQY12"/>
      <c r="NQZ12"/>
      <c r="NRA12"/>
      <c r="NRB12"/>
      <c r="NRC12"/>
      <c r="NRD12"/>
      <c r="NRE12"/>
      <c r="NRF12"/>
      <c r="NRG12"/>
      <c r="NRH12"/>
      <c r="NRI12"/>
      <c r="NRJ12"/>
      <c r="NRK12"/>
      <c r="NRL12"/>
      <c r="NRM12"/>
      <c r="NRN12"/>
      <c r="NRO12"/>
      <c r="NRP12"/>
      <c r="NRQ12"/>
      <c r="NRR12"/>
      <c r="NRS12"/>
      <c r="NRT12"/>
      <c r="NRU12"/>
      <c r="NRV12"/>
      <c r="NRW12"/>
      <c r="NRX12"/>
      <c r="NRY12"/>
      <c r="NRZ12"/>
      <c r="NSA12"/>
      <c r="NSB12"/>
      <c r="NSC12"/>
      <c r="NSD12"/>
      <c r="NSE12"/>
      <c r="NSF12"/>
      <c r="NSG12"/>
      <c r="NSH12"/>
      <c r="NSI12"/>
      <c r="NSJ12"/>
      <c r="NSK12"/>
      <c r="NSL12"/>
      <c r="NSM12"/>
      <c r="NSN12"/>
      <c r="NSO12"/>
      <c r="NSP12"/>
      <c r="NSQ12"/>
      <c r="NSR12"/>
      <c r="NSS12"/>
      <c r="NST12"/>
      <c r="NSU12"/>
      <c r="NSV12"/>
      <c r="NSW12"/>
      <c r="NSX12"/>
      <c r="NSY12"/>
      <c r="NSZ12"/>
      <c r="NTA12"/>
      <c r="NTB12"/>
      <c r="NTC12"/>
      <c r="NTD12"/>
      <c r="NTE12"/>
      <c r="NTF12"/>
      <c r="NTG12"/>
      <c r="NTH12"/>
      <c r="NTI12"/>
      <c r="NTJ12"/>
      <c r="NTK12"/>
      <c r="NTL12"/>
      <c r="NTM12"/>
      <c r="NTN12"/>
      <c r="NTO12"/>
      <c r="NTP12"/>
      <c r="NTQ12"/>
      <c r="NTR12"/>
      <c r="NTS12"/>
      <c r="NTT12"/>
      <c r="NTU12"/>
      <c r="NTV12"/>
      <c r="NTW12"/>
      <c r="NTX12"/>
      <c r="NTY12"/>
      <c r="NTZ12"/>
      <c r="NUA12"/>
      <c r="NUB12"/>
      <c r="NUC12"/>
      <c r="NUD12"/>
      <c r="NUE12"/>
      <c r="NUF12"/>
      <c r="NUG12"/>
      <c r="NUH12"/>
      <c r="NUI12"/>
      <c r="NUJ12"/>
      <c r="NUK12"/>
      <c r="NUL12"/>
      <c r="NUM12"/>
      <c r="NUN12"/>
      <c r="NUO12"/>
      <c r="NUP12"/>
      <c r="NUQ12"/>
      <c r="NUR12"/>
      <c r="NUS12"/>
      <c r="NUT12"/>
      <c r="NUU12"/>
      <c r="NUV12"/>
      <c r="NUW12"/>
      <c r="NUX12"/>
      <c r="NUY12"/>
      <c r="NUZ12"/>
      <c r="NVA12"/>
      <c r="NVB12"/>
      <c r="NVC12"/>
      <c r="NVD12"/>
      <c r="NVE12"/>
      <c r="NVF12"/>
      <c r="NVG12"/>
      <c r="NVH12"/>
      <c r="NVI12"/>
      <c r="NVJ12"/>
      <c r="NVK12"/>
      <c r="NVL12"/>
      <c r="NVM12"/>
      <c r="NVN12"/>
      <c r="NVO12"/>
      <c r="NVP12"/>
      <c r="NVQ12"/>
      <c r="NVR12"/>
      <c r="NVS12"/>
      <c r="NVT12"/>
      <c r="NVU12"/>
      <c r="NVV12"/>
      <c r="NVW12"/>
      <c r="NVX12"/>
      <c r="NVY12"/>
      <c r="NVZ12"/>
      <c r="NWA12"/>
      <c r="NWB12"/>
      <c r="NWC12"/>
      <c r="NWD12"/>
      <c r="NWE12"/>
      <c r="NWF12"/>
      <c r="NWG12"/>
      <c r="NWH12"/>
      <c r="NWI12"/>
      <c r="NWJ12"/>
      <c r="NWK12"/>
      <c r="NWL12"/>
      <c r="NWM12"/>
      <c r="NWN12"/>
      <c r="NWO12"/>
      <c r="NWP12"/>
      <c r="NWQ12"/>
      <c r="NWR12"/>
      <c r="NWS12"/>
      <c r="NWT12"/>
      <c r="NWU12"/>
      <c r="NWV12"/>
      <c r="NWW12"/>
      <c r="NWX12"/>
      <c r="NWY12"/>
      <c r="NWZ12"/>
      <c r="NXA12"/>
      <c r="NXB12"/>
      <c r="NXC12"/>
      <c r="NXD12"/>
      <c r="NXE12"/>
      <c r="NXF12"/>
      <c r="NXG12"/>
      <c r="NXH12"/>
      <c r="NXI12"/>
      <c r="NXJ12"/>
      <c r="NXK12"/>
      <c r="NXL12"/>
      <c r="NXM12"/>
      <c r="NXN12"/>
      <c r="NXO12"/>
      <c r="NXP12"/>
      <c r="NXQ12"/>
      <c r="NXR12"/>
      <c r="NXS12"/>
      <c r="NXT12"/>
      <c r="NXU12"/>
      <c r="NXV12"/>
      <c r="NXW12"/>
      <c r="NXX12"/>
      <c r="NXY12"/>
      <c r="NXZ12"/>
      <c r="NYA12"/>
      <c r="NYB12"/>
      <c r="NYC12"/>
      <c r="NYD12"/>
      <c r="NYE12"/>
      <c r="NYF12"/>
      <c r="NYG12"/>
      <c r="NYH12"/>
      <c r="NYI12"/>
      <c r="NYJ12"/>
      <c r="NYK12"/>
      <c r="NYL12"/>
      <c r="NYM12"/>
      <c r="NYN12"/>
      <c r="NYO12"/>
      <c r="NYP12"/>
      <c r="NYQ12"/>
      <c r="NYR12"/>
      <c r="NYS12"/>
      <c r="NYT12"/>
      <c r="NYU12"/>
      <c r="NYV12"/>
      <c r="NYW12"/>
      <c r="NYX12"/>
      <c r="NYY12"/>
      <c r="NYZ12"/>
      <c r="NZA12"/>
      <c r="NZB12"/>
      <c r="NZC12"/>
      <c r="NZD12"/>
      <c r="NZE12"/>
      <c r="NZF12"/>
      <c r="NZG12"/>
      <c r="NZH12"/>
      <c r="NZI12"/>
      <c r="NZJ12"/>
      <c r="NZK12"/>
      <c r="NZL12"/>
      <c r="NZM12"/>
      <c r="NZN12"/>
      <c r="NZO12"/>
      <c r="NZP12"/>
      <c r="NZQ12"/>
      <c r="NZR12"/>
      <c r="NZS12"/>
      <c r="NZT12"/>
      <c r="NZU12"/>
      <c r="NZV12"/>
      <c r="NZW12"/>
      <c r="NZX12"/>
      <c r="NZY12"/>
      <c r="NZZ12"/>
      <c r="OAA12"/>
      <c r="OAB12"/>
      <c r="OAC12"/>
      <c r="OAD12"/>
      <c r="OAE12"/>
      <c r="OAF12"/>
      <c r="OAG12"/>
      <c r="OAH12"/>
      <c r="OAI12"/>
      <c r="OAJ12"/>
      <c r="OAK12"/>
      <c r="OAL12"/>
      <c r="OAM12"/>
      <c r="OAN12"/>
      <c r="OAO12"/>
      <c r="OAP12"/>
      <c r="OAQ12"/>
      <c r="OAR12"/>
      <c r="OAS12"/>
      <c r="OAT12"/>
      <c r="OAU12"/>
      <c r="OAV12"/>
      <c r="OAW12"/>
      <c r="OAX12"/>
      <c r="OAY12"/>
      <c r="OAZ12"/>
      <c r="OBA12"/>
      <c r="OBB12"/>
      <c r="OBC12"/>
      <c r="OBD12"/>
      <c r="OBE12"/>
      <c r="OBF12"/>
      <c r="OBG12"/>
      <c r="OBH12"/>
      <c r="OBI12"/>
      <c r="OBJ12"/>
      <c r="OBK12"/>
      <c r="OBL12"/>
      <c r="OBM12"/>
      <c r="OBN12"/>
      <c r="OBO12"/>
      <c r="OBP12"/>
      <c r="OBQ12"/>
      <c r="OBR12"/>
      <c r="OBS12"/>
      <c r="OBT12"/>
      <c r="OBU12"/>
      <c r="OBV12"/>
      <c r="OBW12"/>
      <c r="OBX12"/>
      <c r="OBY12"/>
      <c r="OBZ12"/>
      <c r="OCA12"/>
      <c r="OCB12"/>
      <c r="OCC12"/>
      <c r="OCD12"/>
      <c r="OCE12"/>
      <c r="OCF12"/>
      <c r="OCG12"/>
      <c r="OCH12"/>
      <c r="OCI12"/>
      <c r="OCJ12"/>
      <c r="OCK12"/>
      <c r="OCL12"/>
      <c r="OCM12"/>
      <c r="OCN12"/>
      <c r="OCO12"/>
      <c r="OCP12"/>
      <c r="OCQ12"/>
      <c r="OCR12"/>
      <c r="OCS12"/>
      <c r="OCT12"/>
      <c r="OCU12"/>
      <c r="OCV12"/>
      <c r="OCW12"/>
      <c r="OCX12"/>
      <c r="OCY12"/>
      <c r="OCZ12"/>
      <c r="ODA12"/>
      <c r="ODB12"/>
      <c r="ODC12"/>
      <c r="ODD12"/>
      <c r="ODE12"/>
      <c r="ODF12"/>
      <c r="ODG12"/>
      <c r="ODH12"/>
      <c r="ODI12"/>
      <c r="ODJ12"/>
      <c r="ODK12"/>
      <c r="ODL12"/>
      <c r="ODM12"/>
      <c r="ODN12"/>
      <c r="ODO12"/>
      <c r="ODP12"/>
      <c r="ODQ12"/>
      <c r="ODR12"/>
      <c r="ODS12"/>
      <c r="ODT12"/>
      <c r="ODU12"/>
      <c r="ODV12"/>
      <c r="ODW12"/>
      <c r="ODX12"/>
      <c r="ODY12"/>
      <c r="ODZ12"/>
      <c r="OEA12"/>
      <c r="OEB12"/>
      <c r="OEC12"/>
      <c r="OED12"/>
      <c r="OEE12"/>
      <c r="OEF12"/>
      <c r="OEG12"/>
      <c r="OEH12"/>
      <c r="OEI12"/>
      <c r="OEJ12"/>
      <c r="OEK12"/>
      <c r="OEL12"/>
      <c r="OEM12"/>
      <c r="OEN12"/>
      <c r="OEO12"/>
      <c r="OEP12"/>
      <c r="OEQ12"/>
      <c r="OER12"/>
      <c r="OES12"/>
      <c r="OET12"/>
      <c r="OEU12"/>
      <c r="OEV12"/>
      <c r="OEW12"/>
      <c r="OEX12"/>
      <c r="OEY12"/>
      <c r="OEZ12"/>
      <c r="OFA12"/>
      <c r="OFB12"/>
      <c r="OFC12"/>
      <c r="OFD12"/>
      <c r="OFE12"/>
      <c r="OFF12"/>
      <c r="OFG12"/>
      <c r="OFH12"/>
      <c r="OFI12"/>
      <c r="OFJ12"/>
      <c r="OFK12"/>
      <c r="OFL12"/>
      <c r="OFM12"/>
      <c r="OFN12"/>
      <c r="OFO12"/>
      <c r="OFP12"/>
      <c r="OFQ12"/>
      <c r="OFR12"/>
      <c r="OFS12"/>
      <c r="OFT12"/>
      <c r="OFU12"/>
      <c r="OFV12"/>
      <c r="OFW12"/>
      <c r="OFX12"/>
      <c r="OFY12"/>
      <c r="OFZ12"/>
      <c r="OGA12"/>
      <c r="OGB12"/>
      <c r="OGC12"/>
      <c r="OGD12"/>
      <c r="OGE12"/>
      <c r="OGF12"/>
      <c r="OGG12"/>
      <c r="OGH12"/>
      <c r="OGI12"/>
      <c r="OGJ12"/>
      <c r="OGK12"/>
      <c r="OGL12"/>
      <c r="OGM12"/>
      <c r="OGN12"/>
      <c r="OGO12"/>
      <c r="OGP12"/>
      <c r="OGQ12"/>
      <c r="OGR12"/>
      <c r="OGS12"/>
      <c r="OGT12"/>
      <c r="OGU12"/>
      <c r="OGV12"/>
      <c r="OGW12"/>
      <c r="OGX12"/>
      <c r="OGY12"/>
      <c r="OGZ12"/>
      <c r="OHA12"/>
      <c r="OHB12"/>
      <c r="OHC12"/>
      <c r="OHD12"/>
      <c r="OHE12"/>
      <c r="OHF12"/>
      <c r="OHG12"/>
      <c r="OHH12"/>
      <c r="OHI12"/>
      <c r="OHJ12"/>
      <c r="OHK12"/>
      <c r="OHL12"/>
      <c r="OHM12"/>
      <c r="OHN12"/>
      <c r="OHO12"/>
      <c r="OHP12"/>
      <c r="OHQ12"/>
      <c r="OHR12"/>
      <c r="OHS12"/>
      <c r="OHT12"/>
      <c r="OHU12"/>
      <c r="OHV12"/>
      <c r="OHW12"/>
      <c r="OHX12"/>
      <c r="OHY12"/>
      <c r="OHZ12"/>
      <c r="OIA12"/>
      <c r="OIB12"/>
      <c r="OIC12"/>
      <c r="OID12"/>
      <c r="OIE12"/>
      <c r="OIF12"/>
      <c r="OIG12"/>
      <c r="OIH12"/>
      <c r="OII12"/>
      <c r="OIJ12"/>
      <c r="OIK12"/>
      <c r="OIL12"/>
      <c r="OIM12"/>
      <c r="OIN12"/>
      <c r="OIO12"/>
      <c r="OIP12"/>
      <c r="OIQ12"/>
      <c r="OIR12"/>
      <c r="OIS12"/>
      <c r="OIT12"/>
      <c r="OIU12"/>
      <c r="OIV12"/>
      <c r="OIW12"/>
      <c r="OIX12"/>
      <c r="OIY12"/>
      <c r="OIZ12"/>
      <c r="OJA12"/>
      <c r="OJB12"/>
      <c r="OJC12"/>
      <c r="OJD12"/>
      <c r="OJE12"/>
      <c r="OJF12"/>
      <c r="OJG12"/>
      <c r="OJH12"/>
      <c r="OJI12"/>
      <c r="OJJ12"/>
      <c r="OJK12"/>
      <c r="OJL12"/>
      <c r="OJM12"/>
      <c r="OJN12"/>
      <c r="OJO12"/>
      <c r="OJP12"/>
      <c r="OJQ12"/>
      <c r="OJR12"/>
      <c r="OJS12"/>
      <c r="OJT12"/>
      <c r="OJU12"/>
      <c r="OJV12"/>
      <c r="OJW12"/>
      <c r="OJX12"/>
      <c r="OJY12"/>
      <c r="OJZ12"/>
      <c r="OKA12"/>
      <c r="OKB12"/>
      <c r="OKC12"/>
      <c r="OKD12"/>
      <c r="OKE12"/>
      <c r="OKF12"/>
      <c r="OKG12"/>
      <c r="OKH12"/>
      <c r="OKI12"/>
      <c r="OKJ12"/>
      <c r="OKK12"/>
      <c r="OKL12"/>
      <c r="OKM12"/>
      <c r="OKN12"/>
      <c r="OKO12"/>
      <c r="OKP12"/>
      <c r="OKQ12"/>
      <c r="OKR12"/>
      <c r="OKS12"/>
      <c r="OKT12"/>
      <c r="OKU12"/>
      <c r="OKV12"/>
      <c r="OKW12"/>
      <c r="OKX12"/>
      <c r="OKY12"/>
      <c r="OKZ12"/>
      <c r="OLA12"/>
      <c r="OLB12"/>
      <c r="OLC12"/>
      <c r="OLD12"/>
      <c r="OLE12"/>
      <c r="OLF12"/>
      <c r="OLG12"/>
      <c r="OLH12"/>
      <c r="OLI12"/>
      <c r="OLJ12"/>
      <c r="OLK12"/>
      <c r="OLL12"/>
      <c r="OLM12"/>
      <c r="OLN12"/>
      <c r="OLO12"/>
      <c r="OLP12"/>
      <c r="OLQ12"/>
      <c r="OLR12"/>
      <c r="OLS12"/>
      <c r="OLT12"/>
      <c r="OLU12"/>
      <c r="OLV12"/>
      <c r="OLW12"/>
      <c r="OLX12"/>
      <c r="OLY12"/>
      <c r="OLZ12"/>
      <c r="OMA12"/>
      <c r="OMB12"/>
      <c r="OMC12"/>
      <c r="OMD12"/>
      <c r="OME12"/>
      <c r="OMF12"/>
      <c r="OMG12"/>
      <c r="OMH12"/>
      <c r="OMI12"/>
      <c r="OMJ12"/>
      <c r="OMK12"/>
      <c r="OML12"/>
      <c r="OMM12"/>
      <c r="OMN12"/>
      <c r="OMO12"/>
      <c r="OMP12"/>
      <c r="OMQ12"/>
      <c r="OMR12"/>
      <c r="OMS12"/>
      <c r="OMT12"/>
      <c r="OMU12"/>
      <c r="OMV12"/>
      <c r="OMW12"/>
      <c r="OMX12"/>
      <c r="OMY12"/>
      <c r="OMZ12"/>
      <c r="ONA12"/>
      <c r="ONB12"/>
      <c r="ONC12"/>
      <c r="OND12"/>
      <c r="ONE12"/>
      <c r="ONF12"/>
      <c r="ONG12"/>
      <c r="ONH12"/>
      <c r="ONI12"/>
      <c r="ONJ12"/>
      <c r="ONK12"/>
      <c r="ONL12"/>
      <c r="ONM12"/>
      <c r="ONN12"/>
      <c r="ONO12"/>
      <c r="ONP12"/>
      <c r="ONQ12"/>
      <c r="ONR12"/>
      <c r="ONS12"/>
      <c r="ONT12"/>
      <c r="ONU12"/>
      <c r="ONV12"/>
      <c r="ONW12"/>
      <c r="ONX12"/>
      <c r="ONY12"/>
      <c r="ONZ12"/>
      <c r="OOA12"/>
      <c r="OOB12"/>
      <c r="OOC12"/>
      <c r="OOD12"/>
      <c r="OOE12"/>
      <c r="OOF12"/>
      <c r="OOG12"/>
      <c r="OOH12"/>
      <c r="OOI12"/>
      <c r="OOJ12"/>
      <c r="OOK12"/>
      <c r="OOL12"/>
      <c r="OOM12"/>
      <c r="OON12"/>
      <c r="OOO12"/>
      <c r="OOP12"/>
      <c r="OOQ12"/>
      <c r="OOR12"/>
      <c r="OOS12"/>
      <c r="OOT12"/>
      <c r="OOU12"/>
      <c r="OOV12"/>
      <c r="OOW12"/>
      <c r="OOX12"/>
      <c r="OOY12"/>
      <c r="OOZ12"/>
      <c r="OPA12"/>
      <c r="OPB12"/>
      <c r="OPC12"/>
      <c r="OPD12"/>
      <c r="OPE12"/>
      <c r="OPF12"/>
      <c r="OPG12"/>
      <c r="OPH12"/>
      <c r="OPI12"/>
      <c r="OPJ12"/>
      <c r="OPK12"/>
      <c r="OPL12"/>
      <c r="OPM12"/>
      <c r="OPN12"/>
      <c r="OPO12"/>
      <c r="OPP12"/>
      <c r="OPQ12"/>
      <c r="OPR12"/>
      <c r="OPS12"/>
      <c r="OPT12"/>
      <c r="OPU12"/>
      <c r="OPV12"/>
      <c r="OPW12"/>
      <c r="OPX12"/>
      <c r="OPY12"/>
      <c r="OPZ12"/>
      <c r="OQA12"/>
      <c r="OQB12"/>
      <c r="OQC12"/>
      <c r="OQD12"/>
      <c r="OQE12"/>
      <c r="OQF12"/>
      <c r="OQG12"/>
      <c r="OQH12"/>
      <c r="OQI12"/>
      <c r="OQJ12"/>
      <c r="OQK12"/>
      <c r="OQL12"/>
      <c r="OQM12"/>
      <c r="OQN12"/>
      <c r="OQO12"/>
      <c r="OQP12"/>
      <c r="OQQ12"/>
      <c r="OQR12"/>
      <c r="OQS12"/>
      <c r="OQT12"/>
      <c r="OQU12"/>
      <c r="OQV12"/>
      <c r="OQW12"/>
      <c r="OQX12"/>
      <c r="OQY12"/>
      <c r="OQZ12"/>
      <c r="ORA12"/>
      <c r="ORB12"/>
      <c r="ORC12"/>
      <c r="ORD12"/>
      <c r="ORE12"/>
      <c r="ORF12"/>
      <c r="ORG12"/>
      <c r="ORH12"/>
      <c r="ORI12"/>
      <c r="ORJ12"/>
      <c r="ORK12"/>
      <c r="ORL12"/>
      <c r="ORM12"/>
      <c r="ORN12"/>
      <c r="ORO12"/>
      <c r="ORP12"/>
      <c r="ORQ12"/>
      <c r="ORR12"/>
      <c r="ORS12"/>
      <c r="ORT12"/>
      <c r="ORU12"/>
      <c r="ORV12"/>
      <c r="ORW12"/>
      <c r="ORX12"/>
      <c r="ORY12"/>
      <c r="ORZ12"/>
      <c r="OSA12"/>
      <c r="OSB12"/>
      <c r="OSC12"/>
      <c r="OSD12"/>
      <c r="OSE12"/>
      <c r="OSF12"/>
      <c r="OSG12"/>
      <c r="OSH12"/>
      <c r="OSI12"/>
      <c r="OSJ12"/>
      <c r="OSK12"/>
      <c r="OSL12"/>
      <c r="OSM12"/>
      <c r="OSN12"/>
      <c r="OSO12"/>
      <c r="OSP12"/>
      <c r="OSQ12"/>
      <c r="OSR12"/>
      <c r="OSS12"/>
      <c r="OST12"/>
      <c r="OSU12"/>
      <c r="OSV12"/>
      <c r="OSW12"/>
      <c r="OSX12"/>
      <c r="OSY12"/>
      <c r="OSZ12"/>
      <c r="OTA12"/>
      <c r="OTB12"/>
      <c r="OTC12"/>
      <c r="OTD12"/>
      <c r="OTE12"/>
      <c r="OTF12"/>
      <c r="OTG12"/>
      <c r="OTH12"/>
      <c r="OTI12"/>
      <c r="OTJ12"/>
      <c r="OTK12"/>
      <c r="OTL12"/>
      <c r="OTM12"/>
      <c r="OTN12"/>
      <c r="OTO12"/>
      <c r="OTP12"/>
      <c r="OTQ12"/>
      <c r="OTR12"/>
      <c r="OTS12"/>
      <c r="OTT12"/>
      <c r="OTU12"/>
      <c r="OTV12"/>
      <c r="OTW12"/>
      <c r="OTX12"/>
      <c r="OTY12"/>
      <c r="OTZ12"/>
      <c r="OUA12"/>
      <c r="OUB12"/>
      <c r="OUC12"/>
      <c r="OUD12"/>
      <c r="OUE12"/>
      <c r="OUF12"/>
      <c r="OUG12"/>
      <c r="OUH12"/>
      <c r="OUI12"/>
      <c r="OUJ12"/>
      <c r="OUK12"/>
      <c r="OUL12"/>
      <c r="OUM12"/>
      <c r="OUN12"/>
      <c r="OUO12"/>
      <c r="OUP12"/>
      <c r="OUQ12"/>
      <c r="OUR12"/>
      <c r="OUS12"/>
      <c r="OUT12"/>
      <c r="OUU12"/>
      <c r="OUV12"/>
      <c r="OUW12"/>
      <c r="OUX12"/>
      <c r="OUY12"/>
      <c r="OUZ12"/>
      <c r="OVA12"/>
      <c r="OVB12"/>
      <c r="OVC12"/>
      <c r="OVD12"/>
      <c r="OVE12"/>
      <c r="OVF12"/>
      <c r="OVG12"/>
      <c r="OVH12"/>
      <c r="OVI12"/>
      <c r="OVJ12"/>
      <c r="OVK12"/>
      <c r="OVL12"/>
      <c r="OVM12"/>
      <c r="OVN12"/>
      <c r="OVO12"/>
      <c r="OVP12"/>
      <c r="OVQ12"/>
      <c r="OVR12"/>
      <c r="OVS12"/>
      <c r="OVT12"/>
      <c r="OVU12"/>
      <c r="OVV12"/>
      <c r="OVW12"/>
      <c r="OVX12"/>
      <c r="OVY12"/>
      <c r="OVZ12"/>
      <c r="OWA12"/>
      <c r="OWB12"/>
      <c r="OWC12"/>
      <c r="OWD12"/>
      <c r="OWE12"/>
      <c r="OWF12"/>
      <c r="OWG12"/>
      <c r="OWH12"/>
      <c r="OWI12"/>
      <c r="OWJ12"/>
      <c r="OWK12"/>
      <c r="OWL12"/>
      <c r="OWM12"/>
      <c r="OWN12"/>
      <c r="OWO12"/>
      <c r="OWP12"/>
      <c r="OWQ12"/>
      <c r="OWR12"/>
      <c r="OWS12"/>
      <c r="OWT12"/>
      <c r="OWU12"/>
      <c r="OWV12"/>
      <c r="OWW12"/>
      <c r="OWX12"/>
      <c r="OWY12"/>
      <c r="OWZ12"/>
      <c r="OXA12"/>
      <c r="OXB12"/>
      <c r="OXC12"/>
      <c r="OXD12"/>
      <c r="OXE12"/>
      <c r="OXF12"/>
      <c r="OXG12"/>
      <c r="OXH12"/>
      <c r="OXI12"/>
      <c r="OXJ12"/>
      <c r="OXK12"/>
      <c r="OXL12"/>
      <c r="OXM12"/>
      <c r="OXN12"/>
      <c r="OXO12"/>
      <c r="OXP12"/>
      <c r="OXQ12"/>
      <c r="OXR12"/>
      <c r="OXS12"/>
      <c r="OXT12"/>
      <c r="OXU12"/>
      <c r="OXV12"/>
      <c r="OXW12"/>
      <c r="OXX12"/>
      <c r="OXY12"/>
      <c r="OXZ12"/>
      <c r="OYA12"/>
      <c r="OYB12"/>
      <c r="OYC12"/>
      <c r="OYD12"/>
      <c r="OYE12"/>
      <c r="OYF12"/>
      <c r="OYG12"/>
      <c r="OYH12"/>
      <c r="OYI12"/>
      <c r="OYJ12"/>
      <c r="OYK12"/>
      <c r="OYL12"/>
      <c r="OYM12"/>
      <c r="OYN12"/>
      <c r="OYO12"/>
      <c r="OYP12"/>
      <c r="OYQ12"/>
      <c r="OYR12"/>
      <c r="OYS12"/>
      <c r="OYT12"/>
      <c r="OYU12"/>
      <c r="OYV12"/>
      <c r="OYW12"/>
      <c r="OYX12"/>
      <c r="OYY12"/>
      <c r="OYZ12"/>
      <c r="OZA12"/>
      <c r="OZB12"/>
      <c r="OZC12"/>
      <c r="OZD12"/>
      <c r="OZE12"/>
      <c r="OZF12"/>
      <c r="OZG12"/>
      <c r="OZH12"/>
      <c r="OZI12"/>
      <c r="OZJ12"/>
      <c r="OZK12"/>
      <c r="OZL12"/>
      <c r="OZM12"/>
      <c r="OZN12"/>
      <c r="OZO12"/>
      <c r="OZP12"/>
      <c r="OZQ12"/>
      <c r="OZR12"/>
      <c r="OZS12"/>
      <c r="OZT12"/>
      <c r="OZU12"/>
      <c r="OZV12"/>
      <c r="OZW12"/>
      <c r="OZX12"/>
      <c r="OZY12"/>
      <c r="OZZ12"/>
      <c r="PAA12"/>
      <c r="PAB12"/>
      <c r="PAC12"/>
      <c r="PAD12"/>
      <c r="PAE12"/>
      <c r="PAF12"/>
      <c r="PAG12"/>
      <c r="PAH12"/>
      <c r="PAI12"/>
      <c r="PAJ12"/>
      <c r="PAK12"/>
      <c r="PAL12"/>
      <c r="PAM12"/>
      <c r="PAN12"/>
      <c r="PAO12"/>
      <c r="PAP12"/>
      <c r="PAQ12"/>
      <c r="PAR12"/>
      <c r="PAS12"/>
      <c r="PAT12"/>
      <c r="PAU12"/>
      <c r="PAV12"/>
      <c r="PAW12"/>
      <c r="PAX12"/>
      <c r="PAY12"/>
      <c r="PAZ12"/>
      <c r="PBA12"/>
      <c r="PBB12"/>
      <c r="PBC12"/>
      <c r="PBD12"/>
      <c r="PBE12"/>
      <c r="PBF12"/>
      <c r="PBG12"/>
      <c r="PBH12"/>
      <c r="PBI12"/>
      <c r="PBJ12"/>
      <c r="PBK12"/>
      <c r="PBL12"/>
      <c r="PBM12"/>
      <c r="PBN12"/>
      <c r="PBO12"/>
      <c r="PBP12"/>
      <c r="PBQ12"/>
      <c r="PBR12"/>
      <c r="PBS12"/>
      <c r="PBT12"/>
      <c r="PBU12"/>
      <c r="PBV12"/>
      <c r="PBW12"/>
      <c r="PBX12"/>
      <c r="PBY12"/>
      <c r="PBZ12"/>
      <c r="PCA12"/>
      <c r="PCB12"/>
      <c r="PCC12"/>
      <c r="PCD12"/>
      <c r="PCE12"/>
      <c r="PCF12"/>
      <c r="PCG12"/>
      <c r="PCH12"/>
      <c r="PCI12"/>
      <c r="PCJ12"/>
      <c r="PCK12"/>
      <c r="PCL12"/>
      <c r="PCM12"/>
      <c r="PCN12"/>
      <c r="PCO12"/>
      <c r="PCP12"/>
      <c r="PCQ12"/>
      <c r="PCR12"/>
      <c r="PCS12"/>
      <c r="PCT12"/>
      <c r="PCU12"/>
      <c r="PCV12"/>
      <c r="PCW12"/>
      <c r="PCX12"/>
      <c r="PCY12"/>
      <c r="PCZ12"/>
      <c r="PDA12"/>
      <c r="PDB12"/>
      <c r="PDC12"/>
      <c r="PDD12"/>
      <c r="PDE12"/>
      <c r="PDF12"/>
      <c r="PDG12"/>
      <c r="PDH12"/>
      <c r="PDI12"/>
      <c r="PDJ12"/>
      <c r="PDK12"/>
      <c r="PDL12"/>
      <c r="PDM12"/>
      <c r="PDN12"/>
      <c r="PDO12"/>
      <c r="PDP12"/>
      <c r="PDQ12"/>
      <c r="PDR12"/>
      <c r="PDS12"/>
      <c r="PDT12"/>
      <c r="PDU12"/>
      <c r="PDV12"/>
      <c r="PDW12"/>
      <c r="PDX12"/>
      <c r="PDY12"/>
      <c r="PDZ12"/>
      <c r="PEA12"/>
      <c r="PEB12"/>
      <c r="PEC12"/>
      <c r="PED12"/>
      <c r="PEE12"/>
      <c r="PEF12"/>
      <c r="PEG12"/>
      <c r="PEH12"/>
      <c r="PEI12"/>
      <c r="PEJ12"/>
      <c r="PEK12"/>
      <c r="PEL12"/>
      <c r="PEM12"/>
      <c r="PEN12"/>
      <c r="PEO12"/>
      <c r="PEP12"/>
      <c r="PEQ12"/>
      <c r="PER12"/>
      <c r="PES12"/>
      <c r="PET12"/>
      <c r="PEU12"/>
      <c r="PEV12"/>
      <c r="PEW12"/>
      <c r="PEX12"/>
      <c r="PEY12"/>
      <c r="PEZ12"/>
      <c r="PFA12"/>
      <c r="PFB12"/>
      <c r="PFC12"/>
      <c r="PFD12"/>
      <c r="PFE12"/>
      <c r="PFF12"/>
      <c r="PFG12"/>
      <c r="PFH12"/>
      <c r="PFI12"/>
      <c r="PFJ12"/>
      <c r="PFK12"/>
      <c r="PFL12"/>
      <c r="PFM12"/>
      <c r="PFN12"/>
      <c r="PFO12"/>
      <c r="PFP12"/>
      <c r="PFQ12"/>
      <c r="PFR12"/>
      <c r="PFS12"/>
      <c r="PFT12"/>
      <c r="PFU12"/>
      <c r="PFV12"/>
      <c r="PFW12"/>
      <c r="PFX12"/>
      <c r="PFY12"/>
      <c r="PFZ12"/>
      <c r="PGA12"/>
      <c r="PGB12"/>
      <c r="PGC12"/>
      <c r="PGD12"/>
      <c r="PGE12"/>
      <c r="PGF12"/>
      <c r="PGG12"/>
      <c r="PGH12"/>
      <c r="PGI12"/>
      <c r="PGJ12"/>
      <c r="PGK12"/>
      <c r="PGL12"/>
      <c r="PGM12"/>
      <c r="PGN12"/>
      <c r="PGO12"/>
      <c r="PGP12"/>
      <c r="PGQ12"/>
      <c r="PGR12"/>
      <c r="PGS12"/>
      <c r="PGT12"/>
      <c r="PGU12"/>
      <c r="PGV12"/>
      <c r="PGW12"/>
      <c r="PGX12"/>
      <c r="PGY12"/>
      <c r="PGZ12"/>
      <c r="PHA12"/>
      <c r="PHB12"/>
      <c r="PHC12"/>
      <c r="PHD12"/>
      <c r="PHE12"/>
      <c r="PHF12"/>
      <c r="PHG12"/>
      <c r="PHH12"/>
      <c r="PHI12"/>
      <c r="PHJ12"/>
      <c r="PHK12"/>
      <c r="PHL12"/>
      <c r="PHM12"/>
      <c r="PHN12"/>
      <c r="PHO12"/>
      <c r="PHP12"/>
      <c r="PHQ12"/>
      <c r="PHR12"/>
      <c r="PHS12"/>
      <c r="PHT12"/>
      <c r="PHU12"/>
      <c r="PHV12"/>
      <c r="PHW12"/>
      <c r="PHX12"/>
      <c r="PHY12"/>
      <c r="PHZ12"/>
      <c r="PIA12"/>
      <c r="PIB12"/>
      <c r="PIC12"/>
      <c r="PID12"/>
      <c r="PIE12"/>
      <c r="PIF12"/>
      <c r="PIG12"/>
      <c r="PIH12"/>
      <c r="PII12"/>
      <c r="PIJ12"/>
      <c r="PIK12"/>
      <c r="PIL12"/>
      <c r="PIM12"/>
      <c r="PIN12"/>
      <c r="PIO12"/>
      <c r="PIP12"/>
      <c r="PIQ12"/>
      <c r="PIR12"/>
      <c r="PIS12"/>
      <c r="PIT12"/>
      <c r="PIU12"/>
      <c r="PIV12"/>
      <c r="PIW12"/>
      <c r="PIX12"/>
      <c r="PIY12"/>
      <c r="PIZ12"/>
      <c r="PJA12"/>
      <c r="PJB12"/>
      <c r="PJC12"/>
      <c r="PJD12"/>
      <c r="PJE12"/>
      <c r="PJF12"/>
      <c r="PJG12"/>
      <c r="PJH12"/>
      <c r="PJI12"/>
      <c r="PJJ12"/>
      <c r="PJK12"/>
      <c r="PJL12"/>
      <c r="PJM12"/>
      <c r="PJN12"/>
      <c r="PJO12"/>
      <c r="PJP12"/>
      <c r="PJQ12"/>
      <c r="PJR12"/>
      <c r="PJS12"/>
      <c r="PJT12"/>
      <c r="PJU12"/>
      <c r="PJV12"/>
      <c r="PJW12"/>
      <c r="PJX12"/>
      <c r="PJY12"/>
      <c r="PJZ12"/>
      <c r="PKA12"/>
      <c r="PKB12"/>
      <c r="PKC12"/>
      <c r="PKD12"/>
      <c r="PKE12"/>
      <c r="PKF12"/>
      <c r="PKG12"/>
      <c r="PKH12"/>
      <c r="PKI12"/>
      <c r="PKJ12"/>
      <c r="PKK12"/>
      <c r="PKL12"/>
      <c r="PKM12"/>
      <c r="PKN12"/>
      <c r="PKO12"/>
      <c r="PKP12"/>
      <c r="PKQ12"/>
      <c r="PKR12"/>
      <c r="PKS12"/>
      <c r="PKT12"/>
      <c r="PKU12"/>
      <c r="PKV12"/>
      <c r="PKW12"/>
      <c r="PKX12"/>
      <c r="PKY12"/>
      <c r="PKZ12"/>
      <c r="PLA12"/>
      <c r="PLB12"/>
      <c r="PLC12"/>
      <c r="PLD12"/>
      <c r="PLE12"/>
      <c r="PLF12"/>
      <c r="PLG12"/>
      <c r="PLH12"/>
      <c r="PLI12"/>
      <c r="PLJ12"/>
      <c r="PLK12"/>
      <c r="PLL12"/>
      <c r="PLM12"/>
      <c r="PLN12"/>
      <c r="PLO12"/>
      <c r="PLP12"/>
      <c r="PLQ12"/>
      <c r="PLR12"/>
      <c r="PLS12"/>
      <c r="PLT12"/>
      <c r="PLU12"/>
      <c r="PLV12"/>
      <c r="PLW12"/>
      <c r="PLX12"/>
      <c r="PLY12"/>
      <c r="PLZ12"/>
      <c r="PMA12"/>
      <c r="PMB12"/>
      <c r="PMC12"/>
      <c r="PMD12"/>
      <c r="PME12"/>
      <c r="PMF12"/>
      <c r="PMG12"/>
      <c r="PMH12"/>
      <c r="PMI12"/>
      <c r="PMJ12"/>
      <c r="PMK12"/>
      <c r="PML12"/>
      <c r="PMM12"/>
      <c r="PMN12"/>
      <c r="PMO12"/>
      <c r="PMP12"/>
      <c r="PMQ12"/>
      <c r="PMR12"/>
      <c r="PMS12"/>
      <c r="PMT12"/>
      <c r="PMU12"/>
      <c r="PMV12"/>
      <c r="PMW12"/>
      <c r="PMX12"/>
      <c r="PMY12"/>
      <c r="PMZ12"/>
      <c r="PNA12"/>
      <c r="PNB12"/>
      <c r="PNC12"/>
      <c r="PND12"/>
      <c r="PNE12"/>
      <c r="PNF12"/>
      <c r="PNG12"/>
      <c r="PNH12"/>
      <c r="PNI12"/>
      <c r="PNJ12"/>
      <c r="PNK12"/>
      <c r="PNL12"/>
      <c r="PNM12"/>
      <c r="PNN12"/>
      <c r="PNO12"/>
      <c r="PNP12"/>
      <c r="PNQ12"/>
      <c r="PNR12"/>
      <c r="PNS12"/>
      <c r="PNT12"/>
      <c r="PNU12"/>
      <c r="PNV12"/>
      <c r="PNW12"/>
      <c r="PNX12"/>
      <c r="PNY12"/>
      <c r="PNZ12"/>
      <c r="POA12"/>
      <c r="POB12"/>
      <c r="POC12"/>
      <c r="POD12"/>
      <c r="POE12"/>
      <c r="POF12"/>
      <c r="POG12"/>
      <c r="POH12"/>
      <c r="POI12"/>
      <c r="POJ12"/>
      <c r="POK12"/>
      <c r="POL12"/>
      <c r="POM12"/>
      <c r="PON12"/>
      <c r="POO12"/>
      <c r="POP12"/>
      <c r="POQ12"/>
      <c r="POR12"/>
      <c r="POS12"/>
      <c r="POT12"/>
      <c r="POU12"/>
      <c r="POV12"/>
      <c r="POW12"/>
      <c r="POX12"/>
      <c r="POY12"/>
      <c r="POZ12"/>
      <c r="PPA12"/>
      <c r="PPB12"/>
      <c r="PPC12"/>
      <c r="PPD12"/>
      <c r="PPE12"/>
      <c r="PPF12"/>
      <c r="PPG12"/>
      <c r="PPH12"/>
      <c r="PPI12"/>
      <c r="PPJ12"/>
      <c r="PPK12"/>
      <c r="PPL12"/>
      <c r="PPM12"/>
      <c r="PPN12"/>
      <c r="PPO12"/>
      <c r="PPP12"/>
      <c r="PPQ12"/>
      <c r="PPR12"/>
      <c r="PPS12"/>
      <c r="PPT12"/>
      <c r="PPU12"/>
      <c r="PPV12"/>
      <c r="PPW12"/>
      <c r="PPX12"/>
      <c r="PPY12"/>
      <c r="PPZ12"/>
      <c r="PQA12"/>
      <c r="PQB12"/>
      <c r="PQC12"/>
      <c r="PQD12"/>
      <c r="PQE12"/>
      <c r="PQF12"/>
      <c r="PQG12"/>
      <c r="PQH12"/>
      <c r="PQI12"/>
      <c r="PQJ12"/>
      <c r="PQK12"/>
      <c r="PQL12"/>
      <c r="PQM12"/>
      <c r="PQN12"/>
      <c r="PQO12"/>
      <c r="PQP12"/>
      <c r="PQQ12"/>
      <c r="PQR12"/>
      <c r="PQS12"/>
      <c r="PQT12"/>
      <c r="PQU12"/>
      <c r="PQV12"/>
      <c r="PQW12"/>
      <c r="PQX12"/>
      <c r="PQY12"/>
      <c r="PQZ12"/>
      <c r="PRA12"/>
      <c r="PRB12"/>
      <c r="PRC12"/>
      <c r="PRD12"/>
      <c r="PRE12"/>
      <c r="PRF12"/>
      <c r="PRG12"/>
      <c r="PRH12"/>
      <c r="PRI12"/>
      <c r="PRJ12"/>
      <c r="PRK12"/>
      <c r="PRL12"/>
      <c r="PRM12"/>
      <c r="PRN12"/>
      <c r="PRO12"/>
      <c r="PRP12"/>
      <c r="PRQ12"/>
      <c r="PRR12"/>
      <c r="PRS12"/>
      <c r="PRT12"/>
      <c r="PRU12"/>
      <c r="PRV12"/>
      <c r="PRW12"/>
      <c r="PRX12"/>
      <c r="PRY12"/>
      <c r="PRZ12"/>
      <c r="PSA12"/>
      <c r="PSB12"/>
      <c r="PSC12"/>
      <c r="PSD12"/>
      <c r="PSE12"/>
      <c r="PSF12"/>
      <c r="PSG12"/>
      <c r="PSH12"/>
      <c r="PSI12"/>
      <c r="PSJ12"/>
      <c r="PSK12"/>
      <c r="PSL12"/>
      <c r="PSM12"/>
      <c r="PSN12"/>
      <c r="PSO12"/>
      <c r="PSP12"/>
      <c r="PSQ12"/>
      <c r="PSR12"/>
      <c r="PSS12"/>
      <c r="PST12"/>
      <c r="PSU12"/>
      <c r="PSV12"/>
      <c r="PSW12"/>
      <c r="PSX12"/>
      <c r="PSY12"/>
      <c r="PSZ12"/>
      <c r="PTA12"/>
      <c r="PTB12"/>
      <c r="PTC12"/>
      <c r="PTD12"/>
      <c r="PTE12"/>
      <c r="PTF12"/>
      <c r="PTG12"/>
      <c r="PTH12"/>
      <c r="PTI12"/>
      <c r="PTJ12"/>
      <c r="PTK12"/>
      <c r="PTL12"/>
      <c r="PTM12"/>
      <c r="PTN12"/>
      <c r="PTO12"/>
      <c r="PTP12"/>
      <c r="PTQ12"/>
      <c r="PTR12"/>
      <c r="PTS12"/>
      <c r="PTT12"/>
      <c r="PTU12"/>
      <c r="PTV12"/>
      <c r="PTW12"/>
      <c r="PTX12"/>
      <c r="PTY12"/>
      <c r="PTZ12"/>
      <c r="PUA12"/>
      <c r="PUB12"/>
      <c r="PUC12"/>
      <c r="PUD12"/>
      <c r="PUE12"/>
      <c r="PUF12"/>
      <c r="PUG12"/>
      <c r="PUH12"/>
      <c r="PUI12"/>
      <c r="PUJ12"/>
      <c r="PUK12"/>
      <c r="PUL12"/>
      <c r="PUM12"/>
      <c r="PUN12"/>
      <c r="PUO12"/>
      <c r="PUP12"/>
      <c r="PUQ12"/>
      <c r="PUR12"/>
      <c r="PUS12"/>
      <c r="PUT12"/>
      <c r="PUU12"/>
      <c r="PUV12"/>
      <c r="PUW12"/>
      <c r="PUX12"/>
      <c r="PUY12"/>
      <c r="PUZ12"/>
      <c r="PVA12"/>
      <c r="PVB12"/>
      <c r="PVC12"/>
      <c r="PVD12"/>
      <c r="PVE12"/>
      <c r="PVF12"/>
      <c r="PVG12"/>
      <c r="PVH12"/>
      <c r="PVI12"/>
      <c r="PVJ12"/>
      <c r="PVK12"/>
      <c r="PVL12"/>
      <c r="PVM12"/>
      <c r="PVN12"/>
      <c r="PVO12"/>
      <c r="PVP12"/>
      <c r="PVQ12"/>
      <c r="PVR12"/>
      <c r="PVS12"/>
      <c r="PVT12"/>
      <c r="PVU12"/>
      <c r="PVV12"/>
      <c r="PVW12"/>
      <c r="PVX12"/>
      <c r="PVY12"/>
      <c r="PVZ12"/>
      <c r="PWA12"/>
      <c r="PWB12"/>
      <c r="PWC12"/>
      <c r="PWD12"/>
      <c r="PWE12"/>
      <c r="PWF12"/>
      <c r="PWG12"/>
      <c r="PWH12"/>
      <c r="PWI12"/>
      <c r="PWJ12"/>
      <c r="PWK12"/>
      <c r="PWL12"/>
      <c r="PWM12"/>
      <c r="PWN12"/>
      <c r="PWO12"/>
      <c r="PWP12"/>
      <c r="PWQ12"/>
      <c r="PWR12"/>
      <c r="PWS12"/>
      <c r="PWT12"/>
      <c r="PWU12"/>
      <c r="PWV12"/>
      <c r="PWW12"/>
      <c r="PWX12"/>
      <c r="PWY12"/>
      <c r="PWZ12"/>
      <c r="PXA12"/>
      <c r="PXB12"/>
      <c r="PXC12"/>
      <c r="PXD12"/>
      <c r="PXE12"/>
      <c r="PXF12"/>
      <c r="PXG12"/>
      <c r="PXH12"/>
      <c r="PXI12"/>
      <c r="PXJ12"/>
      <c r="PXK12"/>
      <c r="PXL12"/>
      <c r="PXM12"/>
      <c r="PXN12"/>
      <c r="PXO12"/>
      <c r="PXP12"/>
      <c r="PXQ12"/>
      <c r="PXR12"/>
      <c r="PXS12"/>
      <c r="PXT12"/>
      <c r="PXU12"/>
      <c r="PXV12"/>
      <c r="PXW12"/>
      <c r="PXX12"/>
      <c r="PXY12"/>
      <c r="PXZ12"/>
      <c r="PYA12"/>
      <c r="PYB12"/>
      <c r="PYC12"/>
      <c r="PYD12"/>
      <c r="PYE12"/>
      <c r="PYF12"/>
      <c r="PYG12"/>
      <c r="PYH12"/>
      <c r="PYI12"/>
      <c r="PYJ12"/>
      <c r="PYK12"/>
      <c r="PYL12"/>
      <c r="PYM12"/>
      <c r="PYN12"/>
      <c r="PYO12"/>
      <c r="PYP12"/>
      <c r="PYQ12"/>
      <c r="PYR12"/>
      <c r="PYS12"/>
      <c r="PYT12"/>
      <c r="PYU12"/>
      <c r="PYV12"/>
      <c r="PYW12"/>
      <c r="PYX12"/>
      <c r="PYY12"/>
      <c r="PYZ12"/>
      <c r="PZA12"/>
      <c r="PZB12"/>
      <c r="PZC12"/>
      <c r="PZD12"/>
      <c r="PZE12"/>
      <c r="PZF12"/>
      <c r="PZG12"/>
      <c r="PZH12"/>
      <c r="PZI12"/>
      <c r="PZJ12"/>
      <c r="PZK12"/>
      <c r="PZL12"/>
      <c r="PZM12"/>
      <c r="PZN12"/>
      <c r="PZO12"/>
      <c r="PZP12"/>
      <c r="PZQ12"/>
      <c r="PZR12"/>
      <c r="PZS12"/>
      <c r="PZT12"/>
      <c r="PZU12"/>
      <c r="PZV12"/>
      <c r="PZW12"/>
      <c r="PZX12"/>
      <c r="PZY12"/>
      <c r="PZZ12"/>
      <c r="QAA12"/>
      <c r="QAB12"/>
      <c r="QAC12"/>
      <c r="QAD12"/>
      <c r="QAE12"/>
      <c r="QAF12"/>
      <c r="QAG12"/>
      <c r="QAH12"/>
      <c r="QAI12"/>
      <c r="QAJ12"/>
      <c r="QAK12"/>
      <c r="QAL12"/>
      <c r="QAM12"/>
      <c r="QAN12"/>
      <c r="QAO12"/>
      <c r="QAP12"/>
      <c r="QAQ12"/>
      <c r="QAR12"/>
      <c r="QAS12"/>
      <c r="QAT12"/>
      <c r="QAU12"/>
      <c r="QAV12"/>
      <c r="QAW12"/>
      <c r="QAX12"/>
      <c r="QAY12"/>
      <c r="QAZ12"/>
      <c r="QBA12"/>
      <c r="QBB12"/>
      <c r="QBC12"/>
      <c r="QBD12"/>
      <c r="QBE12"/>
      <c r="QBF12"/>
      <c r="QBG12"/>
      <c r="QBH12"/>
      <c r="QBI12"/>
      <c r="QBJ12"/>
      <c r="QBK12"/>
      <c r="QBL12"/>
      <c r="QBM12"/>
      <c r="QBN12"/>
      <c r="QBO12"/>
      <c r="QBP12"/>
      <c r="QBQ12"/>
      <c r="QBR12"/>
      <c r="QBS12"/>
      <c r="QBT12"/>
      <c r="QBU12"/>
      <c r="QBV12"/>
      <c r="QBW12"/>
      <c r="QBX12"/>
      <c r="QBY12"/>
      <c r="QBZ12"/>
      <c r="QCA12"/>
      <c r="QCB12"/>
      <c r="QCC12"/>
      <c r="QCD12"/>
      <c r="QCE12"/>
      <c r="QCF12"/>
      <c r="QCG12"/>
      <c r="QCH12"/>
      <c r="QCI12"/>
      <c r="QCJ12"/>
      <c r="QCK12"/>
      <c r="QCL12"/>
      <c r="QCM12"/>
      <c r="QCN12"/>
      <c r="QCO12"/>
      <c r="QCP12"/>
      <c r="QCQ12"/>
      <c r="QCR12"/>
      <c r="QCS12"/>
      <c r="QCT12"/>
      <c r="QCU12"/>
      <c r="QCV12"/>
      <c r="QCW12"/>
      <c r="QCX12"/>
      <c r="QCY12"/>
      <c r="QCZ12"/>
      <c r="QDA12"/>
      <c r="QDB12"/>
      <c r="QDC12"/>
      <c r="QDD12"/>
      <c r="QDE12"/>
      <c r="QDF12"/>
      <c r="QDG12"/>
      <c r="QDH12"/>
      <c r="QDI12"/>
      <c r="QDJ12"/>
      <c r="QDK12"/>
      <c r="QDL12"/>
      <c r="QDM12"/>
      <c r="QDN12"/>
      <c r="QDO12"/>
      <c r="QDP12"/>
      <c r="QDQ12"/>
      <c r="QDR12"/>
      <c r="QDS12"/>
      <c r="QDT12"/>
      <c r="QDU12"/>
      <c r="QDV12"/>
      <c r="QDW12"/>
      <c r="QDX12"/>
      <c r="QDY12"/>
      <c r="QDZ12"/>
      <c r="QEA12"/>
      <c r="QEB12"/>
      <c r="QEC12"/>
      <c r="QED12"/>
      <c r="QEE12"/>
      <c r="QEF12"/>
      <c r="QEG12"/>
      <c r="QEH12"/>
      <c r="QEI12"/>
      <c r="QEJ12"/>
      <c r="QEK12"/>
      <c r="QEL12"/>
      <c r="QEM12"/>
      <c r="QEN12"/>
      <c r="QEO12"/>
      <c r="QEP12"/>
      <c r="QEQ12"/>
      <c r="QER12"/>
      <c r="QES12"/>
      <c r="QET12"/>
      <c r="QEU12"/>
      <c r="QEV12"/>
      <c r="QEW12"/>
      <c r="QEX12"/>
      <c r="QEY12"/>
      <c r="QEZ12"/>
      <c r="QFA12"/>
      <c r="QFB12"/>
      <c r="QFC12"/>
      <c r="QFD12"/>
      <c r="QFE12"/>
      <c r="QFF12"/>
      <c r="QFG12"/>
      <c r="QFH12"/>
      <c r="QFI12"/>
      <c r="QFJ12"/>
      <c r="QFK12"/>
      <c r="QFL12"/>
      <c r="QFM12"/>
      <c r="QFN12"/>
      <c r="QFO12"/>
      <c r="QFP12"/>
      <c r="QFQ12"/>
      <c r="QFR12"/>
      <c r="QFS12"/>
      <c r="QFT12"/>
      <c r="QFU12"/>
      <c r="QFV12"/>
      <c r="QFW12"/>
      <c r="QFX12"/>
      <c r="QFY12"/>
      <c r="QFZ12"/>
      <c r="QGA12"/>
      <c r="QGB12"/>
      <c r="QGC12"/>
      <c r="QGD12"/>
      <c r="QGE12"/>
      <c r="QGF12"/>
      <c r="QGG12"/>
      <c r="QGH12"/>
      <c r="QGI12"/>
      <c r="QGJ12"/>
      <c r="QGK12"/>
      <c r="QGL12"/>
      <c r="QGM12"/>
      <c r="QGN12"/>
      <c r="QGO12"/>
      <c r="QGP12"/>
      <c r="QGQ12"/>
      <c r="QGR12"/>
      <c r="QGS12"/>
      <c r="QGT12"/>
      <c r="QGU12"/>
      <c r="QGV12"/>
      <c r="QGW12"/>
      <c r="QGX12"/>
      <c r="QGY12"/>
      <c r="QGZ12"/>
      <c r="QHA12"/>
      <c r="QHB12"/>
      <c r="QHC12"/>
      <c r="QHD12"/>
      <c r="QHE12"/>
      <c r="QHF12"/>
      <c r="QHG12"/>
      <c r="QHH12"/>
      <c r="QHI12"/>
      <c r="QHJ12"/>
      <c r="QHK12"/>
      <c r="QHL12"/>
      <c r="QHM12"/>
      <c r="QHN12"/>
      <c r="QHO12"/>
      <c r="QHP12"/>
      <c r="QHQ12"/>
      <c r="QHR12"/>
      <c r="QHS12"/>
      <c r="QHT12"/>
      <c r="QHU12"/>
      <c r="QHV12"/>
      <c r="QHW12"/>
      <c r="QHX12"/>
      <c r="QHY12"/>
      <c r="QHZ12"/>
      <c r="QIA12"/>
      <c r="QIB12"/>
      <c r="QIC12"/>
      <c r="QID12"/>
      <c r="QIE12"/>
      <c r="QIF12"/>
      <c r="QIG12"/>
      <c r="QIH12"/>
      <c r="QII12"/>
      <c r="QIJ12"/>
      <c r="QIK12"/>
      <c r="QIL12"/>
      <c r="QIM12"/>
      <c r="QIN12"/>
      <c r="QIO12"/>
      <c r="QIP12"/>
      <c r="QIQ12"/>
      <c r="QIR12"/>
      <c r="QIS12"/>
      <c r="QIT12"/>
      <c r="QIU12"/>
      <c r="QIV12"/>
      <c r="QIW12"/>
      <c r="QIX12"/>
      <c r="QIY12"/>
      <c r="QIZ12"/>
      <c r="QJA12"/>
      <c r="QJB12"/>
      <c r="QJC12"/>
      <c r="QJD12"/>
      <c r="QJE12"/>
      <c r="QJF12"/>
      <c r="QJG12"/>
      <c r="QJH12"/>
      <c r="QJI12"/>
      <c r="QJJ12"/>
      <c r="QJK12"/>
      <c r="QJL12"/>
      <c r="QJM12"/>
      <c r="QJN12"/>
      <c r="QJO12"/>
      <c r="QJP12"/>
      <c r="QJQ12"/>
      <c r="QJR12"/>
      <c r="QJS12"/>
      <c r="QJT12"/>
      <c r="QJU12"/>
      <c r="QJV12"/>
      <c r="QJW12"/>
      <c r="QJX12"/>
      <c r="QJY12"/>
      <c r="QJZ12"/>
      <c r="QKA12"/>
      <c r="QKB12"/>
      <c r="QKC12"/>
      <c r="QKD12"/>
      <c r="QKE12"/>
      <c r="QKF12"/>
      <c r="QKG12"/>
      <c r="QKH12"/>
      <c r="QKI12"/>
      <c r="QKJ12"/>
      <c r="QKK12"/>
      <c r="QKL12"/>
      <c r="QKM12"/>
      <c r="QKN12"/>
      <c r="QKO12"/>
      <c r="QKP12"/>
      <c r="QKQ12"/>
      <c r="QKR12"/>
      <c r="QKS12"/>
      <c r="QKT12"/>
      <c r="QKU12"/>
      <c r="QKV12"/>
      <c r="QKW12"/>
      <c r="QKX12"/>
      <c r="QKY12"/>
      <c r="QKZ12"/>
      <c r="QLA12"/>
      <c r="QLB12"/>
      <c r="QLC12"/>
      <c r="QLD12"/>
      <c r="QLE12"/>
      <c r="QLF12"/>
      <c r="QLG12"/>
      <c r="QLH12"/>
      <c r="QLI12"/>
      <c r="QLJ12"/>
      <c r="QLK12"/>
      <c r="QLL12"/>
      <c r="QLM12"/>
      <c r="QLN12"/>
      <c r="QLO12"/>
      <c r="QLP12"/>
      <c r="QLQ12"/>
      <c r="QLR12"/>
      <c r="QLS12"/>
      <c r="QLT12"/>
      <c r="QLU12"/>
      <c r="QLV12"/>
      <c r="QLW12"/>
      <c r="QLX12"/>
      <c r="QLY12"/>
      <c r="QLZ12"/>
      <c r="QMA12"/>
      <c r="QMB12"/>
      <c r="QMC12"/>
      <c r="QMD12"/>
      <c r="QME12"/>
      <c r="QMF12"/>
      <c r="QMG12"/>
      <c r="QMH12"/>
      <c r="QMI12"/>
      <c r="QMJ12"/>
      <c r="QMK12"/>
      <c r="QML12"/>
      <c r="QMM12"/>
      <c r="QMN12"/>
      <c r="QMO12"/>
      <c r="QMP12"/>
      <c r="QMQ12"/>
      <c r="QMR12"/>
      <c r="QMS12"/>
      <c r="QMT12"/>
      <c r="QMU12"/>
      <c r="QMV12"/>
      <c r="QMW12"/>
      <c r="QMX12"/>
      <c r="QMY12"/>
      <c r="QMZ12"/>
      <c r="QNA12"/>
      <c r="QNB12"/>
      <c r="QNC12"/>
      <c r="QND12"/>
      <c r="QNE12"/>
      <c r="QNF12"/>
      <c r="QNG12"/>
      <c r="QNH12"/>
      <c r="QNI12"/>
      <c r="QNJ12"/>
      <c r="QNK12"/>
      <c r="QNL12"/>
      <c r="QNM12"/>
      <c r="QNN12"/>
      <c r="QNO12"/>
      <c r="QNP12"/>
      <c r="QNQ12"/>
      <c r="QNR12"/>
      <c r="QNS12"/>
      <c r="QNT12"/>
      <c r="QNU12"/>
      <c r="QNV12"/>
      <c r="QNW12"/>
      <c r="QNX12"/>
      <c r="QNY12"/>
      <c r="QNZ12"/>
      <c r="QOA12"/>
      <c r="QOB12"/>
      <c r="QOC12"/>
      <c r="QOD12"/>
      <c r="QOE12"/>
      <c r="QOF12"/>
      <c r="QOG12"/>
      <c r="QOH12"/>
      <c r="QOI12"/>
      <c r="QOJ12"/>
      <c r="QOK12"/>
      <c r="QOL12"/>
      <c r="QOM12"/>
      <c r="QON12"/>
      <c r="QOO12"/>
      <c r="QOP12"/>
      <c r="QOQ12"/>
      <c r="QOR12"/>
      <c r="QOS12"/>
      <c r="QOT12"/>
      <c r="QOU12"/>
      <c r="QOV12"/>
      <c r="QOW12"/>
      <c r="QOX12"/>
      <c r="QOY12"/>
      <c r="QOZ12"/>
      <c r="QPA12"/>
      <c r="QPB12"/>
      <c r="QPC12"/>
      <c r="QPD12"/>
      <c r="QPE12"/>
      <c r="QPF12"/>
      <c r="QPG12"/>
      <c r="QPH12"/>
      <c r="QPI12"/>
      <c r="QPJ12"/>
      <c r="QPK12"/>
      <c r="QPL12"/>
      <c r="QPM12"/>
      <c r="QPN12"/>
      <c r="QPO12"/>
      <c r="QPP12"/>
      <c r="QPQ12"/>
      <c r="QPR12"/>
      <c r="QPS12"/>
      <c r="QPT12"/>
      <c r="QPU12"/>
      <c r="QPV12"/>
      <c r="QPW12"/>
      <c r="QPX12"/>
      <c r="QPY12"/>
      <c r="QPZ12"/>
      <c r="QQA12"/>
      <c r="QQB12"/>
      <c r="QQC12"/>
      <c r="QQD12"/>
      <c r="QQE12"/>
      <c r="QQF12"/>
      <c r="QQG12"/>
      <c r="QQH12"/>
      <c r="QQI12"/>
      <c r="QQJ12"/>
      <c r="QQK12"/>
      <c r="QQL12"/>
      <c r="QQM12"/>
      <c r="QQN12"/>
      <c r="QQO12"/>
      <c r="QQP12"/>
      <c r="QQQ12"/>
      <c r="QQR12"/>
      <c r="QQS12"/>
      <c r="QQT12"/>
      <c r="QQU12"/>
      <c r="QQV12"/>
      <c r="QQW12"/>
      <c r="QQX12"/>
      <c r="QQY12"/>
      <c r="QQZ12"/>
      <c r="QRA12"/>
      <c r="QRB12"/>
      <c r="QRC12"/>
      <c r="QRD12"/>
      <c r="QRE12"/>
      <c r="QRF12"/>
      <c r="QRG12"/>
      <c r="QRH12"/>
      <c r="QRI12"/>
      <c r="QRJ12"/>
      <c r="QRK12"/>
      <c r="QRL12"/>
      <c r="QRM12"/>
      <c r="QRN12"/>
      <c r="QRO12"/>
      <c r="QRP12"/>
      <c r="QRQ12"/>
      <c r="QRR12"/>
      <c r="QRS12"/>
      <c r="QRT12"/>
      <c r="QRU12"/>
      <c r="QRV12"/>
      <c r="QRW12"/>
      <c r="QRX12"/>
      <c r="QRY12"/>
      <c r="QRZ12"/>
      <c r="QSA12"/>
      <c r="QSB12"/>
      <c r="QSC12"/>
      <c r="QSD12"/>
      <c r="QSE12"/>
      <c r="QSF12"/>
      <c r="QSG12"/>
      <c r="QSH12"/>
      <c r="QSI12"/>
      <c r="QSJ12"/>
      <c r="QSK12"/>
      <c r="QSL12"/>
      <c r="QSM12"/>
      <c r="QSN12"/>
      <c r="QSO12"/>
      <c r="QSP12"/>
      <c r="QSQ12"/>
      <c r="QSR12"/>
      <c r="QSS12"/>
      <c r="QST12"/>
      <c r="QSU12"/>
      <c r="QSV12"/>
      <c r="QSW12"/>
      <c r="QSX12"/>
      <c r="QSY12"/>
      <c r="QSZ12"/>
      <c r="QTA12"/>
      <c r="QTB12"/>
      <c r="QTC12"/>
      <c r="QTD12"/>
      <c r="QTE12"/>
      <c r="QTF12"/>
      <c r="QTG12"/>
      <c r="QTH12"/>
      <c r="QTI12"/>
      <c r="QTJ12"/>
      <c r="QTK12"/>
      <c r="QTL12"/>
      <c r="QTM12"/>
      <c r="QTN12"/>
      <c r="QTO12"/>
      <c r="QTP12"/>
      <c r="QTQ12"/>
      <c r="QTR12"/>
      <c r="QTS12"/>
      <c r="QTT12"/>
      <c r="QTU12"/>
      <c r="QTV12"/>
      <c r="QTW12"/>
      <c r="QTX12"/>
      <c r="QTY12"/>
      <c r="QTZ12"/>
      <c r="QUA12"/>
      <c r="QUB12"/>
      <c r="QUC12"/>
      <c r="QUD12"/>
      <c r="QUE12"/>
      <c r="QUF12"/>
      <c r="QUG12"/>
      <c r="QUH12"/>
      <c r="QUI12"/>
      <c r="QUJ12"/>
      <c r="QUK12"/>
      <c r="QUL12"/>
      <c r="QUM12"/>
      <c r="QUN12"/>
      <c r="QUO12"/>
      <c r="QUP12"/>
      <c r="QUQ12"/>
      <c r="QUR12"/>
      <c r="QUS12"/>
      <c r="QUT12"/>
      <c r="QUU12"/>
      <c r="QUV12"/>
      <c r="QUW12"/>
      <c r="QUX12"/>
      <c r="QUY12"/>
      <c r="QUZ12"/>
      <c r="QVA12"/>
      <c r="QVB12"/>
      <c r="QVC12"/>
      <c r="QVD12"/>
      <c r="QVE12"/>
      <c r="QVF12"/>
      <c r="QVG12"/>
      <c r="QVH12"/>
      <c r="QVI12"/>
      <c r="QVJ12"/>
      <c r="QVK12"/>
      <c r="QVL12"/>
      <c r="QVM12"/>
      <c r="QVN12"/>
      <c r="QVO12"/>
      <c r="QVP12"/>
      <c r="QVQ12"/>
      <c r="QVR12"/>
      <c r="QVS12"/>
      <c r="QVT12"/>
      <c r="QVU12"/>
      <c r="QVV12"/>
      <c r="QVW12"/>
      <c r="QVX12"/>
      <c r="QVY12"/>
      <c r="QVZ12"/>
      <c r="QWA12"/>
      <c r="QWB12"/>
      <c r="QWC12"/>
      <c r="QWD12"/>
      <c r="QWE12"/>
      <c r="QWF12"/>
      <c r="QWG12"/>
      <c r="QWH12"/>
      <c r="QWI12"/>
      <c r="QWJ12"/>
      <c r="QWK12"/>
      <c r="QWL12"/>
      <c r="QWM12"/>
      <c r="QWN12"/>
      <c r="QWO12"/>
      <c r="QWP12"/>
      <c r="QWQ12"/>
      <c r="QWR12"/>
      <c r="QWS12"/>
      <c r="QWT12"/>
      <c r="QWU12"/>
      <c r="QWV12"/>
      <c r="QWW12"/>
      <c r="QWX12"/>
      <c r="QWY12"/>
      <c r="QWZ12"/>
      <c r="QXA12"/>
      <c r="QXB12"/>
      <c r="QXC12"/>
      <c r="QXD12"/>
      <c r="QXE12"/>
      <c r="QXF12"/>
      <c r="QXG12"/>
      <c r="QXH12"/>
      <c r="QXI12"/>
      <c r="QXJ12"/>
      <c r="QXK12"/>
      <c r="QXL12"/>
      <c r="QXM12"/>
      <c r="QXN12"/>
      <c r="QXO12"/>
      <c r="QXP12"/>
      <c r="QXQ12"/>
      <c r="QXR12"/>
      <c r="QXS12"/>
      <c r="QXT12"/>
      <c r="QXU12"/>
      <c r="QXV12"/>
      <c r="QXW12"/>
      <c r="QXX12"/>
      <c r="QXY12"/>
      <c r="QXZ12"/>
      <c r="QYA12"/>
      <c r="QYB12"/>
      <c r="QYC12"/>
      <c r="QYD12"/>
      <c r="QYE12"/>
      <c r="QYF12"/>
      <c r="QYG12"/>
      <c r="QYH12"/>
      <c r="QYI12"/>
      <c r="QYJ12"/>
      <c r="QYK12"/>
      <c r="QYL12"/>
      <c r="QYM12"/>
      <c r="QYN12"/>
      <c r="QYO12"/>
      <c r="QYP12"/>
      <c r="QYQ12"/>
      <c r="QYR12"/>
      <c r="QYS12"/>
      <c r="QYT12"/>
      <c r="QYU12"/>
      <c r="QYV12"/>
      <c r="QYW12"/>
      <c r="QYX12"/>
      <c r="QYY12"/>
      <c r="QYZ12"/>
      <c r="QZA12"/>
      <c r="QZB12"/>
      <c r="QZC12"/>
      <c r="QZD12"/>
      <c r="QZE12"/>
      <c r="QZF12"/>
      <c r="QZG12"/>
      <c r="QZH12"/>
      <c r="QZI12"/>
      <c r="QZJ12"/>
      <c r="QZK12"/>
      <c r="QZL12"/>
      <c r="QZM12"/>
      <c r="QZN12"/>
      <c r="QZO12"/>
      <c r="QZP12"/>
      <c r="QZQ12"/>
      <c r="QZR12"/>
      <c r="QZS12"/>
      <c r="QZT12"/>
      <c r="QZU12"/>
      <c r="QZV12"/>
      <c r="QZW12"/>
      <c r="QZX12"/>
      <c r="QZY12"/>
      <c r="QZZ12"/>
      <c r="RAA12"/>
      <c r="RAB12"/>
      <c r="RAC12"/>
      <c r="RAD12"/>
      <c r="RAE12"/>
      <c r="RAF12"/>
      <c r="RAG12"/>
      <c r="RAH12"/>
      <c r="RAI12"/>
      <c r="RAJ12"/>
      <c r="RAK12"/>
      <c r="RAL12"/>
      <c r="RAM12"/>
      <c r="RAN12"/>
      <c r="RAO12"/>
      <c r="RAP12"/>
      <c r="RAQ12"/>
      <c r="RAR12"/>
      <c r="RAS12"/>
      <c r="RAT12"/>
      <c r="RAU12"/>
      <c r="RAV12"/>
      <c r="RAW12"/>
      <c r="RAX12"/>
      <c r="RAY12"/>
      <c r="RAZ12"/>
      <c r="RBA12"/>
      <c r="RBB12"/>
      <c r="RBC12"/>
      <c r="RBD12"/>
      <c r="RBE12"/>
      <c r="RBF12"/>
      <c r="RBG12"/>
      <c r="RBH12"/>
      <c r="RBI12"/>
      <c r="RBJ12"/>
      <c r="RBK12"/>
      <c r="RBL12"/>
      <c r="RBM12"/>
      <c r="RBN12"/>
      <c r="RBO12"/>
      <c r="RBP12"/>
      <c r="RBQ12"/>
      <c r="RBR12"/>
      <c r="RBS12"/>
      <c r="RBT12"/>
      <c r="RBU12"/>
      <c r="RBV12"/>
      <c r="RBW12"/>
      <c r="RBX12"/>
      <c r="RBY12"/>
      <c r="RBZ12"/>
      <c r="RCA12"/>
      <c r="RCB12"/>
      <c r="RCC12"/>
      <c r="RCD12"/>
      <c r="RCE12"/>
      <c r="RCF12"/>
      <c r="RCG12"/>
      <c r="RCH12"/>
      <c r="RCI12"/>
      <c r="RCJ12"/>
      <c r="RCK12"/>
      <c r="RCL12"/>
      <c r="RCM12"/>
      <c r="RCN12"/>
      <c r="RCO12"/>
      <c r="RCP12"/>
      <c r="RCQ12"/>
      <c r="RCR12"/>
      <c r="RCS12"/>
      <c r="RCT12"/>
      <c r="RCU12"/>
      <c r="RCV12"/>
      <c r="RCW12"/>
      <c r="RCX12"/>
      <c r="RCY12"/>
      <c r="RCZ12"/>
      <c r="RDA12"/>
      <c r="RDB12"/>
      <c r="RDC12"/>
      <c r="RDD12"/>
      <c r="RDE12"/>
      <c r="RDF12"/>
      <c r="RDG12"/>
      <c r="RDH12"/>
      <c r="RDI12"/>
      <c r="RDJ12"/>
      <c r="RDK12"/>
      <c r="RDL12"/>
      <c r="RDM12"/>
      <c r="RDN12"/>
      <c r="RDO12"/>
      <c r="RDP12"/>
      <c r="RDQ12"/>
      <c r="RDR12"/>
      <c r="RDS12"/>
      <c r="RDT12"/>
      <c r="RDU12"/>
      <c r="RDV12"/>
      <c r="RDW12"/>
      <c r="RDX12"/>
      <c r="RDY12"/>
      <c r="RDZ12"/>
      <c r="REA12"/>
      <c r="REB12"/>
      <c r="REC12"/>
      <c r="RED12"/>
      <c r="REE12"/>
      <c r="REF12"/>
      <c r="REG12"/>
      <c r="REH12"/>
      <c r="REI12"/>
      <c r="REJ12"/>
      <c r="REK12"/>
      <c r="REL12"/>
      <c r="REM12"/>
      <c r="REN12"/>
      <c r="REO12"/>
      <c r="REP12"/>
      <c r="REQ12"/>
      <c r="RER12"/>
      <c r="RES12"/>
      <c r="RET12"/>
      <c r="REU12"/>
      <c r="REV12"/>
      <c r="REW12"/>
      <c r="REX12"/>
      <c r="REY12"/>
      <c r="REZ12"/>
      <c r="RFA12"/>
      <c r="RFB12"/>
      <c r="RFC12"/>
      <c r="RFD12"/>
      <c r="RFE12"/>
      <c r="RFF12"/>
      <c r="RFG12"/>
      <c r="RFH12"/>
      <c r="RFI12"/>
      <c r="RFJ12"/>
      <c r="RFK12"/>
      <c r="RFL12"/>
      <c r="RFM12"/>
      <c r="RFN12"/>
      <c r="RFO12"/>
      <c r="RFP12"/>
      <c r="RFQ12"/>
      <c r="RFR12"/>
      <c r="RFS12"/>
      <c r="RFT12"/>
      <c r="RFU12"/>
      <c r="RFV12"/>
      <c r="RFW12"/>
      <c r="RFX12"/>
      <c r="RFY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c r="XEW12"/>
      <c r="XEX12"/>
      <c r="XEY12"/>
      <c r="XEZ12"/>
      <c r="XFA12"/>
      <c r="XFB12"/>
      <c r="XFC12"/>
    </row>
    <row r="13" spans="1:16383" ht="16">
      <c r="A13" s="429" t="s">
        <v>452</v>
      </c>
      <c r="B13" s="561" t="s">
        <v>453</v>
      </c>
      <c r="C13" s="429" t="s">
        <v>37</v>
      </c>
      <c r="D13" s="429" t="s">
        <v>427</v>
      </c>
      <c r="E13" s="429">
        <v>79</v>
      </c>
      <c r="F13" s="429" t="s">
        <v>109</v>
      </c>
      <c r="G13" s="429" t="s">
        <v>454</v>
      </c>
      <c r="H13" s="562">
        <f t="shared" si="0"/>
        <v>7</v>
      </c>
      <c r="I13" s="429" t="s">
        <v>424</v>
      </c>
      <c r="J13" s="429" t="s">
        <v>424</v>
      </c>
      <c r="K13" s="429" t="s">
        <v>106</v>
      </c>
      <c r="L13" s="429" t="s">
        <v>425</v>
      </c>
      <c r="M13" s="429" t="s">
        <v>424</v>
      </c>
      <c r="N13" s="429" t="s">
        <v>454</v>
      </c>
      <c r="O13" s="429">
        <v>4</v>
      </c>
      <c r="P13" s="560">
        <v>79</v>
      </c>
      <c r="Q13" s="420">
        <v>143</v>
      </c>
      <c r="R13" s="420">
        <v>154</v>
      </c>
      <c r="S13" s="420">
        <v>213</v>
      </c>
      <c r="T13" s="420">
        <v>201</v>
      </c>
      <c r="U13" s="420">
        <v>133</v>
      </c>
      <c r="V13" s="420">
        <v>160</v>
      </c>
      <c r="W13" s="420">
        <v>216</v>
      </c>
      <c r="X13" s="420">
        <v>137</v>
      </c>
      <c r="Y13" s="420">
        <v>124</v>
      </c>
      <c r="Z13" s="420">
        <v>182</v>
      </c>
      <c r="AA13" s="420">
        <v>202</v>
      </c>
      <c r="AB13" s="420">
        <v>154</v>
      </c>
      <c r="AC13" s="420">
        <v>171</v>
      </c>
      <c r="AD13" s="420">
        <v>210</v>
      </c>
      <c r="AE13" s="420">
        <v>153</v>
      </c>
      <c r="AF13" s="420">
        <v>139</v>
      </c>
      <c r="AG13" s="420">
        <v>182</v>
      </c>
      <c r="AH13" s="420">
        <v>196</v>
      </c>
      <c r="AI13" s="420">
        <v>135</v>
      </c>
      <c r="AJ13" s="420">
        <v>143</v>
      </c>
      <c r="AK13" s="420">
        <v>151</v>
      </c>
      <c r="AL13" s="420">
        <v>135</v>
      </c>
      <c r="AM13" s="420">
        <v>135</v>
      </c>
      <c r="AN13" s="420">
        <v>189</v>
      </c>
      <c r="AO13" s="420">
        <v>189</v>
      </c>
      <c r="AP13" s="420">
        <v>139</v>
      </c>
      <c r="AQ13" s="420">
        <v>147</v>
      </c>
      <c r="AR13" s="420">
        <v>163</v>
      </c>
      <c r="AS13" s="557">
        <f t="shared" si="1"/>
        <v>164.14285714285714</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row>
    <row r="14" spans="1:16383" s="218" customFormat="1" ht="15.75" customHeight="1">
      <c r="A14" s="84"/>
      <c r="B14" s="84"/>
      <c r="C14" s="84"/>
      <c r="D14" s="84"/>
      <c r="E14" s="84"/>
      <c r="F14" s="84"/>
      <c r="G14" s="84"/>
      <c r="H14" s="84"/>
      <c r="I14" s="84"/>
      <c r="AL14" s="465"/>
    </row>
    <row r="15" spans="1:16383" s="464" customFormat="1" ht="16">
      <c r="A15" s="84"/>
      <c r="B15" s="84"/>
      <c r="C15" s="84"/>
      <c r="D15" s="84"/>
      <c r="E15" s="84"/>
      <c r="F15" s="84"/>
      <c r="G15" s="84"/>
      <c r="H15" s="84"/>
      <c r="I15" s="84"/>
      <c r="AL15" s="465"/>
      <c r="AM15" s="218"/>
      <c r="AN15" s="218"/>
      <c r="AU15" s="465"/>
    </row>
    <row r="16" spans="1:16383" s="464" customFormat="1" ht="16">
      <c r="A16" s="84"/>
      <c r="B16" s="84"/>
      <c r="C16" s="84"/>
      <c r="D16" s="84"/>
      <c r="E16" s="84"/>
      <c r="F16" s="84"/>
      <c r="G16" s="84"/>
      <c r="H16" s="84"/>
      <c r="I16" s="84"/>
      <c r="M16" s="456"/>
      <c r="AL16" s="465"/>
      <c r="AM16" s="218"/>
      <c r="AN16" s="218"/>
      <c r="AU16" s="465"/>
    </row>
    <row r="17" spans="1:56" s="464" customFormat="1" ht="15.75" customHeight="1">
      <c r="A17" s="84"/>
      <c r="B17" s="84"/>
      <c r="C17" s="84"/>
      <c r="D17" s="84"/>
      <c r="E17" s="84"/>
      <c r="F17" s="84"/>
      <c r="G17" s="84"/>
      <c r="H17" s="84"/>
      <c r="I17" s="84"/>
      <c r="AL17" s="465"/>
      <c r="AM17" s="218"/>
      <c r="AN17" s="218"/>
    </row>
    <row r="20" spans="1:56" s="147" customFormat="1" ht="16">
      <c r="A20" s="84"/>
      <c r="B20" s="84"/>
      <c r="C20" s="84"/>
      <c r="D20" s="84"/>
      <c r="E20" s="84"/>
      <c r="F20" s="84"/>
      <c r="G20" s="84"/>
      <c r="H20" s="84"/>
      <c r="I20" s="84"/>
    </row>
    <row r="21" spans="1:56" ht="16">
      <c r="J21" s="454"/>
      <c r="K21" s="454"/>
      <c r="L21" s="454"/>
      <c r="M21" s="454"/>
      <c r="N21" s="454"/>
      <c r="O21" s="454"/>
      <c r="P21" s="454"/>
      <c r="Q21" s="454"/>
      <c r="R21" s="454"/>
      <c r="S21" s="454"/>
      <c r="T21" s="454"/>
      <c r="U21" s="454"/>
      <c r="V21" s="454"/>
      <c r="W21" s="454"/>
      <c r="X21" s="454"/>
      <c r="Y21" s="454"/>
      <c r="Z21" s="454"/>
      <c r="AA21" s="454"/>
      <c r="AB21" s="454"/>
      <c r="AC21" s="454"/>
      <c r="AD21" s="454"/>
      <c r="AE21" s="454"/>
      <c r="AF21" s="454"/>
      <c r="AG21" s="454"/>
      <c r="AH21" s="454"/>
      <c r="AI21" s="454"/>
      <c r="AJ21" s="454"/>
      <c r="AK21" s="454"/>
    </row>
    <row r="22" spans="1:56" ht="16">
      <c r="J22" s="454"/>
      <c r="K22" s="454"/>
      <c r="L22" s="454"/>
      <c r="M22" s="454"/>
      <c r="N22" s="454"/>
      <c r="O22" s="454"/>
      <c r="P22" s="454"/>
      <c r="Q22" s="454"/>
      <c r="R22" s="454"/>
      <c r="S22" s="454"/>
      <c r="T22" s="454"/>
      <c r="U22" s="454"/>
      <c r="V22" s="454"/>
      <c r="W22" s="454"/>
      <c r="X22" s="454"/>
      <c r="Y22" s="454"/>
      <c r="Z22" s="454"/>
      <c r="AA22" s="454"/>
      <c r="AB22" s="454"/>
      <c r="AC22" s="454"/>
      <c r="AD22" s="454"/>
      <c r="AE22" s="454"/>
      <c r="AF22" s="454"/>
      <c r="AG22" s="454"/>
      <c r="AH22" s="454"/>
      <c r="AI22" s="454"/>
      <c r="AJ22" s="454"/>
      <c r="AK22" s="454"/>
    </row>
    <row r="23" spans="1:56" ht="16">
      <c r="J23" s="454"/>
      <c r="K23" s="454"/>
      <c r="L23" s="454"/>
      <c r="M23" s="454"/>
      <c r="N23" s="454"/>
      <c r="O23" s="454"/>
      <c r="P23" s="454"/>
      <c r="Q23" s="454"/>
      <c r="R23" s="454"/>
      <c r="S23" s="454"/>
      <c r="T23" s="454"/>
      <c r="U23" s="454"/>
      <c r="V23" s="454"/>
      <c r="W23" s="454"/>
      <c r="X23" s="454"/>
      <c r="Y23" s="454"/>
      <c r="Z23" s="454"/>
      <c r="AA23" s="454"/>
      <c r="AB23" s="454"/>
      <c r="AC23" s="454"/>
      <c r="AD23" s="454"/>
      <c r="AE23" s="454"/>
      <c r="AF23" s="454"/>
      <c r="AG23" s="454"/>
      <c r="AH23" s="454"/>
      <c r="AI23" s="454"/>
      <c r="AJ23" s="454"/>
      <c r="AK23" s="454"/>
    </row>
    <row r="24" spans="1:56" ht="16">
      <c r="B24" s="218"/>
      <c r="C24" s="218"/>
      <c r="D24" s="218"/>
      <c r="E24" s="218"/>
      <c r="F24" s="218"/>
      <c r="G24" s="218"/>
      <c r="H24" s="218"/>
      <c r="I24" s="218"/>
      <c r="J24" s="525"/>
      <c r="K24" s="525"/>
      <c r="L24" s="525"/>
      <c r="M24" s="525"/>
      <c r="N24" s="525"/>
      <c r="O24" s="525"/>
      <c r="P24" s="525"/>
      <c r="Q24" s="525"/>
      <c r="R24" s="525"/>
      <c r="S24" s="525"/>
      <c r="T24" s="525"/>
      <c r="U24" s="525"/>
      <c r="V24" s="525"/>
      <c r="W24" s="525"/>
      <c r="X24" s="525"/>
      <c r="Y24" s="525"/>
      <c r="Z24" s="525"/>
      <c r="AA24" s="525"/>
      <c r="AB24" s="525"/>
      <c r="AC24" s="525"/>
      <c r="AD24" s="525"/>
      <c r="AE24" s="525"/>
      <c r="AF24" s="525"/>
      <c r="AG24" s="525"/>
      <c r="AH24" s="525"/>
      <c r="AI24" s="525"/>
      <c r="AJ24" s="525"/>
      <c r="AK24" s="525"/>
      <c r="AL24" s="218"/>
      <c r="AM24" s="218"/>
      <c r="AN24" s="218"/>
      <c r="AO24" s="218"/>
      <c r="AP24" s="218"/>
      <c r="AQ24" s="218"/>
      <c r="AR24" s="218"/>
      <c r="AS24" s="218"/>
      <c r="AT24" s="218"/>
      <c r="AU24" s="218"/>
      <c r="AV24" s="218"/>
      <c r="AW24" s="218"/>
      <c r="AX24" s="218"/>
      <c r="AY24" s="218"/>
      <c r="AZ24" s="218"/>
      <c r="BA24" s="218"/>
      <c r="BB24" s="218"/>
      <c r="BC24" s="218"/>
      <c r="BD24" s="218"/>
    </row>
    <row r="25" spans="1:56" ht="16">
      <c r="B25" s="218"/>
      <c r="C25" s="218"/>
      <c r="D25" s="218"/>
      <c r="E25" s="218"/>
      <c r="F25" s="218"/>
      <c r="G25" s="218"/>
      <c r="H25" s="218"/>
      <c r="I25" s="218"/>
      <c r="J25" s="525"/>
      <c r="K25" s="525"/>
      <c r="L25" s="525"/>
      <c r="M25" s="525"/>
      <c r="N25" s="525"/>
      <c r="O25" s="525"/>
      <c r="P25" s="525"/>
      <c r="Q25" s="525"/>
      <c r="R25" s="525"/>
      <c r="S25" s="525"/>
      <c r="T25" s="525"/>
      <c r="U25" s="525"/>
      <c r="V25" s="525"/>
      <c r="W25" s="525"/>
      <c r="X25" s="525"/>
      <c r="Y25" s="525"/>
      <c r="Z25" s="525"/>
      <c r="AA25" s="525"/>
      <c r="AB25" s="525"/>
      <c r="AC25" s="525"/>
      <c r="AD25" s="525"/>
      <c r="AE25" s="525"/>
      <c r="AF25" s="525"/>
      <c r="AG25" s="525"/>
      <c r="AH25" s="525"/>
      <c r="AI25" s="525"/>
      <c r="AJ25" s="525"/>
      <c r="AK25" s="525"/>
      <c r="AL25" s="218"/>
      <c r="AM25" s="218"/>
      <c r="AN25" s="218"/>
      <c r="AO25" s="218"/>
      <c r="AP25" s="218"/>
      <c r="AQ25" s="218"/>
      <c r="AR25" s="218"/>
      <c r="AS25" s="218"/>
      <c r="AT25" s="218"/>
      <c r="AU25" s="218"/>
      <c r="AV25" s="218"/>
      <c r="AW25" s="218"/>
      <c r="AX25" s="218"/>
      <c r="AY25" s="218"/>
      <c r="AZ25" s="218"/>
      <c r="BA25" s="218"/>
      <c r="BB25" s="218"/>
      <c r="BC25" s="218"/>
      <c r="BD25" s="218"/>
    </row>
    <row r="26" spans="1:56" ht="16">
      <c r="B26" s="218"/>
      <c r="C26" s="218"/>
      <c r="D26" s="218"/>
      <c r="E26" s="218"/>
      <c r="F26" s="218"/>
      <c r="G26" s="218"/>
      <c r="H26" s="218"/>
      <c r="I26" s="218"/>
      <c r="J26" s="525"/>
      <c r="K26" s="525"/>
      <c r="L26" s="525"/>
      <c r="M26" s="525"/>
      <c r="N26" s="525"/>
      <c r="O26" s="525"/>
      <c r="P26" s="525"/>
      <c r="Q26" s="525"/>
      <c r="R26" s="525"/>
      <c r="S26" s="525"/>
      <c r="T26" s="525"/>
      <c r="U26" s="525"/>
      <c r="V26" s="525"/>
      <c r="W26" s="525"/>
      <c r="X26" s="525"/>
      <c r="Y26" s="525"/>
      <c r="Z26" s="525"/>
      <c r="AA26" s="525"/>
      <c r="AB26" s="525"/>
      <c r="AC26" s="525"/>
      <c r="AD26" s="525"/>
      <c r="AE26" s="525"/>
      <c r="AF26" s="525"/>
      <c r="AG26" s="525"/>
      <c r="AH26" s="525"/>
      <c r="AI26" s="525"/>
      <c r="AJ26" s="525"/>
      <c r="AK26" s="525"/>
      <c r="AL26" s="218"/>
      <c r="AM26" s="218"/>
      <c r="AN26" s="218"/>
      <c r="AO26" s="218"/>
      <c r="AP26" s="218"/>
      <c r="AQ26" s="218"/>
      <c r="AR26" s="218"/>
      <c r="AS26" s="218"/>
      <c r="AT26" s="218"/>
      <c r="AU26" s="218"/>
      <c r="AV26" s="218"/>
      <c r="AW26" s="218"/>
      <c r="AX26" s="218"/>
      <c r="AY26" s="218"/>
      <c r="AZ26" s="218"/>
      <c r="BA26" s="218"/>
      <c r="BB26" s="218"/>
      <c r="BC26" s="218"/>
      <c r="BD26" s="218"/>
    </row>
    <row r="27" spans="1:56" ht="16">
      <c r="B27" s="218"/>
      <c r="C27" s="218"/>
      <c r="D27" s="218"/>
      <c r="E27" s="218"/>
      <c r="F27" s="218"/>
      <c r="G27" s="218"/>
      <c r="H27" s="218"/>
      <c r="I27" s="218"/>
      <c r="J27" s="218"/>
      <c r="K27" s="218"/>
      <c r="L27" s="218"/>
      <c r="M27" s="218"/>
      <c r="N27" s="218"/>
      <c r="O27" s="218"/>
      <c r="P27" s="218"/>
      <c r="Q27" s="218"/>
      <c r="R27" s="218"/>
      <c r="S27" s="218"/>
      <c r="T27" s="218"/>
      <c r="U27" s="218"/>
      <c r="V27" s="218"/>
      <c r="W27" s="218"/>
      <c r="X27" s="218"/>
      <c r="Y27" s="218"/>
      <c r="Z27" s="218"/>
      <c r="AA27" s="218"/>
      <c r="AB27" s="218"/>
      <c r="AC27" s="218"/>
      <c r="AD27" s="218"/>
      <c r="AE27" s="218"/>
      <c r="AF27" s="218"/>
      <c r="AG27" s="218"/>
      <c r="AH27" s="218"/>
      <c r="AI27" s="218"/>
      <c r="AJ27" s="218"/>
      <c r="AK27" s="218"/>
      <c r="AL27" s="218"/>
      <c r="AM27" s="218"/>
      <c r="AN27" s="218"/>
      <c r="AO27" s="218"/>
      <c r="AP27" s="526"/>
      <c r="AQ27" s="526"/>
      <c r="AR27" s="526"/>
      <c r="AS27" s="526"/>
      <c r="AT27" s="526"/>
      <c r="AU27" s="526"/>
      <c r="AV27" s="218"/>
      <c r="AW27" s="218"/>
      <c r="AX27" s="218"/>
      <c r="AY27" s="218"/>
      <c r="AZ27" s="218"/>
      <c r="BA27" s="218"/>
      <c r="BB27" s="218"/>
      <c r="BC27" s="218"/>
      <c r="BD27" s="218"/>
    </row>
    <row r="28" spans="1:56" ht="16">
      <c r="B28" s="218"/>
      <c r="C28" s="218"/>
      <c r="D28" s="218"/>
      <c r="E28" s="218"/>
      <c r="F28" s="218"/>
      <c r="G28" s="218"/>
      <c r="H28" s="218"/>
      <c r="I28" s="218"/>
      <c r="J28" s="218"/>
      <c r="K28" s="218"/>
      <c r="L28" s="218"/>
      <c r="M28" s="218"/>
      <c r="N28" s="218"/>
      <c r="O28" s="218"/>
      <c r="P28" s="218"/>
      <c r="Q28" s="218"/>
      <c r="R28" s="218"/>
      <c r="S28" s="218"/>
      <c r="T28" s="218"/>
      <c r="U28" s="218"/>
      <c r="V28" s="218"/>
      <c r="W28" s="218"/>
      <c r="X28" s="218"/>
      <c r="Y28" s="218"/>
      <c r="Z28" s="218"/>
      <c r="AA28" s="218"/>
      <c r="AB28" s="218"/>
      <c r="AC28" s="218"/>
      <c r="AD28" s="218"/>
      <c r="AE28" s="218"/>
      <c r="AF28" s="218"/>
      <c r="AG28" s="218"/>
      <c r="AH28" s="218"/>
      <c r="AI28" s="218"/>
      <c r="AJ28" s="218"/>
      <c r="AK28" s="218"/>
      <c r="AL28" s="218"/>
      <c r="AM28" s="218"/>
      <c r="AN28" s="218"/>
      <c r="AO28" s="218"/>
      <c r="AP28" s="218"/>
      <c r="AQ28" s="218"/>
      <c r="AR28" s="218"/>
      <c r="AS28" s="218"/>
      <c r="AT28" s="218"/>
      <c r="AU28" s="218"/>
      <c r="AV28" s="218"/>
      <c r="AW28" s="218"/>
      <c r="AX28" s="218"/>
      <c r="AY28" s="218"/>
      <c r="AZ28" s="218"/>
      <c r="BA28" s="218"/>
      <c r="BB28" s="218"/>
      <c r="BC28" s="218"/>
      <c r="BD28" s="218"/>
    </row>
    <row r="29" spans="1:56" ht="16">
      <c r="B29" s="218"/>
      <c r="C29" s="218"/>
      <c r="D29" s="218"/>
      <c r="E29" s="218"/>
      <c r="F29" s="218"/>
      <c r="G29" s="218"/>
      <c r="H29" s="218"/>
      <c r="I29" s="218"/>
      <c r="J29" s="218"/>
      <c r="K29" s="218"/>
      <c r="L29" s="218"/>
      <c r="M29" s="218"/>
      <c r="N29" s="218"/>
      <c r="O29" s="218"/>
      <c r="P29" s="218"/>
      <c r="Q29" s="218"/>
      <c r="R29" s="218"/>
      <c r="S29" s="218"/>
      <c r="T29" s="218"/>
      <c r="U29" s="218"/>
      <c r="V29" s="218"/>
      <c r="W29" s="218"/>
      <c r="X29" s="218"/>
      <c r="Y29" s="218"/>
      <c r="Z29" s="218"/>
      <c r="AA29" s="218"/>
      <c r="AB29" s="218"/>
      <c r="AC29" s="218"/>
      <c r="AD29" s="218"/>
      <c r="AE29" s="218"/>
      <c r="AF29" s="218"/>
      <c r="AG29" s="218"/>
      <c r="AH29" s="218"/>
      <c r="AI29" s="218"/>
      <c r="AJ29" s="218"/>
      <c r="AK29" s="218"/>
      <c r="AL29" s="218"/>
      <c r="AM29" s="218"/>
      <c r="AN29" s="218"/>
      <c r="AO29" s="218"/>
      <c r="AP29" s="218"/>
      <c r="AQ29" s="218"/>
      <c r="AR29" s="218"/>
      <c r="AS29" s="218"/>
      <c r="AT29" s="218"/>
      <c r="AU29" s="218"/>
      <c r="AV29" s="218"/>
      <c r="AW29" s="218"/>
      <c r="AX29" s="218"/>
      <c r="AY29" s="218"/>
      <c r="AZ29" s="218"/>
      <c r="BA29" s="218"/>
      <c r="BB29" s="218"/>
      <c r="BC29" s="218"/>
      <c r="BD29" s="218"/>
    </row>
    <row r="30" spans="1:56" ht="15.75" customHeight="1">
      <c r="B30" s="218"/>
      <c r="C30" s="218"/>
      <c r="D30" s="218"/>
      <c r="E30" s="218"/>
      <c r="F30" s="218"/>
      <c r="G30" s="218"/>
      <c r="H30" s="218"/>
      <c r="I30" s="218"/>
      <c r="J30" s="218"/>
      <c r="K30" s="218"/>
      <c r="L30" s="218"/>
      <c r="M30" s="218"/>
      <c r="N30" s="218"/>
      <c r="O30" s="218"/>
      <c r="P30" s="218"/>
      <c r="Q30" s="218"/>
      <c r="R30" s="218"/>
      <c r="S30" s="218"/>
      <c r="T30" s="218"/>
      <c r="U30" s="218"/>
      <c r="V30" s="218"/>
      <c r="W30" s="218"/>
      <c r="X30" s="218"/>
      <c r="Y30" s="218"/>
      <c r="Z30" s="218"/>
      <c r="AA30" s="218"/>
      <c r="AB30" s="218"/>
      <c r="AC30" s="218"/>
      <c r="AD30" s="218"/>
      <c r="AE30" s="218"/>
      <c r="AF30" s="218"/>
      <c r="AG30" s="218"/>
      <c r="AH30" s="218"/>
      <c r="AI30" s="218"/>
      <c r="AJ30" s="218"/>
      <c r="AK30" s="218"/>
      <c r="AL30" s="218"/>
      <c r="AM30" s="218"/>
      <c r="AN30" s="218"/>
      <c r="AO30" s="218"/>
      <c r="AP30" s="218"/>
      <c r="AQ30" s="218"/>
      <c r="AR30" s="218"/>
      <c r="AS30" s="218"/>
      <c r="AT30" s="218"/>
      <c r="AU30" s="218"/>
      <c r="AV30" s="218"/>
      <c r="AW30" s="218"/>
      <c r="AX30" s="218"/>
      <c r="AY30" s="218"/>
      <c r="AZ30" s="218"/>
      <c r="BA30" s="218"/>
      <c r="BB30" s="218"/>
      <c r="BC30" s="218"/>
      <c r="BD30" s="218"/>
    </row>
    <row r="31" spans="1:56" ht="15.75" customHeight="1">
      <c r="A31" s="148"/>
      <c r="B31" s="218"/>
      <c r="C31" s="218"/>
      <c r="D31" s="218"/>
      <c r="E31" s="218"/>
      <c r="F31" s="218"/>
      <c r="G31" s="218"/>
      <c r="H31" s="218"/>
      <c r="I31" s="218"/>
      <c r="J31" s="218"/>
      <c r="K31" s="218"/>
      <c r="L31" s="218"/>
      <c r="M31" s="218"/>
      <c r="N31" s="218"/>
      <c r="O31" s="218"/>
      <c r="P31" s="218"/>
      <c r="Q31" s="218"/>
      <c r="R31" s="218"/>
      <c r="S31" s="218"/>
      <c r="T31" s="218"/>
      <c r="U31" s="218"/>
      <c r="V31" s="218"/>
      <c r="W31" s="218"/>
      <c r="X31" s="218"/>
      <c r="Y31" s="218"/>
      <c r="Z31" s="218"/>
      <c r="AA31" s="218"/>
      <c r="AB31" s="218"/>
      <c r="AC31" s="218"/>
      <c r="AD31" s="218"/>
      <c r="AE31" s="218"/>
      <c r="AF31" s="218"/>
      <c r="AG31" s="218"/>
      <c r="AH31" s="218"/>
      <c r="AI31" s="218"/>
      <c r="AJ31" s="218"/>
      <c r="AK31" s="218"/>
      <c r="AL31" s="218"/>
      <c r="AM31" s="218"/>
      <c r="AN31" s="218"/>
      <c r="AO31" s="218"/>
      <c r="AP31" s="218"/>
      <c r="AQ31" s="218"/>
      <c r="AR31" s="218"/>
      <c r="AS31" s="218"/>
      <c r="AT31" s="218"/>
      <c r="AU31" s="218"/>
      <c r="AV31" s="218"/>
      <c r="AW31" s="218"/>
      <c r="AX31" s="218"/>
      <c r="AY31" s="218"/>
      <c r="AZ31" s="218"/>
      <c r="BA31" s="218"/>
      <c r="BB31" s="218"/>
      <c r="BC31" s="218"/>
      <c r="BD31" s="218"/>
    </row>
    <row r="32" spans="1:56" ht="15.75" customHeight="1">
      <c r="A32" s="148"/>
      <c r="B32" s="218"/>
      <c r="C32" s="218"/>
      <c r="D32" s="218"/>
      <c r="E32" s="218"/>
      <c r="F32" s="218"/>
      <c r="G32" s="218"/>
      <c r="H32" s="218"/>
      <c r="I32" s="218"/>
      <c r="J32" s="218"/>
      <c r="K32" s="218"/>
      <c r="L32" s="218"/>
      <c r="M32" s="218"/>
      <c r="N32" s="218"/>
      <c r="O32" s="218"/>
      <c r="P32" s="218"/>
      <c r="Q32" s="218"/>
      <c r="R32" s="218"/>
      <c r="S32" s="218"/>
      <c r="T32" s="218"/>
      <c r="U32" s="218"/>
      <c r="V32" s="218"/>
      <c r="W32" s="218"/>
      <c r="X32" s="218"/>
      <c r="Y32" s="218"/>
      <c r="Z32" s="218"/>
      <c r="AA32" s="218"/>
      <c r="AB32" s="218"/>
      <c r="AC32" s="218"/>
      <c r="AD32" s="218"/>
      <c r="AE32" s="218"/>
      <c r="AF32" s="218"/>
      <c r="AG32" s="218"/>
      <c r="AH32" s="218"/>
      <c r="AI32" s="218"/>
      <c r="AJ32" s="218"/>
      <c r="AK32" s="218"/>
      <c r="AL32" s="218"/>
      <c r="AM32" s="218"/>
      <c r="AN32" s="218"/>
      <c r="AO32" s="218"/>
      <c r="AP32" s="218"/>
      <c r="AQ32" s="218"/>
      <c r="AR32" s="218"/>
      <c r="AS32" s="218"/>
      <c r="AT32" s="218"/>
      <c r="AU32" s="218"/>
      <c r="AV32" s="218"/>
      <c r="AW32" s="218"/>
      <c r="AX32" s="218"/>
      <c r="AY32" s="218"/>
      <c r="AZ32" s="218"/>
      <c r="BA32" s="218"/>
      <c r="BB32" s="218"/>
      <c r="BC32" s="218"/>
      <c r="BD32" s="218"/>
    </row>
    <row r="33" spans="1:16383" ht="15.75" customHeight="1">
      <c r="A33" s="148"/>
      <c r="B33" s="218"/>
      <c r="C33" s="218"/>
      <c r="D33" s="218"/>
      <c r="E33" s="218"/>
      <c r="F33" s="218"/>
      <c r="G33" s="218"/>
      <c r="H33" s="218"/>
      <c r="I33" s="218"/>
      <c r="J33" s="218"/>
      <c r="K33" s="218"/>
      <c r="L33" s="218"/>
      <c r="M33" s="218"/>
      <c r="N33" s="218"/>
      <c r="O33" s="218"/>
      <c r="P33" s="218"/>
      <c r="Q33" s="218"/>
      <c r="R33" s="218"/>
      <c r="S33" s="218"/>
      <c r="T33" s="218"/>
      <c r="U33" s="218"/>
      <c r="V33" s="218"/>
      <c r="W33" s="218"/>
      <c r="X33" s="218"/>
      <c r="Y33" s="218"/>
      <c r="Z33" s="218"/>
      <c r="AA33" s="218"/>
      <c r="AB33" s="218"/>
      <c r="AC33" s="218"/>
      <c r="AD33" s="218"/>
      <c r="AE33" s="218"/>
      <c r="AF33" s="218"/>
      <c r="AG33" s="218"/>
      <c r="AH33" s="218"/>
      <c r="AI33" s="218"/>
      <c r="AJ33" s="218"/>
      <c r="AK33" s="218"/>
      <c r="AL33" s="218"/>
      <c r="AM33" s="218"/>
      <c r="AN33" s="218"/>
      <c r="AO33" s="218"/>
      <c r="AP33" s="218"/>
      <c r="AQ33" s="218"/>
      <c r="AR33" s="218"/>
      <c r="AS33" s="218"/>
      <c r="AT33" s="218"/>
      <c r="AU33" s="218"/>
      <c r="AV33" s="218"/>
      <c r="AW33" s="218"/>
      <c r="AX33" s="218"/>
      <c r="AY33" s="218"/>
      <c r="AZ33" s="218"/>
      <c r="BA33" s="218"/>
      <c r="BB33" s="218"/>
      <c r="BC33" s="218"/>
      <c r="BD33" s="218"/>
    </row>
    <row r="34" spans="1:16383" ht="15.75" customHeight="1">
      <c r="A34" s="148"/>
      <c r="B34" s="218"/>
      <c r="C34" s="218"/>
      <c r="D34" s="218"/>
      <c r="E34" s="218"/>
      <c r="F34" s="218"/>
      <c r="G34" s="218"/>
      <c r="H34" s="218"/>
      <c r="I34" s="218"/>
      <c r="J34" s="218"/>
      <c r="K34" s="218"/>
      <c r="L34" s="218"/>
      <c r="M34" s="218"/>
      <c r="N34" s="218"/>
      <c r="O34" s="218"/>
      <c r="P34" s="218"/>
      <c r="Q34" s="218"/>
      <c r="R34" s="218"/>
      <c r="S34" s="218"/>
      <c r="T34" s="218"/>
      <c r="U34" s="218"/>
      <c r="V34" s="218"/>
      <c r="W34" s="218"/>
      <c r="X34" s="218"/>
      <c r="Y34" s="218"/>
      <c r="Z34" s="218"/>
      <c r="AA34" s="218"/>
      <c r="AB34" s="218"/>
      <c r="AC34" s="218"/>
      <c r="AD34" s="218"/>
      <c r="AE34" s="218"/>
      <c r="AF34" s="218"/>
      <c r="AG34" s="218"/>
      <c r="AH34" s="218"/>
      <c r="AI34" s="218"/>
      <c r="AJ34" s="218"/>
      <c r="AK34" s="218"/>
      <c r="AL34" s="218"/>
      <c r="AM34" s="218"/>
      <c r="AN34" s="218"/>
      <c r="AO34" s="218"/>
      <c r="AP34" s="218"/>
      <c r="AQ34" s="218"/>
      <c r="AR34" s="218"/>
      <c r="AS34" s="218"/>
      <c r="AT34" s="218"/>
      <c r="AU34" s="218"/>
      <c r="AV34" s="218"/>
      <c r="AW34" s="218"/>
      <c r="AX34" s="218"/>
      <c r="AY34" s="218"/>
      <c r="AZ34" s="218"/>
      <c r="BA34" s="218"/>
      <c r="BB34" s="218"/>
      <c r="BC34" s="218"/>
      <c r="BD34" s="218"/>
    </row>
    <row r="35" spans="1:16383" ht="15.75" customHeight="1">
      <c r="A35" s="148"/>
      <c r="B35" s="218"/>
      <c r="C35" s="218"/>
      <c r="D35" s="218"/>
      <c r="E35" s="218"/>
      <c r="F35" s="218"/>
      <c r="G35" s="218"/>
      <c r="H35" s="218"/>
      <c r="I35" s="218"/>
      <c r="J35" s="218"/>
      <c r="K35" s="218"/>
      <c r="L35" s="218"/>
      <c r="M35" s="218"/>
      <c r="N35" s="218"/>
      <c r="O35" s="218"/>
      <c r="P35" s="218"/>
      <c r="Q35" s="218"/>
      <c r="R35" s="218"/>
      <c r="S35" s="218"/>
      <c r="T35" s="218"/>
      <c r="U35" s="218"/>
      <c r="V35" s="218"/>
      <c r="W35" s="218"/>
      <c r="X35" s="218"/>
      <c r="Y35" s="218"/>
      <c r="Z35" s="218"/>
      <c r="AA35" s="218"/>
      <c r="AB35" s="218"/>
      <c r="AC35" s="218"/>
      <c r="AD35" s="218"/>
      <c r="AE35" s="218"/>
      <c r="AF35" s="218"/>
      <c r="AG35" s="218"/>
      <c r="AH35" s="218"/>
      <c r="AI35" s="218"/>
      <c r="AJ35" s="218"/>
      <c r="AK35" s="218"/>
      <c r="AL35" s="218"/>
      <c r="AM35" s="218"/>
      <c r="AN35" s="218"/>
      <c r="AO35" s="218"/>
      <c r="AP35" s="218"/>
      <c r="AQ35" s="218"/>
      <c r="AR35" s="218"/>
      <c r="AS35" s="218"/>
      <c r="AT35" s="218"/>
      <c r="AU35" s="218"/>
      <c r="AV35" s="218"/>
      <c r="AW35" s="218"/>
      <c r="AX35" s="218"/>
      <c r="AY35" s="218"/>
      <c r="AZ35" s="218"/>
      <c r="BA35" s="218"/>
      <c r="BB35" s="218"/>
      <c r="BC35" s="218"/>
      <c r="BD35" s="218"/>
    </row>
    <row r="36" spans="1:16383" s="458" customFormat="1" ht="22" customHeight="1">
      <c r="A36" s="432"/>
      <c r="B36" s="527"/>
      <c r="C36" s="527"/>
      <c r="D36" s="527"/>
      <c r="E36" s="527"/>
      <c r="F36" s="527"/>
      <c r="G36" s="528"/>
      <c r="H36" s="527"/>
      <c r="I36" s="527"/>
      <c r="J36" s="527"/>
      <c r="K36" s="527"/>
      <c r="L36" s="527"/>
      <c r="M36" s="527"/>
      <c r="N36" s="528"/>
      <c r="O36" s="527"/>
      <c r="P36" s="529"/>
      <c r="Q36" s="457"/>
      <c r="R36" s="457"/>
      <c r="S36" s="457"/>
      <c r="T36" s="457"/>
      <c r="U36" s="457"/>
      <c r="V36" s="457"/>
      <c r="W36" s="457"/>
      <c r="X36" s="457"/>
      <c r="Y36" s="457"/>
      <c r="Z36" s="457"/>
      <c r="AA36" s="457"/>
      <c r="AB36" s="457"/>
      <c r="AC36" s="457"/>
      <c r="AD36" s="457"/>
      <c r="AE36" s="457"/>
      <c r="AF36" s="457"/>
      <c r="AG36" s="457"/>
      <c r="AH36" s="457"/>
      <c r="AI36" s="457"/>
      <c r="AJ36" s="457"/>
      <c r="AK36" s="457"/>
      <c r="AL36" s="457"/>
      <c r="AM36" s="457"/>
      <c r="AN36" s="457"/>
      <c r="AO36" s="457"/>
      <c r="AP36" s="457"/>
      <c r="AQ36" s="457"/>
      <c r="AR36" s="457"/>
      <c r="AS36" s="457"/>
      <c r="AT36" s="457"/>
      <c r="AU36" s="457"/>
      <c r="AV36" s="456"/>
      <c r="AW36" s="456"/>
      <c r="AX36" s="456"/>
      <c r="AY36" s="456"/>
      <c r="AZ36" s="456"/>
      <c r="BA36" s="456"/>
      <c r="BB36" s="456"/>
      <c r="BC36" s="456"/>
      <c r="BD36" s="45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row>
    <row r="37" spans="1:16383" ht="16">
      <c r="A37" s="323"/>
      <c r="B37" s="456"/>
      <c r="C37" s="456"/>
      <c r="D37" s="456"/>
      <c r="E37" s="456"/>
      <c r="F37" s="456"/>
      <c r="G37" s="530"/>
      <c r="H37" s="531"/>
      <c r="I37" s="456"/>
      <c r="J37" s="456"/>
      <c r="K37" s="456"/>
      <c r="L37" s="456"/>
      <c r="M37" s="456"/>
      <c r="N37" s="530"/>
      <c r="O37" s="456"/>
      <c r="P37" s="456"/>
      <c r="Q37" s="464"/>
      <c r="R37" s="464"/>
      <c r="S37" s="464"/>
      <c r="T37" s="464"/>
      <c r="U37" s="464"/>
      <c r="V37" s="464"/>
      <c r="W37" s="464"/>
      <c r="X37" s="464"/>
      <c r="Y37" s="464"/>
      <c r="Z37" s="464"/>
      <c r="AA37" s="464"/>
      <c r="AB37" s="464"/>
      <c r="AC37" s="464"/>
      <c r="AD37" s="464"/>
      <c r="AE37" s="464"/>
      <c r="AF37" s="464"/>
      <c r="AG37" s="464"/>
      <c r="AH37" s="464"/>
      <c r="AI37" s="464"/>
      <c r="AJ37" s="464"/>
      <c r="AK37" s="464"/>
      <c r="AL37" s="464"/>
      <c r="AM37" s="464"/>
      <c r="AN37" s="464"/>
      <c r="AO37" s="464"/>
      <c r="AP37" s="464"/>
      <c r="AQ37" s="464"/>
      <c r="AR37" s="464"/>
      <c r="AS37" s="456"/>
      <c r="AT37" s="456"/>
      <c r="AU37" s="456"/>
      <c r="AV37" s="456"/>
      <c r="AW37" s="456"/>
      <c r="AX37" s="456"/>
      <c r="AY37" s="456"/>
      <c r="AZ37" s="456"/>
      <c r="BA37" s="456"/>
      <c r="BB37" s="456"/>
      <c r="BC37" s="456"/>
      <c r="BD37" s="456"/>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row>
    <row r="38" spans="1:16383" ht="16">
      <c r="A38" s="323"/>
      <c r="B38" s="456"/>
      <c r="C38" s="456"/>
      <c r="D38" s="456"/>
      <c r="E38" s="456"/>
      <c r="F38" s="456"/>
      <c r="G38" s="530"/>
      <c r="H38" s="531"/>
      <c r="I38" s="456"/>
      <c r="J38" s="456"/>
      <c r="K38" s="456"/>
      <c r="L38" s="456"/>
      <c r="M38" s="456"/>
      <c r="N38" s="530"/>
      <c r="O38" s="456"/>
      <c r="P38" s="456"/>
      <c r="Q38" s="464"/>
      <c r="R38" s="464"/>
      <c r="S38" s="464"/>
      <c r="T38" s="464"/>
      <c r="U38" s="464"/>
      <c r="V38" s="464"/>
      <c r="W38" s="464"/>
      <c r="X38" s="464"/>
      <c r="Y38" s="464"/>
      <c r="Z38" s="464"/>
      <c r="AA38" s="464"/>
      <c r="AB38" s="464"/>
      <c r="AC38" s="464"/>
      <c r="AD38" s="464"/>
      <c r="AE38" s="464"/>
      <c r="AF38" s="464"/>
      <c r="AG38" s="464"/>
      <c r="AH38" s="464"/>
      <c r="AI38" s="464"/>
      <c r="AJ38" s="464"/>
      <c r="AK38" s="464"/>
      <c r="AL38" s="464"/>
      <c r="AM38" s="464"/>
      <c r="AN38" s="464"/>
      <c r="AO38" s="464"/>
      <c r="AP38" s="464"/>
      <c r="AQ38" s="464"/>
      <c r="AR38" s="464"/>
      <c r="AS38" s="456"/>
      <c r="AT38" s="464"/>
      <c r="AU38" s="464"/>
      <c r="AV38" s="464"/>
      <c r="AW38" s="464"/>
      <c r="AX38" s="464"/>
      <c r="AY38" s="464"/>
      <c r="AZ38" s="456"/>
      <c r="BA38" s="456"/>
      <c r="BB38" s="456"/>
      <c r="BC38" s="456"/>
      <c r="BD38" s="456"/>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row>
    <row r="39" spans="1:16383" ht="16">
      <c r="A39" s="323"/>
      <c r="B39" s="456"/>
      <c r="C39" s="456"/>
      <c r="D39" s="456"/>
      <c r="E39" s="456"/>
      <c r="F39" s="456"/>
      <c r="G39" s="530"/>
      <c r="H39" s="531"/>
      <c r="I39" s="456"/>
      <c r="J39" s="456"/>
      <c r="K39" s="456"/>
      <c r="L39" s="456"/>
      <c r="M39" s="456"/>
      <c r="N39" s="530"/>
      <c r="O39" s="456"/>
      <c r="P39" s="456"/>
      <c r="Q39" s="464"/>
      <c r="R39" s="464"/>
      <c r="S39" s="464"/>
      <c r="T39" s="464"/>
      <c r="U39" s="464"/>
      <c r="V39" s="464"/>
      <c r="W39" s="464"/>
      <c r="X39" s="464"/>
      <c r="Y39" s="464"/>
      <c r="Z39" s="464"/>
      <c r="AA39" s="464"/>
      <c r="AB39" s="464"/>
      <c r="AC39" s="464"/>
      <c r="AD39" s="464"/>
      <c r="AE39" s="464"/>
      <c r="AF39" s="464"/>
      <c r="AG39" s="464"/>
      <c r="AH39" s="464"/>
      <c r="AI39" s="464"/>
      <c r="AJ39" s="464"/>
      <c r="AK39" s="464"/>
      <c r="AL39" s="464"/>
      <c r="AM39" s="464"/>
      <c r="AN39" s="464"/>
      <c r="AO39" s="464"/>
      <c r="AP39" s="464"/>
      <c r="AQ39" s="464"/>
      <c r="AR39" s="464"/>
      <c r="AS39" s="456"/>
      <c r="AT39" s="456"/>
      <c r="AU39" s="456"/>
      <c r="AV39" s="456"/>
      <c r="AW39" s="456"/>
      <c r="AX39" s="456"/>
      <c r="AY39" s="456"/>
      <c r="AZ39" s="456"/>
      <c r="BA39" s="456"/>
      <c r="BB39" s="456"/>
      <c r="BC39" s="456"/>
      <c r="BD39" s="456"/>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row>
    <row r="40" spans="1:16383" ht="16">
      <c r="A40" s="323"/>
      <c r="B40" s="456"/>
      <c r="C40" s="456"/>
      <c r="D40" s="456"/>
      <c r="E40" s="456"/>
      <c r="F40" s="456"/>
      <c r="G40" s="530"/>
      <c r="H40" s="531"/>
      <c r="I40" s="456"/>
      <c r="J40" s="456"/>
      <c r="K40" s="456"/>
      <c r="L40" s="456"/>
      <c r="M40" s="456"/>
      <c r="N40" s="530"/>
      <c r="O40" s="456"/>
      <c r="P40" s="456"/>
      <c r="Q40" s="465"/>
      <c r="R40" s="465"/>
      <c r="S40" s="465"/>
      <c r="T40" s="465"/>
      <c r="U40" s="465"/>
      <c r="V40" s="465"/>
      <c r="W40" s="465"/>
      <c r="X40" s="465"/>
      <c r="Y40" s="465"/>
      <c r="Z40" s="465"/>
      <c r="AA40" s="465"/>
      <c r="AB40" s="465"/>
      <c r="AC40" s="465"/>
      <c r="AD40" s="465"/>
      <c r="AE40" s="465"/>
      <c r="AF40" s="465"/>
      <c r="AG40" s="465"/>
      <c r="AH40" s="465"/>
      <c r="AI40" s="465"/>
      <c r="AJ40" s="465"/>
      <c r="AK40" s="465"/>
      <c r="AL40" s="465"/>
      <c r="AM40" s="465"/>
      <c r="AN40" s="465"/>
      <c r="AO40" s="465"/>
      <c r="AP40" s="465"/>
      <c r="AQ40" s="465"/>
      <c r="AR40" s="465"/>
      <c r="AS40" s="456"/>
      <c r="AT40" s="465"/>
      <c r="AU40" s="465"/>
      <c r="AV40" s="465"/>
      <c r="AW40" s="456"/>
      <c r="AX40" s="456"/>
      <c r="AY40" s="456"/>
      <c r="AZ40" s="456"/>
      <c r="BA40" s="456"/>
      <c r="BB40" s="456"/>
      <c r="BC40" s="456"/>
      <c r="BD40" s="456"/>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row>
    <row r="41" spans="1:16383" ht="16">
      <c r="A41" s="323"/>
      <c r="B41" s="456"/>
      <c r="C41" s="456"/>
      <c r="D41" s="456"/>
      <c r="E41" s="456"/>
      <c r="F41" s="456"/>
      <c r="G41" s="530"/>
      <c r="H41" s="531"/>
      <c r="I41" s="456"/>
      <c r="J41" s="456"/>
      <c r="K41" s="456"/>
      <c r="L41" s="456"/>
      <c r="M41" s="456"/>
      <c r="N41" s="530"/>
      <c r="O41" s="456"/>
      <c r="P41" s="456"/>
      <c r="Q41" s="464"/>
      <c r="R41" s="464"/>
      <c r="S41" s="464"/>
      <c r="T41" s="464"/>
      <c r="U41" s="464"/>
      <c r="V41" s="464"/>
      <c r="W41" s="464"/>
      <c r="X41" s="464"/>
      <c r="Y41" s="464"/>
      <c r="Z41" s="464"/>
      <c r="AA41" s="464"/>
      <c r="AB41" s="464"/>
      <c r="AC41" s="464"/>
      <c r="AD41" s="464"/>
      <c r="AE41" s="464"/>
      <c r="AF41" s="464"/>
      <c r="AG41" s="464"/>
      <c r="AH41" s="464"/>
      <c r="AI41" s="464"/>
      <c r="AJ41" s="464"/>
      <c r="AK41" s="464"/>
      <c r="AL41" s="464"/>
      <c r="AM41" s="464"/>
      <c r="AN41" s="464"/>
      <c r="AO41" s="464"/>
      <c r="AP41" s="464"/>
      <c r="AQ41" s="464"/>
      <c r="AR41" s="464"/>
      <c r="AS41" s="456"/>
      <c r="AT41" s="456"/>
      <c r="AU41" s="456"/>
      <c r="AV41" s="456"/>
      <c r="AW41" s="456"/>
      <c r="AX41" s="456"/>
      <c r="AY41" s="456"/>
      <c r="AZ41" s="456"/>
      <c r="BA41" s="456"/>
      <c r="BB41" s="456"/>
      <c r="BC41" s="456"/>
      <c r="BD41" s="456"/>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row>
    <row r="42" spans="1:16383" ht="16">
      <c r="A42" s="323"/>
      <c r="B42" s="456"/>
      <c r="C42" s="456"/>
      <c r="D42" s="456"/>
      <c r="E42" s="456"/>
      <c r="F42" s="456"/>
      <c r="G42" s="530"/>
      <c r="H42" s="531"/>
      <c r="I42" s="456"/>
      <c r="J42" s="456"/>
      <c r="K42" s="456"/>
      <c r="L42" s="456"/>
      <c r="M42" s="456"/>
      <c r="N42" s="530"/>
      <c r="O42" s="456"/>
      <c r="P42" s="456"/>
      <c r="Q42" s="464"/>
      <c r="R42" s="464"/>
      <c r="S42" s="464"/>
      <c r="T42" s="464"/>
      <c r="U42" s="464"/>
      <c r="V42" s="464"/>
      <c r="W42" s="464"/>
      <c r="X42" s="464"/>
      <c r="Y42" s="464"/>
      <c r="Z42" s="464"/>
      <c r="AA42" s="464"/>
      <c r="AB42" s="464"/>
      <c r="AC42" s="464"/>
      <c r="AD42" s="464"/>
      <c r="AE42" s="464"/>
      <c r="AF42" s="464"/>
      <c r="AG42" s="464"/>
      <c r="AH42" s="464"/>
      <c r="AI42" s="464"/>
      <c r="AJ42" s="464"/>
      <c r="AK42" s="464"/>
      <c r="AL42" s="464"/>
      <c r="AM42" s="464"/>
      <c r="AN42" s="464"/>
      <c r="AO42" s="464"/>
      <c r="AP42" s="464"/>
      <c r="AQ42" s="464"/>
      <c r="AR42" s="464"/>
      <c r="AS42" s="456"/>
      <c r="AT42" s="456"/>
      <c r="AU42" s="456"/>
      <c r="AV42" s="456"/>
      <c r="AW42" s="456"/>
      <c r="AX42" s="456"/>
      <c r="AY42" s="456"/>
      <c r="AZ42" s="456"/>
      <c r="BA42" s="456"/>
      <c r="BB42" s="456"/>
      <c r="BC42" s="456"/>
      <c r="BD42" s="456"/>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row>
    <row r="43" spans="1:16383" ht="16">
      <c r="A43" s="323"/>
      <c r="B43" s="456"/>
      <c r="C43" s="456"/>
      <c r="D43" s="456"/>
      <c r="E43" s="456"/>
      <c r="F43" s="456"/>
      <c r="G43" s="530"/>
      <c r="H43" s="531"/>
      <c r="I43" s="456"/>
      <c r="J43" s="456"/>
      <c r="K43" s="456"/>
      <c r="L43" s="456"/>
      <c r="M43" s="456"/>
      <c r="N43" s="530"/>
      <c r="O43" s="456"/>
      <c r="P43" s="456"/>
      <c r="Q43" s="464"/>
      <c r="R43" s="464"/>
      <c r="S43" s="464"/>
      <c r="T43" s="464"/>
      <c r="U43" s="464"/>
      <c r="V43" s="464"/>
      <c r="W43" s="464"/>
      <c r="X43" s="464"/>
      <c r="Y43" s="464"/>
      <c r="Z43" s="464"/>
      <c r="AA43" s="464"/>
      <c r="AB43" s="464"/>
      <c r="AC43" s="464"/>
      <c r="AD43" s="464"/>
      <c r="AE43" s="464"/>
      <c r="AF43" s="464"/>
      <c r="AG43" s="464"/>
      <c r="AH43" s="464"/>
      <c r="AI43" s="464"/>
      <c r="AJ43" s="464"/>
      <c r="AK43" s="464"/>
      <c r="AL43" s="464"/>
      <c r="AM43" s="464"/>
      <c r="AN43" s="464"/>
      <c r="AO43" s="464"/>
      <c r="AP43" s="464"/>
      <c r="AQ43" s="464"/>
      <c r="AR43" s="464"/>
      <c r="AS43" s="456"/>
      <c r="AT43" s="456"/>
      <c r="AU43" s="456"/>
      <c r="AV43" s="456"/>
      <c r="AW43" s="456"/>
      <c r="AX43" s="456"/>
      <c r="AY43" s="456"/>
      <c r="AZ43" s="456"/>
      <c r="BA43" s="456"/>
      <c r="BB43" s="456"/>
      <c r="BC43" s="456"/>
      <c r="BD43" s="456"/>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row>
    <row r="44" spans="1:16383" ht="16">
      <c r="A44" s="323"/>
      <c r="B44" s="456"/>
      <c r="C44" s="456"/>
      <c r="D44" s="456"/>
      <c r="E44" s="456"/>
      <c r="F44" s="456"/>
      <c r="G44" s="530"/>
      <c r="H44" s="531"/>
      <c r="I44" s="456"/>
      <c r="J44" s="456"/>
      <c r="K44" s="456"/>
      <c r="L44" s="456"/>
      <c r="M44" s="456"/>
      <c r="N44" s="530"/>
      <c r="O44" s="456"/>
      <c r="P44" s="456"/>
      <c r="Q44" s="218"/>
      <c r="R44" s="218"/>
      <c r="S44" s="218"/>
      <c r="T44" s="218"/>
      <c r="U44" s="218"/>
      <c r="V44" s="218"/>
      <c r="W44" s="218"/>
      <c r="X44" s="218"/>
      <c r="Y44" s="218"/>
      <c r="Z44" s="218"/>
      <c r="AA44" s="218"/>
      <c r="AB44" s="218"/>
      <c r="AC44" s="218"/>
      <c r="AD44" s="218"/>
      <c r="AE44" s="218"/>
      <c r="AF44" s="218"/>
      <c r="AG44" s="218"/>
      <c r="AH44" s="218"/>
      <c r="AI44" s="218"/>
      <c r="AJ44" s="218"/>
      <c r="AK44" s="218"/>
      <c r="AL44" s="218"/>
      <c r="AM44" s="218"/>
      <c r="AN44" s="218"/>
      <c r="AO44" s="218"/>
      <c r="AP44" s="218"/>
      <c r="AQ44" s="218"/>
      <c r="AR44" s="218"/>
      <c r="AS44" s="456"/>
      <c r="AT44" s="456"/>
      <c r="AU44" s="456"/>
      <c r="AV44" s="456"/>
      <c r="AW44" s="456"/>
      <c r="AX44" s="456"/>
      <c r="AY44" s="456"/>
      <c r="AZ44" s="456"/>
      <c r="BA44" s="456"/>
      <c r="BB44" s="456"/>
      <c r="BC44" s="456"/>
      <c r="BD44" s="456"/>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row>
    <row r="45" spans="1:16383" ht="15.75" customHeight="1">
      <c r="A45" s="218"/>
      <c r="B45" s="218"/>
      <c r="C45" s="218"/>
      <c r="D45" s="218"/>
      <c r="E45" s="218"/>
      <c r="F45" s="218"/>
      <c r="G45" s="218"/>
      <c r="H45" s="218"/>
      <c r="I45" s="218"/>
      <c r="J45" s="218"/>
      <c r="K45" s="218"/>
      <c r="L45" s="218"/>
      <c r="M45" s="218"/>
      <c r="N45" s="218"/>
      <c r="O45" s="218"/>
      <c r="P45" s="218"/>
      <c r="Q45" s="218"/>
      <c r="R45" s="218"/>
      <c r="S45" s="218"/>
      <c r="T45" s="218"/>
      <c r="U45" s="218"/>
      <c r="V45" s="218"/>
      <c r="W45" s="218"/>
      <c r="X45" s="218"/>
      <c r="Y45" s="218"/>
      <c r="Z45" s="218"/>
      <c r="AA45" s="218"/>
      <c r="AB45" s="218"/>
      <c r="AC45" s="218"/>
      <c r="AD45" s="218"/>
      <c r="AE45" s="218"/>
      <c r="AF45" s="218"/>
      <c r="AG45" s="218"/>
      <c r="AH45" s="218"/>
      <c r="AI45" s="218"/>
      <c r="AJ45" s="218"/>
      <c r="AK45" s="218"/>
      <c r="AL45" s="218"/>
      <c r="AM45" s="218"/>
      <c r="AN45" s="218"/>
      <c r="AO45" s="218"/>
      <c r="AP45" s="218"/>
      <c r="AQ45" s="218"/>
      <c r="AR45" s="218"/>
      <c r="AS45" s="218"/>
      <c r="AT45" s="218"/>
      <c r="AU45" s="218"/>
      <c r="AV45" s="218"/>
      <c r="AW45" s="218"/>
      <c r="AX45" s="218"/>
      <c r="AY45" s="218"/>
      <c r="AZ45" s="218"/>
      <c r="BA45" s="218"/>
      <c r="BB45" s="218"/>
      <c r="BC45" s="218"/>
      <c r="BD45" s="218"/>
    </row>
    <row r="46" spans="1:16383" ht="15.75" customHeight="1">
      <c r="A46" s="218"/>
      <c r="B46" s="218"/>
      <c r="C46" s="218"/>
      <c r="D46" s="218"/>
      <c r="E46" s="218"/>
      <c r="F46" s="218"/>
      <c r="G46" s="218"/>
      <c r="H46" s="218"/>
      <c r="I46" s="218"/>
      <c r="J46" s="218"/>
      <c r="K46" s="218"/>
      <c r="L46" s="218"/>
      <c r="M46" s="218"/>
      <c r="N46" s="218"/>
      <c r="O46" s="218"/>
      <c r="P46" s="218"/>
      <c r="Q46" s="218"/>
      <c r="R46" s="218"/>
      <c r="S46" s="218"/>
      <c r="T46" s="218"/>
      <c r="U46" s="218"/>
      <c r="V46" s="218"/>
      <c r="W46" s="218"/>
      <c r="X46" s="218"/>
      <c r="Y46" s="218"/>
      <c r="Z46" s="218"/>
      <c r="AA46" s="218"/>
      <c r="AB46" s="218"/>
      <c r="AC46" s="218"/>
      <c r="AD46" s="218"/>
      <c r="AE46" s="218"/>
      <c r="AF46" s="218"/>
      <c r="AG46" s="218"/>
      <c r="AH46" s="218"/>
      <c r="AI46" s="218"/>
      <c r="AJ46" s="218"/>
      <c r="AK46" s="218"/>
      <c r="AL46" s="218"/>
      <c r="AM46" s="218"/>
      <c r="AN46" s="218"/>
      <c r="AO46" s="218"/>
      <c r="AP46" s="218"/>
      <c r="AQ46" s="218"/>
      <c r="AR46" s="218"/>
      <c r="AS46" s="218"/>
      <c r="AT46" s="218"/>
      <c r="AU46" s="218"/>
      <c r="AV46" s="218"/>
      <c r="AW46" s="218"/>
      <c r="AX46" s="218"/>
      <c r="AY46" s="218"/>
      <c r="AZ46" s="218"/>
      <c r="BA46" s="218"/>
      <c r="BB46" s="218"/>
      <c r="BC46" s="218"/>
      <c r="BD46" s="218"/>
    </row>
    <row r="47" spans="1:16383" ht="15.75" customHeight="1">
      <c r="A47" s="218"/>
      <c r="B47" s="218"/>
      <c r="C47" s="218"/>
      <c r="D47" s="218"/>
      <c r="E47" s="218"/>
      <c r="F47" s="218"/>
      <c r="G47" s="218"/>
      <c r="H47" s="218"/>
      <c r="I47" s="218"/>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row>
    <row r="48" spans="1:16383" s="419" customFormat="1" ht="22" customHeight="1">
      <c r="A48" s="532"/>
      <c r="B48" s="532"/>
      <c r="C48" s="532"/>
      <c r="D48" s="532"/>
      <c r="E48" s="532"/>
      <c r="F48" s="532"/>
      <c r="G48" s="532"/>
      <c r="H48" s="532"/>
      <c r="I48" s="532"/>
      <c r="J48" s="533"/>
      <c r="K48" s="533"/>
      <c r="L48" s="533"/>
      <c r="M48" s="533"/>
      <c r="N48" s="533"/>
      <c r="O48" s="533"/>
      <c r="P48" s="533"/>
      <c r="Q48" s="533"/>
      <c r="R48" s="533"/>
      <c r="S48" s="533"/>
      <c r="T48" s="533"/>
      <c r="U48" s="533"/>
      <c r="V48" s="533"/>
      <c r="W48" s="533"/>
      <c r="X48" s="533"/>
      <c r="Y48" s="533"/>
      <c r="Z48" s="533"/>
      <c r="AA48" s="533"/>
      <c r="AB48" s="533"/>
      <c r="AC48" s="533"/>
      <c r="AD48" s="533"/>
      <c r="AE48" s="533"/>
      <c r="AF48" s="533"/>
      <c r="AG48" s="533"/>
      <c r="AH48" s="533"/>
      <c r="AI48" s="533"/>
      <c r="AJ48" s="533"/>
      <c r="AK48" s="533"/>
      <c r="AL48" s="533"/>
      <c r="AM48" s="218"/>
      <c r="AN48" s="218"/>
      <c r="AO48" s="534"/>
      <c r="AP48" s="534"/>
      <c r="AQ48" s="534"/>
      <c r="AR48" s="534"/>
      <c r="AS48" s="534"/>
      <c r="AT48" s="534"/>
      <c r="AU48" s="534"/>
      <c r="AV48" s="534"/>
      <c r="AW48" s="534"/>
      <c r="AX48" s="534"/>
      <c r="AY48" s="534"/>
      <c r="AZ48" s="534"/>
      <c r="BA48" s="534"/>
      <c r="BB48" s="534"/>
      <c r="BC48" s="534"/>
      <c r="BD48" s="534"/>
    </row>
    <row r="49" spans="1:56" s="420" customFormat="1" ht="16">
      <c r="A49" s="538"/>
      <c r="B49" s="535"/>
      <c r="C49" s="535"/>
      <c r="D49" s="535"/>
      <c r="E49" s="535"/>
      <c r="F49" s="535"/>
      <c r="G49" s="535"/>
      <c r="H49" s="536"/>
      <c r="I49" s="536"/>
      <c r="J49" s="464"/>
      <c r="K49" s="464"/>
      <c r="L49" s="464"/>
      <c r="M49" s="464"/>
      <c r="N49" s="464"/>
      <c r="O49" s="464"/>
      <c r="P49" s="464"/>
      <c r="Q49" s="464"/>
      <c r="R49" s="464"/>
      <c r="S49" s="464"/>
      <c r="T49" s="464"/>
      <c r="U49" s="464"/>
      <c r="V49" s="464"/>
      <c r="W49" s="464"/>
      <c r="X49" s="464"/>
      <c r="Y49" s="464"/>
      <c r="Z49" s="464"/>
      <c r="AA49" s="464"/>
      <c r="AB49" s="464"/>
      <c r="AC49" s="464"/>
      <c r="AD49" s="464"/>
      <c r="AE49" s="464"/>
      <c r="AF49" s="464"/>
      <c r="AG49" s="464"/>
      <c r="AH49" s="464"/>
      <c r="AI49" s="464"/>
      <c r="AJ49" s="464"/>
      <c r="AK49" s="464"/>
      <c r="AL49" s="465"/>
      <c r="AM49" s="218"/>
      <c r="AN49" s="218"/>
      <c r="AO49" s="464"/>
      <c r="AP49" s="464"/>
      <c r="AQ49" s="464"/>
      <c r="AR49" s="464"/>
      <c r="AS49" s="464"/>
      <c r="AT49" s="464"/>
      <c r="AU49" s="465"/>
      <c r="AV49" s="464"/>
      <c r="AW49" s="464"/>
      <c r="AX49" s="464"/>
      <c r="AY49" s="464"/>
      <c r="AZ49" s="464"/>
      <c r="BA49" s="464"/>
      <c r="BB49" s="464"/>
      <c r="BC49" s="464"/>
      <c r="BD49" s="464"/>
    </row>
    <row r="50" spans="1:56" s="420" customFormat="1" ht="16">
      <c r="A50" s="538"/>
      <c r="B50" s="535"/>
      <c r="C50" s="535"/>
      <c r="D50" s="535"/>
      <c r="E50" s="535"/>
      <c r="F50" s="535"/>
      <c r="G50" s="535"/>
      <c r="H50" s="536"/>
      <c r="I50" s="536"/>
      <c r="J50" s="465"/>
      <c r="K50" s="465"/>
      <c r="L50" s="465"/>
      <c r="M50" s="465"/>
      <c r="N50" s="465"/>
      <c r="O50" s="465"/>
      <c r="P50" s="465"/>
      <c r="Q50" s="465"/>
      <c r="R50" s="465"/>
      <c r="S50" s="465"/>
      <c r="T50" s="465"/>
      <c r="U50" s="465"/>
      <c r="V50" s="465"/>
      <c r="W50" s="465"/>
      <c r="X50" s="465"/>
      <c r="Y50" s="465"/>
      <c r="Z50" s="465"/>
      <c r="AA50" s="465"/>
      <c r="AB50" s="465"/>
      <c r="AC50" s="465"/>
      <c r="AD50" s="465"/>
      <c r="AE50" s="465"/>
      <c r="AF50" s="465"/>
      <c r="AG50" s="465"/>
      <c r="AH50" s="465"/>
      <c r="AI50" s="465"/>
      <c r="AJ50" s="465"/>
      <c r="AK50" s="465"/>
      <c r="AL50" s="465"/>
      <c r="AM50" s="218"/>
      <c r="AN50" s="218"/>
      <c r="AO50" s="464"/>
      <c r="AP50" s="464"/>
      <c r="AQ50" s="464"/>
      <c r="AR50" s="464"/>
      <c r="AS50" s="464"/>
      <c r="AT50" s="464"/>
      <c r="AU50" s="465"/>
      <c r="AV50" s="464"/>
      <c r="AW50" s="464"/>
      <c r="AX50" s="464"/>
      <c r="AY50" s="464"/>
      <c r="AZ50" s="464"/>
      <c r="BA50" s="464"/>
      <c r="BB50" s="464"/>
      <c r="BC50" s="464"/>
      <c r="BD50" s="464"/>
    </row>
    <row r="51" spans="1:56" s="420" customFormat="1" ht="16">
      <c r="A51" s="538"/>
      <c r="B51" s="535"/>
      <c r="C51" s="535"/>
      <c r="D51" s="535"/>
      <c r="E51" s="535"/>
      <c r="F51" s="535"/>
      <c r="G51" s="535"/>
      <c r="H51" s="536"/>
      <c r="I51" s="536"/>
      <c r="J51" s="464"/>
      <c r="K51" s="464"/>
      <c r="L51" s="464"/>
      <c r="M51" s="464"/>
      <c r="N51" s="464"/>
      <c r="O51" s="464"/>
      <c r="P51" s="464"/>
      <c r="Q51" s="464"/>
      <c r="R51" s="464"/>
      <c r="S51" s="464"/>
      <c r="T51" s="464"/>
      <c r="U51" s="464"/>
      <c r="V51" s="464"/>
      <c r="W51" s="464"/>
      <c r="X51" s="464"/>
      <c r="Y51" s="464"/>
      <c r="Z51" s="464"/>
      <c r="AA51" s="464"/>
      <c r="AB51" s="464"/>
      <c r="AC51" s="464"/>
      <c r="AD51" s="464"/>
      <c r="AE51" s="464"/>
      <c r="AF51" s="464"/>
      <c r="AG51" s="464"/>
      <c r="AH51" s="464"/>
      <c r="AI51" s="464"/>
      <c r="AJ51" s="464"/>
      <c r="AK51" s="464"/>
      <c r="AL51" s="465"/>
      <c r="AM51" s="218"/>
      <c r="AN51" s="218"/>
      <c r="AO51" s="464"/>
      <c r="AP51" s="464"/>
      <c r="AQ51" s="464"/>
      <c r="AR51" s="464"/>
      <c r="AS51" s="464"/>
      <c r="AT51" s="464"/>
      <c r="AU51" s="465"/>
      <c r="AV51" s="464"/>
      <c r="AW51" s="464"/>
      <c r="AX51" s="464"/>
      <c r="AY51" s="464"/>
      <c r="AZ51" s="464"/>
      <c r="BA51" s="464"/>
      <c r="BB51" s="464"/>
      <c r="BC51" s="464"/>
      <c r="BD51" s="464"/>
    </row>
    <row r="52" spans="1:56" s="420" customFormat="1" ht="16">
      <c r="A52" s="538"/>
      <c r="B52" s="535"/>
      <c r="C52" s="535"/>
      <c r="D52" s="535"/>
      <c r="E52" s="535"/>
      <c r="F52" s="535"/>
      <c r="G52" s="535"/>
      <c r="H52" s="536"/>
      <c r="I52" s="536"/>
      <c r="J52" s="464"/>
      <c r="K52" s="464"/>
      <c r="L52" s="464"/>
      <c r="M52" s="464"/>
      <c r="N52" s="464"/>
      <c r="O52" s="464"/>
      <c r="P52" s="464"/>
      <c r="Q52" s="464"/>
      <c r="R52" s="464"/>
      <c r="S52" s="464"/>
      <c r="T52" s="464"/>
      <c r="U52" s="464"/>
      <c r="V52" s="464"/>
      <c r="W52" s="464"/>
      <c r="X52" s="464"/>
      <c r="Y52" s="464"/>
      <c r="Z52" s="464"/>
      <c r="AA52" s="464"/>
      <c r="AB52" s="464"/>
      <c r="AC52" s="464"/>
      <c r="AD52" s="464"/>
      <c r="AE52" s="464"/>
      <c r="AF52" s="464"/>
      <c r="AG52" s="464"/>
      <c r="AH52" s="464"/>
      <c r="AI52" s="464"/>
      <c r="AJ52" s="464"/>
      <c r="AK52" s="464"/>
      <c r="AL52" s="465"/>
      <c r="AM52" s="218"/>
      <c r="AN52" s="218"/>
      <c r="AO52" s="464"/>
      <c r="AP52" s="464"/>
      <c r="AQ52" s="464"/>
      <c r="AR52" s="464"/>
      <c r="AS52" s="464"/>
      <c r="AT52" s="464"/>
      <c r="AU52" s="465"/>
      <c r="AV52" s="464"/>
      <c r="AW52" s="464"/>
      <c r="AX52" s="464"/>
      <c r="AY52" s="464"/>
      <c r="AZ52" s="464"/>
      <c r="BA52" s="464"/>
      <c r="BB52" s="464"/>
      <c r="BC52" s="464"/>
      <c r="BD52" s="464"/>
    </row>
    <row r="53" spans="1:56" s="420" customFormat="1" ht="16">
      <c r="A53" s="464"/>
      <c r="B53" s="535"/>
      <c r="C53" s="535"/>
      <c r="D53" s="535"/>
      <c r="E53" s="535"/>
      <c r="F53" s="535"/>
      <c r="G53" s="535"/>
      <c r="H53" s="536"/>
      <c r="I53" s="536"/>
      <c r="J53" s="464"/>
      <c r="K53" s="464"/>
      <c r="L53" s="464"/>
      <c r="M53" s="464"/>
      <c r="N53" s="464"/>
      <c r="O53" s="464"/>
      <c r="P53" s="464"/>
      <c r="Q53" s="464"/>
      <c r="R53" s="464"/>
      <c r="S53" s="464"/>
      <c r="T53" s="464"/>
      <c r="U53" s="464"/>
      <c r="V53" s="464"/>
      <c r="W53" s="464"/>
      <c r="X53" s="464"/>
      <c r="Y53" s="464"/>
      <c r="Z53" s="464"/>
      <c r="AA53" s="464"/>
      <c r="AB53" s="464"/>
      <c r="AC53" s="464"/>
      <c r="AD53" s="464"/>
      <c r="AE53" s="464"/>
      <c r="AF53" s="464"/>
      <c r="AG53" s="464"/>
      <c r="AH53" s="464"/>
      <c r="AI53" s="464"/>
      <c r="AJ53" s="464"/>
      <c r="AK53" s="464"/>
      <c r="AL53" s="465"/>
      <c r="AM53" s="218"/>
      <c r="AN53" s="218"/>
      <c r="AO53" s="464"/>
      <c r="AP53" s="464"/>
      <c r="AQ53" s="464"/>
      <c r="AR53" s="464"/>
      <c r="AS53" s="464"/>
      <c r="AT53" s="464"/>
      <c r="AU53" s="465"/>
      <c r="AV53" s="464"/>
      <c r="AW53" s="464"/>
      <c r="AX53" s="464"/>
      <c r="AY53" s="464"/>
      <c r="AZ53" s="464"/>
      <c r="BA53" s="464"/>
      <c r="BB53" s="464"/>
      <c r="BC53" s="464"/>
      <c r="BD53" s="464"/>
    </row>
    <row r="54" spans="1:56" s="420" customFormat="1" ht="16">
      <c r="A54" s="538"/>
      <c r="B54" s="535"/>
      <c r="C54" s="535"/>
      <c r="D54" s="535"/>
      <c r="E54" s="535"/>
      <c r="F54" s="535"/>
      <c r="G54" s="535"/>
      <c r="H54" s="536"/>
      <c r="I54" s="536"/>
      <c r="J54" s="464"/>
      <c r="K54" s="464"/>
      <c r="L54" s="464"/>
      <c r="M54" s="464"/>
      <c r="N54" s="464"/>
      <c r="O54" s="464"/>
      <c r="P54" s="464"/>
      <c r="Q54" s="464"/>
      <c r="R54" s="464"/>
      <c r="S54" s="464"/>
      <c r="T54" s="464"/>
      <c r="U54" s="464"/>
      <c r="V54" s="464"/>
      <c r="W54" s="464"/>
      <c r="X54" s="464"/>
      <c r="Y54" s="464"/>
      <c r="Z54" s="464"/>
      <c r="AA54" s="464"/>
      <c r="AB54" s="464"/>
      <c r="AC54" s="464"/>
      <c r="AD54" s="464"/>
      <c r="AE54" s="464"/>
      <c r="AF54" s="464"/>
      <c r="AG54" s="464"/>
      <c r="AH54" s="464"/>
      <c r="AI54" s="464"/>
      <c r="AJ54" s="464"/>
      <c r="AK54" s="464"/>
      <c r="AL54" s="465"/>
      <c r="AM54" s="218"/>
      <c r="AN54" s="218"/>
      <c r="AO54" s="464"/>
      <c r="AP54" s="464"/>
      <c r="AQ54" s="464"/>
      <c r="AR54" s="464"/>
      <c r="AS54" s="464"/>
      <c r="AT54" s="464"/>
      <c r="AU54" s="465"/>
      <c r="AV54" s="464"/>
      <c r="AW54" s="464"/>
      <c r="AX54" s="464"/>
      <c r="AY54" s="464"/>
      <c r="AZ54" s="464"/>
      <c r="BA54" s="464"/>
      <c r="BB54" s="464"/>
      <c r="BC54" s="464"/>
      <c r="BD54" s="464"/>
    </row>
    <row r="55" spans="1:56" s="420" customFormat="1" ht="16">
      <c r="A55" s="538"/>
      <c r="B55" s="535"/>
      <c r="C55" s="535"/>
      <c r="D55" s="535"/>
      <c r="E55" s="535"/>
      <c r="F55" s="535"/>
      <c r="G55" s="535"/>
      <c r="H55" s="536"/>
      <c r="I55" s="536"/>
      <c r="J55" s="464"/>
      <c r="K55" s="464"/>
      <c r="L55" s="464"/>
      <c r="M55" s="464"/>
      <c r="N55" s="464"/>
      <c r="O55" s="464"/>
      <c r="P55" s="464"/>
      <c r="Q55" s="464"/>
      <c r="R55" s="464"/>
      <c r="S55" s="464"/>
      <c r="T55" s="464"/>
      <c r="U55" s="464"/>
      <c r="V55" s="464"/>
      <c r="W55" s="464"/>
      <c r="X55" s="464"/>
      <c r="Y55" s="464"/>
      <c r="Z55" s="464"/>
      <c r="AA55" s="464"/>
      <c r="AB55" s="464"/>
      <c r="AC55" s="464"/>
      <c r="AD55" s="464"/>
      <c r="AE55" s="464"/>
      <c r="AF55" s="464"/>
      <c r="AG55" s="464"/>
      <c r="AH55" s="464"/>
      <c r="AI55" s="464"/>
      <c r="AJ55" s="464"/>
      <c r="AK55" s="464"/>
      <c r="AL55" s="465"/>
      <c r="AM55" s="218"/>
      <c r="AN55" s="218"/>
      <c r="AO55" s="464"/>
      <c r="AP55" s="464"/>
      <c r="AQ55" s="464"/>
      <c r="AR55" s="464"/>
      <c r="AS55" s="464"/>
      <c r="AT55" s="464"/>
      <c r="AU55" s="465"/>
      <c r="AV55" s="464"/>
      <c r="AW55" s="464"/>
      <c r="AX55" s="464"/>
      <c r="AY55" s="464"/>
      <c r="AZ55" s="464"/>
      <c r="BA55" s="464"/>
      <c r="BB55" s="464"/>
      <c r="BC55" s="464"/>
      <c r="BD55" s="464"/>
    </row>
    <row r="56" spans="1:56" s="420" customFormat="1" ht="16">
      <c r="A56" s="464"/>
      <c r="B56" s="535"/>
      <c r="C56" s="535"/>
      <c r="D56" s="535"/>
      <c r="E56" s="535"/>
      <c r="F56" s="535"/>
      <c r="G56" s="535"/>
      <c r="H56" s="536"/>
      <c r="I56" s="536"/>
      <c r="J56" s="464"/>
      <c r="K56" s="464"/>
      <c r="L56" s="464"/>
      <c r="M56" s="464"/>
      <c r="N56" s="464"/>
      <c r="O56" s="464"/>
      <c r="P56" s="464"/>
      <c r="Q56" s="464"/>
      <c r="R56" s="464"/>
      <c r="S56" s="464"/>
      <c r="T56" s="464"/>
      <c r="U56" s="464"/>
      <c r="V56" s="464"/>
      <c r="W56" s="464"/>
      <c r="X56" s="464"/>
      <c r="Y56" s="464"/>
      <c r="Z56" s="464"/>
      <c r="AA56" s="464"/>
      <c r="AB56" s="464"/>
      <c r="AC56" s="464"/>
      <c r="AD56" s="464"/>
      <c r="AE56" s="464"/>
      <c r="AF56" s="464"/>
      <c r="AG56" s="464"/>
      <c r="AH56" s="464"/>
      <c r="AI56" s="464"/>
      <c r="AJ56" s="464"/>
      <c r="AK56" s="464"/>
      <c r="AL56" s="465"/>
      <c r="AM56" s="218"/>
      <c r="AN56" s="218"/>
      <c r="AO56" s="464"/>
      <c r="AP56" s="464"/>
      <c r="AQ56" s="464"/>
      <c r="AR56" s="464"/>
      <c r="AS56" s="464"/>
      <c r="AT56" s="464"/>
      <c r="AU56" s="465"/>
      <c r="AV56" s="464"/>
      <c r="AW56" s="464"/>
      <c r="AX56" s="464"/>
      <c r="AY56" s="464"/>
      <c r="AZ56" s="464"/>
      <c r="BA56" s="464"/>
      <c r="BB56" s="464"/>
      <c r="BC56" s="464"/>
      <c r="BD56" s="464"/>
    </row>
    <row r="57" spans="1:56" ht="15.75" customHeight="1">
      <c r="A57" s="218"/>
      <c r="B57" s="218"/>
      <c r="C57" s="218"/>
      <c r="D57" s="218"/>
      <c r="E57" s="218"/>
      <c r="F57" s="218"/>
      <c r="G57" s="218"/>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18"/>
      <c r="AK57" s="218"/>
      <c r="AL57" s="465"/>
      <c r="AM57" s="218"/>
      <c r="AN57" s="218"/>
      <c r="AO57" s="218"/>
      <c r="AP57" s="218"/>
      <c r="AQ57" s="218"/>
      <c r="AR57" s="218"/>
      <c r="AS57" s="218"/>
      <c r="AT57" s="218"/>
      <c r="AU57" s="218"/>
      <c r="AV57" s="218"/>
      <c r="AW57" s="218"/>
      <c r="AX57" s="218"/>
      <c r="AY57" s="218"/>
      <c r="AZ57" s="218"/>
      <c r="BA57" s="218"/>
      <c r="BB57" s="218"/>
      <c r="BC57" s="218"/>
      <c r="BD57" s="218"/>
    </row>
    <row r="58" spans="1:56" s="420" customFormat="1" ht="16">
      <c r="A58" s="538"/>
      <c r="B58" s="535"/>
      <c r="C58" s="535"/>
      <c r="D58" s="535"/>
      <c r="E58" s="535"/>
      <c r="F58" s="535"/>
      <c r="G58" s="535"/>
      <c r="H58" s="536"/>
      <c r="I58" s="536"/>
      <c r="J58" s="464"/>
      <c r="K58" s="464"/>
      <c r="L58" s="464"/>
      <c r="M58" s="464"/>
      <c r="N58" s="464"/>
      <c r="O58" s="464"/>
      <c r="P58" s="464"/>
      <c r="Q58" s="464"/>
      <c r="R58" s="464"/>
      <c r="S58" s="464"/>
      <c r="T58" s="464"/>
      <c r="U58" s="464"/>
      <c r="V58" s="464"/>
      <c r="W58" s="464"/>
      <c r="X58" s="464"/>
      <c r="Y58" s="464"/>
      <c r="Z58" s="464"/>
      <c r="AA58" s="464"/>
      <c r="AB58" s="464"/>
      <c r="AC58" s="464"/>
      <c r="AD58" s="464"/>
      <c r="AE58" s="464"/>
      <c r="AF58" s="464"/>
      <c r="AG58" s="464"/>
      <c r="AH58" s="464"/>
      <c r="AI58" s="464"/>
      <c r="AJ58" s="464"/>
      <c r="AK58" s="464"/>
      <c r="AL58" s="465"/>
      <c r="AM58" s="218"/>
      <c r="AN58" s="218"/>
      <c r="AO58" s="464"/>
      <c r="AP58" s="464"/>
      <c r="AQ58" s="464"/>
      <c r="AR58" s="464"/>
      <c r="AS58" s="464"/>
      <c r="AT58" s="464"/>
      <c r="AU58" s="465"/>
      <c r="AV58" s="464"/>
      <c r="AW58" s="464"/>
      <c r="AX58" s="464"/>
      <c r="AY58" s="464"/>
      <c r="AZ58" s="464"/>
      <c r="BA58" s="464"/>
      <c r="BB58" s="464"/>
      <c r="BC58" s="464"/>
      <c r="BD58" s="464"/>
    </row>
    <row r="59" spans="1:56" s="420" customFormat="1" ht="16">
      <c r="A59" s="538"/>
      <c r="B59" s="535"/>
      <c r="C59" s="535"/>
      <c r="D59" s="535"/>
      <c r="E59" s="535"/>
      <c r="F59" s="535"/>
      <c r="G59" s="535"/>
      <c r="H59" s="536"/>
      <c r="I59" s="536"/>
      <c r="J59" s="464"/>
      <c r="K59" s="464"/>
      <c r="L59" s="464"/>
      <c r="M59" s="456"/>
      <c r="N59" s="464"/>
      <c r="O59" s="464"/>
      <c r="P59" s="464"/>
      <c r="Q59" s="464"/>
      <c r="R59" s="464"/>
      <c r="S59" s="464"/>
      <c r="T59" s="464"/>
      <c r="U59" s="464"/>
      <c r="V59" s="464"/>
      <c r="W59" s="464"/>
      <c r="X59" s="464"/>
      <c r="Y59" s="464"/>
      <c r="Z59" s="464"/>
      <c r="AA59" s="464"/>
      <c r="AB59" s="464"/>
      <c r="AC59" s="464"/>
      <c r="AD59" s="464"/>
      <c r="AE59" s="464"/>
      <c r="AF59" s="464"/>
      <c r="AG59" s="464"/>
      <c r="AH59" s="464"/>
      <c r="AI59" s="464"/>
      <c r="AJ59" s="464"/>
      <c r="AK59" s="464"/>
      <c r="AL59" s="465"/>
      <c r="AM59" s="218"/>
      <c r="AN59" s="218"/>
      <c r="AO59" s="464"/>
      <c r="AP59" s="464"/>
      <c r="AQ59" s="464"/>
      <c r="AR59" s="464"/>
      <c r="AS59" s="464"/>
      <c r="AT59" s="464"/>
      <c r="AU59" s="465"/>
      <c r="AV59" s="464"/>
      <c r="AW59" s="464"/>
      <c r="AX59" s="464"/>
      <c r="AY59" s="464"/>
      <c r="AZ59" s="464"/>
      <c r="BA59" s="464"/>
      <c r="BB59" s="464"/>
      <c r="BC59" s="464"/>
      <c r="BD59" s="464"/>
    </row>
    <row r="60" spans="1:56" s="420" customFormat="1" ht="15.75" customHeight="1">
      <c r="A60" s="464"/>
      <c r="B60" s="535"/>
      <c r="C60" s="535"/>
      <c r="D60" s="535"/>
      <c r="E60" s="535"/>
      <c r="F60" s="535"/>
      <c r="G60" s="535"/>
      <c r="H60" s="536"/>
      <c r="I60" s="536"/>
      <c r="J60" s="464"/>
      <c r="K60" s="464"/>
      <c r="L60" s="464"/>
      <c r="M60" s="464"/>
      <c r="N60" s="464"/>
      <c r="O60" s="464"/>
      <c r="P60" s="464"/>
      <c r="Q60" s="464"/>
      <c r="R60" s="464"/>
      <c r="S60" s="464"/>
      <c r="T60" s="464"/>
      <c r="U60" s="464"/>
      <c r="V60" s="464"/>
      <c r="W60" s="464"/>
      <c r="X60" s="464"/>
      <c r="Y60" s="464"/>
      <c r="Z60" s="464"/>
      <c r="AA60" s="464"/>
      <c r="AB60" s="464"/>
      <c r="AC60" s="464"/>
      <c r="AD60" s="464"/>
      <c r="AE60" s="464"/>
      <c r="AF60" s="464"/>
      <c r="AG60" s="464"/>
      <c r="AH60" s="464"/>
      <c r="AI60" s="464"/>
      <c r="AJ60" s="464"/>
      <c r="AK60" s="464"/>
      <c r="AL60" s="465"/>
      <c r="AM60" s="218"/>
      <c r="AN60" s="218"/>
      <c r="AO60" s="464"/>
      <c r="AP60" s="464"/>
      <c r="AQ60" s="464"/>
      <c r="AR60" s="464"/>
      <c r="AS60" s="464"/>
      <c r="AT60" s="464"/>
      <c r="AU60" s="464"/>
      <c r="AV60" s="464"/>
      <c r="AW60" s="464"/>
      <c r="AX60" s="464"/>
      <c r="AY60" s="464"/>
      <c r="AZ60" s="464"/>
      <c r="BA60" s="464"/>
      <c r="BB60" s="464"/>
      <c r="BC60" s="464"/>
      <c r="BD60" s="464"/>
    </row>
    <row r="61" spans="1:56" ht="15.75" customHeight="1">
      <c r="A61" s="218"/>
      <c r="B61" s="218"/>
      <c r="C61" s="218"/>
      <c r="D61" s="218"/>
      <c r="E61" s="218"/>
      <c r="F61" s="218"/>
      <c r="G61" s="218"/>
      <c r="H61" s="218"/>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8"/>
      <c r="AL61" s="218"/>
      <c r="AM61" s="218"/>
      <c r="AN61" s="218"/>
      <c r="AO61" s="218"/>
      <c r="AP61" s="218"/>
      <c r="AQ61" s="218"/>
      <c r="AR61" s="218"/>
      <c r="AS61" s="218"/>
      <c r="AT61" s="218"/>
      <c r="AU61" s="218"/>
      <c r="AV61" s="218"/>
      <c r="AW61" s="218"/>
      <c r="AX61" s="218"/>
      <c r="AY61" s="218"/>
      <c r="AZ61" s="218"/>
      <c r="BA61" s="218"/>
      <c r="BB61" s="218"/>
      <c r="BC61" s="218"/>
      <c r="BD61" s="218"/>
    </row>
    <row r="62" spans="1:56" ht="15.75" customHeight="1">
      <c r="A62" s="218"/>
      <c r="B62" s="218"/>
      <c r="C62" s="218"/>
      <c r="D62" s="218"/>
      <c r="E62" s="218"/>
      <c r="F62" s="218"/>
      <c r="G62" s="218"/>
      <c r="H62" s="218"/>
      <c r="I62" s="218"/>
      <c r="J62" s="218"/>
      <c r="K62" s="218"/>
      <c r="L62" s="218"/>
      <c r="M62" s="218"/>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18"/>
      <c r="AK62" s="218"/>
      <c r="AL62" s="218"/>
      <c r="AM62" s="218"/>
      <c r="AN62" s="218"/>
      <c r="AO62" s="218"/>
      <c r="AP62" s="218"/>
      <c r="AQ62" s="218"/>
      <c r="AR62" s="218"/>
      <c r="AS62" s="218"/>
      <c r="AT62" s="218"/>
      <c r="AU62" s="218"/>
      <c r="AV62" s="218"/>
      <c r="AW62" s="218"/>
      <c r="AX62" s="218"/>
      <c r="AY62" s="218"/>
      <c r="AZ62" s="218"/>
      <c r="BA62" s="218"/>
      <c r="BB62" s="218"/>
      <c r="BC62" s="218"/>
      <c r="BD62" s="218"/>
    </row>
    <row r="63" spans="1:56" ht="15.75" customHeight="1">
      <c r="A63" s="218"/>
      <c r="B63" s="218"/>
      <c r="C63" s="218"/>
      <c r="D63" s="218"/>
      <c r="E63" s="218"/>
      <c r="F63" s="218"/>
      <c r="G63" s="218"/>
      <c r="H63" s="218"/>
      <c r="I63" s="218"/>
      <c r="J63" s="218"/>
      <c r="K63" s="218"/>
      <c r="L63" s="218"/>
      <c r="M63" s="218"/>
      <c r="N63" s="218"/>
      <c r="O63" s="218"/>
      <c r="P63" s="218"/>
      <c r="Q63" s="218"/>
      <c r="R63" s="218"/>
      <c r="S63" s="218"/>
      <c r="T63" s="218"/>
      <c r="U63" s="218"/>
      <c r="V63" s="218"/>
      <c r="W63" s="218"/>
      <c r="X63" s="218"/>
      <c r="Y63" s="218"/>
      <c r="Z63" s="218"/>
      <c r="AA63" s="218"/>
      <c r="AB63" s="218"/>
      <c r="AC63" s="218"/>
      <c r="AD63" s="218"/>
      <c r="AE63" s="218"/>
      <c r="AF63" s="218"/>
      <c r="AG63" s="218"/>
      <c r="AH63" s="218"/>
      <c r="AI63" s="218"/>
      <c r="AJ63" s="218"/>
      <c r="AK63" s="218"/>
      <c r="AL63" s="218"/>
      <c r="AM63" s="218"/>
      <c r="AN63" s="218"/>
      <c r="AO63" s="218"/>
      <c r="AP63" s="218"/>
      <c r="AQ63" s="218"/>
      <c r="AR63" s="218"/>
      <c r="AS63" s="218"/>
      <c r="AT63" s="218"/>
      <c r="AU63" s="218"/>
      <c r="AV63" s="218"/>
      <c r="AW63" s="218"/>
      <c r="AX63" s="218"/>
      <c r="AY63" s="218"/>
      <c r="AZ63" s="218"/>
      <c r="BA63" s="218"/>
      <c r="BB63" s="218"/>
      <c r="BC63" s="218"/>
      <c r="BD63" s="218"/>
    </row>
    <row r="64" spans="1:56" ht="15.75" customHeight="1">
      <c r="A64" s="218"/>
      <c r="B64" s="218"/>
      <c r="C64" s="218"/>
      <c r="D64" s="218"/>
      <c r="E64" s="218"/>
      <c r="F64" s="218"/>
      <c r="G64" s="218"/>
      <c r="H64" s="218"/>
      <c r="I64" s="218"/>
      <c r="J64" s="218"/>
      <c r="K64" s="218"/>
      <c r="L64" s="218"/>
      <c r="M64" s="218"/>
      <c r="N64" s="218"/>
      <c r="O64" s="218"/>
      <c r="P64" s="218"/>
      <c r="Q64" s="218"/>
      <c r="R64" s="218"/>
      <c r="S64" s="218"/>
      <c r="T64" s="218"/>
      <c r="U64" s="218"/>
      <c r="V64" s="218"/>
      <c r="W64" s="218"/>
      <c r="X64" s="218"/>
      <c r="Y64" s="218"/>
      <c r="Z64" s="218"/>
      <c r="AA64" s="218"/>
      <c r="AB64" s="218"/>
      <c r="AC64" s="218"/>
      <c r="AD64" s="218"/>
      <c r="AE64" s="218"/>
      <c r="AF64" s="218"/>
      <c r="AG64" s="218"/>
      <c r="AH64" s="218"/>
      <c r="AI64" s="218"/>
      <c r="AJ64" s="218"/>
      <c r="AK64" s="218"/>
      <c r="AL64" s="218"/>
      <c r="AM64" s="218"/>
      <c r="AN64" s="218"/>
      <c r="AO64" s="218"/>
      <c r="AP64" s="218"/>
      <c r="AQ64" s="218"/>
      <c r="AR64" s="218"/>
      <c r="AS64" s="218"/>
      <c r="AT64" s="218"/>
      <c r="AU64" s="218"/>
      <c r="AV64" s="218"/>
      <c r="AW64" s="218"/>
      <c r="AX64" s="218"/>
      <c r="AY64" s="218"/>
      <c r="AZ64" s="218"/>
      <c r="BA64" s="218"/>
      <c r="BB64" s="218"/>
      <c r="BC64" s="218"/>
      <c r="BD64" s="218"/>
    </row>
    <row r="65" spans="1:56" ht="15.75" customHeight="1">
      <c r="A65" s="218"/>
      <c r="B65" s="218"/>
      <c r="C65" s="218"/>
      <c r="D65" s="218"/>
      <c r="E65" s="218"/>
      <c r="F65" s="218"/>
      <c r="G65" s="218"/>
      <c r="H65" s="218"/>
      <c r="I65" s="218"/>
      <c r="J65" s="218"/>
      <c r="K65" s="218"/>
      <c r="L65" s="218"/>
      <c r="M65" s="218"/>
      <c r="N65" s="218"/>
      <c r="O65" s="218"/>
      <c r="P65" s="218"/>
      <c r="Q65" s="218"/>
      <c r="R65" s="218"/>
      <c r="S65" s="218"/>
      <c r="T65" s="218"/>
      <c r="U65" s="218"/>
      <c r="V65" s="218"/>
      <c r="W65" s="218"/>
      <c r="X65" s="218"/>
      <c r="Y65" s="218"/>
      <c r="Z65" s="218"/>
      <c r="AA65" s="218"/>
      <c r="AB65" s="218"/>
      <c r="AC65" s="218"/>
      <c r="AD65" s="218"/>
      <c r="AE65" s="218"/>
      <c r="AF65" s="218"/>
      <c r="AG65" s="218"/>
      <c r="AH65" s="218"/>
      <c r="AI65" s="218"/>
      <c r="AJ65" s="218"/>
      <c r="AK65" s="218"/>
      <c r="AL65" s="218"/>
      <c r="AM65" s="218"/>
      <c r="AN65" s="218"/>
      <c r="AO65" s="218"/>
      <c r="AP65" s="218"/>
      <c r="AQ65" s="218"/>
      <c r="AR65" s="218"/>
      <c r="AS65" s="218"/>
      <c r="AT65" s="218"/>
      <c r="AU65" s="218"/>
      <c r="AV65" s="218"/>
      <c r="AW65" s="218"/>
      <c r="AX65" s="218"/>
      <c r="AY65" s="218"/>
      <c r="AZ65" s="218"/>
      <c r="BA65" s="218"/>
      <c r="BB65" s="218"/>
      <c r="BC65" s="218"/>
      <c r="BD65" s="218"/>
    </row>
    <row r="66" spans="1:56" ht="15.75" customHeight="1">
      <c r="A66" s="537"/>
      <c r="B66" s="537"/>
      <c r="C66" s="537"/>
      <c r="D66" s="537"/>
      <c r="E66" s="218"/>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c r="AG66" s="218"/>
      <c r="AH66" s="218"/>
      <c r="AI66" s="218"/>
      <c r="AJ66" s="218"/>
      <c r="AK66" s="218"/>
      <c r="AL66" s="218"/>
      <c r="AM66" s="218"/>
      <c r="AN66" s="218"/>
      <c r="AO66" s="218"/>
      <c r="AP66" s="218"/>
      <c r="AQ66" s="218"/>
      <c r="AR66" s="218"/>
      <c r="AS66" s="218"/>
      <c r="AT66" s="218"/>
      <c r="AU66" s="218"/>
      <c r="AV66" s="218"/>
      <c r="AW66" s="218"/>
      <c r="AX66" s="218"/>
      <c r="AY66" s="218"/>
      <c r="AZ66" s="218"/>
      <c r="BA66" s="218"/>
      <c r="BB66" s="218"/>
      <c r="BC66" s="218"/>
      <c r="BD66" s="218"/>
    </row>
    <row r="67" spans="1:56" ht="15.75" customHeight="1">
      <c r="A67" s="338"/>
      <c r="B67" s="338"/>
      <c r="C67" s="338"/>
      <c r="D67" s="338"/>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18"/>
      <c r="AK67" s="218"/>
      <c r="AL67" s="218"/>
      <c r="AM67" s="218"/>
      <c r="AN67" s="218"/>
      <c r="AO67" s="218"/>
      <c r="AP67" s="218"/>
      <c r="AQ67" s="218"/>
      <c r="AR67" s="218"/>
      <c r="AS67" s="218"/>
      <c r="AT67" s="218"/>
      <c r="AU67" s="218"/>
      <c r="AV67" s="218"/>
      <c r="AW67" s="218"/>
      <c r="AX67" s="218"/>
      <c r="AY67" s="218"/>
      <c r="AZ67" s="218"/>
      <c r="BA67" s="218"/>
      <c r="BB67" s="218"/>
      <c r="BC67" s="218"/>
      <c r="BD67" s="218"/>
    </row>
    <row r="68" spans="1:56" ht="15.75" customHeight="1">
      <c r="A68" s="338"/>
      <c r="B68" s="338"/>
      <c r="C68" s="338"/>
      <c r="D68" s="338"/>
      <c r="E68" s="218"/>
      <c r="F68" s="218"/>
      <c r="G68" s="218"/>
      <c r="H68" s="218"/>
      <c r="I68" s="218"/>
      <c r="J68" s="218"/>
      <c r="K68" s="218"/>
      <c r="L68" s="218"/>
      <c r="M68" s="218"/>
      <c r="N68" s="218"/>
      <c r="O68" s="218"/>
      <c r="P68" s="218"/>
      <c r="Q68" s="218"/>
      <c r="R68" s="218"/>
      <c r="S68" s="218"/>
      <c r="T68" s="218"/>
      <c r="U68" s="218"/>
      <c r="V68" s="218"/>
      <c r="W68" s="218"/>
      <c r="X68" s="218"/>
      <c r="Y68" s="218"/>
      <c r="Z68" s="218"/>
      <c r="AA68" s="218"/>
      <c r="AB68" s="218"/>
      <c r="AC68" s="218"/>
      <c r="AD68" s="218"/>
      <c r="AE68" s="218"/>
      <c r="AF68" s="218"/>
      <c r="AG68" s="218"/>
      <c r="AH68" s="218"/>
      <c r="AI68" s="218"/>
      <c r="AJ68" s="218"/>
      <c r="AK68" s="218"/>
      <c r="AL68" s="218"/>
      <c r="AM68" s="218"/>
      <c r="AN68" s="218"/>
      <c r="AO68" s="218"/>
      <c r="AP68" s="218"/>
      <c r="AQ68" s="218"/>
      <c r="AR68" s="218"/>
      <c r="AS68" s="218"/>
      <c r="AT68" s="218"/>
      <c r="AU68" s="218"/>
      <c r="AV68" s="218"/>
      <c r="AW68" s="218"/>
      <c r="AX68" s="218"/>
      <c r="AY68" s="218"/>
      <c r="AZ68" s="218"/>
      <c r="BA68" s="218"/>
      <c r="BB68" s="218"/>
      <c r="BC68" s="218"/>
      <c r="BD68" s="218"/>
    </row>
    <row r="69" spans="1:56" ht="15.75" customHeight="1">
      <c r="A69" s="338"/>
      <c r="B69" s="338"/>
      <c r="C69" s="338"/>
      <c r="D69" s="338"/>
      <c r="E69" s="218"/>
      <c r="F69" s="218"/>
      <c r="G69" s="218"/>
      <c r="H69" s="218"/>
      <c r="I69" s="218"/>
      <c r="J69" s="218"/>
      <c r="K69" s="218"/>
      <c r="L69" s="218"/>
      <c r="M69" s="218"/>
      <c r="N69" s="218"/>
      <c r="O69" s="218"/>
      <c r="P69" s="218"/>
      <c r="Q69" s="218"/>
      <c r="R69" s="218"/>
      <c r="S69" s="218"/>
      <c r="T69" s="218"/>
      <c r="U69" s="218"/>
      <c r="V69" s="218"/>
      <c r="W69" s="218"/>
      <c r="X69" s="218"/>
      <c r="Y69" s="218"/>
      <c r="Z69" s="218"/>
      <c r="AA69" s="218"/>
      <c r="AB69" s="218"/>
      <c r="AC69" s="218"/>
      <c r="AD69" s="218"/>
      <c r="AE69" s="218"/>
      <c r="AF69" s="218"/>
      <c r="AG69" s="218"/>
      <c r="AH69" s="218"/>
      <c r="AI69" s="218"/>
      <c r="AJ69" s="218"/>
      <c r="AK69" s="218"/>
      <c r="AL69" s="218"/>
      <c r="AM69" s="218"/>
      <c r="AN69" s="218"/>
      <c r="AO69" s="218"/>
      <c r="AP69" s="218"/>
      <c r="AQ69" s="218"/>
      <c r="AR69" s="218"/>
      <c r="AS69" s="218"/>
      <c r="AT69" s="218"/>
      <c r="AU69" s="218"/>
      <c r="AV69" s="218"/>
      <c r="AW69" s="218"/>
      <c r="AX69" s="218"/>
      <c r="AY69" s="218"/>
      <c r="AZ69" s="218"/>
      <c r="BA69" s="218"/>
      <c r="BB69" s="218"/>
      <c r="BC69" s="218"/>
      <c r="BD69" s="218"/>
    </row>
    <row r="70" spans="1:56" ht="15.75" customHeight="1">
      <c r="A70" s="338"/>
      <c r="B70" s="338"/>
      <c r="C70" s="338"/>
      <c r="D70" s="338"/>
      <c r="E70" s="218"/>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218"/>
      <c r="AD70" s="218"/>
      <c r="AE70" s="218"/>
      <c r="AF70" s="218"/>
      <c r="AG70" s="218"/>
      <c r="AH70" s="218"/>
      <c r="AI70" s="218"/>
      <c r="AJ70" s="218"/>
      <c r="AK70" s="218"/>
      <c r="AL70" s="218"/>
      <c r="AM70" s="218"/>
      <c r="AN70" s="218"/>
      <c r="AO70" s="218"/>
      <c r="AP70" s="218"/>
      <c r="AQ70" s="218"/>
      <c r="AR70" s="218"/>
      <c r="AS70" s="218"/>
      <c r="AT70" s="218"/>
      <c r="AU70" s="218"/>
      <c r="AV70" s="218"/>
      <c r="AW70" s="218"/>
      <c r="AX70" s="218"/>
      <c r="AY70" s="218"/>
      <c r="AZ70" s="218"/>
      <c r="BA70" s="218"/>
      <c r="BB70" s="218"/>
      <c r="BC70" s="218"/>
      <c r="BD70" s="218"/>
    </row>
    <row r="71" spans="1:56" ht="15.75" customHeight="1">
      <c r="A71" s="338"/>
      <c r="B71" s="338"/>
      <c r="C71" s="338"/>
      <c r="D71" s="338"/>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c r="AG71" s="218"/>
      <c r="AH71" s="218"/>
      <c r="AI71" s="218"/>
      <c r="AJ71" s="218"/>
      <c r="AK71" s="218"/>
      <c r="AL71" s="218"/>
      <c r="AM71" s="218"/>
      <c r="AN71" s="218"/>
      <c r="AO71" s="218"/>
      <c r="AP71" s="218"/>
      <c r="AQ71" s="218"/>
      <c r="AR71" s="218"/>
      <c r="AS71" s="218"/>
      <c r="AT71" s="218"/>
      <c r="AU71" s="218"/>
      <c r="AV71" s="218"/>
      <c r="AW71" s="218"/>
      <c r="AX71" s="218"/>
      <c r="AY71" s="218"/>
      <c r="AZ71" s="218"/>
      <c r="BA71" s="218"/>
      <c r="BB71" s="218"/>
      <c r="BC71" s="218"/>
      <c r="BD71" s="218"/>
    </row>
    <row r="72" spans="1:56" ht="15.75" customHeight="1">
      <c r="A72" s="539"/>
      <c r="B72" s="318"/>
      <c r="C72" s="318"/>
      <c r="D72" s="318"/>
      <c r="E72" s="218"/>
      <c r="F72" s="218"/>
      <c r="G72" s="218"/>
      <c r="H72" s="218"/>
      <c r="I72" s="218"/>
      <c r="J72" s="218"/>
      <c r="K72" s="218"/>
      <c r="L72" s="218"/>
      <c r="M72" s="218"/>
      <c r="N72" s="218"/>
      <c r="O72" s="218"/>
      <c r="P72" s="218"/>
      <c r="Q72" s="218"/>
      <c r="R72" s="218"/>
      <c r="S72" s="218"/>
      <c r="T72" s="218"/>
      <c r="U72" s="218"/>
      <c r="V72" s="218"/>
      <c r="W72" s="218"/>
      <c r="X72" s="218"/>
      <c r="Y72" s="218"/>
      <c r="Z72" s="218"/>
      <c r="AA72" s="218"/>
      <c r="AB72" s="218"/>
      <c r="AC72" s="218"/>
      <c r="AD72" s="218"/>
      <c r="AE72" s="218"/>
      <c r="AF72" s="218"/>
      <c r="AG72" s="218"/>
      <c r="AH72" s="218"/>
      <c r="AI72" s="218"/>
      <c r="AJ72" s="218"/>
      <c r="AK72" s="218"/>
      <c r="AL72" s="218"/>
      <c r="AM72" s="218"/>
      <c r="AN72" s="218"/>
      <c r="AO72" s="218"/>
      <c r="AP72" s="218"/>
      <c r="AQ72" s="218"/>
      <c r="AR72" s="218"/>
      <c r="AS72" s="218"/>
      <c r="AT72" s="218"/>
      <c r="AU72" s="218"/>
      <c r="AV72" s="218"/>
      <c r="AW72" s="218"/>
      <c r="AX72" s="218"/>
      <c r="AY72" s="218"/>
      <c r="AZ72" s="218"/>
      <c r="BA72" s="218"/>
      <c r="BB72" s="218"/>
      <c r="BC72" s="218"/>
      <c r="BD72" s="218"/>
    </row>
    <row r="73" spans="1:56" ht="15.75" customHeight="1">
      <c r="A73" s="539"/>
      <c r="B73" s="459"/>
      <c r="C73" s="459"/>
      <c r="D73" s="459"/>
      <c r="E73" s="218"/>
      <c r="F73" s="218"/>
      <c r="G73" s="218"/>
      <c r="H73" s="218"/>
      <c r="I73" s="218"/>
      <c r="J73" s="218"/>
      <c r="K73" s="218"/>
      <c r="L73" s="218"/>
      <c r="M73" s="218"/>
      <c r="N73" s="218"/>
      <c r="O73" s="218"/>
      <c r="P73" s="218"/>
      <c r="Q73" s="218"/>
      <c r="R73" s="218"/>
      <c r="S73" s="218"/>
      <c r="T73" s="218"/>
      <c r="U73" s="218"/>
      <c r="V73" s="218"/>
      <c r="W73" s="218"/>
      <c r="X73" s="218"/>
      <c r="Y73" s="218"/>
      <c r="Z73" s="218"/>
      <c r="AA73" s="218"/>
      <c r="AB73" s="218"/>
      <c r="AC73" s="218"/>
      <c r="AD73" s="218"/>
      <c r="AE73" s="218"/>
      <c r="AF73" s="218"/>
      <c r="AG73" s="218"/>
      <c r="AH73" s="218"/>
      <c r="AI73" s="218"/>
      <c r="AJ73" s="218"/>
      <c r="AK73" s="218"/>
      <c r="AL73" s="218"/>
      <c r="AM73" s="218"/>
      <c r="AN73" s="218"/>
      <c r="AO73" s="218"/>
      <c r="AP73" s="218"/>
      <c r="AQ73" s="218"/>
      <c r="AR73" s="218"/>
      <c r="AS73" s="218"/>
      <c r="AT73" s="218"/>
      <c r="AU73" s="218"/>
      <c r="AV73" s="218"/>
      <c r="AW73" s="218"/>
      <c r="AX73" s="218"/>
      <c r="AY73" s="218"/>
      <c r="AZ73" s="218"/>
      <c r="BA73" s="218"/>
      <c r="BB73" s="218"/>
      <c r="BC73" s="218"/>
      <c r="BD73" s="218"/>
    </row>
    <row r="74" spans="1:56" ht="15.75" customHeight="1">
      <c r="A74" s="539"/>
      <c r="B74" s="459"/>
      <c r="C74" s="459"/>
      <c r="D74" s="459"/>
      <c r="E74" s="218"/>
      <c r="F74" s="218"/>
      <c r="G74" s="218"/>
      <c r="H74" s="218"/>
      <c r="I74" s="218"/>
      <c r="J74" s="218"/>
      <c r="K74" s="218"/>
      <c r="L74" s="218"/>
      <c r="M74" s="218"/>
      <c r="N74" s="218"/>
      <c r="O74" s="218"/>
      <c r="P74" s="218"/>
      <c r="Q74" s="218"/>
      <c r="R74" s="218"/>
      <c r="S74" s="218"/>
      <c r="T74" s="218"/>
      <c r="U74" s="218"/>
      <c r="V74" s="218"/>
      <c r="W74" s="218"/>
      <c r="X74" s="218"/>
      <c r="Y74" s="218"/>
      <c r="Z74" s="218"/>
      <c r="AA74" s="218"/>
      <c r="AB74" s="218"/>
      <c r="AC74" s="218"/>
      <c r="AD74" s="218"/>
      <c r="AE74" s="218"/>
      <c r="AF74" s="218"/>
      <c r="AG74" s="218"/>
      <c r="AH74" s="218"/>
      <c r="AI74" s="218"/>
      <c r="AJ74" s="218"/>
      <c r="AK74" s="218"/>
      <c r="AL74" s="218"/>
      <c r="AM74" s="218"/>
      <c r="AN74" s="218"/>
      <c r="AO74" s="218"/>
      <c r="AP74" s="218"/>
      <c r="AQ74" s="218"/>
      <c r="AR74" s="218"/>
      <c r="AS74" s="218"/>
      <c r="AT74" s="218"/>
      <c r="AU74" s="218"/>
      <c r="AV74" s="218"/>
      <c r="AW74" s="218"/>
      <c r="AX74" s="218"/>
      <c r="AY74" s="218"/>
      <c r="AZ74" s="218"/>
      <c r="BA74" s="218"/>
      <c r="BB74" s="218"/>
      <c r="BC74" s="218"/>
      <c r="BD74" s="218"/>
    </row>
    <row r="75" spans="1:56" ht="15.75" customHeight="1">
      <c r="A75" s="218"/>
      <c r="B75" s="218"/>
      <c r="C75" s="218"/>
      <c r="D75" s="218"/>
      <c r="E75" s="218"/>
      <c r="F75" s="218"/>
      <c r="G75" s="218"/>
      <c r="H75" s="218"/>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218"/>
      <c r="AM75" s="218"/>
      <c r="AN75" s="218"/>
      <c r="AO75" s="218"/>
      <c r="AP75" s="218"/>
      <c r="AQ75" s="218"/>
      <c r="AR75" s="218"/>
      <c r="AS75" s="218"/>
      <c r="AT75" s="218"/>
      <c r="AU75" s="218"/>
      <c r="AV75" s="218"/>
      <c r="AW75" s="218"/>
      <c r="AX75" s="218"/>
      <c r="AY75" s="218"/>
      <c r="AZ75" s="218"/>
      <c r="BA75" s="218"/>
      <c r="BB75" s="218"/>
      <c r="BC75" s="218"/>
      <c r="BD75" s="218"/>
    </row>
    <row r="76" spans="1:56" ht="15.75" customHeight="1">
      <c r="A76" s="218"/>
      <c r="B76" s="218"/>
      <c r="C76" s="218"/>
      <c r="D76" s="218"/>
      <c r="E76" s="218"/>
      <c r="F76" s="218"/>
      <c r="G76" s="218"/>
      <c r="H76" s="218"/>
      <c r="I76" s="218"/>
      <c r="J76" s="218"/>
      <c r="K76" s="218"/>
      <c r="L76" s="218"/>
      <c r="M76" s="218"/>
      <c r="N76" s="218"/>
      <c r="O76" s="218"/>
      <c r="P76" s="218"/>
      <c r="Q76" s="218"/>
      <c r="R76" s="218"/>
      <c r="S76" s="218"/>
      <c r="T76" s="218"/>
      <c r="U76" s="218"/>
      <c r="V76" s="218"/>
      <c r="W76" s="218"/>
      <c r="X76" s="218"/>
      <c r="Y76" s="218"/>
      <c r="Z76" s="218"/>
      <c r="AA76" s="218"/>
      <c r="AB76" s="218"/>
      <c r="AC76" s="218"/>
      <c r="AD76" s="218"/>
      <c r="AE76" s="218"/>
      <c r="AF76" s="218"/>
      <c r="AG76" s="218"/>
      <c r="AH76" s="218"/>
      <c r="AI76" s="218"/>
      <c r="AJ76" s="218"/>
      <c r="AK76" s="218"/>
      <c r="AL76" s="218"/>
      <c r="AM76" s="218"/>
      <c r="AN76" s="218"/>
      <c r="AO76" s="218"/>
      <c r="AP76" s="218"/>
      <c r="AQ76" s="218"/>
      <c r="AR76" s="218"/>
      <c r="AS76" s="218"/>
      <c r="AT76" s="218"/>
      <c r="AU76" s="218"/>
      <c r="AV76" s="218"/>
      <c r="AW76" s="218"/>
      <c r="AX76" s="218"/>
      <c r="AY76" s="218"/>
      <c r="AZ76" s="218"/>
      <c r="BA76" s="218"/>
      <c r="BB76" s="218"/>
      <c r="BC76" s="218"/>
      <c r="BD76" s="218"/>
    </row>
    <row r="77" spans="1:56" ht="15.75" customHeight="1">
      <c r="B77" s="218"/>
      <c r="C77" s="218"/>
      <c r="D77" s="218"/>
      <c r="E77" s="218"/>
      <c r="F77" s="218"/>
      <c r="G77" s="218"/>
      <c r="H77" s="218"/>
      <c r="I77" s="218"/>
      <c r="J77" s="218"/>
      <c r="K77" s="218"/>
      <c r="L77" s="218"/>
      <c r="M77" s="218"/>
      <c r="N77" s="218"/>
      <c r="O77" s="218"/>
      <c r="P77" s="218"/>
      <c r="Q77" s="218"/>
      <c r="R77" s="218"/>
      <c r="S77" s="218"/>
      <c r="T77" s="218"/>
      <c r="U77" s="218"/>
      <c r="V77" s="218"/>
      <c r="W77" s="218"/>
      <c r="X77" s="218"/>
      <c r="Y77" s="218"/>
      <c r="Z77" s="218"/>
      <c r="AA77" s="218"/>
      <c r="AB77" s="218"/>
      <c r="AC77" s="218"/>
      <c r="AD77" s="218"/>
      <c r="AE77" s="218"/>
      <c r="AF77" s="218"/>
      <c r="AG77" s="218"/>
      <c r="AH77" s="218"/>
      <c r="AI77" s="218"/>
      <c r="AJ77" s="218"/>
      <c r="AK77" s="218"/>
      <c r="AL77" s="218"/>
      <c r="AM77" s="218"/>
      <c r="AN77" s="218"/>
      <c r="AO77" s="218"/>
      <c r="AP77" s="218"/>
      <c r="AQ77" s="218"/>
      <c r="AR77" s="218"/>
      <c r="AS77" s="218"/>
      <c r="AT77" s="218"/>
      <c r="AU77" s="218"/>
      <c r="AV77" s="218"/>
      <c r="AW77" s="218"/>
      <c r="AX77" s="218"/>
      <c r="AY77" s="218"/>
      <c r="AZ77" s="218"/>
      <c r="BA77" s="218"/>
      <c r="BB77" s="218"/>
      <c r="BC77" s="218"/>
      <c r="BD77" s="218"/>
    </row>
    <row r="78" spans="1:56" ht="15.75" customHeight="1">
      <c r="B78" s="218"/>
      <c r="C78" s="218"/>
      <c r="D78" s="218"/>
      <c r="E78" s="218"/>
      <c r="F78" s="218"/>
      <c r="G78" s="218"/>
      <c r="H78" s="218"/>
      <c r="I78" s="218"/>
      <c r="J78" s="218"/>
      <c r="K78" s="218"/>
      <c r="L78" s="218"/>
      <c r="M78" s="218"/>
      <c r="N78" s="218"/>
      <c r="O78" s="218"/>
      <c r="P78" s="218"/>
      <c r="Q78" s="218"/>
      <c r="R78" s="218"/>
      <c r="S78" s="218"/>
      <c r="T78" s="218"/>
      <c r="U78" s="218"/>
      <c r="V78" s="218"/>
      <c r="W78" s="218"/>
      <c r="X78" s="218"/>
      <c r="Y78" s="218"/>
      <c r="Z78" s="218"/>
      <c r="AA78" s="218"/>
      <c r="AB78" s="218"/>
      <c r="AC78" s="218"/>
      <c r="AD78" s="218"/>
      <c r="AE78" s="218"/>
      <c r="AF78" s="218"/>
      <c r="AG78" s="218"/>
      <c r="AH78" s="218"/>
      <c r="AI78" s="218"/>
      <c r="AJ78" s="218"/>
      <c r="AK78" s="218"/>
      <c r="AL78" s="218"/>
      <c r="AM78" s="218"/>
      <c r="AN78" s="218"/>
      <c r="AO78" s="218"/>
      <c r="AP78" s="218"/>
      <c r="AQ78" s="218"/>
      <c r="AR78" s="218"/>
      <c r="AS78" s="218"/>
      <c r="AT78" s="218"/>
      <c r="AU78" s="218"/>
      <c r="AV78" s="218"/>
      <c r="AW78" s="218"/>
      <c r="AX78" s="218"/>
      <c r="AY78" s="218"/>
      <c r="AZ78" s="218"/>
      <c r="BA78" s="218"/>
      <c r="BB78" s="218"/>
      <c r="BC78" s="218"/>
      <c r="BD78" s="218"/>
    </row>
    <row r="79" spans="1:56" ht="15.75" customHeight="1">
      <c r="B79" s="218"/>
      <c r="C79" s="218"/>
      <c r="D79" s="218"/>
      <c r="E79" s="218"/>
      <c r="F79" s="218"/>
      <c r="G79" s="218"/>
      <c r="H79" s="218"/>
      <c r="I79" s="218"/>
      <c r="J79" s="218"/>
      <c r="K79" s="218"/>
      <c r="L79" s="218"/>
      <c r="M79" s="218"/>
      <c r="N79" s="218"/>
      <c r="O79" s="218"/>
      <c r="P79" s="218"/>
      <c r="Q79" s="218"/>
      <c r="R79" s="218"/>
      <c r="S79" s="218"/>
      <c r="T79" s="218"/>
      <c r="U79" s="218"/>
      <c r="V79" s="218"/>
      <c r="W79" s="218"/>
      <c r="X79" s="218"/>
      <c r="Y79" s="218"/>
      <c r="Z79" s="218"/>
      <c r="AA79" s="218"/>
      <c r="AB79" s="218"/>
      <c r="AC79" s="218"/>
      <c r="AD79" s="218"/>
      <c r="AE79" s="218"/>
      <c r="AF79" s="218"/>
      <c r="AG79" s="218"/>
      <c r="AH79" s="218"/>
      <c r="AI79" s="218"/>
      <c r="AJ79" s="218"/>
      <c r="AK79" s="218"/>
      <c r="AL79" s="218"/>
      <c r="AM79" s="218"/>
      <c r="AN79" s="218"/>
      <c r="AO79" s="218"/>
      <c r="AP79" s="218"/>
      <c r="AQ79" s="218"/>
      <c r="AR79" s="218"/>
      <c r="AS79" s="218"/>
      <c r="AT79" s="218"/>
      <c r="AU79" s="218"/>
      <c r="AV79" s="218"/>
      <c r="AW79" s="218"/>
      <c r="AX79" s="218"/>
      <c r="AY79" s="218"/>
      <c r="AZ79" s="218"/>
      <c r="BA79" s="218"/>
      <c r="BB79" s="218"/>
      <c r="BC79" s="218"/>
      <c r="BD79" s="218"/>
    </row>
    <row r="80" spans="1:56" ht="15.75" customHeight="1">
      <c r="B80" s="218"/>
      <c r="C80" s="218"/>
      <c r="D80" s="218"/>
      <c r="E80" s="218"/>
      <c r="F80" s="218"/>
      <c r="G80" s="218"/>
      <c r="H80" s="218"/>
      <c r="I80" s="218"/>
      <c r="J80" s="218"/>
      <c r="K80" s="218"/>
      <c r="L80" s="218"/>
      <c r="M80" s="218"/>
      <c r="N80" s="218"/>
      <c r="O80" s="218"/>
      <c r="P80" s="218"/>
      <c r="Q80" s="218"/>
      <c r="R80" s="218"/>
      <c r="S80" s="218"/>
      <c r="T80" s="218"/>
      <c r="U80" s="218"/>
      <c r="V80" s="218"/>
      <c r="W80" s="218"/>
      <c r="X80" s="218"/>
      <c r="Y80" s="218"/>
      <c r="Z80" s="218"/>
      <c r="AA80" s="218"/>
      <c r="AB80" s="218"/>
      <c r="AC80" s="218"/>
      <c r="AD80" s="218"/>
      <c r="AE80" s="218"/>
      <c r="AF80" s="218"/>
      <c r="AG80" s="218"/>
      <c r="AH80" s="218"/>
      <c r="AI80" s="218"/>
      <c r="AJ80" s="218"/>
      <c r="AK80" s="218"/>
      <c r="AL80" s="218"/>
      <c r="AM80" s="218"/>
      <c r="AN80" s="218"/>
      <c r="AO80" s="218"/>
      <c r="AP80" s="218"/>
      <c r="AQ80" s="218"/>
      <c r="AR80" s="218"/>
      <c r="AS80" s="218"/>
      <c r="AT80" s="218"/>
      <c r="AU80" s="218"/>
      <c r="AV80" s="218"/>
      <c r="AW80" s="218"/>
      <c r="AX80" s="218"/>
      <c r="AY80" s="218"/>
      <c r="AZ80" s="218"/>
      <c r="BA80" s="218"/>
      <c r="BB80" s="218"/>
      <c r="BC80" s="218"/>
      <c r="BD80" s="218"/>
    </row>
    <row r="81" spans="2:56" ht="15.75" customHeight="1">
      <c r="B81" s="218"/>
      <c r="C81" s="218"/>
      <c r="D81" s="218"/>
      <c r="E81" s="218"/>
      <c r="F81" s="218"/>
      <c r="G81" s="218"/>
      <c r="H81" s="218"/>
      <c r="I81" s="218"/>
      <c r="J81" s="218"/>
      <c r="K81" s="218"/>
      <c r="L81" s="218"/>
      <c r="M81" s="218"/>
      <c r="N81" s="218"/>
      <c r="O81" s="218"/>
      <c r="P81" s="218"/>
      <c r="Q81" s="218"/>
      <c r="R81" s="218"/>
      <c r="S81" s="218"/>
      <c r="T81" s="218"/>
      <c r="U81" s="218"/>
      <c r="V81" s="218"/>
      <c r="W81" s="218"/>
      <c r="X81" s="218"/>
      <c r="Y81" s="218"/>
      <c r="Z81" s="218"/>
      <c r="AA81" s="218"/>
      <c r="AB81" s="218"/>
      <c r="AC81" s="218"/>
      <c r="AD81" s="218"/>
      <c r="AE81" s="218"/>
      <c r="AF81" s="218"/>
      <c r="AG81" s="218"/>
      <c r="AH81" s="218"/>
      <c r="AI81" s="218"/>
      <c r="AJ81" s="218"/>
      <c r="AK81" s="218"/>
      <c r="AL81" s="218"/>
      <c r="AM81" s="218"/>
      <c r="AN81" s="218"/>
      <c r="AO81" s="218"/>
      <c r="AP81" s="218"/>
      <c r="AQ81" s="218"/>
      <c r="AR81" s="218"/>
      <c r="AS81" s="218"/>
      <c r="AT81" s="218"/>
      <c r="AU81" s="218"/>
      <c r="AV81" s="218"/>
      <c r="AW81" s="218"/>
      <c r="AX81" s="218"/>
      <c r="AY81" s="218"/>
      <c r="AZ81" s="218"/>
      <c r="BA81" s="218"/>
      <c r="BB81" s="218"/>
      <c r="BC81" s="218"/>
      <c r="BD81" s="218"/>
    </row>
    <row r="82" spans="2:56" ht="15.75" customHeight="1">
      <c r="B82" s="218"/>
      <c r="C82" s="218"/>
      <c r="D82" s="218"/>
      <c r="E82" s="218"/>
      <c r="F82" s="218"/>
      <c r="G82" s="218"/>
      <c r="H82" s="218"/>
      <c r="I82" s="218"/>
      <c r="J82" s="218"/>
      <c r="K82" s="218"/>
      <c r="L82" s="218"/>
      <c r="M82" s="218"/>
      <c r="N82" s="218"/>
      <c r="O82" s="218"/>
      <c r="P82" s="218"/>
      <c r="Q82" s="218"/>
      <c r="R82" s="218"/>
      <c r="S82" s="218"/>
      <c r="T82" s="218"/>
      <c r="U82" s="218"/>
      <c r="V82" s="218"/>
      <c r="W82" s="218"/>
      <c r="X82" s="218"/>
      <c r="Y82" s="218"/>
      <c r="Z82" s="218"/>
      <c r="AA82" s="218"/>
      <c r="AB82" s="218"/>
      <c r="AC82" s="218"/>
      <c r="AD82" s="218"/>
      <c r="AE82" s="218"/>
      <c r="AF82" s="218"/>
      <c r="AG82" s="218"/>
      <c r="AH82" s="218"/>
      <c r="AI82" s="218"/>
      <c r="AJ82" s="218"/>
      <c r="AK82" s="218"/>
      <c r="AL82" s="218"/>
      <c r="AM82" s="218"/>
      <c r="AN82" s="218"/>
      <c r="AO82" s="218"/>
      <c r="AP82" s="218"/>
      <c r="AQ82" s="218"/>
      <c r="AR82" s="218"/>
      <c r="AS82" s="218"/>
      <c r="AT82" s="218"/>
      <c r="AU82" s="218"/>
      <c r="AV82" s="218"/>
      <c r="AW82" s="218"/>
      <c r="AX82" s="218"/>
      <c r="AY82" s="218"/>
      <c r="AZ82" s="218"/>
      <c r="BA82" s="218"/>
      <c r="BB82" s="218"/>
      <c r="BC82" s="218"/>
      <c r="BD82" s="218"/>
    </row>
    <row r="83" spans="2:56" ht="15.75" customHeight="1">
      <c r="B83" s="218"/>
      <c r="C83" s="218"/>
      <c r="D83" s="218"/>
      <c r="E83" s="218"/>
      <c r="F83" s="218"/>
      <c r="G83" s="218"/>
      <c r="H83" s="218"/>
      <c r="I83" s="218"/>
      <c r="J83" s="218"/>
      <c r="K83" s="218"/>
      <c r="L83" s="218"/>
      <c r="M83" s="218"/>
      <c r="N83" s="218"/>
      <c r="O83" s="218"/>
      <c r="P83" s="218"/>
      <c r="Q83" s="218"/>
      <c r="R83" s="218"/>
      <c r="S83" s="218"/>
      <c r="T83" s="218"/>
      <c r="U83" s="218"/>
      <c r="V83" s="218"/>
      <c r="W83" s="218"/>
      <c r="X83" s="218"/>
      <c r="Y83" s="218"/>
      <c r="Z83" s="218"/>
      <c r="AA83" s="218"/>
      <c r="AB83" s="218"/>
      <c r="AC83" s="218"/>
      <c r="AD83" s="218"/>
      <c r="AE83" s="218"/>
      <c r="AF83" s="218"/>
      <c r="AG83" s="218"/>
      <c r="AH83" s="218"/>
      <c r="AI83" s="218"/>
      <c r="AJ83" s="218"/>
      <c r="AK83" s="218"/>
      <c r="AL83" s="218"/>
      <c r="AM83" s="218"/>
      <c r="AN83" s="218"/>
      <c r="AO83" s="218"/>
      <c r="AP83" s="218"/>
      <c r="AQ83" s="218"/>
      <c r="AR83" s="218"/>
      <c r="AS83" s="218"/>
      <c r="AT83" s="218"/>
      <c r="AU83" s="218"/>
      <c r="AV83" s="218"/>
      <c r="AW83" s="218"/>
      <c r="AX83" s="218"/>
      <c r="AY83" s="218"/>
      <c r="AZ83" s="218"/>
      <c r="BA83" s="218"/>
      <c r="BB83" s="218"/>
      <c r="BC83" s="218"/>
      <c r="BD83" s="218"/>
    </row>
    <row r="84" spans="2:56" ht="15.75" customHeight="1">
      <c r="B84" s="218"/>
      <c r="C84" s="218"/>
      <c r="D84" s="218"/>
      <c r="E84" s="218"/>
      <c r="F84" s="218"/>
      <c r="G84" s="218"/>
      <c r="H84" s="218"/>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c r="AL84" s="218"/>
      <c r="AM84" s="218"/>
      <c r="AN84" s="218"/>
      <c r="AO84" s="218"/>
      <c r="AP84" s="218"/>
      <c r="AQ84" s="218"/>
      <c r="AR84" s="218"/>
      <c r="AS84" s="218"/>
      <c r="AT84" s="218"/>
      <c r="AU84" s="218"/>
      <c r="AV84" s="218"/>
      <c r="AW84" s="218"/>
      <c r="AX84" s="218"/>
      <c r="AY84" s="218"/>
      <c r="AZ84" s="218"/>
      <c r="BA84" s="218"/>
      <c r="BB84" s="218"/>
      <c r="BC84" s="218"/>
      <c r="BD84" s="218"/>
    </row>
    <row r="85" spans="2:56" ht="15.75" customHeight="1">
      <c r="B85" s="218"/>
      <c r="C85" s="218"/>
      <c r="D85" s="218"/>
      <c r="E85" s="218"/>
      <c r="F85" s="218"/>
      <c r="G85" s="218"/>
      <c r="H85" s="218"/>
      <c r="I85" s="218"/>
      <c r="J85" s="218"/>
      <c r="K85" s="218"/>
      <c r="L85" s="218"/>
      <c r="M85" s="218"/>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18"/>
      <c r="AK85" s="218"/>
      <c r="AL85" s="218"/>
      <c r="AM85" s="218"/>
      <c r="AN85" s="218"/>
      <c r="AO85" s="218"/>
      <c r="AP85" s="218"/>
      <c r="AQ85" s="218"/>
      <c r="AR85" s="218"/>
      <c r="AS85" s="218"/>
      <c r="AT85" s="218"/>
      <c r="AU85" s="218"/>
      <c r="AV85" s="218"/>
      <c r="AW85" s="218"/>
      <c r="AX85" s="218"/>
      <c r="AY85" s="218"/>
      <c r="AZ85" s="218"/>
      <c r="BA85" s="218"/>
      <c r="BB85" s="218"/>
      <c r="BC85" s="218"/>
      <c r="BD85" s="218"/>
    </row>
    <row r="86" spans="2:56" ht="15.75" customHeight="1">
      <c r="B86" s="218"/>
      <c r="C86" s="218"/>
      <c r="D86" s="218"/>
      <c r="E86" s="218"/>
      <c r="F86" s="218"/>
      <c r="G86" s="218"/>
      <c r="H86" s="218"/>
      <c r="I86" s="218"/>
      <c r="J86" s="218"/>
      <c r="K86" s="218"/>
      <c r="L86" s="218"/>
      <c r="M86" s="218"/>
      <c r="N86" s="218"/>
      <c r="O86" s="218"/>
      <c r="P86" s="218"/>
      <c r="Q86" s="218"/>
      <c r="R86" s="218"/>
      <c r="S86" s="218"/>
      <c r="T86" s="218"/>
      <c r="U86" s="218"/>
      <c r="V86" s="218"/>
      <c r="W86" s="218"/>
      <c r="X86" s="218"/>
      <c r="Y86" s="218"/>
      <c r="Z86" s="218"/>
      <c r="AA86" s="218"/>
      <c r="AB86" s="218"/>
      <c r="AC86" s="218"/>
      <c r="AD86" s="218"/>
      <c r="AE86" s="218"/>
      <c r="AF86" s="218"/>
      <c r="AG86" s="218"/>
      <c r="AH86" s="218"/>
      <c r="AI86" s="218"/>
      <c r="AJ86" s="218"/>
      <c r="AK86" s="218"/>
      <c r="AL86" s="218"/>
      <c r="AM86" s="218"/>
      <c r="AN86" s="218"/>
      <c r="AO86" s="218"/>
      <c r="AP86" s="218"/>
      <c r="AQ86" s="218"/>
      <c r="AR86" s="218"/>
      <c r="AS86" s="218"/>
      <c r="AT86" s="218"/>
      <c r="AU86" s="218"/>
      <c r="AV86" s="218"/>
      <c r="AW86" s="218"/>
      <c r="AX86" s="218"/>
      <c r="AY86" s="218"/>
      <c r="AZ86" s="218"/>
      <c r="BA86" s="218"/>
      <c r="BB86" s="218"/>
      <c r="BC86" s="218"/>
      <c r="BD86" s="218"/>
    </row>
    <row r="87" spans="2:56" ht="15.75" customHeight="1">
      <c r="B87" s="218"/>
      <c r="C87" s="218"/>
      <c r="D87" s="218"/>
      <c r="E87" s="218"/>
      <c r="F87" s="218"/>
      <c r="G87" s="218"/>
      <c r="H87" s="218"/>
      <c r="I87" s="218"/>
      <c r="J87" s="218"/>
      <c r="K87" s="218"/>
      <c r="L87" s="218"/>
      <c r="M87" s="218"/>
      <c r="N87" s="218"/>
      <c r="O87" s="218"/>
      <c r="P87" s="218"/>
      <c r="Q87" s="218"/>
      <c r="R87" s="218"/>
      <c r="S87" s="218"/>
      <c r="T87" s="218"/>
      <c r="U87" s="218"/>
      <c r="V87" s="218"/>
      <c r="W87" s="218"/>
      <c r="X87" s="218"/>
      <c r="Y87" s="218"/>
      <c r="Z87" s="218"/>
      <c r="AA87" s="218"/>
      <c r="AB87" s="218"/>
      <c r="AC87" s="218"/>
      <c r="AD87" s="218"/>
      <c r="AE87" s="218"/>
      <c r="AF87" s="218"/>
      <c r="AG87" s="218"/>
      <c r="AH87" s="218"/>
      <c r="AI87" s="218"/>
      <c r="AJ87" s="218"/>
      <c r="AK87" s="218"/>
      <c r="AL87" s="218"/>
      <c r="AM87" s="218"/>
      <c r="AN87" s="218"/>
      <c r="AO87" s="218"/>
      <c r="AP87" s="218"/>
      <c r="AQ87" s="218"/>
      <c r="AR87" s="218"/>
      <c r="AS87" s="218"/>
      <c r="AT87" s="218"/>
      <c r="AU87" s="218"/>
      <c r="AV87" s="218"/>
      <c r="AW87" s="218"/>
      <c r="AX87" s="218"/>
      <c r="AY87" s="218"/>
      <c r="AZ87" s="218"/>
      <c r="BA87" s="218"/>
      <c r="BB87" s="218"/>
      <c r="BC87" s="218"/>
      <c r="BD87" s="218"/>
    </row>
    <row r="88" spans="2:56" ht="15.75" customHeight="1">
      <c r="B88" s="218"/>
      <c r="C88" s="218"/>
      <c r="D88" s="218"/>
      <c r="E88" s="218"/>
      <c r="F88" s="218"/>
      <c r="G88" s="218"/>
      <c r="H88" s="218"/>
      <c r="I88" s="218"/>
      <c r="J88" s="218"/>
      <c r="K88" s="218"/>
      <c r="L88" s="218"/>
      <c r="M88" s="218"/>
      <c r="N88" s="218"/>
      <c r="O88" s="218"/>
      <c r="P88" s="218"/>
      <c r="Q88" s="218"/>
      <c r="R88" s="218"/>
      <c r="S88" s="218"/>
      <c r="T88" s="218"/>
      <c r="U88" s="218"/>
      <c r="V88" s="218"/>
      <c r="W88" s="218"/>
      <c r="X88" s="218"/>
      <c r="Y88" s="218"/>
      <c r="Z88" s="218"/>
      <c r="AA88" s="218"/>
      <c r="AB88" s="218"/>
      <c r="AC88" s="218"/>
      <c r="AD88" s="218"/>
      <c r="AE88" s="218"/>
      <c r="AF88" s="218"/>
      <c r="AG88" s="218"/>
      <c r="AH88" s="218"/>
      <c r="AI88" s="218"/>
      <c r="AJ88" s="218"/>
      <c r="AK88" s="218"/>
      <c r="AL88" s="218"/>
      <c r="AM88" s="218"/>
      <c r="AN88" s="218"/>
      <c r="AO88" s="218"/>
      <c r="AP88" s="218"/>
      <c r="AQ88" s="218"/>
      <c r="AR88" s="218"/>
      <c r="AS88" s="218"/>
      <c r="AT88" s="218"/>
      <c r="AU88" s="218"/>
      <c r="AV88" s="218"/>
      <c r="AW88" s="218"/>
      <c r="AX88" s="218"/>
      <c r="AY88" s="218"/>
      <c r="AZ88" s="218"/>
      <c r="BA88" s="218"/>
      <c r="BB88" s="218"/>
      <c r="BC88" s="218"/>
      <c r="BD88" s="218"/>
    </row>
    <row r="89" spans="2:56" ht="15.75" customHeight="1">
      <c r="B89" s="218"/>
      <c r="C89" s="218"/>
      <c r="D89" s="218"/>
      <c r="E89" s="218"/>
      <c r="F89" s="218"/>
      <c r="G89" s="218"/>
      <c r="H89" s="218"/>
      <c r="I89" s="218"/>
      <c r="J89" s="218"/>
      <c r="K89" s="218"/>
      <c r="L89" s="218"/>
      <c r="M89" s="218"/>
      <c r="N89" s="218"/>
      <c r="O89" s="218"/>
      <c r="P89" s="218"/>
      <c r="Q89" s="218"/>
      <c r="R89" s="218"/>
      <c r="S89" s="218"/>
      <c r="T89" s="218"/>
      <c r="U89" s="218"/>
      <c r="V89" s="218"/>
      <c r="W89" s="218"/>
      <c r="X89" s="218"/>
      <c r="Y89" s="218"/>
      <c r="Z89" s="218"/>
      <c r="AA89" s="218"/>
      <c r="AB89" s="218"/>
      <c r="AC89" s="218"/>
      <c r="AD89" s="218"/>
      <c r="AE89" s="218"/>
      <c r="AF89" s="218"/>
      <c r="AG89" s="218"/>
      <c r="AH89" s="218"/>
      <c r="AI89" s="218"/>
      <c r="AJ89" s="218"/>
      <c r="AK89" s="218"/>
      <c r="AL89" s="218"/>
      <c r="AM89" s="218"/>
      <c r="AN89" s="218"/>
      <c r="AO89" s="218"/>
      <c r="AP89" s="218"/>
      <c r="AQ89" s="218"/>
      <c r="AR89" s="218"/>
      <c r="AS89" s="218"/>
      <c r="AT89" s="218"/>
      <c r="AU89" s="218"/>
      <c r="AV89" s="218"/>
      <c r="AW89" s="218"/>
      <c r="AX89" s="218"/>
      <c r="AY89" s="218"/>
      <c r="AZ89" s="218"/>
      <c r="BA89" s="218"/>
      <c r="BB89" s="218"/>
      <c r="BC89" s="218"/>
      <c r="BD89" s="218"/>
    </row>
    <row r="90" spans="2:56" ht="15.75" customHeight="1">
      <c r="B90" s="218"/>
      <c r="C90" s="218"/>
      <c r="D90" s="218"/>
      <c r="E90" s="218"/>
      <c r="F90" s="218"/>
      <c r="G90" s="218"/>
      <c r="H90" s="218"/>
      <c r="I90" s="218"/>
      <c r="J90" s="218"/>
      <c r="K90" s="218"/>
      <c r="L90" s="218"/>
      <c r="M90" s="218"/>
      <c r="N90" s="218"/>
      <c r="O90" s="218"/>
      <c r="P90" s="218"/>
      <c r="Q90" s="218"/>
      <c r="R90" s="218"/>
      <c r="S90" s="218"/>
      <c r="T90" s="218"/>
      <c r="U90" s="218"/>
      <c r="V90" s="218"/>
      <c r="W90" s="218"/>
      <c r="X90" s="218"/>
      <c r="Y90" s="218"/>
      <c r="Z90" s="218"/>
      <c r="AA90" s="218"/>
      <c r="AB90" s="218"/>
      <c r="AC90" s="218"/>
      <c r="AD90" s="218"/>
      <c r="AE90" s="218"/>
      <c r="AF90" s="218"/>
      <c r="AG90" s="218"/>
      <c r="AH90" s="218"/>
      <c r="AI90" s="218"/>
      <c r="AJ90" s="218"/>
      <c r="AK90" s="218"/>
      <c r="AL90" s="218"/>
      <c r="AM90" s="218"/>
      <c r="AN90" s="218"/>
      <c r="AO90" s="218"/>
      <c r="AP90" s="218"/>
      <c r="AQ90" s="218"/>
      <c r="AR90" s="218"/>
      <c r="AS90" s="218"/>
      <c r="AT90" s="218"/>
      <c r="AU90" s="218"/>
      <c r="AV90" s="218"/>
      <c r="AW90" s="218"/>
      <c r="AX90" s="218"/>
      <c r="AY90" s="218"/>
      <c r="AZ90" s="218"/>
      <c r="BA90" s="218"/>
      <c r="BB90" s="218"/>
      <c r="BC90" s="218"/>
      <c r="BD90" s="218"/>
    </row>
    <row r="91" spans="2:56" ht="15.75" customHeight="1">
      <c r="B91" s="218"/>
      <c r="C91" s="218"/>
      <c r="D91" s="218"/>
      <c r="E91" s="218"/>
      <c r="F91" s="218"/>
      <c r="G91" s="218"/>
      <c r="H91" s="218"/>
      <c r="I91" s="218"/>
      <c r="J91" s="218"/>
      <c r="K91" s="218"/>
      <c r="L91" s="218"/>
      <c r="M91" s="218"/>
      <c r="N91" s="218"/>
      <c r="O91" s="218"/>
      <c r="P91" s="218"/>
      <c r="Q91" s="218"/>
      <c r="R91" s="218"/>
      <c r="S91" s="218"/>
      <c r="T91" s="218"/>
      <c r="U91" s="218"/>
      <c r="V91" s="218"/>
      <c r="W91" s="218"/>
      <c r="X91" s="218"/>
      <c r="Y91" s="218"/>
      <c r="Z91" s="218"/>
      <c r="AA91" s="218"/>
      <c r="AB91" s="218"/>
      <c r="AC91" s="218"/>
      <c r="AD91" s="218"/>
      <c r="AE91" s="218"/>
      <c r="AF91" s="218"/>
      <c r="AG91" s="218"/>
      <c r="AH91" s="218"/>
      <c r="AI91" s="218"/>
      <c r="AJ91" s="218"/>
      <c r="AK91" s="218"/>
      <c r="AL91" s="218"/>
      <c r="AM91" s="218"/>
      <c r="AN91" s="218"/>
      <c r="AO91" s="218"/>
      <c r="AP91" s="218"/>
      <c r="AQ91" s="218"/>
      <c r="AR91" s="218"/>
      <c r="AS91" s="218"/>
      <c r="AT91" s="218"/>
      <c r="AU91" s="218"/>
      <c r="AV91" s="218"/>
      <c r="AW91" s="218"/>
      <c r="AX91" s="218"/>
      <c r="AY91" s="218"/>
      <c r="AZ91" s="218"/>
      <c r="BA91" s="218"/>
      <c r="BB91" s="218"/>
      <c r="BC91" s="218"/>
      <c r="BD91" s="218"/>
    </row>
    <row r="92" spans="2:56" ht="15.75" customHeight="1">
      <c r="B92" s="218"/>
      <c r="C92" s="218"/>
      <c r="D92" s="218"/>
      <c r="E92" s="218"/>
      <c r="F92" s="218"/>
      <c r="G92" s="218"/>
      <c r="H92" s="218"/>
      <c r="I92" s="218"/>
      <c r="J92" s="218"/>
      <c r="K92" s="218"/>
      <c r="L92" s="218"/>
      <c r="M92" s="218"/>
      <c r="N92" s="218"/>
      <c r="O92" s="218"/>
      <c r="P92" s="218"/>
      <c r="Q92" s="218"/>
      <c r="R92" s="218"/>
      <c r="S92" s="218"/>
      <c r="T92" s="218"/>
      <c r="U92" s="218"/>
      <c r="V92" s="218"/>
      <c r="W92" s="218"/>
      <c r="X92" s="218"/>
      <c r="Y92" s="218"/>
      <c r="Z92" s="218"/>
      <c r="AA92" s="218"/>
      <c r="AB92" s="218"/>
      <c r="AC92" s="218"/>
      <c r="AD92" s="218"/>
      <c r="AE92" s="218"/>
      <c r="AF92" s="218"/>
      <c r="AG92" s="218"/>
      <c r="AH92" s="218"/>
      <c r="AI92" s="218"/>
      <c r="AJ92" s="218"/>
      <c r="AK92" s="218"/>
      <c r="AL92" s="218"/>
      <c r="AM92" s="218"/>
      <c r="AN92" s="218"/>
      <c r="AO92" s="218"/>
      <c r="AP92" s="218"/>
      <c r="AQ92" s="218"/>
      <c r="AR92" s="218"/>
      <c r="AS92" s="218"/>
      <c r="AT92" s="218"/>
      <c r="AU92" s="218"/>
      <c r="AV92" s="218"/>
      <c r="AW92" s="218"/>
      <c r="AX92" s="218"/>
      <c r="AY92" s="218"/>
      <c r="AZ92" s="218"/>
      <c r="BA92" s="218"/>
      <c r="BB92" s="218"/>
      <c r="BC92" s="218"/>
      <c r="BD92" s="218"/>
    </row>
    <row r="93" spans="2:56" ht="15.75" customHeight="1">
      <c r="B93" s="218"/>
      <c r="C93" s="218"/>
      <c r="D93" s="218"/>
      <c r="E93" s="218"/>
      <c r="F93" s="218"/>
      <c r="G93" s="218"/>
      <c r="H93" s="218"/>
      <c r="I93" s="218"/>
      <c r="J93" s="218"/>
      <c r="K93" s="218"/>
      <c r="L93" s="218"/>
      <c r="M93" s="218"/>
      <c r="N93" s="218"/>
      <c r="O93" s="218"/>
      <c r="P93" s="218"/>
      <c r="Q93" s="218"/>
      <c r="R93" s="218"/>
      <c r="S93" s="218"/>
      <c r="T93" s="218"/>
      <c r="U93" s="218"/>
      <c r="V93" s="218"/>
      <c r="W93" s="218"/>
      <c r="X93" s="218"/>
      <c r="Y93" s="218"/>
      <c r="Z93" s="218"/>
      <c r="AA93" s="218"/>
      <c r="AB93" s="218"/>
      <c r="AC93" s="218"/>
      <c r="AD93" s="218"/>
      <c r="AE93" s="218"/>
      <c r="AF93" s="218"/>
      <c r="AG93" s="218"/>
      <c r="AH93" s="218"/>
      <c r="AI93" s="218"/>
      <c r="AJ93" s="218"/>
      <c r="AK93" s="218"/>
      <c r="AL93" s="218"/>
      <c r="AM93" s="218"/>
      <c r="AN93" s="218"/>
      <c r="AO93" s="218"/>
      <c r="AP93" s="218"/>
      <c r="AQ93" s="218"/>
      <c r="AR93" s="218"/>
      <c r="AS93" s="218"/>
      <c r="AT93" s="218"/>
      <c r="AU93" s="218"/>
      <c r="AV93" s="218"/>
      <c r="AW93" s="218"/>
      <c r="AX93" s="218"/>
      <c r="AY93" s="218"/>
      <c r="AZ93" s="218"/>
      <c r="BA93" s="218"/>
      <c r="BB93" s="218"/>
      <c r="BC93" s="218"/>
      <c r="BD93" s="218"/>
    </row>
    <row r="94" spans="2:56" ht="15.75" customHeight="1">
      <c r="B94" s="218"/>
      <c r="C94" s="218"/>
      <c r="D94" s="218"/>
      <c r="E94" s="218"/>
      <c r="F94" s="218"/>
      <c r="G94" s="218"/>
      <c r="H94" s="218"/>
      <c r="I94" s="218"/>
      <c r="J94" s="218"/>
      <c r="K94" s="218"/>
      <c r="L94" s="218"/>
      <c r="M94" s="218"/>
      <c r="N94" s="218"/>
      <c r="O94" s="218"/>
      <c r="P94" s="218"/>
      <c r="Q94" s="218"/>
      <c r="R94" s="218"/>
      <c r="S94" s="218"/>
      <c r="T94" s="218"/>
      <c r="U94" s="218"/>
      <c r="V94" s="218"/>
      <c r="W94" s="218"/>
      <c r="X94" s="218"/>
      <c r="Y94" s="218"/>
      <c r="Z94" s="218"/>
      <c r="AA94" s="218"/>
      <c r="AB94" s="218"/>
      <c r="AC94" s="218"/>
      <c r="AD94" s="218"/>
      <c r="AE94" s="218"/>
      <c r="AF94" s="218"/>
      <c r="AG94" s="218"/>
      <c r="AH94" s="218"/>
      <c r="AI94" s="218"/>
      <c r="AJ94" s="218"/>
      <c r="AK94" s="218"/>
      <c r="AL94" s="218"/>
      <c r="AM94" s="218"/>
      <c r="AN94" s="218"/>
      <c r="AO94" s="218"/>
      <c r="AP94" s="218"/>
      <c r="AQ94" s="218"/>
      <c r="AR94" s="218"/>
      <c r="AS94" s="218"/>
      <c r="AT94" s="218"/>
      <c r="AU94" s="218"/>
      <c r="AV94" s="218"/>
      <c r="AW94" s="218"/>
      <c r="AX94" s="218"/>
      <c r="AY94" s="218"/>
      <c r="AZ94" s="218"/>
      <c r="BA94" s="218"/>
      <c r="BB94" s="218"/>
      <c r="BC94" s="218"/>
      <c r="BD94" s="218"/>
    </row>
    <row r="95" spans="2:56" ht="15.75" customHeight="1">
      <c r="B95" s="218"/>
      <c r="C95" s="218"/>
      <c r="D95" s="218"/>
      <c r="E95" s="218"/>
      <c r="F95" s="218"/>
      <c r="G95" s="218"/>
      <c r="H95" s="218"/>
      <c r="I95" s="218"/>
      <c r="J95" s="218"/>
      <c r="K95" s="218"/>
      <c r="L95" s="218"/>
      <c r="M95" s="218"/>
      <c r="N95" s="218"/>
      <c r="O95" s="218"/>
      <c r="P95" s="218"/>
      <c r="Q95" s="218"/>
      <c r="R95" s="218"/>
      <c r="S95" s="218"/>
      <c r="T95" s="218"/>
      <c r="U95" s="218"/>
      <c r="V95" s="218"/>
      <c r="W95" s="218"/>
      <c r="X95" s="218"/>
      <c r="Y95" s="218"/>
      <c r="Z95" s="218"/>
      <c r="AA95" s="218"/>
      <c r="AB95" s="218"/>
      <c r="AC95" s="218"/>
      <c r="AD95" s="218"/>
      <c r="AE95" s="218"/>
      <c r="AF95" s="218"/>
      <c r="AG95" s="218"/>
      <c r="AH95" s="218"/>
      <c r="AI95" s="218"/>
      <c r="AJ95" s="218"/>
      <c r="AK95" s="218"/>
      <c r="AL95" s="218"/>
      <c r="AM95" s="218"/>
      <c r="AN95" s="218"/>
      <c r="AO95" s="218"/>
      <c r="AP95" s="218"/>
      <c r="AQ95" s="218"/>
      <c r="AR95" s="218"/>
      <c r="AS95" s="218"/>
      <c r="AT95" s="218"/>
      <c r="AU95" s="218"/>
      <c r="AV95" s="218"/>
      <c r="AW95" s="218"/>
      <c r="AX95" s="218"/>
      <c r="AY95" s="218"/>
      <c r="AZ95" s="218"/>
      <c r="BA95" s="218"/>
      <c r="BB95" s="218"/>
      <c r="BC95" s="218"/>
      <c r="BD95" s="218"/>
    </row>
    <row r="96" spans="2:56" ht="15.75" customHeight="1">
      <c r="B96" s="218"/>
      <c r="C96" s="218"/>
      <c r="D96" s="218"/>
      <c r="E96" s="218"/>
      <c r="F96" s="218"/>
      <c r="G96" s="218"/>
      <c r="H96" s="218"/>
      <c r="I96" s="218"/>
      <c r="J96" s="218"/>
      <c r="K96" s="218"/>
      <c r="L96" s="218"/>
      <c r="M96" s="218"/>
      <c r="N96" s="218"/>
      <c r="O96" s="218"/>
      <c r="P96" s="218"/>
      <c r="Q96" s="218"/>
      <c r="R96" s="218"/>
      <c r="S96" s="218"/>
      <c r="T96" s="218"/>
      <c r="U96" s="218"/>
      <c r="V96" s="218"/>
      <c r="W96" s="218"/>
      <c r="X96" s="218"/>
      <c r="Y96" s="218"/>
      <c r="Z96" s="218"/>
      <c r="AA96" s="218"/>
      <c r="AB96" s="218"/>
      <c r="AC96" s="218"/>
      <c r="AD96" s="218"/>
      <c r="AE96" s="218"/>
      <c r="AF96" s="218"/>
      <c r="AG96" s="218"/>
      <c r="AH96" s="218"/>
      <c r="AI96" s="218"/>
      <c r="AJ96" s="218"/>
      <c r="AK96" s="218"/>
      <c r="AL96" s="218"/>
      <c r="AM96" s="218"/>
      <c r="AN96" s="218"/>
      <c r="AO96" s="218"/>
      <c r="AP96" s="218"/>
      <c r="AQ96" s="218"/>
      <c r="AR96" s="218"/>
      <c r="AS96" s="218"/>
      <c r="AT96" s="218"/>
      <c r="AU96" s="218"/>
      <c r="AV96" s="218"/>
      <c r="AW96" s="218"/>
      <c r="AX96" s="218"/>
      <c r="AY96" s="218"/>
      <c r="AZ96" s="218"/>
      <c r="BA96" s="218"/>
      <c r="BB96" s="218"/>
      <c r="BC96" s="218"/>
      <c r="BD96" s="218"/>
    </row>
    <row r="97" spans="2:56" ht="15.75" customHeight="1">
      <c r="B97" s="218"/>
      <c r="C97" s="218"/>
      <c r="D97" s="218"/>
      <c r="E97" s="218"/>
      <c r="F97" s="218"/>
      <c r="G97" s="218"/>
      <c r="H97" s="218"/>
      <c r="I97" s="218"/>
      <c r="J97" s="218"/>
      <c r="K97" s="218"/>
      <c r="L97" s="218"/>
      <c r="M97" s="218"/>
      <c r="N97" s="218"/>
      <c r="O97" s="218"/>
      <c r="P97" s="218"/>
      <c r="Q97" s="218"/>
      <c r="R97" s="218"/>
      <c r="S97" s="218"/>
      <c r="T97" s="218"/>
      <c r="U97" s="218"/>
      <c r="V97" s="218"/>
      <c r="W97" s="218"/>
      <c r="X97" s="218"/>
      <c r="Y97" s="218"/>
      <c r="Z97" s="218"/>
      <c r="AA97" s="218"/>
      <c r="AB97" s="218"/>
      <c r="AC97" s="218"/>
      <c r="AD97" s="218"/>
      <c r="AE97" s="218"/>
      <c r="AF97" s="218"/>
      <c r="AG97" s="218"/>
      <c r="AH97" s="218"/>
      <c r="AI97" s="218"/>
      <c r="AJ97" s="218"/>
      <c r="AK97" s="218"/>
      <c r="AL97" s="218"/>
      <c r="AM97" s="218"/>
      <c r="AN97" s="218"/>
      <c r="AO97" s="218"/>
      <c r="AP97" s="218"/>
      <c r="AQ97" s="218"/>
      <c r="AR97" s="218"/>
      <c r="AS97" s="218"/>
      <c r="AT97" s="218"/>
      <c r="AU97" s="218"/>
      <c r="AV97" s="218"/>
      <c r="AW97" s="218"/>
      <c r="AX97" s="218"/>
      <c r="AY97" s="218"/>
      <c r="AZ97" s="218"/>
      <c r="BA97" s="218"/>
      <c r="BB97" s="218"/>
      <c r="BC97" s="218"/>
      <c r="BD97" s="218"/>
    </row>
    <row r="98" spans="2:56" ht="15.75" customHeight="1">
      <c r="B98" s="218"/>
      <c r="C98" s="218"/>
      <c r="D98" s="218"/>
      <c r="E98" s="218"/>
      <c r="F98" s="218"/>
      <c r="G98" s="218"/>
      <c r="H98" s="218"/>
      <c r="I98" s="218"/>
      <c r="J98" s="218"/>
      <c r="K98" s="218"/>
      <c r="L98" s="218"/>
      <c r="M98" s="218"/>
      <c r="N98" s="218"/>
      <c r="O98" s="218"/>
      <c r="P98" s="218"/>
      <c r="Q98" s="218"/>
      <c r="R98" s="218"/>
      <c r="S98" s="218"/>
      <c r="T98" s="218"/>
      <c r="U98" s="218"/>
      <c r="V98" s="218"/>
      <c r="W98" s="218"/>
      <c r="X98" s="218"/>
      <c r="Y98" s="218"/>
      <c r="Z98" s="218"/>
      <c r="AA98" s="218"/>
      <c r="AB98" s="218"/>
      <c r="AC98" s="218"/>
      <c r="AD98" s="218"/>
      <c r="AE98" s="218"/>
      <c r="AF98" s="218"/>
      <c r="AG98" s="218"/>
      <c r="AH98" s="218"/>
      <c r="AI98" s="218"/>
      <c r="AJ98" s="218"/>
      <c r="AK98" s="218"/>
      <c r="AL98" s="218"/>
      <c r="AM98" s="218"/>
      <c r="AN98" s="218"/>
      <c r="AO98" s="218"/>
      <c r="AP98" s="218"/>
      <c r="AQ98" s="218"/>
      <c r="AR98" s="218"/>
      <c r="AS98" s="218"/>
      <c r="AT98" s="218"/>
      <c r="AU98" s="218"/>
      <c r="AV98" s="218"/>
      <c r="AW98" s="218"/>
      <c r="AX98" s="218"/>
      <c r="AY98" s="218"/>
      <c r="AZ98" s="218"/>
      <c r="BA98" s="218"/>
      <c r="BB98" s="218"/>
      <c r="BC98" s="218"/>
      <c r="BD98" s="218"/>
    </row>
    <row r="99" spans="2:56" ht="15.75" customHeight="1">
      <c r="B99" s="218"/>
      <c r="C99" s="218"/>
      <c r="D99" s="218"/>
      <c r="E99" s="218"/>
      <c r="F99" s="218"/>
      <c r="G99" s="218"/>
      <c r="H99" s="218"/>
      <c r="I99" s="218"/>
      <c r="J99" s="218"/>
      <c r="K99" s="218"/>
      <c r="L99" s="218"/>
      <c r="M99" s="218"/>
      <c r="N99" s="218"/>
      <c r="O99" s="218"/>
      <c r="P99" s="218"/>
      <c r="Q99" s="218"/>
      <c r="R99" s="218"/>
      <c r="S99" s="218"/>
      <c r="T99" s="218"/>
      <c r="U99" s="218"/>
      <c r="V99" s="218"/>
      <c r="W99" s="218"/>
      <c r="X99" s="218"/>
      <c r="Y99" s="218"/>
      <c r="Z99" s="218"/>
      <c r="AA99" s="218"/>
      <c r="AB99" s="218"/>
      <c r="AC99" s="218"/>
      <c r="AD99" s="218"/>
      <c r="AE99" s="218"/>
      <c r="AF99" s="218"/>
      <c r="AG99" s="218"/>
      <c r="AH99" s="218"/>
      <c r="AI99" s="218"/>
      <c r="AJ99" s="218"/>
      <c r="AK99" s="218"/>
      <c r="AL99" s="218"/>
      <c r="AM99" s="218"/>
      <c r="AN99" s="218"/>
      <c r="AO99" s="218"/>
      <c r="AP99" s="218"/>
      <c r="AQ99" s="218"/>
      <c r="AR99" s="218"/>
      <c r="AS99" s="218"/>
      <c r="AT99" s="218"/>
      <c r="AU99" s="218"/>
      <c r="AV99" s="218"/>
      <c r="AW99" s="218"/>
      <c r="AX99" s="218"/>
      <c r="AY99" s="218"/>
      <c r="AZ99" s="218"/>
      <c r="BA99" s="218"/>
      <c r="BB99" s="218"/>
      <c r="BC99" s="218"/>
      <c r="BD99" s="218"/>
    </row>
    <row r="100" spans="2:56" ht="15.75" customHeight="1">
      <c r="B100" s="218"/>
      <c r="C100" s="218"/>
      <c r="D100" s="218"/>
      <c r="E100" s="218"/>
      <c r="F100" s="218"/>
      <c r="G100" s="218"/>
      <c r="H100" s="218"/>
      <c r="I100" s="218"/>
      <c r="J100" s="218"/>
      <c r="K100" s="218"/>
      <c r="L100" s="218"/>
      <c r="M100" s="218"/>
      <c r="N100" s="218"/>
      <c r="O100" s="218"/>
      <c r="P100" s="218"/>
      <c r="Q100" s="218"/>
      <c r="R100" s="218"/>
      <c r="S100" s="218"/>
      <c r="T100" s="218"/>
      <c r="U100" s="218"/>
      <c r="V100" s="218"/>
      <c r="W100" s="218"/>
      <c r="X100" s="218"/>
      <c r="Y100" s="218"/>
      <c r="Z100" s="218"/>
      <c r="AA100" s="218"/>
      <c r="AB100" s="218"/>
      <c r="AC100" s="218"/>
      <c r="AD100" s="218"/>
      <c r="AE100" s="218"/>
      <c r="AF100" s="218"/>
      <c r="AG100" s="218"/>
      <c r="AH100" s="218"/>
      <c r="AI100" s="218"/>
      <c r="AJ100" s="218"/>
      <c r="AK100" s="218"/>
      <c r="AL100" s="218"/>
      <c r="AM100" s="218"/>
      <c r="AN100" s="218"/>
      <c r="AO100" s="218"/>
      <c r="AP100" s="218"/>
      <c r="AQ100" s="218"/>
      <c r="AR100" s="218"/>
      <c r="AS100" s="218"/>
      <c r="AT100" s="218"/>
      <c r="AU100" s="218"/>
      <c r="AV100" s="218"/>
      <c r="AW100" s="218"/>
      <c r="AX100" s="218"/>
      <c r="AY100" s="218"/>
      <c r="AZ100" s="218"/>
      <c r="BA100" s="218"/>
      <c r="BB100" s="218"/>
      <c r="BC100" s="218"/>
      <c r="BD100" s="218"/>
    </row>
    <row r="101" spans="2:56" ht="15.75" customHeight="1">
      <c r="B101" s="218"/>
      <c r="C101" s="218"/>
      <c r="D101" s="218"/>
      <c r="E101" s="218"/>
      <c r="F101" s="218"/>
      <c r="G101" s="218"/>
      <c r="H101" s="218"/>
      <c r="I101" s="218"/>
      <c r="J101" s="218"/>
      <c r="K101" s="218"/>
      <c r="L101" s="218"/>
      <c r="M101" s="218"/>
      <c r="N101" s="218"/>
      <c r="O101" s="218"/>
      <c r="P101" s="218"/>
      <c r="Q101" s="218"/>
      <c r="R101" s="218"/>
      <c r="S101" s="218"/>
      <c r="T101" s="218"/>
      <c r="U101" s="218"/>
      <c r="V101" s="218"/>
      <c r="W101" s="218"/>
      <c r="X101" s="218"/>
      <c r="Y101" s="218"/>
      <c r="Z101" s="218"/>
      <c r="AA101" s="218"/>
      <c r="AB101" s="218"/>
      <c r="AC101" s="218"/>
      <c r="AD101" s="218"/>
      <c r="AE101" s="218"/>
      <c r="AF101" s="218"/>
      <c r="AG101" s="218"/>
      <c r="AH101" s="218"/>
      <c r="AI101" s="218"/>
      <c r="AJ101" s="218"/>
      <c r="AK101" s="218"/>
      <c r="AL101" s="218"/>
      <c r="AM101" s="218"/>
      <c r="AN101" s="218"/>
      <c r="AO101" s="218"/>
      <c r="AP101" s="218"/>
      <c r="AQ101" s="218"/>
      <c r="AR101" s="218"/>
      <c r="AS101" s="218"/>
      <c r="AT101" s="218"/>
      <c r="AU101" s="218"/>
      <c r="AV101" s="218"/>
      <c r="AW101" s="218"/>
      <c r="AX101" s="218"/>
      <c r="AY101" s="218"/>
      <c r="AZ101" s="218"/>
      <c r="BA101" s="218"/>
      <c r="BB101" s="218"/>
      <c r="BC101" s="218"/>
      <c r="BD101" s="218"/>
    </row>
    <row r="102" spans="2:56" ht="15.75" customHeight="1">
      <c r="B102" s="218"/>
      <c r="C102" s="218"/>
      <c r="D102" s="218"/>
      <c r="E102" s="218"/>
      <c r="F102" s="218"/>
      <c r="G102" s="218"/>
      <c r="H102" s="218"/>
      <c r="I102" s="218"/>
      <c r="J102" s="218"/>
      <c r="K102" s="218"/>
      <c r="L102" s="218"/>
      <c r="M102" s="218"/>
      <c r="N102" s="218"/>
      <c r="O102" s="218"/>
      <c r="P102" s="218"/>
      <c r="Q102" s="218"/>
      <c r="R102" s="218"/>
      <c r="S102" s="218"/>
      <c r="T102" s="218"/>
      <c r="U102" s="218"/>
      <c r="V102" s="218"/>
      <c r="W102" s="218"/>
      <c r="X102" s="218"/>
      <c r="Y102" s="218"/>
      <c r="Z102" s="218"/>
      <c r="AA102" s="218"/>
      <c r="AB102" s="218"/>
      <c r="AC102" s="218"/>
      <c r="AD102" s="218"/>
      <c r="AE102" s="218"/>
      <c r="AF102" s="218"/>
      <c r="AG102" s="218"/>
      <c r="AH102" s="218"/>
      <c r="AI102" s="218"/>
      <c r="AJ102" s="218"/>
      <c r="AK102" s="218"/>
      <c r="AL102" s="218"/>
      <c r="AM102" s="218"/>
      <c r="AN102" s="218"/>
      <c r="AO102" s="218"/>
      <c r="AP102" s="218"/>
      <c r="AQ102" s="218"/>
      <c r="AR102" s="218"/>
      <c r="AS102" s="218"/>
      <c r="AT102" s="218"/>
      <c r="AU102" s="218"/>
      <c r="AV102" s="218"/>
      <c r="AW102" s="218"/>
      <c r="AX102" s="218"/>
      <c r="AY102" s="218"/>
      <c r="AZ102" s="218"/>
      <c r="BA102" s="218"/>
      <c r="BB102" s="218"/>
      <c r="BC102" s="218"/>
      <c r="BD102" s="218"/>
    </row>
    <row r="103" spans="2:56" ht="15.75" customHeight="1">
      <c r="B103" s="218"/>
      <c r="C103" s="218"/>
      <c r="D103" s="218"/>
      <c r="E103" s="218"/>
      <c r="F103" s="218"/>
      <c r="G103" s="218"/>
      <c r="H103" s="218"/>
      <c r="I103" s="218"/>
      <c r="J103" s="218"/>
      <c r="K103" s="218"/>
      <c r="L103" s="218"/>
      <c r="M103" s="218"/>
      <c r="N103" s="218"/>
      <c r="O103" s="218"/>
      <c r="P103" s="218"/>
      <c r="Q103" s="218"/>
      <c r="R103" s="218"/>
      <c r="S103" s="218"/>
      <c r="T103" s="218"/>
      <c r="U103" s="218"/>
      <c r="V103" s="218"/>
      <c r="W103" s="218"/>
      <c r="X103" s="218"/>
      <c r="Y103" s="218"/>
      <c r="Z103" s="218"/>
      <c r="AA103" s="218"/>
      <c r="AB103" s="218"/>
      <c r="AC103" s="218"/>
      <c r="AD103" s="218"/>
      <c r="AE103" s="218"/>
      <c r="AF103" s="218"/>
      <c r="AG103" s="218"/>
      <c r="AH103" s="218"/>
      <c r="AI103" s="218"/>
      <c r="AJ103" s="218"/>
      <c r="AK103" s="218"/>
      <c r="AL103" s="218"/>
      <c r="AM103" s="218"/>
      <c r="AN103" s="218"/>
      <c r="AO103" s="218"/>
      <c r="AP103" s="218"/>
      <c r="AQ103" s="218"/>
      <c r="AR103" s="218"/>
      <c r="AS103" s="218"/>
      <c r="AT103" s="218"/>
      <c r="AU103" s="218"/>
      <c r="AV103" s="218"/>
      <c r="AW103" s="218"/>
      <c r="AX103" s="218"/>
      <c r="AY103" s="218"/>
      <c r="AZ103" s="218"/>
      <c r="BA103" s="218"/>
      <c r="BB103" s="218"/>
      <c r="BC103" s="218"/>
      <c r="BD103" s="218"/>
    </row>
    <row r="104" spans="2:56" ht="15.75" customHeight="1">
      <c r="B104" s="218"/>
      <c r="C104" s="218"/>
      <c r="D104" s="218"/>
      <c r="E104" s="218"/>
      <c r="F104" s="218"/>
      <c r="G104" s="218"/>
      <c r="H104" s="218"/>
      <c r="I104" s="218"/>
      <c r="J104" s="218"/>
      <c r="K104" s="218"/>
      <c r="L104" s="218"/>
      <c r="M104" s="218"/>
      <c r="N104" s="218"/>
      <c r="O104" s="218"/>
      <c r="P104" s="218"/>
      <c r="Q104" s="218"/>
      <c r="R104" s="218"/>
      <c r="S104" s="218"/>
      <c r="T104" s="218"/>
      <c r="U104" s="218"/>
      <c r="V104" s="218"/>
      <c r="W104" s="218"/>
      <c r="X104" s="218"/>
      <c r="Y104" s="218"/>
      <c r="Z104" s="218"/>
      <c r="AA104" s="218"/>
      <c r="AB104" s="218"/>
      <c r="AC104" s="218"/>
      <c r="AD104" s="218"/>
      <c r="AE104" s="218"/>
      <c r="AF104" s="218"/>
      <c r="AG104" s="218"/>
      <c r="AH104" s="218"/>
      <c r="AI104" s="218"/>
      <c r="AJ104" s="218"/>
      <c r="AK104" s="218"/>
      <c r="AL104" s="218"/>
      <c r="AM104" s="218"/>
      <c r="AN104" s="218"/>
      <c r="AO104" s="218"/>
      <c r="AP104" s="218"/>
      <c r="AQ104" s="218"/>
      <c r="AR104" s="218"/>
      <c r="AS104" s="218"/>
      <c r="AT104" s="218"/>
      <c r="AU104" s="218"/>
      <c r="AV104" s="218"/>
      <c r="AW104" s="218"/>
      <c r="AX104" s="218"/>
      <c r="AY104" s="218"/>
      <c r="AZ104" s="218"/>
      <c r="BA104" s="218"/>
      <c r="BB104" s="218"/>
      <c r="BC104" s="218"/>
      <c r="BD104" s="218"/>
    </row>
    <row r="105" spans="2:56" ht="15.75" customHeight="1">
      <c r="B105" s="218"/>
      <c r="C105" s="218"/>
      <c r="D105" s="218"/>
      <c r="E105" s="218"/>
      <c r="F105" s="218"/>
      <c r="G105" s="218"/>
      <c r="H105" s="218"/>
      <c r="I105" s="218"/>
      <c r="J105" s="218"/>
      <c r="K105" s="218"/>
      <c r="L105" s="218"/>
      <c r="M105" s="218"/>
      <c r="N105" s="218"/>
      <c r="O105" s="218"/>
      <c r="P105" s="218"/>
      <c r="Q105" s="218"/>
      <c r="R105" s="218"/>
      <c r="S105" s="218"/>
      <c r="T105" s="218"/>
      <c r="U105" s="218"/>
      <c r="V105" s="218"/>
      <c r="W105" s="218"/>
      <c r="X105" s="218"/>
      <c r="Y105" s="218"/>
      <c r="Z105" s="218"/>
      <c r="AA105" s="218"/>
      <c r="AB105" s="218"/>
      <c r="AC105" s="218"/>
      <c r="AD105" s="218"/>
      <c r="AE105" s="218"/>
      <c r="AF105" s="218"/>
      <c r="AG105" s="218"/>
      <c r="AH105" s="218"/>
      <c r="AI105" s="218"/>
      <c r="AJ105" s="218"/>
      <c r="AK105" s="218"/>
      <c r="AL105" s="218"/>
      <c r="AM105" s="218"/>
      <c r="AN105" s="218"/>
      <c r="AO105" s="218"/>
      <c r="AP105" s="218"/>
      <c r="AQ105" s="218"/>
      <c r="AR105" s="218"/>
      <c r="AS105" s="218"/>
      <c r="AT105" s="218"/>
      <c r="AU105" s="218"/>
      <c r="AV105" s="218"/>
      <c r="AW105" s="218"/>
      <c r="AX105" s="218"/>
      <c r="AY105" s="218"/>
      <c r="AZ105" s="218"/>
      <c r="BA105" s="218"/>
      <c r="BB105" s="218"/>
      <c r="BC105" s="218"/>
      <c r="BD105" s="218"/>
    </row>
    <row r="106" spans="2:56" ht="15.75" customHeight="1">
      <c r="B106" s="218"/>
      <c r="C106" s="218"/>
      <c r="D106" s="218"/>
      <c r="E106" s="218"/>
      <c r="F106" s="218"/>
      <c r="G106" s="218"/>
      <c r="H106" s="218"/>
      <c r="I106" s="218"/>
      <c r="J106" s="218"/>
      <c r="K106" s="218"/>
      <c r="L106" s="218"/>
      <c r="M106" s="218"/>
      <c r="N106" s="218"/>
      <c r="O106" s="218"/>
      <c r="P106" s="218"/>
      <c r="Q106" s="218"/>
      <c r="R106" s="218"/>
      <c r="S106" s="218"/>
      <c r="T106" s="218"/>
      <c r="U106" s="218"/>
      <c r="V106" s="218"/>
      <c r="W106" s="218"/>
      <c r="X106" s="218"/>
      <c r="Y106" s="218"/>
      <c r="Z106" s="218"/>
      <c r="AA106" s="218"/>
      <c r="AB106" s="218"/>
      <c r="AC106" s="218"/>
      <c r="AD106" s="218"/>
      <c r="AE106" s="218"/>
      <c r="AF106" s="218"/>
      <c r="AG106" s="218"/>
      <c r="AH106" s="218"/>
      <c r="AI106" s="218"/>
      <c r="AJ106" s="218"/>
      <c r="AK106" s="218"/>
      <c r="AL106" s="218"/>
      <c r="AM106" s="218"/>
      <c r="AN106" s="218"/>
      <c r="AO106" s="218"/>
      <c r="AP106" s="218"/>
      <c r="AQ106" s="218"/>
      <c r="AR106" s="218"/>
      <c r="AS106" s="218"/>
      <c r="AT106" s="218"/>
      <c r="AU106" s="218"/>
      <c r="AV106" s="218"/>
      <c r="AW106" s="218"/>
      <c r="AX106" s="218"/>
      <c r="AY106" s="218"/>
      <c r="AZ106" s="218"/>
      <c r="BA106" s="218"/>
      <c r="BB106" s="218"/>
      <c r="BC106" s="218"/>
      <c r="BD106" s="218"/>
    </row>
    <row r="107" spans="2:56" ht="15.75" customHeight="1">
      <c r="B107" s="218"/>
      <c r="C107" s="218"/>
      <c r="D107" s="218"/>
      <c r="E107" s="218"/>
      <c r="F107" s="218"/>
      <c r="G107" s="218"/>
      <c r="H107" s="218"/>
      <c r="I107" s="218"/>
      <c r="J107" s="218"/>
      <c r="K107" s="218"/>
      <c r="L107" s="218"/>
      <c r="M107" s="218"/>
      <c r="N107" s="218"/>
      <c r="O107" s="218"/>
      <c r="P107" s="218"/>
      <c r="Q107" s="218"/>
      <c r="R107" s="218"/>
      <c r="S107" s="218"/>
      <c r="T107" s="218"/>
      <c r="U107" s="218"/>
      <c r="V107" s="218"/>
      <c r="W107" s="218"/>
      <c r="X107" s="218"/>
      <c r="Y107" s="218"/>
      <c r="Z107" s="218"/>
      <c r="AA107" s="218"/>
      <c r="AB107" s="218"/>
      <c r="AC107" s="218"/>
      <c r="AD107" s="218"/>
      <c r="AE107" s="218"/>
      <c r="AF107" s="218"/>
      <c r="AG107" s="218"/>
      <c r="AH107" s="218"/>
      <c r="AI107" s="218"/>
      <c r="AJ107" s="218"/>
      <c r="AK107" s="218"/>
      <c r="AL107" s="218"/>
      <c r="AM107" s="218"/>
      <c r="AN107" s="218"/>
      <c r="AO107" s="218"/>
      <c r="AP107" s="218"/>
      <c r="AQ107" s="218"/>
      <c r="AR107" s="218"/>
      <c r="AS107" s="218"/>
      <c r="AT107" s="218"/>
      <c r="AU107" s="218"/>
      <c r="AV107" s="218"/>
      <c r="AW107" s="218"/>
      <c r="AX107" s="218"/>
      <c r="AY107" s="218"/>
      <c r="AZ107" s="218"/>
      <c r="BA107" s="218"/>
      <c r="BB107" s="218"/>
      <c r="BC107" s="218"/>
      <c r="BD107" s="218"/>
    </row>
    <row r="108" spans="2:56" ht="15.75" customHeight="1">
      <c r="B108" s="218"/>
      <c r="C108" s="218"/>
      <c r="D108" s="218"/>
      <c r="E108" s="218"/>
      <c r="F108" s="218"/>
      <c r="G108" s="218"/>
      <c r="H108" s="218"/>
      <c r="I108" s="218"/>
      <c r="J108" s="218"/>
      <c r="K108" s="218"/>
      <c r="L108" s="218"/>
      <c r="M108" s="218"/>
      <c r="N108" s="218"/>
      <c r="O108" s="218"/>
      <c r="P108" s="218"/>
      <c r="Q108" s="218"/>
      <c r="R108" s="218"/>
      <c r="S108" s="218"/>
      <c r="T108" s="218"/>
      <c r="U108" s="218"/>
      <c r="V108" s="218"/>
      <c r="W108" s="218"/>
      <c r="X108" s="218"/>
      <c r="Y108" s="218"/>
      <c r="Z108" s="218"/>
      <c r="AA108" s="218"/>
      <c r="AB108" s="218"/>
      <c r="AC108" s="218"/>
      <c r="AD108" s="218"/>
      <c r="AE108" s="218"/>
      <c r="AF108" s="218"/>
      <c r="AG108" s="218"/>
      <c r="AH108" s="218"/>
      <c r="AI108" s="218"/>
      <c r="AJ108" s="218"/>
      <c r="AK108" s="218"/>
      <c r="AL108" s="218"/>
      <c r="AM108" s="218"/>
      <c r="AN108" s="218"/>
      <c r="AO108" s="218"/>
      <c r="AP108" s="218"/>
      <c r="AQ108" s="218"/>
      <c r="AR108" s="218"/>
      <c r="AS108" s="218"/>
      <c r="AT108" s="218"/>
      <c r="AU108" s="218"/>
      <c r="AV108" s="218"/>
      <c r="AW108" s="218"/>
      <c r="AX108" s="218"/>
      <c r="AY108" s="218"/>
      <c r="AZ108" s="218"/>
      <c r="BA108" s="218"/>
      <c r="BB108" s="218"/>
      <c r="BC108" s="218"/>
      <c r="BD108" s="218"/>
    </row>
    <row r="109" spans="2:56" ht="15.75" customHeight="1">
      <c r="B109" s="218"/>
      <c r="C109" s="218"/>
      <c r="D109" s="218"/>
      <c r="E109" s="218"/>
      <c r="F109" s="218"/>
      <c r="G109" s="218"/>
      <c r="H109" s="218"/>
      <c r="I109" s="218"/>
      <c r="J109" s="218"/>
      <c r="K109" s="218"/>
      <c r="L109" s="218"/>
      <c r="M109" s="218"/>
      <c r="N109" s="218"/>
      <c r="O109" s="218"/>
      <c r="P109" s="218"/>
      <c r="Q109" s="218"/>
      <c r="R109" s="218"/>
      <c r="S109" s="218"/>
      <c r="T109" s="218"/>
      <c r="U109" s="218"/>
      <c r="V109" s="218"/>
      <c r="W109" s="218"/>
      <c r="X109" s="218"/>
      <c r="Y109" s="218"/>
      <c r="Z109" s="218"/>
      <c r="AA109" s="218"/>
      <c r="AB109" s="218"/>
      <c r="AC109" s="218"/>
      <c r="AD109" s="218"/>
      <c r="AE109" s="218"/>
      <c r="AF109" s="218"/>
      <c r="AG109" s="218"/>
      <c r="AH109" s="218"/>
      <c r="AI109" s="218"/>
      <c r="AJ109" s="218"/>
      <c r="AK109" s="218"/>
      <c r="AL109" s="218"/>
      <c r="AM109" s="218"/>
      <c r="AN109" s="218"/>
      <c r="AO109" s="218"/>
      <c r="AP109" s="218"/>
      <c r="AQ109" s="218"/>
      <c r="AR109" s="218"/>
      <c r="AS109" s="218"/>
      <c r="AT109" s="218"/>
      <c r="AU109" s="218"/>
      <c r="AV109" s="218"/>
      <c r="AW109" s="218"/>
      <c r="AX109" s="218"/>
      <c r="AY109" s="218"/>
      <c r="AZ109" s="218"/>
      <c r="BA109" s="218"/>
      <c r="BB109" s="218"/>
      <c r="BC109" s="218"/>
      <c r="BD109" s="218"/>
    </row>
    <row r="110" spans="2:56" ht="15.75" customHeight="1">
      <c r="B110" s="218"/>
      <c r="C110" s="218"/>
      <c r="D110" s="218"/>
      <c r="E110" s="218"/>
      <c r="F110" s="218"/>
      <c r="G110" s="218"/>
      <c r="H110" s="218"/>
      <c r="I110" s="218"/>
      <c r="J110" s="218"/>
      <c r="K110" s="218"/>
      <c r="L110" s="218"/>
      <c r="M110" s="218"/>
      <c r="N110" s="218"/>
      <c r="O110" s="218"/>
      <c r="P110" s="218"/>
      <c r="Q110" s="218"/>
      <c r="R110" s="218"/>
      <c r="S110" s="218"/>
      <c r="T110" s="218"/>
      <c r="U110" s="218"/>
      <c r="V110" s="218"/>
      <c r="W110" s="218"/>
      <c r="X110" s="218"/>
      <c r="Y110" s="218"/>
      <c r="Z110" s="218"/>
      <c r="AA110" s="218"/>
      <c r="AB110" s="218"/>
      <c r="AC110" s="218"/>
      <c r="AD110" s="218"/>
      <c r="AE110" s="218"/>
      <c r="AF110" s="218"/>
      <c r="AG110" s="218"/>
      <c r="AH110" s="218"/>
      <c r="AI110" s="218"/>
      <c r="AJ110" s="218"/>
      <c r="AK110" s="218"/>
      <c r="AL110" s="218"/>
      <c r="AM110" s="218"/>
      <c r="AN110" s="218"/>
      <c r="AO110" s="218"/>
      <c r="AP110" s="218"/>
      <c r="AQ110" s="218"/>
      <c r="AR110" s="218"/>
      <c r="AS110" s="218"/>
      <c r="AT110" s="218"/>
      <c r="AU110" s="218"/>
      <c r="AV110" s="218"/>
      <c r="AW110" s="218"/>
      <c r="AX110" s="218"/>
      <c r="AY110" s="218"/>
      <c r="AZ110" s="218"/>
      <c r="BA110" s="218"/>
      <c r="BB110" s="218"/>
      <c r="BC110" s="218"/>
      <c r="BD110" s="218"/>
    </row>
    <row r="111" spans="2:56" ht="15.75" customHeight="1">
      <c r="B111" s="218"/>
      <c r="C111" s="218"/>
      <c r="D111" s="218"/>
      <c r="E111" s="218"/>
      <c r="F111" s="218"/>
      <c r="G111" s="218"/>
      <c r="H111" s="218"/>
      <c r="I111" s="218"/>
      <c r="J111" s="218"/>
      <c r="K111" s="218"/>
      <c r="L111" s="218"/>
      <c r="M111" s="218"/>
      <c r="N111" s="218"/>
      <c r="O111" s="218"/>
      <c r="P111" s="218"/>
      <c r="Q111" s="218"/>
      <c r="R111" s="218"/>
      <c r="S111" s="218"/>
      <c r="T111" s="218"/>
      <c r="U111" s="218"/>
      <c r="V111" s="218"/>
      <c r="W111" s="218"/>
      <c r="X111" s="218"/>
      <c r="Y111" s="218"/>
      <c r="Z111" s="218"/>
      <c r="AA111" s="218"/>
      <c r="AB111" s="218"/>
      <c r="AC111" s="218"/>
      <c r="AD111" s="218"/>
      <c r="AE111" s="218"/>
      <c r="AF111" s="218"/>
      <c r="AG111" s="218"/>
      <c r="AH111" s="218"/>
      <c r="AI111" s="218"/>
      <c r="AJ111" s="218"/>
      <c r="AK111" s="218"/>
      <c r="AL111" s="218"/>
      <c r="AM111" s="218"/>
      <c r="AN111" s="218"/>
      <c r="AO111" s="218"/>
      <c r="AP111" s="218"/>
      <c r="AQ111" s="218"/>
      <c r="AR111" s="218"/>
      <c r="AS111" s="218"/>
      <c r="AT111" s="218"/>
      <c r="AU111" s="218"/>
      <c r="AV111" s="218"/>
      <c r="AW111" s="218"/>
      <c r="AX111" s="218"/>
      <c r="AY111" s="218"/>
      <c r="AZ111" s="218"/>
      <c r="BA111" s="218"/>
      <c r="BB111" s="218"/>
      <c r="BC111" s="218"/>
      <c r="BD111" s="218"/>
    </row>
    <row r="112" spans="2:56" ht="15.75" customHeight="1">
      <c r="B112" s="218"/>
      <c r="C112" s="218"/>
      <c r="D112" s="218"/>
      <c r="E112" s="218"/>
      <c r="F112" s="218"/>
      <c r="G112" s="218"/>
      <c r="H112" s="218"/>
      <c r="I112" s="218"/>
      <c r="J112" s="218"/>
      <c r="K112" s="218"/>
      <c r="L112" s="218"/>
      <c r="M112" s="218"/>
      <c r="N112" s="218"/>
      <c r="O112" s="218"/>
      <c r="P112" s="218"/>
      <c r="Q112" s="218"/>
      <c r="R112" s="218"/>
      <c r="S112" s="218"/>
      <c r="T112" s="218"/>
      <c r="U112" s="218"/>
      <c r="V112" s="218"/>
      <c r="W112" s="218"/>
      <c r="X112" s="218"/>
      <c r="Y112" s="218"/>
      <c r="Z112" s="218"/>
      <c r="AA112" s="218"/>
      <c r="AB112" s="218"/>
      <c r="AC112" s="218"/>
      <c r="AD112" s="218"/>
      <c r="AE112" s="218"/>
      <c r="AF112" s="218"/>
      <c r="AG112" s="218"/>
      <c r="AH112" s="218"/>
      <c r="AI112" s="218"/>
      <c r="AJ112" s="218"/>
      <c r="AK112" s="218"/>
      <c r="AL112" s="218"/>
      <c r="AM112" s="218"/>
      <c r="AN112" s="218"/>
      <c r="AO112" s="218"/>
      <c r="AP112" s="218"/>
      <c r="AQ112" s="218"/>
      <c r="AR112" s="218"/>
      <c r="AS112" s="218"/>
      <c r="AT112" s="218"/>
      <c r="AU112" s="218"/>
      <c r="AV112" s="218"/>
      <c r="AW112" s="218"/>
      <c r="AX112" s="218"/>
      <c r="AY112" s="218"/>
      <c r="AZ112" s="218"/>
      <c r="BA112" s="218"/>
      <c r="BB112" s="218"/>
      <c r="BC112" s="218"/>
      <c r="BD112" s="218"/>
    </row>
    <row r="164" spans="10:10" ht="15.75" customHeight="1" thickBot="1">
      <c r="J164" s="455"/>
    </row>
  </sheetData>
  <mergeCells count="2">
    <mergeCell ref="A2:B2"/>
    <mergeCell ref="J4:AO4"/>
  </mergeCells>
  <conditionalFormatting sqref="A6:A13">
    <cfRule type="expression" dxfId="13" priority="3" stopIfTrue="1">
      <formula>MOD(ROW(), 2)=0</formula>
    </cfRule>
    <cfRule type="expression" dxfId="12" priority="4" stopIfTrue="1">
      <formula>MOD(ROW(), 2)=1</formula>
    </cfRule>
  </conditionalFormatting>
  <conditionalFormatting sqref="C6:G13">
    <cfRule type="expression" dxfId="11" priority="5" stopIfTrue="1">
      <formula>MOD(ROW(), 2)=0</formula>
    </cfRule>
    <cfRule type="expression" dxfId="10" priority="6" stopIfTrue="1">
      <formula>MOD(ROW(), 2)=1</formula>
    </cfRule>
  </conditionalFormatting>
  <conditionalFormatting sqref="I6:AR13">
    <cfRule type="expression" dxfId="9" priority="1" stopIfTrue="1">
      <formula>MOD(ROW(), 2)=0</formula>
    </cfRule>
    <cfRule type="expression" dxfId="8" priority="2" stopIfTrue="1">
      <formula>MOD(ROW(), 2)=1</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7A65B-2A9D-4447-BDC5-34E3B18FE958}">
  <sheetPr>
    <tabColor theme="2" tint="-9.9978637043366805E-2"/>
  </sheetPr>
  <dimension ref="A2:XDN62"/>
  <sheetViews>
    <sheetView showGridLines="0" zoomScale="107" workbookViewId="0">
      <selection activeCell="J28" sqref="J28"/>
    </sheetView>
  </sheetViews>
  <sheetFormatPr baseColWidth="10" defaultColWidth="11" defaultRowHeight="16"/>
  <cols>
    <col min="1" max="1" width="8.83203125" style="84" customWidth="1"/>
    <col min="2" max="2" width="33.33203125" style="84" bestFit="1" customWidth="1"/>
    <col min="3" max="3" width="7.5" style="84" bestFit="1" customWidth="1"/>
    <col min="4" max="4" width="8.6640625" style="84" bestFit="1" customWidth="1"/>
    <col min="5" max="5" width="32" style="84" bestFit="1" customWidth="1"/>
    <col min="6" max="6" width="12.5" style="84" bestFit="1" customWidth="1"/>
    <col min="7" max="7" width="13.6640625" style="84" bestFit="1" customWidth="1"/>
    <col min="8" max="8" width="10.5" style="84" bestFit="1" customWidth="1"/>
    <col min="9" max="9" width="8" style="84" bestFit="1" customWidth="1"/>
    <col min="10" max="10" width="25.33203125" style="150" bestFit="1" customWidth="1"/>
    <col min="11" max="11" width="18.83203125" style="150" bestFit="1" customWidth="1"/>
    <col min="12" max="12" width="19.5" style="150" bestFit="1" customWidth="1"/>
    <col min="13" max="13" width="19.6640625" style="150" bestFit="1" customWidth="1"/>
    <col min="14" max="14" width="33" style="84" bestFit="1" customWidth="1"/>
    <col min="15" max="15" width="30.33203125" style="151" bestFit="1" customWidth="1"/>
    <col min="16" max="16" width="14" style="84" bestFit="1" customWidth="1"/>
    <col min="17" max="17" width="10.1640625" style="84" bestFit="1" customWidth="1"/>
    <col min="18" max="18" width="10.83203125" style="84" bestFit="1" customWidth="1"/>
    <col min="19" max="19" width="11.33203125" style="84" bestFit="1" customWidth="1"/>
    <col min="20" max="20" width="16.6640625" style="84" bestFit="1" customWidth="1"/>
    <col min="21" max="21" width="17" style="84" bestFit="1" customWidth="1"/>
    <col min="22" max="22" width="14.5" style="84" bestFit="1" customWidth="1"/>
    <col min="23" max="23" width="17" style="84" bestFit="1" customWidth="1"/>
    <col min="24" max="16384" width="11" style="84"/>
  </cols>
  <sheetData>
    <row r="2" spans="1:24" ht="21" thickBot="1">
      <c r="A2" s="762" t="s">
        <v>429</v>
      </c>
      <c r="B2" s="762"/>
      <c r="C2" s="762"/>
      <c r="D2" s="762"/>
    </row>
    <row r="3" spans="1:24" ht="17" thickTop="1"/>
    <row r="4" spans="1:24" s="419" customFormat="1" ht="20" thickBot="1">
      <c r="A4" s="435" t="s">
        <v>430</v>
      </c>
      <c r="B4" s="435" t="s">
        <v>416</v>
      </c>
      <c r="C4" s="435" t="s">
        <v>36</v>
      </c>
      <c r="D4" s="435" t="s">
        <v>333</v>
      </c>
      <c r="E4" s="435" t="s">
        <v>418</v>
      </c>
      <c r="F4" s="435" t="s">
        <v>419</v>
      </c>
      <c r="G4" s="435" t="s">
        <v>421</v>
      </c>
      <c r="H4" s="435" t="s">
        <v>422</v>
      </c>
      <c r="I4" s="435" t="s">
        <v>423</v>
      </c>
      <c r="J4" s="435" t="s">
        <v>439</v>
      </c>
      <c r="K4" s="435" t="s">
        <v>440</v>
      </c>
      <c r="L4" s="435" t="s">
        <v>441</v>
      </c>
      <c r="M4" s="435" t="s">
        <v>442</v>
      </c>
      <c r="N4" s="435" t="s">
        <v>443</v>
      </c>
      <c r="O4" s="435" t="s">
        <v>444</v>
      </c>
      <c r="P4" s="435" t="s">
        <v>445</v>
      </c>
      <c r="Q4" s="435" t="s">
        <v>446</v>
      </c>
      <c r="R4" s="435" t="s">
        <v>431</v>
      </c>
      <c r="S4" s="435" t="s">
        <v>432</v>
      </c>
      <c r="T4" s="435" t="s">
        <v>433</v>
      </c>
      <c r="U4" s="435" t="s">
        <v>447</v>
      </c>
      <c r="V4" s="443" t="s">
        <v>448</v>
      </c>
      <c r="W4" s="544" t="s">
        <v>434</v>
      </c>
      <c r="X4" s="444"/>
    </row>
    <row r="5" spans="1:24" s="420" customFormat="1" ht="17" thickBot="1">
      <c r="A5" s="437" t="s">
        <v>449</v>
      </c>
      <c r="B5" s="596" t="s">
        <v>450</v>
      </c>
      <c r="C5" s="438" t="s">
        <v>37</v>
      </c>
      <c r="D5" s="439">
        <v>180</v>
      </c>
      <c r="E5" s="438" t="s">
        <v>109</v>
      </c>
      <c r="F5" s="440" t="s">
        <v>451</v>
      </c>
      <c r="G5" s="438" t="s">
        <v>106</v>
      </c>
      <c r="H5" s="441" t="s">
        <v>425</v>
      </c>
      <c r="I5" s="441">
        <v>6</v>
      </c>
      <c r="J5" s="442" t="s">
        <v>435</v>
      </c>
      <c r="K5" s="442" t="s">
        <v>435</v>
      </c>
      <c r="L5" s="442" t="s">
        <v>436</v>
      </c>
      <c r="M5" s="442" t="s">
        <v>436</v>
      </c>
      <c r="N5" s="441">
        <v>678</v>
      </c>
      <c r="O5" s="441">
        <v>1851</v>
      </c>
      <c r="P5" s="441" t="s">
        <v>436</v>
      </c>
      <c r="Q5" s="442" t="s">
        <v>436</v>
      </c>
      <c r="R5" s="442" t="s">
        <v>436</v>
      </c>
      <c r="S5" s="442" t="s">
        <v>436</v>
      </c>
      <c r="T5" s="442" t="s">
        <v>436</v>
      </c>
      <c r="U5" s="442" t="s">
        <v>436</v>
      </c>
      <c r="V5" s="540" t="s">
        <v>436</v>
      </c>
      <c r="W5" s="489" t="s">
        <v>424</v>
      </c>
    </row>
    <row r="6" spans="1:24" s="420" customFormat="1">
      <c r="A6" s="422" t="s">
        <v>452</v>
      </c>
      <c r="B6" s="420" t="s">
        <v>453</v>
      </c>
      <c r="C6" s="420" t="s">
        <v>37</v>
      </c>
      <c r="D6" s="423">
        <v>79</v>
      </c>
      <c r="E6" s="420" t="s">
        <v>109</v>
      </c>
      <c r="F6" s="430" t="s">
        <v>454</v>
      </c>
      <c r="G6" s="420" t="s">
        <v>106</v>
      </c>
      <c r="H6" s="429" t="s">
        <v>425</v>
      </c>
      <c r="I6" s="429">
        <v>4</v>
      </c>
      <c r="J6" s="436" t="s">
        <v>435</v>
      </c>
      <c r="K6" s="436" t="s">
        <v>435</v>
      </c>
      <c r="L6" s="436" t="s">
        <v>436</v>
      </c>
      <c r="M6" s="436" t="s">
        <v>436</v>
      </c>
      <c r="N6" s="429">
        <v>216</v>
      </c>
      <c r="O6" s="429">
        <v>216</v>
      </c>
      <c r="P6" s="429" t="s">
        <v>436</v>
      </c>
      <c r="Q6" s="436" t="s">
        <v>436</v>
      </c>
      <c r="R6" s="436" t="s">
        <v>436</v>
      </c>
      <c r="S6" s="436" t="s">
        <v>436</v>
      </c>
      <c r="T6" s="436" t="s">
        <v>435</v>
      </c>
      <c r="U6" s="436" t="s">
        <v>436</v>
      </c>
      <c r="V6" s="541" t="s">
        <v>436</v>
      </c>
      <c r="W6" s="489" t="s">
        <v>424</v>
      </c>
    </row>
    <row r="7" spans="1:24" s="420" customFormat="1">
      <c r="A7" s="422" t="s">
        <v>455</v>
      </c>
      <c r="B7" s="420" t="s">
        <v>456</v>
      </c>
      <c r="C7" s="420" t="s">
        <v>37</v>
      </c>
      <c r="D7" s="423">
        <v>132</v>
      </c>
      <c r="E7" s="420" t="s">
        <v>109</v>
      </c>
      <c r="F7" s="430" t="s">
        <v>457</v>
      </c>
      <c r="G7" s="420" t="s">
        <v>106</v>
      </c>
      <c r="H7" s="429" t="s">
        <v>425</v>
      </c>
      <c r="I7" s="429">
        <v>9</v>
      </c>
      <c r="J7" s="425" t="s">
        <v>435</v>
      </c>
      <c r="K7" s="425" t="s">
        <v>436</v>
      </c>
      <c r="L7" s="425" t="s">
        <v>436</v>
      </c>
      <c r="M7" s="425" t="s">
        <v>436</v>
      </c>
      <c r="N7" s="429"/>
      <c r="O7" s="429"/>
      <c r="P7" s="429" t="s">
        <v>436</v>
      </c>
      <c r="Q7" s="425" t="s">
        <v>436</v>
      </c>
      <c r="R7" s="425" t="s">
        <v>436</v>
      </c>
      <c r="S7" s="425" t="s">
        <v>436</v>
      </c>
      <c r="T7" s="425" t="s">
        <v>436</v>
      </c>
      <c r="U7" s="425" t="s">
        <v>435</v>
      </c>
      <c r="V7" s="542" t="s">
        <v>436</v>
      </c>
      <c r="W7" s="489" t="s">
        <v>437</v>
      </c>
    </row>
    <row r="8" spans="1:24" s="420" customFormat="1">
      <c r="A8" s="422" t="s">
        <v>458</v>
      </c>
      <c r="B8" s="474" t="s">
        <v>108</v>
      </c>
      <c r="C8" s="420" t="s">
        <v>37</v>
      </c>
      <c r="D8" s="423">
        <v>107</v>
      </c>
      <c r="E8" s="420" t="s">
        <v>109</v>
      </c>
      <c r="F8" s="430" t="s">
        <v>459</v>
      </c>
      <c r="G8" s="420" t="s">
        <v>106</v>
      </c>
      <c r="H8" s="429" t="s">
        <v>425</v>
      </c>
      <c r="I8" s="429">
        <v>7</v>
      </c>
      <c r="J8" s="425" t="s">
        <v>435</v>
      </c>
      <c r="K8" s="425" t="s">
        <v>435</v>
      </c>
      <c r="L8" s="425" t="s">
        <v>436</v>
      </c>
      <c r="M8" s="425" t="s">
        <v>436</v>
      </c>
      <c r="N8" s="429">
        <v>1357</v>
      </c>
      <c r="O8" s="429">
        <v>4570</v>
      </c>
      <c r="P8" s="429" t="s">
        <v>436</v>
      </c>
      <c r="Q8" s="425" t="s">
        <v>436</v>
      </c>
      <c r="R8" s="425" t="s">
        <v>436</v>
      </c>
      <c r="S8" s="425" t="s">
        <v>436</v>
      </c>
      <c r="T8" s="425" t="s">
        <v>436</v>
      </c>
      <c r="U8" s="425" t="s">
        <v>436</v>
      </c>
      <c r="V8" s="542" t="s">
        <v>436</v>
      </c>
      <c r="W8" s="489" t="s">
        <v>437</v>
      </c>
    </row>
    <row r="9" spans="1:24" s="420" customFormat="1">
      <c r="A9" s="422" t="s">
        <v>460</v>
      </c>
      <c r="B9" s="420" t="s">
        <v>461</v>
      </c>
      <c r="C9" s="420" t="s">
        <v>37</v>
      </c>
      <c r="D9" s="423">
        <v>20</v>
      </c>
      <c r="E9" s="420" t="s">
        <v>109</v>
      </c>
      <c r="F9" s="430" t="s">
        <v>426</v>
      </c>
      <c r="G9" s="420" t="s">
        <v>106</v>
      </c>
      <c r="H9" s="429" t="s">
        <v>425</v>
      </c>
      <c r="I9" s="429">
        <v>3</v>
      </c>
      <c r="J9" s="425" t="s">
        <v>435</v>
      </c>
      <c r="K9" s="425" t="s">
        <v>436</v>
      </c>
      <c r="L9" s="425" t="s">
        <v>436</v>
      </c>
      <c r="M9" s="425" t="s">
        <v>436</v>
      </c>
      <c r="N9" s="429"/>
      <c r="O9" s="429"/>
      <c r="P9" s="429" t="s">
        <v>436</v>
      </c>
      <c r="Q9" s="425" t="s">
        <v>436</v>
      </c>
      <c r="R9" s="425" t="s">
        <v>436</v>
      </c>
      <c r="S9" s="425" t="s">
        <v>436</v>
      </c>
      <c r="T9" s="425" t="s">
        <v>436</v>
      </c>
      <c r="U9" s="425" t="s">
        <v>435</v>
      </c>
      <c r="V9" s="542" t="s">
        <v>436</v>
      </c>
      <c r="W9" s="489" t="s">
        <v>437</v>
      </c>
    </row>
    <row r="10" spans="1:24" s="420" customFormat="1">
      <c r="A10" s="422" t="s">
        <v>462</v>
      </c>
      <c r="B10" s="474" t="s">
        <v>112</v>
      </c>
      <c r="C10" s="420" t="s">
        <v>37</v>
      </c>
      <c r="D10" s="423">
        <v>278</v>
      </c>
      <c r="E10" s="420" t="s">
        <v>109</v>
      </c>
      <c r="F10" s="430" t="s">
        <v>463</v>
      </c>
      <c r="G10" s="420" t="s">
        <v>106</v>
      </c>
      <c r="H10" s="429" t="s">
        <v>425</v>
      </c>
      <c r="I10" s="429">
        <v>7</v>
      </c>
      <c r="J10" s="425" t="s">
        <v>435</v>
      </c>
      <c r="K10" s="425" t="s">
        <v>435</v>
      </c>
      <c r="L10" s="425" t="s">
        <v>436</v>
      </c>
      <c r="M10" s="425" t="s">
        <v>436</v>
      </c>
      <c r="N10" s="429">
        <v>1800</v>
      </c>
      <c r="O10" s="429">
        <v>3600</v>
      </c>
      <c r="P10" s="429" t="s">
        <v>436</v>
      </c>
      <c r="Q10" s="425" t="s">
        <v>436</v>
      </c>
      <c r="R10" s="425" t="s">
        <v>436</v>
      </c>
      <c r="S10" s="425" t="s">
        <v>436</v>
      </c>
      <c r="T10" s="425" t="s">
        <v>436</v>
      </c>
      <c r="U10" s="425" t="s">
        <v>436</v>
      </c>
      <c r="V10" s="542" t="s">
        <v>436</v>
      </c>
      <c r="W10" s="489" t="s">
        <v>438</v>
      </c>
    </row>
    <row r="11" spans="1:24" s="420" customFormat="1">
      <c r="A11" s="422" t="s">
        <v>464</v>
      </c>
      <c r="B11" s="420" t="s">
        <v>465</v>
      </c>
      <c r="C11" s="420" t="s">
        <v>37</v>
      </c>
      <c r="D11" s="423">
        <v>25</v>
      </c>
      <c r="E11" s="420" t="s">
        <v>109</v>
      </c>
      <c r="F11" s="430"/>
      <c r="G11" s="420" t="s">
        <v>106</v>
      </c>
      <c r="H11" s="429" t="s">
        <v>425</v>
      </c>
      <c r="I11" s="429">
        <v>5</v>
      </c>
      <c r="J11" s="425" t="s">
        <v>435</v>
      </c>
      <c r="K11" s="425" t="s">
        <v>436</v>
      </c>
      <c r="L11" s="425" t="s">
        <v>436</v>
      </c>
      <c r="M11" s="425" t="s">
        <v>436</v>
      </c>
      <c r="N11" s="429"/>
      <c r="O11" s="429"/>
      <c r="P11" s="429" t="s">
        <v>436</v>
      </c>
      <c r="Q11" s="425" t="s">
        <v>436</v>
      </c>
      <c r="R11" s="425" t="s">
        <v>436</v>
      </c>
      <c r="S11" s="425" t="s">
        <v>436</v>
      </c>
      <c r="T11" s="425" t="s">
        <v>436</v>
      </c>
      <c r="U11" s="425" t="s">
        <v>435</v>
      </c>
      <c r="V11" s="542" t="s">
        <v>436</v>
      </c>
      <c r="W11" s="489" t="s">
        <v>437</v>
      </c>
    </row>
    <row r="12" spans="1:24" s="420" customFormat="1">
      <c r="A12" s="422" t="s">
        <v>466</v>
      </c>
      <c r="B12" s="420" t="s">
        <v>467</v>
      </c>
      <c r="C12" s="420" t="s">
        <v>37</v>
      </c>
      <c r="D12" s="423">
        <v>39</v>
      </c>
      <c r="E12" s="420" t="s">
        <v>109</v>
      </c>
      <c r="F12" s="430" t="s">
        <v>468</v>
      </c>
      <c r="G12" s="420" t="s">
        <v>106</v>
      </c>
      <c r="H12" s="429" t="s">
        <v>425</v>
      </c>
      <c r="I12" s="429">
        <v>8</v>
      </c>
      <c r="J12" s="425" t="s">
        <v>435</v>
      </c>
      <c r="K12" s="425" t="s">
        <v>436</v>
      </c>
      <c r="L12" s="425" t="s">
        <v>436</v>
      </c>
      <c r="M12" s="425" t="s">
        <v>436</v>
      </c>
      <c r="N12" s="429"/>
      <c r="O12" s="429"/>
      <c r="P12" s="429" t="s">
        <v>436</v>
      </c>
      <c r="Q12" s="425" t="s">
        <v>436</v>
      </c>
      <c r="R12" s="425" t="s">
        <v>436</v>
      </c>
      <c r="S12" s="425" t="s">
        <v>436</v>
      </c>
      <c r="T12" s="425" t="s">
        <v>435</v>
      </c>
      <c r="U12" s="425" t="s">
        <v>435</v>
      </c>
      <c r="V12" s="542" t="s">
        <v>436</v>
      </c>
      <c r="W12" s="489" t="s">
        <v>437</v>
      </c>
    </row>
    <row r="13" spans="1:24" s="420" customFormat="1">
      <c r="A13" s="422" t="s">
        <v>469</v>
      </c>
      <c r="B13" s="420" t="s">
        <v>470</v>
      </c>
      <c r="C13" s="420" t="s">
        <v>37</v>
      </c>
      <c r="D13" s="423">
        <v>176</v>
      </c>
      <c r="E13" s="420" t="s">
        <v>109</v>
      </c>
      <c r="F13" s="430" t="s">
        <v>471</v>
      </c>
      <c r="G13" s="420" t="s">
        <v>106</v>
      </c>
      <c r="H13" s="429" t="s">
        <v>425</v>
      </c>
      <c r="I13" s="429">
        <v>8</v>
      </c>
      <c r="J13" s="425" t="s">
        <v>435</v>
      </c>
      <c r="K13" s="425" t="s">
        <v>436</v>
      </c>
      <c r="L13" s="425" t="s">
        <v>436</v>
      </c>
      <c r="M13" s="425" t="s">
        <v>436</v>
      </c>
      <c r="N13" s="429">
        <v>182</v>
      </c>
      <c r="O13" s="429">
        <v>182</v>
      </c>
      <c r="P13" s="429" t="s">
        <v>436</v>
      </c>
      <c r="Q13" s="425" t="s">
        <v>436</v>
      </c>
      <c r="R13" s="425" t="s">
        <v>436</v>
      </c>
      <c r="S13" s="425" t="s">
        <v>436</v>
      </c>
      <c r="T13" s="425" t="s">
        <v>436</v>
      </c>
      <c r="U13" s="425" t="s">
        <v>436</v>
      </c>
      <c r="V13" s="542" t="s">
        <v>436</v>
      </c>
      <c r="W13" s="489" t="s">
        <v>438</v>
      </c>
    </row>
    <row r="14" spans="1:24" s="420" customFormat="1">
      <c r="A14" s="424" t="s">
        <v>472</v>
      </c>
      <c r="B14" s="595" t="s">
        <v>114</v>
      </c>
      <c r="C14" s="423" t="s">
        <v>37</v>
      </c>
      <c r="D14" s="423">
        <v>194</v>
      </c>
      <c r="E14" s="423" t="s">
        <v>109</v>
      </c>
      <c r="F14" s="431" t="s">
        <v>473</v>
      </c>
      <c r="G14" s="423" t="s">
        <v>106</v>
      </c>
      <c r="H14" s="428" t="s">
        <v>425</v>
      </c>
      <c r="I14" s="428">
        <v>5</v>
      </c>
      <c r="J14" s="426" t="s">
        <v>435</v>
      </c>
      <c r="K14" s="426" t="s">
        <v>435</v>
      </c>
      <c r="L14" s="426" t="s">
        <v>436</v>
      </c>
      <c r="M14" s="426" t="s">
        <v>436</v>
      </c>
      <c r="N14" s="428">
        <v>1076</v>
      </c>
      <c r="O14" s="428">
        <v>1615</v>
      </c>
      <c r="P14" s="428" t="s">
        <v>436</v>
      </c>
      <c r="Q14" s="426" t="s">
        <v>436</v>
      </c>
      <c r="R14" s="426" t="s">
        <v>436</v>
      </c>
      <c r="S14" s="426" t="s">
        <v>436</v>
      </c>
      <c r="T14" s="426" t="s">
        <v>436</v>
      </c>
      <c r="U14" s="426" t="s">
        <v>436</v>
      </c>
      <c r="V14" s="543" t="s">
        <v>436</v>
      </c>
      <c r="W14" s="489" t="s">
        <v>437</v>
      </c>
    </row>
    <row r="15" spans="1:24" s="420" customFormat="1">
      <c r="A15" s="422" t="s">
        <v>474</v>
      </c>
      <c r="B15" t="s">
        <v>526</v>
      </c>
      <c r="C15" s="420" t="s">
        <v>37</v>
      </c>
      <c r="D15" s="423">
        <v>224</v>
      </c>
      <c r="E15" s="420" t="s">
        <v>109</v>
      </c>
      <c r="F15" s="430" t="s">
        <v>475</v>
      </c>
      <c r="G15" s="420" t="s">
        <v>106</v>
      </c>
      <c r="H15" s="429" t="s">
        <v>425</v>
      </c>
      <c r="I15" s="429">
        <v>5</v>
      </c>
      <c r="J15" s="427" t="s">
        <v>435</v>
      </c>
      <c r="K15" s="427" t="s">
        <v>435</v>
      </c>
      <c r="L15" s="427" t="s">
        <v>436</v>
      </c>
      <c r="M15" s="427" t="s">
        <v>436</v>
      </c>
      <c r="N15" s="429">
        <v>720</v>
      </c>
      <c r="O15" s="429">
        <v>720</v>
      </c>
      <c r="P15" s="429" t="s">
        <v>436</v>
      </c>
      <c r="Q15" s="427" t="s">
        <v>436</v>
      </c>
      <c r="R15" s="427" t="s">
        <v>436</v>
      </c>
      <c r="S15" s="427" t="s">
        <v>436</v>
      </c>
      <c r="T15" s="425" t="s">
        <v>436</v>
      </c>
      <c r="U15" s="425" t="s">
        <v>436</v>
      </c>
      <c r="V15" s="542" t="s">
        <v>436</v>
      </c>
      <c r="W15" s="489" t="s">
        <v>438</v>
      </c>
    </row>
    <row r="16" spans="1:24">
      <c r="A16" s="416"/>
      <c r="B16" s="114"/>
      <c r="C16" s="106"/>
      <c r="D16" s="417"/>
      <c r="E16" s="106"/>
      <c r="F16" s="106"/>
      <c r="G16" s="106"/>
      <c r="H16" s="106"/>
      <c r="I16" s="106"/>
      <c r="J16" s="418"/>
      <c r="K16" s="418"/>
      <c r="L16" s="418"/>
      <c r="M16" s="418"/>
      <c r="N16" s="417"/>
      <c r="O16" s="417"/>
      <c r="P16" s="418"/>
      <c r="Q16" s="418"/>
      <c r="R16" s="418"/>
      <c r="S16" s="106"/>
    </row>
    <row r="17" spans="1:67" customFormat="1">
      <c r="A17" s="432"/>
      <c r="B17" s="433"/>
      <c r="C17" s="433"/>
      <c r="D17" s="433"/>
      <c r="E17" s="433"/>
      <c r="F17" s="433"/>
      <c r="G17" s="433"/>
      <c r="H17" s="433"/>
      <c r="I17" s="433"/>
      <c r="J17" s="433"/>
      <c r="K17" s="433"/>
      <c r="L17" s="433"/>
      <c r="M17" s="433"/>
      <c r="N17" s="432"/>
      <c r="O17" s="433"/>
      <c r="P17" s="432"/>
      <c r="Q17" s="433"/>
      <c r="R17" s="433"/>
      <c r="S17" s="433"/>
      <c r="T17" s="433"/>
      <c r="U17" s="433"/>
      <c r="V17" s="432"/>
      <c r="W17" s="433"/>
      <c r="X17" s="433"/>
      <c r="Y17" s="433"/>
      <c r="Z17" s="433"/>
      <c r="AA17" s="433"/>
      <c r="AB17" s="433"/>
      <c r="AC17" s="433"/>
      <c r="AD17" s="433"/>
      <c r="AE17" s="433"/>
      <c r="AF17" s="433"/>
      <c r="AG17" s="433"/>
      <c r="AH17" s="433"/>
      <c r="AI17" s="433"/>
      <c r="AJ17" s="433"/>
      <c r="AK17" s="433"/>
      <c r="AL17" s="433"/>
      <c r="AM17" s="433"/>
      <c r="AN17" s="433"/>
      <c r="AO17" s="433"/>
      <c r="AP17" s="433"/>
      <c r="AQ17" s="433"/>
      <c r="AR17" s="433"/>
      <c r="AS17" s="433"/>
      <c r="AT17" s="433"/>
      <c r="AU17" s="433"/>
      <c r="AV17" s="433"/>
      <c r="AW17" s="433"/>
      <c r="AX17" s="433"/>
      <c r="AY17" s="433"/>
      <c r="AZ17" s="433"/>
      <c r="BA17" s="433"/>
      <c r="BB17" s="433"/>
      <c r="BC17" s="433"/>
      <c r="BD17" s="433"/>
      <c r="BE17" s="433"/>
      <c r="BF17" s="433"/>
      <c r="BG17" s="433"/>
      <c r="BH17" s="433"/>
      <c r="BI17" s="433"/>
      <c r="BJ17" s="433"/>
      <c r="BK17" s="433"/>
      <c r="BL17" s="434"/>
      <c r="BM17" s="434"/>
      <c r="BN17" s="434"/>
      <c r="BO17" s="434"/>
    </row>
    <row r="18" spans="1:67">
      <c r="A18" s="323"/>
      <c r="B18"/>
      <c r="C18"/>
      <c r="D18"/>
      <c r="E18"/>
      <c r="F18"/>
      <c r="G18"/>
      <c r="H18"/>
      <c r="I18"/>
      <c r="J18"/>
      <c r="K18"/>
      <c r="L18"/>
      <c r="M18"/>
      <c r="N18" s="323"/>
      <c r="O18"/>
      <c r="P18" s="323"/>
      <c r="Q18"/>
      <c r="R18"/>
      <c r="S18"/>
      <c r="T18"/>
      <c r="U18"/>
      <c r="V18" s="323"/>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row>
    <row r="19" spans="1:67">
      <c r="A19" s="195"/>
      <c r="B19" s="114"/>
      <c r="C19" s="106"/>
      <c r="D19" s="417"/>
      <c r="E19" s="106"/>
      <c r="F19" s="106"/>
      <c r="G19" s="106"/>
      <c r="H19" s="106"/>
      <c r="I19" s="106"/>
      <c r="J19" s="418"/>
      <c r="K19" s="418"/>
      <c r="L19" s="418"/>
      <c r="M19" s="418"/>
      <c r="N19" s="417"/>
      <c r="O19" s="417"/>
      <c r="P19" s="418"/>
      <c r="Q19" s="418"/>
      <c r="R19" s="418"/>
      <c r="S19" s="106"/>
    </row>
    <row r="20" spans="1:67">
      <c r="A20" s="416"/>
      <c r="B20" s="114"/>
      <c r="C20" s="106"/>
      <c r="D20" s="417"/>
      <c r="E20" s="106"/>
      <c r="F20" s="106"/>
      <c r="G20" s="106"/>
      <c r="H20" s="106"/>
      <c r="I20" s="106"/>
      <c r="J20" s="418"/>
      <c r="K20" s="418"/>
      <c r="L20" s="418"/>
      <c r="M20" s="418"/>
      <c r="N20" s="417"/>
      <c r="O20" s="417"/>
      <c r="P20" s="418"/>
      <c r="Q20" s="418"/>
      <c r="R20" s="418"/>
      <c r="S20" s="106"/>
    </row>
    <row r="21" spans="1:67">
      <c r="A21" s="195"/>
      <c r="B21" s="114"/>
      <c r="C21" s="106"/>
      <c r="D21" s="417"/>
      <c r="E21" s="106"/>
      <c r="F21" s="106"/>
      <c r="G21" s="106"/>
      <c r="H21" s="106"/>
      <c r="I21" s="106"/>
      <c r="J21" s="418"/>
      <c r="K21" s="418"/>
      <c r="L21" s="418"/>
      <c r="M21" s="418"/>
      <c r="N21" s="417"/>
      <c r="O21" s="417"/>
      <c r="P21" s="418"/>
      <c r="Q21" s="418"/>
      <c r="R21" s="418"/>
      <c r="S21" s="106"/>
    </row>
    <row r="22" spans="1:67">
      <c r="A22" s="416"/>
      <c r="B22" s="114"/>
      <c r="C22" s="106"/>
      <c r="D22" s="417"/>
      <c r="E22" s="106"/>
      <c r="F22" s="106"/>
      <c r="G22" s="106"/>
      <c r="H22" s="106"/>
      <c r="I22" s="106"/>
      <c r="J22" s="418"/>
      <c r="K22" s="418"/>
      <c r="L22" s="418"/>
      <c r="M22" s="418"/>
      <c r="N22" s="417"/>
      <c r="O22" s="417"/>
      <c r="P22" s="418"/>
      <c r="Q22" s="418"/>
      <c r="R22" s="418"/>
      <c r="S22" s="106"/>
    </row>
    <row r="23" spans="1:67">
      <c r="A23" s="195"/>
      <c r="B23" s="114"/>
      <c r="C23" s="106"/>
      <c r="D23" s="417"/>
      <c r="E23" s="106"/>
      <c r="F23" s="106"/>
      <c r="G23" s="106"/>
      <c r="H23" s="106"/>
      <c r="I23" s="106"/>
      <c r="J23" s="418"/>
      <c r="K23" s="418"/>
      <c r="L23" s="418"/>
      <c r="M23" s="418"/>
      <c r="N23" s="417"/>
      <c r="O23" s="417"/>
      <c r="P23" s="418"/>
      <c r="Q23" s="418"/>
      <c r="R23" s="418"/>
      <c r="S23" s="106"/>
    </row>
    <row r="24" spans="1:67">
      <c r="A24" s="416"/>
      <c r="B24" s="114"/>
      <c r="C24" s="106"/>
      <c r="D24" s="417"/>
      <c r="E24" s="106"/>
      <c r="F24" s="106"/>
      <c r="G24" s="106"/>
      <c r="H24" s="106"/>
      <c r="I24" s="106"/>
      <c r="J24" s="418"/>
      <c r="K24" s="418"/>
      <c r="L24" s="418"/>
      <c r="M24" s="418"/>
      <c r="N24" s="417"/>
      <c r="O24" s="417"/>
      <c r="P24" s="418"/>
      <c r="Q24" s="418"/>
      <c r="R24" s="418"/>
      <c r="S24" s="106"/>
    </row>
    <row r="25" spans="1:67">
      <c r="A25" s="195"/>
      <c r="B25" s="114"/>
      <c r="C25" s="106"/>
      <c r="D25" s="417"/>
      <c r="E25" s="106"/>
      <c r="F25" s="106"/>
      <c r="G25" s="106"/>
      <c r="H25" s="106"/>
      <c r="I25" s="106"/>
      <c r="J25" s="418"/>
      <c r="K25" s="418"/>
      <c r="L25" s="418"/>
      <c r="M25" s="418"/>
      <c r="N25" s="417"/>
      <c r="O25" s="417"/>
      <c r="P25" s="418"/>
      <c r="Q25" s="418"/>
      <c r="R25" s="418"/>
      <c r="S25" s="106"/>
    </row>
    <row r="26" spans="1:67">
      <c r="A26" s="416"/>
      <c r="B26" s="114"/>
      <c r="C26" s="106"/>
      <c r="D26" s="417"/>
      <c r="E26" s="106"/>
      <c r="F26" s="106"/>
      <c r="G26" s="106"/>
      <c r="H26" s="106"/>
      <c r="I26" s="106"/>
      <c r="J26" s="418"/>
      <c r="K26" s="418"/>
      <c r="L26" s="418"/>
      <c r="M26" s="418"/>
      <c r="N26" s="417"/>
      <c r="O26" s="417"/>
      <c r="P26" s="418"/>
      <c r="Q26" s="418"/>
      <c r="R26" s="418"/>
      <c r="S26" s="106"/>
    </row>
    <row r="27" spans="1:67">
      <c r="A27" s="195"/>
      <c r="B27" s="114"/>
      <c r="C27" s="106"/>
      <c r="D27" s="417"/>
      <c r="E27" s="106"/>
      <c r="F27" s="106"/>
      <c r="G27" s="106"/>
      <c r="H27" s="106"/>
      <c r="I27" s="106"/>
      <c r="J27" s="418"/>
      <c r="K27" s="418"/>
      <c r="L27" s="418"/>
      <c r="M27" s="418"/>
      <c r="N27" s="417"/>
      <c r="O27" s="417"/>
      <c r="P27" s="418"/>
      <c r="Q27" s="418"/>
      <c r="R27" s="418"/>
      <c r="S27" s="106"/>
    </row>
    <row r="28" spans="1:67">
      <c r="A28" s="416"/>
      <c r="B28" s="114"/>
      <c r="C28" s="106"/>
      <c r="D28" s="417"/>
      <c r="E28" s="106"/>
      <c r="F28" s="106"/>
      <c r="G28" s="106"/>
      <c r="H28" s="106"/>
      <c r="I28" s="106"/>
      <c r="J28" s="418"/>
      <c r="K28" s="418"/>
      <c r="L28" s="418"/>
      <c r="M28" s="418"/>
      <c r="N28" s="417"/>
      <c r="O28" s="417"/>
      <c r="P28" s="418"/>
      <c r="Q28" s="418"/>
      <c r="R28" s="418"/>
      <c r="S28" s="106"/>
    </row>
    <row r="29" spans="1:67">
      <c r="A29" s="195"/>
      <c r="B29" s="114"/>
      <c r="C29" s="106"/>
      <c r="D29" s="417"/>
      <c r="E29" s="106"/>
      <c r="F29" s="106"/>
      <c r="G29" s="106"/>
      <c r="H29" s="106"/>
      <c r="I29" s="106"/>
      <c r="J29" s="418"/>
      <c r="K29" s="418"/>
      <c r="L29" s="418"/>
      <c r="M29" s="418"/>
      <c r="N29" s="417"/>
      <c r="O29" s="417"/>
      <c r="P29" s="418"/>
      <c r="Q29" s="418"/>
      <c r="R29" s="418"/>
      <c r="S29" s="106"/>
    </row>
    <row r="30" spans="1:67">
      <c r="A30" s="416"/>
      <c r="B30" s="114"/>
      <c r="C30" s="106"/>
      <c r="D30" s="417"/>
      <c r="E30" s="106"/>
      <c r="F30" s="106"/>
      <c r="G30" s="106"/>
      <c r="H30" s="106"/>
      <c r="I30" s="106"/>
      <c r="J30" s="418"/>
      <c r="K30" s="418"/>
      <c r="L30" s="418"/>
      <c r="M30" s="418"/>
      <c r="N30" s="417"/>
      <c r="O30" s="417"/>
      <c r="P30" s="418"/>
      <c r="Q30" s="418"/>
      <c r="R30" s="418"/>
      <c r="S30" s="106"/>
    </row>
    <row r="31" spans="1:67">
      <c r="A31" s="195"/>
      <c r="B31" s="114"/>
      <c r="C31" s="106"/>
      <c r="D31" s="417"/>
      <c r="E31" s="106"/>
      <c r="F31" s="106"/>
      <c r="G31" s="106"/>
      <c r="H31" s="106"/>
      <c r="I31" s="106"/>
      <c r="J31" s="418"/>
      <c r="K31" s="418"/>
      <c r="L31" s="418"/>
      <c r="M31" s="418"/>
      <c r="N31" s="417"/>
      <c r="O31" s="417"/>
      <c r="P31" s="418"/>
      <c r="Q31" s="418"/>
      <c r="R31" s="418"/>
      <c r="S31" s="106"/>
    </row>
    <row r="32" spans="1:67">
      <c r="A32" s="416"/>
      <c r="B32" s="114"/>
      <c r="C32" s="106"/>
      <c r="D32" s="417"/>
      <c r="E32" s="106"/>
      <c r="F32" s="106"/>
      <c r="G32" s="106"/>
      <c r="H32" s="106"/>
      <c r="I32" s="106"/>
      <c r="J32" s="418"/>
      <c r="K32" s="418"/>
      <c r="L32" s="418"/>
      <c r="M32" s="418"/>
      <c r="N32" s="417"/>
      <c r="O32" s="417"/>
      <c r="P32" s="418"/>
      <c r="Q32" s="418"/>
      <c r="R32" s="418"/>
      <c r="S32" s="106"/>
    </row>
    <row r="33" spans="1:16342">
      <c r="A33" s="195"/>
      <c r="B33" s="114"/>
      <c r="C33" s="106"/>
      <c r="D33" s="417"/>
      <c r="E33" s="106"/>
      <c r="F33" s="106"/>
      <c r="G33" s="106"/>
      <c r="H33" s="106"/>
      <c r="I33" s="106"/>
      <c r="J33" s="418"/>
      <c r="K33" s="418"/>
      <c r="L33" s="418"/>
      <c r="M33" s="418"/>
      <c r="N33" s="417"/>
      <c r="O33" s="417"/>
      <c r="P33" s="418"/>
      <c r="Q33" s="418"/>
      <c r="R33" s="418"/>
      <c r="S33" s="106"/>
    </row>
    <row r="34" spans="1:16342">
      <c r="A34" s="416"/>
      <c r="B34" s="114"/>
      <c r="C34" s="106"/>
      <c r="D34" s="417"/>
      <c r="E34" s="106"/>
      <c r="F34" s="106"/>
      <c r="G34" s="106"/>
      <c r="H34" s="106"/>
      <c r="I34" s="106"/>
      <c r="J34" s="418"/>
      <c r="K34" s="418"/>
      <c r="L34" s="418"/>
      <c r="M34" s="418"/>
      <c r="N34" s="417"/>
      <c r="O34" s="417"/>
      <c r="P34" s="418"/>
      <c r="Q34" s="418"/>
      <c r="R34" s="418"/>
      <c r="S34" s="106"/>
    </row>
    <row r="35" spans="1:16342">
      <c r="A35" s="195"/>
      <c r="B35" s="114"/>
      <c r="C35" s="106"/>
      <c r="D35" s="417"/>
      <c r="E35" s="106"/>
      <c r="F35" s="106"/>
      <c r="G35" s="106"/>
      <c r="H35" s="106"/>
      <c r="I35" s="106"/>
      <c r="J35" s="418"/>
      <c r="K35" s="418"/>
      <c r="L35" s="418"/>
      <c r="M35" s="418"/>
      <c r="N35" s="417"/>
      <c r="O35" s="417"/>
      <c r="P35" s="418"/>
      <c r="Q35" s="418"/>
      <c r="R35" s="418"/>
      <c r="S35" s="106"/>
    </row>
    <row r="36" spans="1:16342">
      <c r="A36" s="416"/>
      <c r="B36" s="114"/>
      <c r="C36" s="106"/>
      <c r="D36" s="417"/>
      <c r="E36" s="106"/>
      <c r="F36" s="106"/>
      <c r="G36" s="106"/>
      <c r="H36" s="106"/>
      <c r="I36" s="106"/>
      <c r="J36" s="418"/>
      <c r="K36" s="418"/>
      <c r="L36" s="418"/>
      <c r="M36" s="418"/>
      <c r="N36" s="417"/>
      <c r="O36" s="417"/>
      <c r="P36" s="418"/>
      <c r="Q36" s="418"/>
      <c r="R36" s="418"/>
      <c r="S36" s="106"/>
    </row>
    <row r="37" spans="1:16342">
      <c r="A37" s="195"/>
      <c r="B37" s="114"/>
      <c r="C37" s="106"/>
      <c r="D37" s="417"/>
      <c r="E37" s="106"/>
      <c r="F37" s="106"/>
      <c r="G37" s="106"/>
      <c r="H37" s="106"/>
      <c r="I37" s="106"/>
      <c r="J37" s="418"/>
      <c r="K37" s="418"/>
      <c r="L37" s="418"/>
      <c r="M37" s="418"/>
      <c r="N37" s="417"/>
      <c r="O37" s="417"/>
      <c r="P37" s="418"/>
      <c r="Q37" s="418"/>
      <c r="R37" s="418"/>
      <c r="S37" s="106"/>
    </row>
    <row r="38" spans="1:16342">
      <c r="A38" s="416"/>
      <c r="B38" s="114"/>
      <c r="C38" s="106"/>
      <c r="D38" s="417"/>
      <c r="E38" s="106"/>
      <c r="F38" s="106"/>
      <c r="G38" s="106"/>
      <c r="H38" s="106"/>
      <c r="I38" s="106"/>
      <c r="J38" s="418"/>
      <c r="K38" s="418"/>
      <c r="L38" s="418"/>
      <c r="M38" s="418"/>
      <c r="N38" s="417"/>
      <c r="O38" s="417"/>
      <c r="P38" s="418"/>
      <c r="Q38" s="418"/>
      <c r="R38" s="418"/>
      <c r="S38" s="106"/>
    </row>
    <row r="39" spans="1:16342">
      <c r="A39" s="195"/>
      <c r="B39" s="114"/>
      <c r="C39" s="106"/>
      <c r="D39" s="417"/>
      <c r="E39" s="106"/>
      <c r="F39" s="106"/>
      <c r="G39" s="106"/>
      <c r="H39" s="106"/>
      <c r="I39" s="106"/>
      <c r="J39" s="418"/>
      <c r="K39" s="418"/>
      <c r="L39" s="418"/>
      <c r="M39" s="418"/>
      <c r="N39" s="417"/>
      <c r="O39" s="417"/>
      <c r="P39" s="418"/>
      <c r="Q39" s="418"/>
      <c r="R39" s="418"/>
      <c r="S39" s="106"/>
    </row>
    <row r="41" spans="1:16342">
      <c r="J41" s="84"/>
      <c r="K41" s="84"/>
      <c r="L41" s="84"/>
      <c r="M41" s="84"/>
      <c r="O41" s="84"/>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row>
    <row r="42" spans="1:16342" s="326" customFormat="1">
      <c r="Y42" s="325"/>
      <c r="Z42" s="325"/>
      <c r="AA42" s="325"/>
      <c r="AB42" s="325"/>
      <c r="AC42" s="325"/>
      <c r="AD42" s="325"/>
      <c r="AE42" s="325"/>
      <c r="AF42" s="325"/>
      <c r="AG42" s="325"/>
      <c r="AH42" s="325"/>
      <c r="AI42" s="325"/>
      <c r="AJ42" s="325"/>
      <c r="AK42" s="325"/>
      <c r="AL42" s="325"/>
      <c r="AM42" s="325"/>
      <c r="AN42" s="325"/>
      <c r="AO42" s="325"/>
      <c r="AP42" s="325"/>
      <c r="AQ42" s="325"/>
      <c r="AR42" s="325"/>
      <c r="AS42" s="325"/>
      <c r="AT42" s="325"/>
      <c r="AU42" s="325"/>
      <c r="AV42" s="325"/>
      <c r="AW42" s="325"/>
      <c r="AX42" s="325"/>
      <c r="AY42" s="325"/>
      <c r="AZ42" s="325"/>
      <c r="BA42" s="325"/>
      <c r="BB42" s="325"/>
      <c r="BC42" s="325"/>
      <c r="BD42" s="325"/>
      <c r="BE42" s="325"/>
      <c r="BF42" s="325"/>
      <c r="BG42" s="325"/>
      <c r="BH42" s="325"/>
      <c r="BI42" s="325"/>
      <c r="BJ42" s="325"/>
      <c r="BK42" s="325"/>
      <c r="BL42" s="325"/>
      <c r="BM42" s="325"/>
      <c r="BN42" s="325"/>
      <c r="BO42" s="325"/>
      <c r="BP42" s="325"/>
      <c r="BQ42" s="325"/>
      <c r="BR42" s="325"/>
      <c r="BS42" s="325"/>
      <c r="BT42" s="325"/>
      <c r="BU42" s="325"/>
      <c r="BV42" s="325"/>
      <c r="BW42" s="325"/>
      <c r="BX42" s="325"/>
      <c r="BY42" s="325"/>
      <c r="BZ42" s="325"/>
      <c r="CA42" s="325"/>
      <c r="CB42" s="325"/>
      <c r="CC42" s="325"/>
      <c r="CD42" s="325"/>
      <c r="CE42" s="325"/>
      <c r="CF42" s="325"/>
      <c r="CG42" s="325"/>
      <c r="CH42" s="325"/>
      <c r="CI42" s="325"/>
      <c r="CJ42" s="325"/>
      <c r="CK42" s="325"/>
      <c r="CL42" s="325"/>
      <c r="CM42" s="325"/>
      <c r="CN42" s="325"/>
      <c r="CO42" s="325"/>
      <c r="CP42" s="325"/>
      <c r="CQ42" s="325"/>
      <c r="CR42" s="325"/>
      <c r="CS42" s="325"/>
      <c r="CT42" s="325"/>
      <c r="CU42" s="325"/>
      <c r="CV42" s="325"/>
      <c r="CW42" s="325"/>
      <c r="CX42" s="325"/>
      <c r="CY42" s="325"/>
      <c r="CZ42" s="325"/>
      <c r="DA42" s="325"/>
      <c r="DB42" s="325"/>
      <c r="DC42" s="325"/>
      <c r="DD42" s="325"/>
      <c r="DE42" s="325"/>
      <c r="DF42" s="325"/>
      <c r="DG42" s="325"/>
      <c r="DH42" s="325"/>
      <c r="DI42" s="325"/>
      <c r="DJ42" s="325"/>
      <c r="DK42" s="325"/>
      <c r="DL42" s="325"/>
      <c r="DM42" s="325"/>
      <c r="DN42" s="325"/>
      <c r="DO42" s="325"/>
      <c r="DP42" s="325"/>
      <c r="DQ42" s="325"/>
      <c r="DR42" s="325"/>
      <c r="DS42" s="325"/>
      <c r="DT42" s="325"/>
      <c r="DU42" s="325"/>
      <c r="DV42" s="325"/>
      <c r="DW42" s="325"/>
      <c r="DX42" s="325"/>
      <c r="DY42" s="325"/>
      <c r="DZ42" s="325"/>
      <c r="EA42" s="325"/>
      <c r="EB42" s="325"/>
      <c r="EC42" s="325"/>
      <c r="ED42" s="325"/>
      <c r="EE42" s="325"/>
      <c r="EF42" s="325"/>
      <c r="EG42" s="325"/>
      <c r="EH42" s="325"/>
      <c r="EI42" s="325"/>
      <c r="EJ42" s="325"/>
      <c r="EK42" s="325"/>
      <c r="EL42" s="325"/>
      <c r="EM42" s="325"/>
      <c r="EN42" s="325"/>
      <c r="EO42" s="325"/>
      <c r="EP42" s="325"/>
      <c r="EQ42" s="325"/>
      <c r="ER42" s="325"/>
      <c r="ES42" s="325"/>
      <c r="ET42" s="325"/>
      <c r="EU42" s="325"/>
      <c r="EV42" s="325"/>
      <c r="EW42" s="325"/>
      <c r="EX42" s="325"/>
      <c r="EY42" s="325"/>
      <c r="EZ42" s="325"/>
      <c r="FA42" s="325"/>
      <c r="FB42" s="325"/>
      <c r="FC42" s="325"/>
      <c r="FD42" s="325"/>
      <c r="FE42" s="325"/>
      <c r="FF42" s="325"/>
      <c r="FG42" s="325"/>
      <c r="FH42" s="325"/>
      <c r="FI42" s="325"/>
      <c r="FJ42" s="325"/>
      <c r="FK42" s="325"/>
      <c r="FL42" s="325"/>
      <c r="FM42" s="325"/>
      <c r="FN42" s="325"/>
      <c r="FO42" s="325"/>
      <c r="FP42" s="325"/>
      <c r="FQ42" s="325"/>
      <c r="FR42" s="325"/>
      <c r="FS42" s="325"/>
      <c r="FT42" s="325"/>
      <c r="FU42" s="325"/>
      <c r="FV42" s="325"/>
      <c r="FW42" s="325"/>
      <c r="FX42" s="325"/>
      <c r="FY42" s="325"/>
      <c r="FZ42" s="325"/>
      <c r="GA42" s="325"/>
      <c r="GB42" s="325"/>
      <c r="GC42" s="325"/>
      <c r="GD42" s="325"/>
      <c r="GE42" s="325"/>
      <c r="GF42" s="325"/>
      <c r="GG42" s="325"/>
      <c r="GH42" s="325"/>
      <c r="GI42" s="325"/>
      <c r="GJ42" s="325"/>
      <c r="GK42" s="325"/>
      <c r="GL42" s="325"/>
      <c r="GM42" s="325"/>
      <c r="GN42" s="325"/>
      <c r="GO42" s="325"/>
      <c r="GP42" s="325"/>
      <c r="GQ42" s="325"/>
      <c r="GR42" s="325"/>
      <c r="GS42" s="325"/>
      <c r="GT42" s="325"/>
      <c r="GU42" s="325"/>
      <c r="GV42" s="325"/>
      <c r="GW42" s="325"/>
      <c r="GX42" s="325"/>
      <c r="GY42" s="325"/>
      <c r="GZ42" s="325"/>
      <c r="HA42" s="325"/>
      <c r="HB42" s="325"/>
      <c r="HC42" s="325"/>
      <c r="HD42" s="325"/>
      <c r="HE42" s="325"/>
      <c r="HF42" s="325"/>
      <c r="HG42" s="325"/>
      <c r="HH42" s="325"/>
      <c r="HI42" s="325"/>
      <c r="HJ42" s="325"/>
      <c r="HK42" s="325"/>
      <c r="HL42" s="325"/>
      <c r="HM42" s="325"/>
      <c r="HN42" s="325"/>
      <c r="HO42" s="325"/>
      <c r="HP42" s="325"/>
      <c r="HQ42" s="325"/>
      <c r="HR42" s="325"/>
      <c r="HS42" s="325"/>
      <c r="HT42" s="325"/>
      <c r="HU42" s="325"/>
      <c r="HV42" s="325"/>
      <c r="HW42" s="325"/>
      <c r="HX42" s="325"/>
      <c r="HY42" s="325"/>
      <c r="HZ42" s="325"/>
      <c r="IA42" s="325"/>
      <c r="IB42" s="325"/>
      <c r="IC42" s="325"/>
      <c r="ID42" s="325"/>
      <c r="IE42" s="325"/>
      <c r="IF42" s="325"/>
      <c r="IG42" s="325"/>
      <c r="IH42" s="325"/>
      <c r="II42" s="325"/>
      <c r="IJ42" s="325"/>
      <c r="IK42" s="325"/>
      <c r="IL42" s="325"/>
      <c r="IM42" s="325"/>
      <c r="IN42" s="325"/>
      <c r="IO42" s="325"/>
      <c r="IP42" s="325"/>
      <c r="IQ42" s="325"/>
      <c r="IR42" s="325"/>
      <c r="IS42" s="325"/>
      <c r="IT42" s="325"/>
      <c r="IU42" s="325"/>
      <c r="IV42" s="325"/>
      <c r="IW42" s="325"/>
      <c r="IX42" s="325"/>
      <c r="IY42" s="325"/>
      <c r="IZ42" s="325"/>
      <c r="JA42" s="325"/>
      <c r="JB42" s="325"/>
      <c r="JC42" s="325"/>
      <c r="JD42" s="325"/>
      <c r="JE42" s="325"/>
      <c r="JF42" s="325"/>
      <c r="JG42" s="325"/>
      <c r="JH42" s="325"/>
      <c r="JI42" s="325"/>
      <c r="JJ42" s="325"/>
      <c r="JK42" s="325"/>
      <c r="JL42" s="325"/>
      <c r="JM42" s="325"/>
      <c r="JN42" s="325"/>
      <c r="JO42" s="325"/>
      <c r="JP42" s="325"/>
      <c r="JQ42" s="325"/>
      <c r="JR42" s="325"/>
      <c r="JS42" s="325"/>
      <c r="JT42" s="325"/>
      <c r="JU42" s="325"/>
      <c r="JV42" s="325"/>
      <c r="JW42" s="325"/>
      <c r="JX42" s="325"/>
      <c r="JY42" s="325"/>
      <c r="JZ42" s="325"/>
      <c r="KA42" s="325"/>
      <c r="KB42" s="325"/>
      <c r="KC42" s="325"/>
      <c r="KD42" s="325"/>
      <c r="KE42" s="325"/>
      <c r="KF42" s="325"/>
      <c r="KG42" s="325"/>
      <c r="KH42" s="325"/>
      <c r="KI42" s="325"/>
      <c r="KJ42" s="325"/>
      <c r="KK42" s="325"/>
      <c r="KL42" s="325"/>
      <c r="KM42" s="325"/>
      <c r="KN42" s="325"/>
      <c r="KO42" s="325"/>
      <c r="KP42" s="325"/>
      <c r="KQ42" s="325"/>
      <c r="KR42" s="325"/>
      <c r="KS42" s="325"/>
      <c r="KT42" s="325"/>
      <c r="KU42" s="325"/>
      <c r="KV42" s="325"/>
      <c r="KW42" s="325"/>
      <c r="KX42" s="325"/>
      <c r="KY42" s="325"/>
      <c r="KZ42" s="325"/>
      <c r="LA42" s="325"/>
      <c r="LB42" s="325"/>
      <c r="LC42" s="325"/>
      <c r="LD42" s="325"/>
      <c r="LE42" s="325"/>
      <c r="LF42" s="325"/>
      <c r="LG42" s="325"/>
      <c r="LH42" s="325"/>
      <c r="LI42" s="325"/>
      <c r="LJ42" s="325"/>
      <c r="LK42" s="325"/>
      <c r="LL42" s="325"/>
      <c r="LM42" s="325"/>
      <c r="LN42" s="325"/>
      <c r="LO42" s="325"/>
      <c r="LP42" s="325"/>
      <c r="LQ42" s="325"/>
      <c r="LR42" s="325"/>
      <c r="LS42" s="325"/>
      <c r="LT42" s="325"/>
      <c r="LU42" s="325"/>
      <c r="LV42" s="325"/>
      <c r="LW42" s="325"/>
      <c r="LX42" s="325"/>
      <c r="LY42" s="325"/>
      <c r="LZ42" s="325"/>
      <c r="MA42" s="325"/>
      <c r="MB42" s="325"/>
      <c r="MC42" s="325"/>
      <c r="MD42" s="325"/>
      <c r="ME42" s="325"/>
      <c r="MF42" s="325"/>
      <c r="MG42" s="325"/>
      <c r="MH42" s="325"/>
      <c r="MI42" s="325"/>
      <c r="MJ42" s="325"/>
      <c r="MK42" s="325"/>
      <c r="ML42" s="325"/>
      <c r="MM42" s="325"/>
      <c r="MN42" s="325"/>
      <c r="MO42" s="325"/>
      <c r="MP42" s="325"/>
      <c r="MQ42" s="325"/>
      <c r="MR42" s="325"/>
      <c r="MS42" s="325"/>
      <c r="MT42" s="325"/>
      <c r="MU42" s="325"/>
      <c r="MV42" s="325"/>
      <c r="MW42" s="325"/>
      <c r="MX42" s="325"/>
      <c r="MY42" s="325"/>
      <c r="MZ42" s="325"/>
      <c r="NA42" s="325"/>
      <c r="NB42" s="325"/>
      <c r="NC42" s="325"/>
      <c r="ND42" s="325"/>
      <c r="NE42" s="325"/>
      <c r="NF42" s="325"/>
      <c r="NG42" s="325"/>
      <c r="NH42" s="325"/>
      <c r="NI42" s="325"/>
      <c r="NJ42" s="325"/>
      <c r="NK42" s="325"/>
      <c r="NL42" s="325"/>
      <c r="NM42" s="325"/>
      <c r="NN42" s="325"/>
      <c r="NO42" s="325"/>
      <c r="NP42" s="325"/>
      <c r="NQ42" s="325"/>
      <c r="NR42" s="325"/>
      <c r="NS42" s="325"/>
      <c r="NT42" s="325"/>
      <c r="NU42" s="325"/>
      <c r="NV42" s="325"/>
      <c r="NW42" s="325"/>
      <c r="NX42" s="325"/>
      <c r="NY42" s="325"/>
      <c r="NZ42" s="325"/>
      <c r="OA42" s="325"/>
      <c r="OB42" s="325"/>
      <c r="OC42" s="325"/>
      <c r="OD42" s="325"/>
      <c r="OE42" s="325"/>
      <c r="OF42" s="325"/>
      <c r="OG42" s="325"/>
      <c r="OH42" s="325"/>
      <c r="OI42" s="325"/>
      <c r="OJ42" s="325"/>
      <c r="OK42" s="325"/>
      <c r="OL42" s="325"/>
      <c r="OM42" s="325"/>
      <c r="ON42" s="325"/>
      <c r="OO42" s="325"/>
      <c r="OP42" s="325"/>
      <c r="OQ42" s="325"/>
      <c r="OR42" s="325"/>
      <c r="OS42" s="325"/>
      <c r="OT42" s="325"/>
      <c r="OU42" s="325"/>
      <c r="OV42" s="325"/>
      <c r="OW42" s="325"/>
      <c r="OX42" s="325"/>
      <c r="OY42" s="325"/>
      <c r="OZ42" s="325"/>
      <c r="PA42" s="325"/>
      <c r="PB42" s="325"/>
      <c r="PC42" s="325"/>
      <c r="PD42" s="325"/>
      <c r="PE42" s="325"/>
      <c r="PF42" s="325"/>
      <c r="PG42" s="325"/>
      <c r="PH42" s="325"/>
      <c r="PI42" s="325"/>
      <c r="PJ42" s="325"/>
      <c r="PK42" s="325"/>
      <c r="PL42" s="325"/>
      <c r="PM42" s="325"/>
      <c r="PN42" s="325"/>
      <c r="PO42" s="325"/>
      <c r="PP42" s="325"/>
      <c r="PQ42" s="325"/>
      <c r="PR42" s="325"/>
      <c r="PS42" s="325"/>
      <c r="PT42" s="325"/>
      <c r="PU42" s="325"/>
      <c r="PV42" s="325"/>
      <c r="PW42" s="325"/>
      <c r="PX42" s="325"/>
      <c r="PY42" s="325"/>
      <c r="PZ42" s="325"/>
      <c r="QA42" s="325"/>
      <c r="QB42" s="325"/>
      <c r="QC42" s="325"/>
      <c r="QD42" s="325"/>
      <c r="QE42" s="325"/>
      <c r="QF42" s="325"/>
      <c r="QG42" s="325"/>
      <c r="QH42" s="325"/>
      <c r="QI42" s="325"/>
      <c r="QJ42" s="325"/>
      <c r="QK42" s="325"/>
      <c r="QL42" s="325"/>
      <c r="QM42" s="325"/>
      <c r="QN42" s="325"/>
      <c r="QO42" s="325"/>
      <c r="QP42" s="325"/>
      <c r="QQ42" s="325"/>
      <c r="QR42" s="325"/>
      <c r="QS42" s="325"/>
      <c r="QT42" s="325"/>
      <c r="QU42" s="325"/>
      <c r="QV42" s="325"/>
      <c r="QW42" s="325"/>
      <c r="QX42" s="325"/>
      <c r="QY42" s="325"/>
      <c r="QZ42" s="325"/>
      <c r="RA42" s="325"/>
      <c r="RB42" s="325"/>
      <c r="RC42" s="325"/>
      <c r="RD42" s="325"/>
      <c r="RE42" s="325"/>
      <c r="RF42" s="325"/>
      <c r="RG42" s="325"/>
      <c r="RH42" s="325"/>
      <c r="RI42" s="325"/>
      <c r="RJ42" s="325"/>
      <c r="RK42" s="325"/>
      <c r="RL42" s="325"/>
      <c r="RM42" s="325"/>
      <c r="RN42" s="325"/>
      <c r="RO42" s="325"/>
      <c r="RP42" s="325"/>
      <c r="RQ42" s="325"/>
      <c r="RR42" s="325"/>
      <c r="RS42" s="325"/>
      <c r="RT42" s="325"/>
      <c r="RU42" s="325"/>
      <c r="RV42" s="325"/>
      <c r="RW42" s="325"/>
      <c r="RX42" s="325"/>
      <c r="RY42" s="325"/>
      <c r="RZ42" s="325"/>
      <c r="SA42" s="325"/>
      <c r="SB42" s="325"/>
      <c r="SC42" s="325"/>
      <c r="SD42" s="325"/>
      <c r="SE42" s="325"/>
      <c r="SF42" s="325"/>
      <c r="SG42" s="325"/>
      <c r="SH42" s="325"/>
      <c r="SI42" s="325"/>
      <c r="SJ42" s="325"/>
      <c r="SK42" s="325"/>
      <c r="SL42" s="325"/>
      <c r="SM42" s="325"/>
      <c r="SN42" s="325"/>
      <c r="SO42" s="325"/>
      <c r="SP42" s="325"/>
      <c r="SQ42" s="325"/>
      <c r="SR42" s="325"/>
      <c r="SS42" s="325"/>
      <c r="ST42" s="325"/>
      <c r="SU42" s="325"/>
      <c r="SV42" s="325"/>
      <c r="SW42" s="325"/>
      <c r="SX42" s="325"/>
      <c r="SY42" s="325"/>
      <c r="SZ42" s="325"/>
      <c r="TA42" s="325"/>
      <c r="TB42" s="325"/>
      <c r="TC42" s="325"/>
      <c r="TD42" s="325"/>
      <c r="TE42" s="325"/>
      <c r="TF42" s="325"/>
      <c r="TG42" s="325"/>
      <c r="TH42" s="325"/>
      <c r="TI42" s="325"/>
      <c r="TJ42" s="325"/>
      <c r="TK42" s="325"/>
      <c r="TL42" s="325"/>
      <c r="TM42" s="325"/>
      <c r="TN42" s="325"/>
      <c r="TO42" s="325"/>
      <c r="TP42" s="325"/>
      <c r="TQ42" s="325"/>
      <c r="TR42" s="325"/>
      <c r="TS42" s="325"/>
      <c r="TT42" s="325"/>
      <c r="TU42" s="325"/>
      <c r="TV42" s="325"/>
      <c r="TW42" s="325"/>
      <c r="TX42" s="325"/>
      <c r="TY42" s="325"/>
      <c r="TZ42" s="325"/>
      <c r="UA42" s="325"/>
      <c r="UB42" s="325"/>
      <c r="UC42" s="325"/>
      <c r="UD42" s="325"/>
      <c r="UE42" s="325"/>
      <c r="UF42" s="325"/>
      <c r="UG42" s="325"/>
      <c r="UH42" s="325"/>
      <c r="UI42" s="325"/>
      <c r="UJ42" s="325"/>
      <c r="UK42" s="325"/>
      <c r="UL42" s="325"/>
      <c r="UM42" s="325"/>
      <c r="UN42" s="325"/>
      <c r="UO42" s="325"/>
      <c r="UP42" s="325"/>
      <c r="UQ42" s="325"/>
      <c r="UR42" s="325"/>
      <c r="US42" s="325"/>
      <c r="UT42" s="325"/>
      <c r="UU42" s="325"/>
      <c r="UV42" s="325"/>
      <c r="UW42" s="325"/>
      <c r="UX42" s="325"/>
      <c r="UY42" s="325"/>
      <c r="UZ42" s="325"/>
      <c r="VA42" s="325"/>
      <c r="VB42" s="325"/>
      <c r="VC42" s="325"/>
      <c r="VD42" s="325"/>
      <c r="VE42" s="325"/>
      <c r="VF42" s="325"/>
      <c r="VG42" s="325"/>
      <c r="VH42" s="325"/>
      <c r="VI42" s="325"/>
      <c r="VJ42" s="325"/>
      <c r="VK42" s="325"/>
      <c r="VL42" s="325"/>
      <c r="VM42" s="325"/>
      <c r="VN42" s="325"/>
      <c r="VO42" s="325"/>
      <c r="VP42" s="325"/>
      <c r="VQ42" s="325"/>
      <c r="VR42" s="325"/>
      <c r="VS42" s="325"/>
      <c r="VT42" s="325"/>
      <c r="VU42" s="325"/>
      <c r="VV42" s="325"/>
      <c r="VW42" s="325"/>
      <c r="VX42" s="325"/>
      <c r="VY42" s="325"/>
      <c r="VZ42" s="325"/>
      <c r="WA42" s="325"/>
      <c r="WB42" s="325"/>
      <c r="WC42" s="325"/>
      <c r="WD42" s="325"/>
      <c r="WE42" s="325"/>
      <c r="WF42" s="325"/>
      <c r="WG42" s="325"/>
      <c r="WH42" s="325"/>
      <c r="WI42" s="325"/>
      <c r="WJ42" s="325"/>
      <c r="WK42" s="325"/>
      <c r="WL42" s="325"/>
      <c r="WM42" s="325"/>
      <c r="WN42" s="325"/>
      <c r="WO42" s="325"/>
      <c r="WP42" s="325"/>
      <c r="WQ42" s="325"/>
      <c r="WR42" s="325"/>
      <c r="WS42" s="325"/>
      <c r="WT42" s="325"/>
      <c r="WU42" s="325"/>
      <c r="WV42" s="325"/>
      <c r="WW42" s="325"/>
      <c r="WX42" s="325"/>
      <c r="WY42" s="325"/>
      <c r="WZ42" s="325"/>
      <c r="XA42" s="325"/>
      <c r="XB42" s="325"/>
      <c r="XC42" s="325"/>
      <c r="XD42" s="325"/>
      <c r="XE42" s="325"/>
      <c r="XF42" s="325"/>
      <c r="XG42" s="325"/>
      <c r="XH42" s="325"/>
      <c r="XI42" s="325"/>
      <c r="XJ42" s="325"/>
      <c r="XK42" s="325"/>
      <c r="XL42" s="325"/>
      <c r="XM42" s="325"/>
      <c r="XN42" s="325"/>
      <c r="XO42" s="325"/>
      <c r="XP42" s="325"/>
      <c r="XQ42" s="325"/>
      <c r="XR42" s="325"/>
      <c r="XS42" s="325"/>
      <c r="XT42" s="325"/>
      <c r="XU42" s="325"/>
      <c r="XV42" s="325"/>
      <c r="XW42" s="325"/>
      <c r="XX42" s="325"/>
      <c r="XY42" s="325"/>
      <c r="XZ42" s="325"/>
      <c r="YA42" s="325"/>
      <c r="YB42" s="325"/>
      <c r="YC42" s="325"/>
      <c r="YD42" s="325"/>
      <c r="YE42" s="325"/>
      <c r="YF42" s="325"/>
      <c r="YG42" s="325"/>
      <c r="YH42" s="325"/>
      <c r="YI42" s="325"/>
      <c r="YJ42" s="325"/>
      <c r="YK42" s="325"/>
      <c r="YL42" s="325"/>
      <c r="YM42" s="325"/>
      <c r="YN42" s="325"/>
      <c r="YO42" s="325"/>
      <c r="YP42" s="325"/>
      <c r="YQ42" s="325"/>
      <c r="YR42" s="325"/>
      <c r="YS42" s="325"/>
      <c r="YT42" s="325"/>
      <c r="YU42" s="325"/>
      <c r="YV42" s="325"/>
      <c r="YW42" s="325"/>
      <c r="YX42" s="325"/>
      <c r="YY42" s="325"/>
      <c r="YZ42" s="325"/>
      <c r="ZA42" s="325"/>
      <c r="ZB42" s="325"/>
      <c r="ZC42" s="325"/>
      <c r="ZD42" s="325"/>
      <c r="ZE42" s="325"/>
      <c r="ZF42" s="325"/>
      <c r="ZG42" s="325"/>
      <c r="ZH42" s="325"/>
      <c r="ZI42" s="325"/>
      <c r="ZJ42" s="325"/>
      <c r="ZK42" s="325"/>
      <c r="ZL42" s="325"/>
      <c r="ZM42" s="325"/>
      <c r="ZN42" s="325"/>
      <c r="ZO42" s="325"/>
      <c r="ZP42" s="325"/>
      <c r="ZQ42" s="325"/>
      <c r="ZR42" s="325"/>
      <c r="ZS42" s="325"/>
      <c r="ZT42" s="325"/>
      <c r="ZU42" s="325"/>
      <c r="ZV42" s="325"/>
      <c r="ZW42" s="325"/>
      <c r="ZX42" s="325"/>
      <c r="ZY42" s="325"/>
      <c r="ZZ42" s="325"/>
      <c r="AAA42" s="325"/>
      <c r="AAB42" s="325"/>
      <c r="AAC42" s="325"/>
      <c r="AAD42" s="325"/>
      <c r="AAE42" s="325"/>
      <c r="AAF42" s="325"/>
      <c r="AAG42" s="325"/>
      <c r="AAH42" s="325"/>
      <c r="AAI42" s="325"/>
      <c r="AAJ42" s="325"/>
      <c r="AAK42" s="325"/>
      <c r="AAL42" s="325"/>
      <c r="AAM42" s="325"/>
      <c r="AAN42" s="325"/>
      <c r="AAO42" s="325"/>
      <c r="AAP42" s="325"/>
      <c r="AAQ42" s="325"/>
      <c r="AAR42" s="325"/>
      <c r="AAS42" s="325"/>
      <c r="AAT42" s="325"/>
      <c r="AAU42" s="325"/>
      <c r="AAV42" s="325"/>
      <c r="AAW42" s="325"/>
      <c r="AAX42" s="325"/>
      <c r="AAY42" s="325"/>
      <c r="AAZ42" s="325"/>
      <c r="ABA42" s="325"/>
      <c r="ABB42" s="325"/>
      <c r="ABC42" s="325"/>
      <c r="ABD42" s="325"/>
      <c r="ABE42" s="325"/>
      <c r="ABF42" s="325"/>
      <c r="ABG42" s="325"/>
      <c r="ABH42" s="325"/>
      <c r="ABI42" s="325"/>
      <c r="ABJ42" s="325"/>
      <c r="ABK42" s="325"/>
      <c r="ABL42" s="325"/>
      <c r="ABM42" s="325"/>
      <c r="ABN42" s="325"/>
      <c r="ABO42" s="325"/>
      <c r="ABP42" s="325"/>
      <c r="ABQ42" s="325"/>
      <c r="ABR42" s="325"/>
      <c r="ABS42" s="325"/>
      <c r="ABT42" s="325"/>
      <c r="ABU42" s="325"/>
      <c r="ABV42" s="325"/>
      <c r="ABW42" s="325"/>
      <c r="ABX42" s="325"/>
      <c r="ABY42" s="325"/>
      <c r="ABZ42" s="325"/>
      <c r="ACA42" s="325"/>
      <c r="ACB42" s="325"/>
      <c r="ACC42" s="325"/>
      <c r="ACD42" s="325"/>
      <c r="ACE42" s="325"/>
      <c r="ACF42" s="325"/>
      <c r="ACG42" s="325"/>
      <c r="ACH42" s="325"/>
      <c r="ACI42" s="325"/>
      <c r="ACJ42" s="325"/>
      <c r="ACK42" s="325"/>
      <c r="ACL42" s="325"/>
      <c r="ACM42" s="325"/>
      <c r="ACN42" s="325"/>
      <c r="ACO42" s="325"/>
      <c r="ACP42" s="325"/>
      <c r="ACQ42" s="325"/>
      <c r="ACR42" s="325"/>
      <c r="ACS42" s="325"/>
      <c r="ACT42" s="325"/>
      <c r="ACU42" s="325"/>
      <c r="ACV42" s="325"/>
      <c r="ACW42" s="325"/>
      <c r="ACX42" s="325"/>
      <c r="ACY42" s="325"/>
      <c r="ACZ42" s="325"/>
      <c r="ADA42" s="325"/>
      <c r="ADB42" s="325"/>
      <c r="ADC42" s="325"/>
      <c r="ADD42" s="325"/>
      <c r="ADE42" s="325"/>
      <c r="ADF42" s="325"/>
      <c r="ADG42" s="325"/>
      <c r="ADH42" s="325"/>
      <c r="ADI42" s="325"/>
      <c r="ADJ42" s="325"/>
      <c r="ADK42" s="325"/>
      <c r="ADL42" s="325"/>
      <c r="ADM42" s="325"/>
      <c r="ADN42" s="325"/>
      <c r="ADO42" s="325"/>
      <c r="ADP42" s="325"/>
      <c r="ADQ42" s="325"/>
      <c r="ADR42" s="325"/>
      <c r="ADS42" s="325"/>
      <c r="ADT42" s="325"/>
      <c r="ADU42" s="325"/>
      <c r="ADV42" s="325"/>
      <c r="ADW42" s="325"/>
      <c r="ADX42" s="325"/>
      <c r="ADY42" s="325"/>
      <c r="ADZ42" s="325"/>
      <c r="AEA42" s="325"/>
      <c r="AEB42" s="325"/>
      <c r="AEC42" s="325"/>
      <c r="AED42" s="325"/>
      <c r="AEE42" s="325"/>
      <c r="AEF42" s="325"/>
      <c r="AEG42" s="325"/>
      <c r="AEH42" s="325"/>
      <c r="AEI42" s="325"/>
      <c r="AEJ42" s="325"/>
      <c r="AEK42" s="325"/>
      <c r="AEL42" s="325"/>
      <c r="AEM42" s="325"/>
      <c r="AEN42" s="325"/>
      <c r="AEO42" s="325"/>
      <c r="AEP42" s="325"/>
      <c r="AEQ42" s="325"/>
      <c r="AER42" s="325"/>
      <c r="AES42" s="325"/>
      <c r="AET42" s="325"/>
      <c r="AEU42" s="325"/>
      <c r="AEV42" s="325"/>
      <c r="AEW42" s="325"/>
      <c r="AEX42" s="325"/>
      <c r="AEY42" s="325"/>
      <c r="AEZ42" s="325"/>
      <c r="AFA42" s="325"/>
      <c r="AFB42" s="325"/>
      <c r="AFC42" s="325"/>
      <c r="AFD42" s="325"/>
      <c r="AFE42" s="325"/>
      <c r="AFF42" s="325"/>
      <c r="AFG42" s="325"/>
      <c r="AFH42" s="325"/>
      <c r="AFI42" s="325"/>
      <c r="AFJ42" s="325"/>
      <c r="AFK42" s="325"/>
      <c r="AFL42" s="325"/>
      <c r="AFM42" s="325"/>
      <c r="AFN42" s="325"/>
      <c r="AFO42" s="325"/>
      <c r="AFP42" s="325"/>
      <c r="AFQ42" s="325"/>
      <c r="AFR42" s="325"/>
      <c r="AFS42" s="325"/>
      <c r="AFT42" s="325"/>
      <c r="AFU42" s="325"/>
      <c r="AFV42" s="325"/>
      <c r="AFW42" s="325"/>
      <c r="AFX42" s="325"/>
      <c r="AFY42" s="325"/>
      <c r="AFZ42" s="325"/>
      <c r="AGA42" s="325"/>
      <c r="AGB42" s="325"/>
      <c r="AGC42" s="325"/>
      <c r="AGD42" s="325"/>
      <c r="AGE42" s="325"/>
      <c r="AGF42" s="325"/>
      <c r="AGG42" s="325"/>
      <c r="AGH42" s="325"/>
      <c r="AGI42" s="325"/>
      <c r="AGJ42" s="325"/>
      <c r="AGK42" s="325"/>
      <c r="AGL42" s="325"/>
      <c r="AGM42" s="325"/>
      <c r="AGN42" s="325"/>
      <c r="AGO42" s="325"/>
      <c r="AGP42" s="325"/>
      <c r="AGQ42" s="325"/>
      <c r="AGR42" s="325"/>
      <c r="AGS42" s="325"/>
      <c r="AGT42" s="325"/>
      <c r="AGU42" s="325"/>
      <c r="AGV42" s="325"/>
      <c r="AGW42" s="325"/>
      <c r="AGX42" s="325"/>
      <c r="AGY42" s="325"/>
      <c r="AGZ42" s="325"/>
      <c r="AHA42" s="325"/>
      <c r="AHB42" s="325"/>
      <c r="AHC42" s="325"/>
      <c r="AHD42" s="325"/>
      <c r="AHE42" s="325"/>
      <c r="AHF42" s="325"/>
      <c r="AHG42" s="325"/>
      <c r="AHH42" s="325"/>
      <c r="AHI42" s="325"/>
      <c r="AHJ42" s="325"/>
      <c r="AHK42" s="325"/>
      <c r="AHL42" s="325"/>
      <c r="AHM42" s="325"/>
      <c r="AHN42" s="325"/>
      <c r="AHO42" s="325"/>
      <c r="AHP42" s="325"/>
      <c r="AHQ42" s="325"/>
      <c r="AHR42" s="325"/>
      <c r="AHS42" s="325"/>
      <c r="AHT42" s="325"/>
      <c r="AHU42" s="325"/>
      <c r="AHV42" s="325"/>
      <c r="AHW42" s="325"/>
      <c r="AHX42" s="325"/>
      <c r="AHY42" s="325"/>
      <c r="AHZ42" s="325"/>
      <c r="AIA42" s="325"/>
      <c r="AIB42" s="325"/>
      <c r="AIC42" s="325"/>
      <c r="AID42" s="325"/>
      <c r="AIE42" s="325"/>
      <c r="AIF42" s="325"/>
      <c r="AIG42" s="325"/>
      <c r="AIH42" s="325"/>
      <c r="AII42" s="325"/>
      <c r="AIJ42" s="325"/>
      <c r="AIK42" s="325"/>
      <c r="AIL42" s="325"/>
      <c r="AIM42" s="325"/>
      <c r="AIN42" s="325"/>
      <c r="AIO42" s="325"/>
      <c r="AIP42" s="325"/>
      <c r="AIQ42" s="325"/>
      <c r="AIR42" s="325"/>
      <c r="AIS42" s="325"/>
      <c r="AIT42" s="325"/>
      <c r="AIU42" s="325"/>
      <c r="AIV42" s="325"/>
      <c r="AIW42" s="325"/>
      <c r="AIX42" s="325"/>
      <c r="AIY42" s="325"/>
      <c r="AIZ42" s="325"/>
      <c r="AJA42" s="325"/>
      <c r="AJB42" s="325"/>
      <c r="AJC42" s="325"/>
      <c r="AJD42" s="325"/>
      <c r="AJE42" s="325"/>
      <c r="AJF42" s="325"/>
      <c r="AJG42" s="325"/>
      <c r="AJH42" s="325"/>
      <c r="AJI42" s="325"/>
      <c r="AJJ42" s="325"/>
      <c r="AJK42" s="325"/>
      <c r="AJL42" s="325"/>
      <c r="AJM42" s="325"/>
      <c r="AJN42" s="325"/>
      <c r="AJO42" s="325"/>
      <c r="AJP42" s="325"/>
      <c r="AJQ42" s="325"/>
      <c r="AJR42" s="325"/>
      <c r="AJS42" s="325"/>
      <c r="AJT42" s="325"/>
      <c r="AJU42" s="325"/>
      <c r="AJV42" s="325"/>
      <c r="AJW42" s="325"/>
      <c r="AJX42" s="325"/>
      <c r="AJY42" s="325"/>
      <c r="AJZ42" s="325"/>
      <c r="AKA42" s="325"/>
      <c r="AKB42" s="325"/>
      <c r="AKC42" s="325"/>
      <c r="AKD42" s="325"/>
      <c r="AKE42" s="325"/>
      <c r="AKF42" s="325"/>
      <c r="AKG42" s="325"/>
      <c r="AKH42" s="325"/>
      <c r="AKI42" s="325"/>
      <c r="AKJ42" s="325"/>
      <c r="AKK42" s="325"/>
      <c r="AKL42" s="325"/>
      <c r="AKM42" s="325"/>
      <c r="AKN42" s="325"/>
      <c r="AKO42" s="325"/>
      <c r="AKP42" s="325"/>
      <c r="AKQ42" s="325"/>
      <c r="AKR42" s="325"/>
      <c r="AKS42" s="325"/>
      <c r="AKT42" s="325"/>
      <c r="AKU42" s="325"/>
      <c r="AKV42" s="325"/>
      <c r="AKW42" s="325"/>
      <c r="AKX42" s="325"/>
      <c r="AKY42" s="325"/>
      <c r="AKZ42" s="325"/>
      <c r="ALA42" s="325"/>
      <c r="ALB42" s="325"/>
      <c r="ALC42" s="325"/>
      <c r="ALD42" s="325"/>
      <c r="ALE42" s="325"/>
      <c r="ALF42" s="325"/>
      <c r="ALG42" s="325"/>
      <c r="ALH42" s="325"/>
      <c r="ALI42" s="325"/>
      <c r="ALJ42" s="325"/>
      <c r="ALK42" s="325"/>
      <c r="ALL42" s="325"/>
      <c r="ALM42" s="325"/>
      <c r="ALN42" s="325"/>
      <c r="ALO42" s="325"/>
      <c r="ALP42" s="325"/>
      <c r="ALQ42" s="325"/>
      <c r="ALR42" s="325"/>
      <c r="ALS42" s="325"/>
      <c r="ALT42" s="325"/>
      <c r="ALU42" s="325"/>
      <c r="ALV42" s="325"/>
      <c r="ALW42" s="325"/>
      <c r="ALX42" s="325"/>
      <c r="ALY42" s="325"/>
      <c r="ALZ42" s="325"/>
      <c r="AMA42" s="325"/>
      <c r="AMB42" s="325"/>
      <c r="AMC42" s="325"/>
      <c r="AMD42" s="325"/>
      <c r="AME42" s="325"/>
      <c r="AMF42" s="325"/>
      <c r="AMG42" s="325"/>
      <c r="AMH42" s="325"/>
      <c r="AMI42" s="325"/>
      <c r="AMJ42" s="325"/>
      <c r="AMK42" s="325"/>
      <c r="AML42" s="325"/>
      <c r="AMM42" s="325"/>
      <c r="AMN42" s="325"/>
      <c r="AMO42" s="325"/>
      <c r="AMP42" s="325"/>
      <c r="AMQ42" s="325"/>
      <c r="AMR42" s="325"/>
      <c r="AMS42" s="325"/>
      <c r="AMT42" s="325"/>
      <c r="AMU42" s="325"/>
      <c r="AMV42" s="325"/>
      <c r="AMW42" s="325"/>
      <c r="AMX42" s="325"/>
      <c r="AMY42" s="325"/>
      <c r="AMZ42" s="325"/>
      <c r="ANA42" s="325"/>
      <c r="ANB42" s="325"/>
      <c r="ANC42" s="325"/>
      <c r="AND42" s="325"/>
      <c r="ANE42" s="325"/>
      <c r="ANF42" s="325"/>
      <c r="ANG42" s="325"/>
      <c r="ANH42" s="325"/>
      <c r="ANI42" s="325"/>
      <c r="ANJ42" s="325"/>
      <c r="ANK42" s="325"/>
      <c r="ANL42" s="325"/>
      <c r="ANM42" s="325"/>
      <c r="ANN42" s="325"/>
      <c r="ANO42" s="325"/>
      <c r="ANP42" s="325"/>
      <c r="ANQ42" s="325"/>
      <c r="ANR42" s="325"/>
      <c r="ANS42" s="325"/>
      <c r="ANT42" s="325"/>
      <c r="ANU42" s="325"/>
      <c r="ANV42" s="325"/>
      <c r="ANW42" s="325"/>
      <c r="ANX42" s="325"/>
      <c r="ANY42" s="325"/>
      <c r="ANZ42" s="325"/>
      <c r="AOA42" s="325"/>
      <c r="AOB42" s="325"/>
      <c r="AOC42" s="325"/>
      <c r="AOD42" s="325"/>
      <c r="AOE42" s="325"/>
      <c r="AOF42" s="325"/>
      <c r="AOG42" s="325"/>
      <c r="AOH42" s="325"/>
      <c r="AOI42" s="325"/>
      <c r="AOJ42" s="325"/>
      <c r="AOK42" s="325"/>
      <c r="AOL42" s="325"/>
      <c r="AOM42" s="325"/>
      <c r="AON42" s="325"/>
      <c r="AOO42" s="325"/>
      <c r="AOP42" s="325"/>
      <c r="AOQ42" s="325"/>
      <c r="AOR42" s="325"/>
      <c r="AOS42" s="325"/>
      <c r="AOT42" s="325"/>
      <c r="AOU42" s="325"/>
      <c r="AOV42" s="325"/>
      <c r="AOW42" s="325"/>
      <c r="AOX42" s="325"/>
      <c r="AOY42" s="325"/>
      <c r="AOZ42" s="325"/>
      <c r="APA42" s="325"/>
      <c r="APB42" s="325"/>
      <c r="APC42" s="325"/>
      <c r="APD42" s="325"/>
      <c r="APE42" s="325"/>
      <c r="APF42" s="325"/>
      <c r="APG42" s="325"/>
      <c r="APH42" s="325"/>
      <c r="API42" s="325"/>
      <c r="APJ42" s="325"/>
      <c r="APK42" s="325"/>
      <c r="APL42" s="325"/>
      <c r="APM42" s="325"/>
      <c r="APN42" s="325"/>
      <c r="APO42" s="325"/>
      <c r="APP42" s="325"/>
      <c r="APQ42" s="325"/>
      <c r="APR42" s="325"/>
      <c r="APS42" s="325"/>
      <c r="APT42" s="325"/>
      <c r="APU42" s="325"/>
      <c r="APV42" s="325"/>
      <c r="APW42" s="325"/>
      <c r="APX42" s="325"/>
      <c r="APY42" s="325"/>
      <c r="APZ42" s="325"/>
      <c r="AQA42" s="325"/>
      <c r="AQB42" s="325"/>
      <c r="AQC42" s="325"/>
      <c r="AQD42" s="325"/>
      <c r="AQE42" s="325"/>
      <c r="AQF42" s="325"/>
      <c r="AQG42" s="325"/>
      <c r="AQH42" s="325"/>
      <c r="AQI42" s="325"/>
      <c r="AQJ42" s="325"/>
      <c r="AQK42" s="325"/>
      <c r="AQL42" s="325"/>
      <c r="AQM42" s="325"/>
      <c r="AQN42" s="325"/>
      <c r="AQO42" s="325"/>
      <c r="AQP42" s="325"/>
      <c r="AQQ42" s="325"/>
      <c r="AQR42" s="325"/>
      <c r="AQS42" s="325"/>
      <c r="AQT42" s="325"/>
      <c r="AQU42" s="325"/>
      <c r="AQV42" s="325"/>
      <c r="AQW42" s="325"/>
      <c r="AQX42" s="325"/>
      <c r="AQY42" s="325"/>
      <c r="AQZ42" s="325"/>
      <c r="ARA42" s="325"/>
      <c r="ARB42" s="325"/>
      <c r="ARC42" s="325"/>
      <c r="ARD42" s="325"/>
      <c r="ARE42" s="325"/>
      <c r="ARF42" s="325"/>
      <c r="ARG42" s="325"/>
      <c r="ARH42" s="325"/>
      <c r="ARI42" s="325"/>
      <c r="ARJ42" s="325"/>
      <c r="ARK42" s="325"/>
      <c r="ARL42" s="325"/>
      <c r="ARM42" s="325"/>
      <c r="ARN42" s="325"/>
      <c r="ARO42" s="325"/>
      <c r="ARP42" s="325"/>
      <c r="ARQ42" s="325"/>
      <c r="ARR42" s="325"/>
      <c r="ARS42" s="325"/>
      <c r="ART42" s="325"/>
      <c r="ARU42" s="325"/>
      <c r="ARV42" s="325"/>
      <c r="ARW42" s="325"/>
      <c r="ARX42" s="325"/>
      <c r="ARY42" s="325"/>
      <c r="ARZ42" s="325"/>
      <c r="ASA42" s="325"/>
      <c r="ASB42" s="325"/>
      <c r="ASC42" s="325"/>
      <c r="ASD42" s="325"/>
      <c r="ASE42" s="325"/>
      <c r="ASF42" s="325"/>
      <c r="ASG42" s="325"/>
      <c r="ASH42" s="325"/>
      <c r="ASI42" s="325"/>
      <c r="ASJ42" s="325"/>
      <c r="ASK42" s="325"/>
      <c r="ASL42" s="325"/>
      <c r="ASM42" s="325"/>
      <c r="ASN42" s="325"/>
      <c r="ASO42" s="325"/>
      <c r="ASP42" s="325"/>
      <c r="ASQ42" s="325"/>
      <c r="ASR42" s="325"/>
      <c r="ASS42" s="325"/>
      <c r="AST42" s="325"/>
      <c r="ASU42" s="325"/>
      <c r="ASV42" s="325"/>
      <c r="ASW42" s="325"/>
      <c r="ASX42" s="325"/>
      <c r="ASY42" s="325"/>
      <c r="ASZ42" s="325"/>
      <c r="ATA42" s="325"/>
      <c r="ATB42" s="325"/>
      <c r="ATC42" s="325"/>
      <c r="ATD42" s="325"/>
      <c r="ATE42" s="325"/>
      <c r="ATF42" s="325"/>
      <c r="ATG42" s="325"/>
      <c r="ATH42" s="325"/>
      <c r="ATI42" s="325"/>
      <c r="ATJ42" s="325"/>
      <c r="ATK42" s="325"/>
      <c r="ATL42" s="325"/>
      <c r="ATM42" s="325"/>
      <c r="ATN42" s="325"/>
      <c r="ATO42" s="325"/>
      <c r="ATP42" s="325"/>
      <c r="ATQ42" s="325"/>
      <c r="ATR42" s="325"/>
      <c r="ATS42" s="325"/>
      <c r="ATT42" s="325"/>
      <c r="ATU42" s="325"/>
      <c r="ATV42" s="325"/>
      <c r="ATW42" s="325"/>
      <c r="ATX42" s="325"/>
      <c r="ATY42" s="325"/>
      <c r="ATZ42" s="325"/>
      <c r="AUA42" s="325"/>
      <c r="AUB42" s="325"/>
      <c r="AUC42" s="325"/>
      <c r="AUD42" s="325"/>
      <c r="AUE42" s="325"/>
      <c r="AUF42" s="325"/>
      <c r="AUG42" s="325"/>
      <c r="AUH42" s="325"/>
      <c r="AUI42" s="325"/>
      <c r="AUJ42" s="325"/>
      <c r="AUK42" s="325"/>
      <c r="AUL42" s="325"/>
      <c r="AUM42" s="325"/>
      <c r="AUN42" s="325"/>
      <c r="AUO42" s="325"/>
      <c r="AUP42" s="325"/>
      <c r="AUQ42" s="325"/>
      <c r="AUR42" s="325"/>
      <c r="AUS42" s="325"/>
      <c r="AUT42" s="325"/>
      <c r="AUU42" s="325"/>
      <c r="AUV42" s="325"/>
      <c r="AUW42" s="325"/>
      <c r="AUX42" s="325"/>
      <c r="AUY42" s="325"/>
      <c r="AUZ42" s="325"/>
      <c r="AVA42" s="325"/>
      <c r="AVB42" s="325"/>
      <c r="AVC42" s="325"/>
      <c r="AVD42" s="325"/>
      <c r="AVE42" s="325"/>
      <c r="AVF42" s="325"/>
      <c r="AVG42" s="325"/>
      <c r="AVH42" s="325"/>
      <c r="AVI42" s="325"/>
      <c r="AVJ42" s="325"/>
      <c r="AVK42" s="325"/>
      <c r="AVL42" s="325"/>
      <c r="AVM42" s="325"/>
      <c r="AVN42" s="325"/>
      <c r="AVO42" s="325"/>
      <c r="AVP42" s="325"/>
      <c r="AVQ42" s="325"/>
      <c r="AVR42" s="325"/>
      <c r="AVS42" s="325"/>
      <c r="AVT42" s="325"/>
      <c r="AVU42" s="325"/>
      <c r="AVV42" s="325"/>
      <c r="AVW42" s="325"/>
      <c r="AVX42" s="325"/>
      <c r="AVY42" s="325"/>
      <c r="AVZ42" s="325"/>
      <c r="AWA42" s="325"/>
      <c r="AWB42" s="325"/>
      <c r="AWC42" s="325"/>
      <c r="AWD42" s="325"/>
      <c r="AWE42" s="325"/>
      <c r="AWF42" s="325"/>
      <c r="AWG42" s="325"/>
      <c r="AWH42" s="325"/>
      <c r="AWI42" s="325"/>
      <c r="AWJ42" s="325"/>
      <c r="AWK42" s="325"/>
      <c r="AWL42" s="325"/>
      <c r="AWM42" s="325"/>
      <c r="AWN42" s="325"/>
      <c r="AWO42" s="325"/>
      <c r="AWP42" s="325"/>
      <c r="AWQ42" s="325"/>
      <c r="AWR42" s="325"/>
      <c r="AWS42" s="325"/>
      <c r="AWT42" s="325"/>
      <c r="AWU42" s="325"/>
      <c r="AWV42" s="325"/>
      <c r="AWW42" s="325"/>
      <c r="AWX42" s="325"/>
      <c r="AWY42" s="325"/>
      <c r="AWZ42" s="325"/>
      <c r="AXA42" s="325"/>
      <c r="AXB42" s="325"/>
      <c r="AXC42" s="325"/>
      <c r="AXD42" s="325"/>
      <c r="AXE42" s="325"/>
      <c r="AXF42" s="325"/>
      <c r="AXG42" s="325"/>
      <c r="AXH42" s="325"/>
      <c r="AXI42" s="325"/>
      <c r="AXJ42" s="325"/>
      <c r="AXK42" s="325"/>
      <c r="AXL42" s="325"/>
      <c r="AXM42" s="325"/>
      <c r="AXN42" s="325"/>
      <c r="AXO42" s="325"/>
      <c r="AXP42" s="325"/>
      <c r="AXQ42" s="325"/>
      <c r="AXR42" s="325"/>
      <c r="AXS42" s="325"/>
      <c r="AXT42" s="325"/>
      <c r="AXU42" s="325"/>
      <c r="AXV42" s="325"/>
      <c r="AXW42" s="325"/>
      <c r="AXX42" s="325"/>
      <c r="AXY42" s="325"/>
      <c r="AXZ42" s="325"/>
      <c r="AYA42" s="325"/>
      <c r="AYB42" s="325"/>
      <c r="AYC42" s="325"/>
      <c r="AYD42" s="325"/>
      <c r="AYE42" s="325"/>
      <c r="AYF42" s="325"/>
      <c r="AYG42" s="325"/>
      <c r="AYH42" s="325"/>
      <c r="AYI42" s="325"/>
      <c r="AYJ42" s="325"/>
      <c r="AYK42" s="325"/>
      <c r="AYL42" s="325"/>
      <c r="AYM42" s="325"/>
      <c r="AYN42" s="325"/>
      <c r="AYO42" s="325"/>
      <c r="AYP42" s="325"/>
      <c r="AYQ42" s="325"/>
      <c r="AYR42" s="325"/>
      <c r="AYS42" s="325"/>
      <c r="AYT42" s="325"/>
      <c r="AYU42" s="325"/>
      <c r="AYV42" s="325"/>
      <c r="AYW42" s="325"/>
      <c r="AYX42" s="325"/>
      <c r="AYY42" s="325"/>
      <c r="AYZ42" s="325"/>
      <c r="AZA42" s="325"/>
      <c r="AZB42" s="325"/>
      <c r="AZC42" s="325"/>
      <c r="AZD42" s="325"/>
      <c r="AZE42" s="325"/>
      <c r="AZF42" s="325"/>
      <c r="AZG42" s="325"/>
      <c r="AZH42" s="325"/>
      <c r="AZI42" s="325"/>
      <c r="AZJ42" s="325"/>
      <c r="AZK42" s="325"/>
      <c r="AZL42" s="325"/>
      <c r="AZM42" s="325"/>
      <c r="AZN42" s="325"/>
      <c r="AZO42" s="325"/>
      <c r="AZP42" s="325"/>
      <c r="AZQ42" s="325"/>
      <c r="AZR42" s="325"/>
      <c r="AZS42" s="325"/>
      <c r="AZT42" s="325"/>
      <c r="AZU42" s="325"/>
      <c r="AZV42" s="325"/>
      <c r="AZW42" s="325"/>
      <c r="AZX42" s="325"/>
      <c r="AZY42" s="325"/>
      <c r="AZZ42" s="325"/>
      <c r="BAA42" s="325"/>
      <c r="BAB42" s="325"/>
      <c r="BAC42" s="325"/>
      <c r="BAD42" s="325"/>
      <c r="BAE42" s="325"/>
      <c r="BAF42" s="325"/>
      <c r="BAG42" s="325"/>
      <c r="BAH42" s="325"/>
      <c r="BAI42" s="325"/>
      <c r="BAJ42" s="325"/>
      <c r="BAK42" s="325"/>
      <c r="BAL42" s="325"/>
      <c r="BAM42" s="325"/>
      <c r="BAN42" s="325"/>
      <c r="BAO42" s="325"/>
      <c r="BAP42" s="325"/>
      <c r="BAQ42" s="325"/>
      <c r="BAR42" s="325"/>
      <c r="BAS42" s="325"/>
      <c r="BAT42" s="325"/>
      <c r="BAU42" s="325"/>
      <c r="BAV42" s="325"/>
      <c r="BAW42" s="325"/>
      <c r="BAX42" s="325"/>
      <c r="BAY42" s="325"/>
      <c r="BAZ42" s="325"/>
      <c r="BBA42" s="325"/>
      <c r="BBB42" s="325"/>
      <c r="BBC42" s="325"/>
      <c r="BBD42" s="325"/>
      <c r="BBE42" s="325"/>
      <c r="BBF42" s="325"/>
      <c r="BBG42" s="325"/>
      <c r="BBH42" s="325"/>
      <c r="BBI42" s="325"/>
      <c r="BBJ42" s="325"/>
      <c r="BBK42" s="325"/>
      <c r="BBL42" s="325"/>
      <c r="BBM42" s="325"/>
      <c r="BBN42" s="325"/>
      <c r="BBO42" s="325"/>
      <c r="BBP42" s="325"/>
      <c r="BBQ42" s="325"/>
      <c r="BBR42" s="325"/>
      <c r="BBS42" s="325"/>
      <c r="BBT42" s="325"/>
      <c r="BBU42" s="325"/>
      <c r="BBV42" s="325"/>
      <c r="BBW42" s="325"/>
      <c r="BBX42" s="325"/>
      <c r="BBY42" s="325"/>
      <c r="BBZ42" s="325"/>
      <c r="BCA42" s="325"/>
      <c r="BCB42" s="325"/>
      <c r="BCC42" s="325"/>
      <c r="BCD42" s="325"/>
      <c r="BCE42" s="325"/>
      <c r="BCF42" s="325"/>
      <c r="BCG42" s="325"/>
      <c r="BCH42" s="325"/>
      <c r="BCI42" s="325"/>
      <c r="BCJ42" s="325"/>
      <c r="BCK42" s="325"/>
      <c r="BCL42" s="325"/>
      <c r="BCM42" s="325"/>
      <c r="BCN42" s="325"/>
      <c r="BCO42" s="325"/>
      <c r="BCP42" s="325"/>
      <c r="BCQ42" s="325"/>
      <c r="BCR42" s="325"/>
      <c r="BCS42" s="325"/>
      <c r="BCT42" s="325"/>
      <c r="BCU42" s="325"/>
      <c r="BCV42" s="325"/>
      <c r="BCW42" s="325"/>
      <c r="BCX42" s="325"/>
      <c r="BCY42" s="325"/>
      <c r="BCZ42" s="325"/>
      <c r="BDA42" s="325"/>
      <c r="BDB42" s="325"/>
      <c r="BDC42" s="325"/>
      <c r="BDD42" s="325"/>
      <c r="BDE42" s="325"/>
      <c r="BDF42" s="325"/>
      <c r="BDG42" s="325"/>
      <c r="BDH42" s="325"/>
      <c r="BDI42" s="325"/>
      <c r="BDJ42" s="325"/>
      <c r="BDK42" s="325"/>
      <c r="BDL42" s="325"/>
      <c r="BDM42" s="325"/>
      <c r="BDN42" s="325"/>
      <c r="BDO42" s="325"/>
      <c r="BDP42" s="325"/>
      <c r="BDQ42" s="325"/>
      <c r="BDR42" s="325"/>
      <c r="BDS42" s="325"/>
      <c r="BDT42" s="325"/>
      <c r="BDU42" s="325"/>
      <c r="BDV42" s="325"/>
      <c r="BDW42" s="325"/>
      <c r="BDX42" s="325"/>
      <c r="BDY42" s="325"/>
      <c r="BDZ42" s="325"/>
      <c r="BEA42" s="325"/>
      <c r="BEB42" s="325"/>
      <c r="BEC42" s="325"/>
      <c r="BED42" s="325"/>
      <c r="BEE42" s="325"/>
      <c r="BEF42" s="325"/>
      <c r="BEG42" s="325"/>
      <c r="BEH42" s="325"/>
      <c r="BEI42" s="325"/>
      <c r="BEJ42" s="325"/>
      <c r="BEK42" s="325"/>
      <c r="BEL42" s="325"/>
      <c r="BEM42" s="325"/>
      <c r="BEN42" s="325"/>
      <c r="BEO42" s="325"/>
      <c r="BEP42" s="325"/>
      <c r="BEQ42" s="325"/>
      <c r="BER42" s="325"/>
      <c r="BES42" s="325"/>
      <c r="BET42" s="325"/>
      <c r="BEU42" s="325"/>
      <c r="BEV42" s="325"/>
      <c r="BEW42" s="325"/>
      <c r="BEX42" s="325"/>
      <c r="BEY42" s="325"/>
      <c r="BEZ42" s="325"/>
      <c r="BFA42" s="325"/>
      <c r="BFB42" s="325"/>
      <c r="BFC42" s="325"/>
      <c r="BFD42" s="325"/>
      <c r="BFE42" s="325"/>
      <c r="BFF42" s="325"/>
      <c r="BFG42" s="325"/>
      <c r="BFH42" s="325"/>
      <c r="BFI42" s="325"/>
      <c r="BFJ42" s="325"/>
      <c r="BFK42" s="325"/>
      <c r="BFL42" s="325"/>
      <c r="BFM42" s="325"/>
      <c r="BFN42" s="325"/>
      <c r="BFO42" s="325"/>
      <c r="BFP42" s="325"/>
      <c r="BFQ42" s="325"/>
      <c r="BFR42" s="325"/>
      <c r="BFS42" s="325"/>
      <c r="BFT42" s="325"/>
      <c r="BFU42" s="325"/>
      <c r="BFV42" s="325"/>
      <c r="BFW42" s="325"/>
      <c r="BFX42" s="325"/>
      <c r="BFY42" s="325"/>
      <c r="BFZ42" s="325"/>
      <c r="BGA42" s="325"/>
      <c r="BGB42" s="325"/>
      <c r="BGC42" s="325"/>
      <c r="BGD42" s="325"/>
      <c r="BGE42" s="325"/>
      <c r="BGF42" s="325"/>
      <c r="BGG42" s="325"/>
      <c r="BGH42" s="325"/>
      <c r="BGI42" s="325"/>
      <c r="BGJ42" s="325"/>
      <c r="BGK42" s="325"/>
      <c r="BGL42" s="325"/>
      <c r="BGM42" s="325"/>
      <c r="BGN42" s="325"/>
      <c r="BGO42" s="325"/>
      <c r="BGP42" s="325"/>
      <c r="BGQ42" s="325"/>
      <c r="BGR42" s="325"/>
      <c r="BGS42" s="325"/>
      <c r="BGT42" s="325"/>
      <c r="BGU42" s="325"/>
      <c r="BGV42" s="325"/>
      <c r="BGW42" s="325"/>
      <c r="BGX42" s="325"/>
      <c r="BGY42" s="325"/>
      <c r="BGZ42" s="325"/>
      <c r="BHA42" s="325"/>
      <c r="BHB42" s="325"/>
      <c r="BHC42" s="325"/>
      <c r="BHD42" s="325"/>
      <c r="BHE42" s="325"/>
      <c r="BHF42" s="325"/>
      <c r="BHG42" s="325"/>
      <c r="BHH42" s="325"/>
      <c r="BHI42" s="325"/>
      <c r="BHJ42" s="325"/>
      <c r="BHK42" s="325"/>
      <c r="BHL42" s="325"/>
      <c r="BHM42" s="325"/>
      <c r="BHN42" s="325"/>
      <c r="BHO42" s="325"/>
      <c r="BHP42" s="325"/>
      <c r="BHQ42" s="325"/>
      <c r="BHR42" s="325"/>
      <c r="BHS42" s="325"/>
      <c r="BHT42" s="325"/>
      <c r="BHU42" s="325"/>
      <c r="BHV42" s="325"/>
      <c r="BHW42" s="325"/>
      <c r="BHX42" s="325"/>
      <c r="BHY42" s="325"/>
      <c r="BHZ42" s="325"/>
      <c r="BIA42" s="325"/>
      <c r="BIB42" s="325"/>
      <c r="BIC42" s="325"/>
      <c r="BID42" s="325"/>
      <c r="BIE42" s="325"/>
      <c r="BIF42" s="325"/>
      <c r="BIG42" s="325"/>
      <c r="BIH42" s="325"/>
      <c r="BII42" s="325"/>
      <c r="BIJ42" s="325"/>
      <c r="BIK42" s="325"/>
      <c r="BIL42" s="325"/>
      <c r="BIM42" s="325"/>
      <c r="BIN42" s="325"/>
      <c r="BIO42" s="325"/>
      <c r="BIP42" s="325"/>
      <c r="BIQ42" s="325"/>
      <c r="BIR42" s="325"/>
      <c r="BIS42" s="325"/>
      <c r="BIT42" s="325"/>
      <c r="BIU42" s="325"/>
      <c r="BIV42" s="325"/>
      <c r="BIW42" s="325"/>
      <c r="BIX42" s="325"/>
      <c r="BIY42" s="325"/>
      <c r="BIZ42" s="325"/>
      <c r="BJA42" s="325"/>
      <c r="BJB42" s="325"/>
      <c r="BJC42" s="325"/>
      <c r="BJD42" s="325"/>
      <c r="BJE42" s="325"/>
      <c r="BJF42" s="325"/>
      <c r="BJG42" s="325"/>
      <c r="BJH42" s="325"/>
      <c r="BJI42" s="325"/>
      <c r="BJJ42" s="325"/>
      <c r="BJK42" s="325"/>
      <c r="BJL42" s="325"/>
      <c r="BJM42" s="325"/>
      <c r="BJN42" s="325"/>
      <c r="BJO42" s="325"/>
      <c r="BJP42" s="325"/>
      <c r="BJQ42" s="325"/>
      <c r="BJR42" s="325"/>
      <c r="BJS42" s="325"/>
      <c r="BJT42" s="325"/>
      <c r="BJU42" s="325"/>
      <c r="BJV42" s="325"/>
      <c r="BJW42" s="325"/>
      <c r="BJX42" s="325"/>
      <c r="BJY42" s="325"/>
      <c r="BJZ42" s="325"/>
      <c r="BKA42" s="325"/>
      <c r="BKB42" s="325"/>
      <c r="BKC42" s="325"/>
      <c r="BKD42" s="325"/>
      <c r="BKE42" s="325"/>
      <c r="BKF42" s="325"/>
      <c r="BKG42" s="325"/>
      <c r="BKH42" s="325"/>
      <c r="BKI42" s="325"/>
      <c r="BKJ42" s="325"/>
      <c r="BKK42" s="325"/>
      <c r="BKL42" s="325"/>
      <c r="BKM42" s="325"/>
      <c r="BKN42" s="325"/>
      <c r="BKO42" s="325"/>
      <c r="BKP42" s="325"/>
      <c r="BKQ42" s="325"/>
      <c r="BKR42" s="325"/>
      <c r="BKS42" s="325"/>
      <c r="BKT42" s="325"/>
      <c r="BKU42" s="325"/>
      <c r="BKV42" s="325"/>
      <c r="BKW42" s="325"/>
      <c r="BKX42" s="325"/>
      <c r="BKY42" s="325"/>
      <c r="BKZ42" s="325"/>
      <c r="BLA42" s="325"/>
      <c r="BLB42" s="325"/>
      <c r="BLC42" s="325"/>
      <c r="BLD42" s="325"/>
      <c r="BLE42" s="325"/>
      <c r="BLF42" s="325"/>
      <c r="BLG42" s="325"/>
      <c r="BLH42" s="325"/>
      <c r="BLI42" s="325"/>
      <c r="BLJ42" s="325"/>
      <c r="BLK42" s="325"/>
      <c r="BLL42" s="325"/>
      <c r="BLM42" s="325"/>
      <c r="BLN42" s="325"/>
      <c r="BLO42" s="325"/>
      <c r="BLP42" s="325"/>
      <c r="BLQ42" s="325"/>
      <c r="BLR42" s="325"/>
      <c r="BLS42" s="325"/>
      <c r="BLT42" s="325"/>
      <c r="BLU42" s="325"/>
      <c r="BLV42" s="325"/>
      <c r="BLW42" s="325"/>
      <c r="BLX42" s="325"/>
      <c r="BLY42" s="325"/>
      <c r="BLZ42" s="325"/>
      <c r="BMA42" s="325"/>
      <c r="BMB42" s="325"/>
      <c r="BMC42" s="325"/>
      <c r="BMD42" s="325"/>
      <c r="BME42" s="325"/>
      <c r="BMF42" s="325"/>
      <c r="BMG42" s="325"/>
      <c r="BMH42" s="325"/>
      <c r="BMI42" s="325"/>
      <c r="BMJ42" s="325"/>
      <c r="BMK42" s="325"/>
      <c r="BML42" s="325"/>
      <c r="BMM42" s="325"/>
      <c r="BMN42" s="325"/>
      <c r="BMO42" s="325"/>
      <c r="BMP42" s="325"/>
      <c r="BMQ42" s="325"/>
      <c r="BMR42" s="325"/>
      <c r="BMS42" s="325"/>
      <c r="BMT42" s="325"/>
      <c r="BMU42" s="325"/>
      <c r="BMV42" s="325"/>
      <c r="BMW42" s="325"/>
      <c r="BMX42" s="325"/>
      <c r="BMY42" s="325"/>
      <c r="BMZ42" s="325"/>
      <c r="BNA42" s="325"/>
      <c r="BNB42" s="325"/>
      <c r="BNC42" s="325"/>
      <c r="BND42" s="325"/>
      <c r="BNE42" s="325"/>
      <c r="BNF42" s="325"/>
      <c r="BNG42" s="325"/>
      <c r="BNH42" s="325"/>
      <c r="BNI42" s="325"/>
      <c r="BNJ42" s="325"/>
      <c r="BNK42" s="325"/>
      <c r="BNL42" s="325"/>
      <c r="BNM42" s="325"/>
      <c r="BNN42" s="325"/>
      <c r="BNO42" s="325"/>
      <c r="BNP42" s="325"/>
      <c r="BNQ42" s="325"/>
      <c r="BNR42" s="325"/>
      <c r="BNS42" s="325"/>
      <c r="BNT42" s="325"/>
      <c r="BNU42" s="325"/>
      <c r="BNV42" s="325"/>
      <c r="BNW42" s="325"/>
      <c r="BNX42" s="325"/>
      <c r="BNY42" s="325"/>
      <c r="BNZ42" s="325"/>
      <c r="BOA42" s="325"/>
      <c r="BOB42" s="325"/>
      <c r="BOC42" s="325"/>
      <c r="BOD42" s="325"/>
      <c r="BOE42" s="325"/>
      <c r="BOF42" s="325"/>
      <c r="BOG42" s="325"/>
      <c r="BOH42" s="325"/>
      <c r="BOI42" s="325"/>
      <c r="BOJ42" s="325"/>
      <c r="BOK42" s="325"/>
      <c r="BOL42" s="325"/>
      <c r="BOM42" s="325"/>
      <c r="BON42" s="325"/>
      <c r="BOO42" s="325"/>
      <c r="BOP42" s="325"/>
      <c r="BOQ42" s="325"/>
      <c r="BOR42" s="325"/>
      <c r="BOS42" s="325"/>
      <c r="BOT42" s="325"/>
      <c r="BOU42" s="325"/>
      <c r="BOV42" s="325"/>
      <c r="BOW42" s="325"/>
      <c r="BOX42" s="325"/>
      <c r="BOY42" s="325"/>
      <c r="BOZ42" s="325"/>
      <c r="BPA42" s="325"/>
      <c r="BPB42" s="325"/>
      <c r="BPC42" s="325"/>
      <c r="BPD42" s="325"/>
      <c r="BPE42" s="325"/>
      <c r="BPF42" s="325"/>
      <c r="BPG42" s="325"/>
      <c r="BPH42" s="325"/>
      <c r="BPI42" s="325"/>
      <c r="BPJ42" s="325"/>
      <c r="BPK42" s="325"/>
      <c r="BPL42" s="325"/>
      <c r="BPM42" s="325"/>
      <c r="BPN42" s="325"/>
      <c r="BPO42" s="325"/>
      <c r="BPP42" s="325"/>
      <c r="BPQ42" s="325"/>
      <c r="BPR42" s="325"/>
      <c r="BPS42" s="325"/>
      <c r="BPT42" s="325"/>
      <c r="BPU42" s="325"/>
      <c r="BPV42" s="325"/>
      <c r="BPW42" s="325"/>
      <c r="BPX42" s="325"/>
      <c r="BPY42" s="325"/>
      <c r="BPZ42" s="325"/>
      <c r="BQA42" s="325"/>
      <c r="BQB42" s="325"/>
      <c r="BQC42" s="325"/>
      <c r="BQD42" s="325"/>
      <c r="BQE42" s="325"/>
      <c r="BQF42" s="325"/>
      <c r="BQG42" s="325"/>
      <c r="BQH42" s="325"/>
      <c r="BQI42" s="325"/>
      <c r="BQJ42" s="325"/>
      <c r="BQK42" s="325"/>
      <c r="BQL42" s="325"/>
      <c r="BQM42" s="325"/>
      <c r="BQN42" s="325"/>
      <c r="BQO42" s="325"/>
      <c r="BQP42" s="325"/>
      <c r="BQQ42" s="325"/>
      <c r="BQR42" s="325"/>
      <c r="BQS42" s="325"/>
      <c r="BQT42" s="325"/>
      <c r="BQU42" s="325"/>
      <c r="BQV42" s="325"/>
      <c r="BQW42" s="325"/>
      <c r="BQX42" s="325"/>
      <c r="BQY42" s="325"/>
      <c r="BQZ42" s="325"/>
      <c r="BRA42" s="325"/>
      <c r="BRB42" s="325"/>
      <c r="BRC42" s="325"/>
      <c r="BRD42" s="325"/>
      <c r="BRE42" s="325"/>
      <c r="BRF42" s="325"/>
      <c r="BRG42" s="325"/>
      <c r="BRH42" s="325"/>
      <c r="BRI42" s="325"/>
      <c r="BRJ42" s="325"/>
      <c r="BRK42" s="325"/>
      <c r="BRL42" s="325"/>
      <c r="BRM42" s="325"/>
      <c r="BRN42" s="325"/>
      <c r="BRO42" s="325"/>
      <c r="BRP42" s="325"/>
      <c r="BRQ42" s="325"/>
      <c r="BRR42" s="325"/>
      <c r="BRS42" s="325"/>
      <c r="BRT42" s="325"/>
      <c r="BRU42" s="325"/>
      <c r="BRV42" s="325"/>
      <c r="BRW42" s="325"/>
      <c r="BRX42" s="325"/>
      <c r="BRY42" s="325"/>
      <c r="BRZ42" s="325"/>
      <c r="BSA42" s="325"/>
      <c r="BSB42" s="325"/>
      <c r="BSC42" s="325"/>
      <c r="BSD42" s="325"/>
      <c r="BSE42" s="325"/>
      <c r="BSF42" s="325"/>
      <c r="BSG42" s="325"/>
      <c r="BSH42" s="325"/>
      <c r="BSI42" s="325"/>
      <c r="BSJ42" s="325"/>
      <c r="BSK42" s="325"/>
      <c r="BSL42" s="325"/>
      <c r="BSM42" s="325"/>
      <c r="BSN42" s="325"/>
      <c r="BSO42" s="325"/>
      <c r="BSP42" s="325"/>
      <c r="BSQ42" s="325"/>
      <c r="BSR42" s="325"/>
      <c r="BSS42" s="325"/>
      <c r="BST42" s="325"/>
      <c r="BSU42" s="325"/>
      <c r="BSV42" s="325"/>
      <c r="BSW42" s="325"/>
      <c r="BSX42" s="325"/>
      <c r="BSY42" s="325"/>
      <c r="BSZ42" s="325"/>
      <c r="BTA42" s="325"/>
      <c r="BTB42" s="325"/>
      <c r="BTC42" s="325"/>
      <c r="BTD42" s="325"/>
      <c r="BTE42" s="325"/>
      <c r="BTF42" s="325"/>
      <c r="BTG42" s="325"/>
      <c r="BTH42" s="325"/>
      <c r="BTI42" s="325"/>
      <c r="BTJ42" s="325"/>
      <c r="BTK42" s="325"/>
      <c r="BTL42" s="325"/>
      <c r="BTM42" s="325"/>
      <c r="BTN42" s="325"/>
      <c r="BTO42" s="325"/>
      <c r="BTP42" s="325"/>
      <c r="BTQ42" s="325"/>
      <c r="BTR42" s="325"/>
      <c r="BTS42" s="325"/>
      <c r="BTT42" s="325"/>
      <c r="BTU42" s="325"/>
      <c r="BTV42" s="325"/>
      <c r="BTW42" s="325"/>
      <c r="BTX42" s="325"/>
      <c r="BTY42" s="325"/>
      <c r="BTZ42" s="325"/>
      <c r="BUA42" s="325"/>
      <c r="BUB42" s="325"/>
      <c r="BUC42" s="325"/>
      <c r="BUD42" s="325"/>
      <c r="BUE42" s="325"/>
      <c r="BUF42" s="325"/>
      <c r="BUG42" s="325"/>
      <c r="BUH42" s="325"/>
      <c r="BUI42" s="325"/>
      <c r="BUJ42" s="325"/>
      <c r="BUK42" s="325"/>
      <c r="BUL42" s="325"/>
      <c r="BUM42" s="325"/>
      <c r="BUN42" s="325"/>
      <c r="BUO42" s="325"/>
      <c r="BUP42" s="325"/>
      <c r="BUQ42" s="325"/>
      <c r="BUR42" s="325"/>
      <c r="BUS42" s="325"/>
      <c r="BUT42" s="325"/>
      <c r="BUU42" s="325"/>
      <c r="BUV42" s="325"/>
      <c r="BUW42" s="325"/>
      <c r="BUX42" s="325"/>
      <c r="BUY42" s="325"/>
      <c r="BUZ42" s="325"/>
      <c r="BVA42" s="325"/>
      <c r="BVB42" s="325"/>
      <c r="BVC42" s="325"/>
      <c r="BVD42" s="325"/>
      <c r="BVE42" s="325"/>
      <c r="BVF42" s="325"/>
      <c r="BVG42" s="325"/>
      <c r="BVH42" s="325"/>
      <c r="BVI42" s="325"/>
      <c r="BVJ42" s="325"/>
      <c r="BVK42" s="325"/>
      <c r="BVL42" s="325"/>
      <c r="BVM42" s="325"/>
      <c r="BVN42" s="325"/>
      <c r="BVO42" s="325"/>
      <c r="BVP42" s="325"/>
      <c r="BVQ42" s="325"/>
      <c r="BVR42" s="325"/>
      <c r="BVS42" s="325"/>
      <c r="BVT42" s="325"/>
      <c r="BVU42" s="325"/>
      <c r="BVV42" s="325"/>
      <c r="BVW42" s="325"/>
      <c r="BVX42" s="325"/>
      <c r="BVY42" s="325"/>
      <c r="BVZ42" s="325"/>
      <c r="BWA42" s="325"/>
      <c r="BWB42" s="325"/>
      <c r="BWC42" s="325"/>
      <c r="BWD42" s="325"/>
      <c r="BWE42" s="325"/>
      <c r="BWF42" s="325"/>
      <c r="BWG42" s="325"/>
      <c r="BWH42" s="325"/>
      <c r="BWI42" s="325"/>
      <c r="BWJ42" s="325"/>
      <c r="BWK42" s="325"/>
      <c r="BWL42" s="325"/>
      <c r="BWM42" s="325"/>
      <c r="BWN42" s="325"/>
      <c r="BWO42" s="325"/>
      <c r="BWP42" s="325"/>
      <c r="BWQ42" s="325"/>
      <c r="BWR42" s="325"/>
      <c r="BWS42" s="325"/>
      <c r="BWT42" s="325"/>
      <c r="BWU42" s="325"/>
      <c r="BWV42" s="325"/>
      <c r="BWW42" s="325"/>
      <c r="BWX42" s="325"/>
      <c r="BWY42" s="325"/>
      <c r="BWZ42" s="325"/>
      <c r="BXA42" s="325"/>
      <c r="BXB42" s="325"/>
      <c r="BXC42" s="325"/>
      <c r="BXD42" s="325"/>
      <c r="BXE42" s="325"/>
      <c r="BXF42" s="325"/>
      <c r="BXG42" s="325"/>
      <c r="BXH42" s="325"/>
      <c r="BXI42" s="325"/>
      <c r="BXJ42" s="325"/>
      <c r="BXK42" s="325"/>
      <c r="BXL42" s="325"/>
      <c r="BXM42" s="325"/>
      <c r="BXN42" s="325"/>
      <c r="BXO42" s="325"/>
      <c r="BXP42" s="325"/>
      <c r="BXQ42" s="325"/>
      <c r="BXR42" s="325"/>
      <c r="BXS42" s="325"/>
      <c r="BXT42" s="325"/>
      <c r="BXU42" s="325"/>
      <c r="BXV42" s="325"/>
      <c r="BXW42" s="325"/>
      <c r="BXX42" s="325"/>
      <c r="BXY42" s="325"/>
      <c r="BXZ42" s="325"/>
      <c r="BYA42" s="325"/>
      <c r="BYB42" s="325"/>
      <c r="BYC42" s="325"/>
      <c r="BYD42" s="325"/>
      <c r="BYE42" s="325"/>
      <c r="BYF42" s="325"/>
      <c r="BYG42" s="325"/>
      <c r="BYH42" s="325"/>
      <c r="BYI42" s="325"/>
      <c r="BYJ42" s="325"/>
      <c r="BYK42" s="325"/>
      <c r="BYL42" s="325"/>
      <c r="BYM42" s="325"/>
      <c r="BYN42" s="325"/>
      <c r="BYO42" s="325"/>
      <c r="BYP42" s="325"/>
      <c r="BYQ42" s="325"/>
      <c r="BYR42" s="325"/>
      <c r="BYS42" s="325"/>
      <c r="BYT42" s="325"/>
      <c r="BYU42" s="325"/>
      <c r="BYV42" s="325"/>
      <c r="BYW42" s="325"/>
      <c r="BYX42" s="325"/>
      <c r="BYY42" s="325"/>
      <c r="BYZ42" s="325"/>
      <c r="BZA42" s="325"/>
      <c r="BZB42" s="325"/>
      <c r="BZC42" s="325"/>
      <c r="BZD42" s="325"/>
      <c r="BZE42" s="325"/>
      <c r="BZF42" s="325"/>
      <c r="BZG42" s="325"/>
      <c r="BZH42" s="325"/>
      <c r="BZI42" s="325"/>
      <c r="BZJ42" s="325"/>
      <c r="BZK42" s="325"/>
      <c r="BZL42" s="325"/>
      <c r="BZM42" s="325"/>
      <c r="BZN42" s="325"/>
      <c r="BZO42" s="325"/>
      <c r="BZP42" s="325"/>
      <c r="BZQ42" s="325"/>
      <c r="BZR42" s="325"/>
      <c r="BZS42" s="325"/>
      <c r="BZT42" s="325"/>
      <c r="BZU42" s="325"/>
      <c r="BZV42" s="325"/>
      <c r="BZW42" s="325"/>
      <c r="BZX42" s="325"/>
      <c r="BZY42" s="325"/>
      <c r="BZZ42" s="325"/>
      <c r="CAA42" s="325"/>
      <c r="CAB42" s="325"/>
      <c r="CAC42" s="325"/>
      <c r="CAD42" s="325"/>
      <c r="CAE42" s="325"/>
      <c r="CAF42" s="325"/>
      <c r="CAG42" s="325"/>
      <c r="CAH42" s="325"/>
      <c r="CAI42" s="325"/>
      <c r="CAJ42" s="325"/>
      <c r="CAK42" s="325"/>
      <c r="CAL42" s="325"/>
      <c r="CAM42" s="325"/>
      <c r="CAN42" s="325"/>
      <c r="CAO42" s="325"/>
      <c r="CAP42" s="325"/>
      <c r="CAQ42" s="325"/>
      <c r="CAR42" s="325"/>
      <c r="CAS42" s="325"/>
      <c r="CAT42" s="325"/>
      <c r="CAU42" s="325"/>
      <c r="CAV42" s="325"/>
      <c r="CAW42" s="325"/>
      <c r="CAX42" s="325"/>
      <c r="CAY42" s="325"/>
      <c r="CAZ42" s="325"/>
      <c r="CBA42" s="325"/>
      <c r="CBB42" s="325"/>
      <c r="CBC42" s="325"/>
      <c r="CBD42" s="325"/>
      <c r="CBE42" s="325"/>
      <c r="CBF42" s="325"/>
      <c r="CBG42" s="325"/>
      <c r="CBH42" s="325"/>
      <c r="CBI42" s="325"/>
      <c r="CBJ42" s="325"/>
      <c r="CBK42" s="325"/>
      <c r="CBL42" s="325"/>
      <c r="CBM42" s="325"/>
      <c r="CBN42" s="325"/>
      <c r="CBO42" s="325"/>
      <c r="CBP42" s="325"/>
      <c r="CBQ42" s="325"/>
      <c r="CBR42" s="325"/>
      <c r="CBS42" s="325"/>
      <c r="CBT42" s="325"/>
      <c r="CBU42" s="325"/>
      <c r="CBV42" s="325"/>
      <c r="CBW42" s="325"/>
      <c r="CBX42" s="325"/>
      <c r="CBY42" s="325"/>
      <c r="CBZ42" s="325"/>
      <c r="CCA42" s="325"/>
      <c r="CCB42" s="325"/>
      <c r="CCC42" s="325"/>
      <c r="CCD42" s="325"/>
      <c r="CCE42" s="325"/>
      <c r="CCF42" s="325"/>
      <c r="CCG42" s="325"/>
      <c r="CCH42" s="325"/>
      <c r="CCI42" s="325"/>
      <c r="CCJ42" s="325"/>
      <c r="CCK42" s="325"/>
      <c r="CCL42" s="325"/>
      <c r="CCM42" s="325"/>
      <c r="CCN42" s="325"/>
      <c r="CCO42" s="325"/>
      <c r="CCP42" s="325"/>
      <c r="CCQ42" s="325"/>
      <c r="CCR42" s="325"/>
      <c r="CCS42" s="325"/>
      <c r="CCT42" s="325"/>
      <c r="CCU42" s="325"/>
      <c r="CCV42" s="325"/>
      <c r="CCW42" s="325"/>
      <c r="CCX42" s="325"/>
      <c r="CCY42" s="325"/>
      <c r="CCZ42" s="325"/>
      <c r="CDA42" s="325"/>
      <c r="CDB42" s="325"/>
      <c r="CDC42" s="325"/>
      <c r="CDD42" s="325"/>
      <c r="CDE42" s="325"/>
      <c r="CDF42" s="325"/>
      <c r="CDG42" s="325"/>
      <c r="CDH42" s="325"/>
      <c r="CDI42" s="325"/>
      <c r="CDJ42" s="325"/>
      <c r="CDK42" s="325"/>
      <c r="CDL42" s="325"/>
      <c r="CDM42" s="325"/>
      <c r="CDN42" s="325"/>
      <c r="CDO42" s="325"/>
      <c r="CDP42" s="325"/>
      <c r="CDQ42" s="325"/>
      <c r="CDR42" s="325"/>
      <c r="CDS42" s="325"/>
      <c r="CDT42" s="325"/>
      <c r="CDU42" s="325"/>
      <c r="CDV42" s="325"/>
      <c r="CDW42" s="325"/>
      <c r="CDX42" s="325"/>
      <c r="CDY42" s="325"/>
      <c r="CDZ42" s="325"/>
      <c r="CEA42" s="325"/>
      <c r="CEB42" s="325"/>
      <c r="CEC42" s="325"/>
      <c r="CED42" s="325"/>
      <c r="CEE42" s="325"/>
      <c r="CEF42" s="325"/>
      <c r="CEG42" s="325"/>
      <c r="CEH42" s="325"/>
      <c r="CEI42" s="325"/>
      <c r="CEJ42" s="325"/>
      <c r="CEK42" s="325"/>
      <c r="CEL42" s="325"/>
      <c r="CEM42" s="325"/>
      <c r="CEN42" s="325"/>
      <c r="CEO42" s="325"/>
      <c r="CEP42" s="325"/>
      <c r="CEQ42" s="325"/>
      <c r="CER42" s="325"/>
      <c r="CES42" s="325"/>
      <c r="CET42" s="325"/>
      <c r="CEU42" s="325"/>
      <c r="CEV42" s="325"/>
      <c r="CEW42" s="325"/>
      <c r="CEX42" s="325"/>
      <c r="CEY42" s="325"/>
      <c r="CEZ42" s="325"/>
      <c r="CFA42" s="325"/>
      <c r="CFB42" s="325"/>
      <c r="CFC42" s="325"/>
      <c r="CFD42" s="325"/>
      <c r="CFE42" s="325"/>
      <c r="CFF42" s="325"/>
      <c r="CFG42" s="325"/>
      <c r="CFH42" s="325"/>
      <c r="CFI42" s="325"/>
      <c r="CFJ42" s="325"/>
      <c r="CFK42" s="325"/>
      <c r="CFL42" s="325"/>
      <c r="CFM42" s="325"/>
      <c r="CFN42" s="325"/>
      <c r="CFO42" s="325"/>
      <c r="CFP42" s="325"/>
      <c r="CFQ42" s="325"/>
      <c r="CFR42" s="325"/>
      <c r="CFS42" s="325"/>
      <c r="CFT42" s="325"/>
      <c r="CFU42" s="325"/>
      <c r="CFV42" s="325"/>
      <c r="CFW42" s="325"/>
      <c r="CFX42" s="325"/>
      <c r="CFY42" s="325"/>
      <c r="CFZ42" s="325"/>
      <c r="CGA42" s="325"/>
      <c r="CGB42" s="325"/>
      <c r="CGC42" s="325"/>
      <c r="CGD42" s="325"/>
      <c r="CGE42" s="325"/>
      <c r="CGF42" s="325"/>
      <c r="CGG42" s="325"/>
      <c r="CGH42" s="325"/>
      <c r="CGI42" s="325"/>
      <c r="CGJ42" s="325"/>
      <c r="CGK42" s="325"/>
      <c r="CGL42" s="325"/>
      <c r="CGM42" s="325"/>
      <c r="CGN42" s="325"/>
      <c r="CGO42" s="325"/>
      <c r="CGP42" s="325"/>
      <c r="CGQ42" s="325"/>
      <c r="CGR42" s="325"/>
      <c r="CGS42" s="325"/>
      <c r="CGT42" s="325"/>
      <c r="CGU42" s="325"/>
      <c r="CGV42" s="325"/>
      <c r="CGW42" s="325"/>
      <c r="CGX42" s="325"/>
      <c r="CGY42" s="325"/>
      <c r="CGZ42" s="325"/>
      <c r="CHA42" s="325"/>
      <c r="CHB42" s="325"/>
      <c r="CHC42" s="325"/>
      <c r="CHD42" s="325"/>
      <c r="CHE42" s="325"/>
      <c r="CHF42" s="325"/>
      <c r="CHG42" s="325"/>
      <c r="CHH42" s="325"/>
      <c r="CHI42" s="325"/>
      <c r="CHJ42" s="325"/>
      <c r="CHK42" s="325"/>
      <c r="CHL42" s="325"/>
      <c r="CHM42" s="325"/>
      <c r="CHN42" s="325"/>
      <c r="CHO42" s="325"/>
      <c r="CHP42" s="325"/>
      <c r="CHQ42" s="325"/>
      <c r="CHR42" s="325"/>
      <c r="CHS42" s="325"/>
      <c r="CHT42" s="325"/>
      <c r="CHU42" s="325"/>
      <c r="CHV42" s="325"/>
      <c r="CHW42" s="325"/>
      <c r="CHX42" s="325"/>
      <c r="CHY42" s="325"/>
      <c r="CHZ42" s="325"/>
      <c r="CIA42" s="325"/>
      <c r="CIB42" s="325"/>
      <c r="CIC42" s="325"/>
      <c r="CID42" s="325"/>
      <c r="CIE42" s="325"/>
      <c r="CIF42" s="325"/>
      <c r="CIG42" s="325"/>
      <c r="CIH42" s="325"/>
      <c r="CII42" s="325"/>
      <c r="CIJ42" s="325"/>
      <c r="CIK42" s="325"/>
      <c r="CIL42" s="325"/>
      <c r="CIM42" s="325"/>
      <c r="CIN42" s="325"/>
      <c r="CIO42" s="325"/>
      <c r="CIP42" s="325"/>
      <c r="CIQ42" s="325"/>
      <c r="CIR42" s="325"/>
      <c r="CIS42" s="325"/>
      <c r="CIT42" s="325"/>
      <c r="CIU42" s="325"/>
      <c r="CIV42" s="325"/>
      <c r="CIW42" s="325"/>
      <c r="CIX42" s="325"/>
      <c r="CIY42" s="325"/>
      <c r="CIZ42" s="325"/>
      <c r="CJA42" s="325"/>
      <c r="CJB42" s="325"/>
      <c r="CJC42" s="325"/>
      <c r="CJD42" s="325"/>
      <c r="CJE42" s="325"/>
      <c r="CJF42" s="325"/>
      <c r="CJG42" s="325"/>
      <c r="CJH42" s="325"/>
      <c r="CJI42" s="325"/>
      <c r="CJJ42" s="325"/>
      <c r="CJK42" s="325"/>
      <c r="CJL42" s="325"/>
      <c r="CJM42" s="325"/>
      <c r="CJN42" s="325"/>
      <c r="CJO42" s="325"/>
      <c r="CJP42" s="325"/>
      <c r="CJQ42" s="325"/>
      <c r="CJR42" s="325"/>
      <c r="CJS42" s="325"/>
      <c r="CJT42" s="325"/>
      <c r="CJU42" s="325"/>
      <c r="CJV42" s="325"/>
      <c r="CJW42" s="325"/>
      <c r="CJX42" s="325"/>
      <c r="CJY42" s="325"/>
      <c r="CJZ42" s="325"/>
      <c r="CKA42" s="325"/>
      <c r="CKB42" s="325"/>
      <c r="CKC42" s="325"/>
      <c r="CKD42" s="325"/>
      <c r="CKE42" s="325"/>
      <c r="CKF42" s="325"/>
      <c r="CKG42" s="325"/>
      <c r="CKH42" s="325"/>
      <c r="CKI42" s="325"/>
      <c r="CKJ42" s="325"/>
      <c r="CKK42" s="325"/>
      <c r="CKL42" s="325"/>
      <c r="CKM42" s="325"/>
      <c r="CKN42" s="325"/>
      <c r="CKO42" s="325"/>
      <c r="CKP42" s="325"/>
      <c r="CKQ42" s="325"/>
      <c r="CKR42" s="325"/>
      <c r="CKS42" s="325"/>
      <c r="CKT42" s="325"/>
      <c r="CKU42" s="325"/>
      <c r="CKV42" s="325"/>
      <c r="CKW42" s="325"/>
      <c r="CKX42" s="325"/>
      <c r="CKY42" s="325"/>
      <c r="CKZ42" s="325"/>
      <c r="CLA42" s="325"/>
      <c r="CLB42" s="325"/>
      <c r="CLC42" s="325"/>
      <c r="CLD42" s="325"/>
      <c r="CLE42" s="325"/>
      <c r="CLF42" s="325"/>
      <c r="CLG42" s="325"/>
      <c r="CLH42" s="325"/>
      <c r="CLI42" s="325"/>
      <c r="CLJ42" s="325"/>
      <c r="CLK42" s="325"/>
      <c r="CLL42" s="325"/>
      <c r="CLM42" s="325"/>
      <c r="CLN42" s="325"/>
      <c r="CLO42" s="325"/>
      <c r="CLP42" s="325"/>
      <c r="CLQ42" s="325"/>
      <c r="CLR42" s="325"/>
      <c r="CLS42" s="325"/>
      <c r="CLT42" s="325"/>
      <c r="CLU42" s="325"/>
      <c r="CLV42" s="325"/>
      <c r="CLW42" s="325"/>
      <c r="CLX42" s="325"/>
      <c r="CLY42" s="325"/>
      <c r="CLZ42" s="325"/>
      <c r="CMA42" s="325"/>
      <c r="CMB42" s="325"/>
      <c r="CMC42" s="325"/>
      <c r="CMD42" s="325"/>
      <c r="CME42" s="325"/>
      <c r="CMF42" s="325"/>
      <c r="CMG42" s="325"/>
      <c r="CMH42" s="325"/>
      <c r="CMI42" s="325"/>
      <c r="CMJ42" s="325"/>
      <c r="CMK42" s="325"/>
      <c r="CML42" s="325"/>
      <c r="CMM42" s="325"/>
      <c r="CMN42" s="325"/>
      <c r="CMO42" s="325"/>
      <c r="CMP42" s="325"/>
      <c r="CMQ42" s="325"/>
      <c r="CMR42" s="325"/>
      <c r="CMS42" s="325"/>
      <c r="CMT42" s="325"/>
      <c r="CMU42" s="325"/>
      <c r="CMV42" s="325"/>
      <c r="CMW42" s="325"/>
      <c r="CMX42" s="325"/>
      <c r="CMY42" s="325"/>
      <c r="CMZ42" s="325"/>
      <c r="CNA42" s="325"/>
      <c r="CNB42" s="325"/>
      <c r="CNC42" s="325"/>
      <c r="CND42" s="325"/>
      <c r="CNE42" s="325"/>
      <c r="CNF42" s="325"/>
      <c r="CNG42" s="325"/>
      <c r="CNH42" s="325"/>
      <c r="CNI42" s="325"/>
      <c r="CNJ42" s="325"/>
      <c r="CNK42" s="325"/>
      <c r="CNL42" s="325"/>
      <c r="CNM42" s="325"/>
      <c r="CNN42" s="325"/>
      <c r="CNO42" s="325"/>
      <c r="CNP42" s="325"/>
      <c r="CNQ42" s="325"/>
      <c r="CNR42" s="325"/>
      <c r="CNS42" s="325"/>
      <c r="CNT42" s="325"/>
      <c r="CNU42" s="325"/>
      <c r="CNV42" s="325"/>
      <c r="CNW42" s="325"/>
      <c r="CNX42" s="325"/>
      <c r="CNY42" s="325"/>
      <c r="CNZ42" s="325"/>
      <c r="COA42" s="325"/>
      <c r="COB42" s="325"/>
      <c r="COC42" s="325"/>
      <c r="COD42" s="325"/>
      <c r="COE42" s="325"/>
      <c r="COF42" s="325"/>
      <c r="COG42" s="325"/>
      <c r="COH42" s="325"/>
      <c r="COI42" s="325"/>
      <c r="COJ42" s="325"/>
      <c r="COK42" s="325"/>
      <c r="COL42" s="325"/>
      <c r="COM42" s="325"/>
      <c r="CON42" s="325"/>
      <c r="COO42" s="325"/>
      <c r="COP42" s="325"/>
      <c r="COQ42" s="325"/>
      <c r="COR42" s="325"/>
      <c r="COS42" s="325"/>
      <c r="COT42" s="325"/>
      <c r="COU42" s="325"/>
      <c r="COV42" s="325"/>
      <c r="COW42" s="325"/>
      <c r="COX42" s="325"/>
      <c r="COY42" s="325"/>
      <c r="COZ42" s="325"/>
      <c r="CPA42" s="325"/>
      <c r="CPB42" s="325"/>
      <c r="CPC42" s="325"/>
      <c r="CPD42" s="325"/>
      <c r="CPE42" s="325"/>
      <c r="CPF42" s="325"/>
      <c r="CPG42" s="325"/>
      <c r="CPH42" s="325"/>
      <c r="CPI42" s="325"/>
      <c r="CPJ42" s="325"/>
      <c r="CPK42" s="325"/>
      <c r="CPL42" s="325"/>
      <c r="CPM42" s="325"/>
      <c r="CPN42" s="325"/>
      <c r="CPO42" s="325"/>
      <c r="CPP42" s="325"/>
      <c r="CPQ42" s="325"/>
      <c r="CPR42" s="325"/>
      <c r="CPS42" s="325"/>
      <c r="CPT42" s="325"/>
      <c r="CPU42" s="325"/>
      <c r="CPV42" s="325"/>
      <c r="CPW42" s="325"/>
      <c r="CPX42" s="325"/>
      <c r="CPY42" s="325"/>
      <c r="CPZ42" s="325"/>
      <c r="CQA42" s="325"/>
      <c r="CQB42" s="325"/>
      <c r="CQC42" s="325"/>
      <c r="CQD42" s="325"/>
      <c r="CQE42" s="325"/>
      <c r="CQF42" s="325"/>
      <c r="CQG42" s="325"/>
      <c r="CQH42" s="325"/>
      <c r="CQI42" s="325"/>
      <c r="CQJ42" s="325"/>
      <c r="CQK42" s="325"/>
      <c r="CQL42" s="325"/>
      <c r="CQM42" s="325"/>
      <c r="CQN42" s="325"/>
      <c r="CQO42" s="325"/>
      <c r="CQP42" s="325"/>
      <c r="CQQ42" s="325"/>
      <c r="CQR42" s="325"/>
      <c r="CQS42" s="325"/>
      <c r="CQT42" s="325"/>
      <c r="CQU42" s="325"/>
      <c r="CQV42" s="325"/>
      <c r="CQW42" s="325"/>
      <c r="CQX42" s="325"/>
      <c r="CQY42" s="325"/>
      <c r="CQZ42" s="325"/>
      <c r="CRA42" s="325"/>
      <c r="CRB42" s="325"/>
      <c r="CRC42" s="325"/>
      <c r="CRD42" s="325"/>
      <c r="CRE42" s="325"/>
      <c r="CRF42" s="325"/>
      <c r="CRG42" s="325"/>
      <c r="CRH42" s="325"/>
      <c r="CRI42" s="325"/>
      <c r="CRJ42" s="325"/>
      <c r="CRK42" s="325"/>
      <c r="CRL42" s="325"/>
      <c r="CRM42" s="325"/>
      <c r="CRN42" s="325"/>
      <c r="CRO42" s="325"/>
      <c r="CRP42" s="325"/>
      <c r="CRQ42" s="325"/>
      <c r="CRR42" s="325"/>
      <c r="CRS42" s="325"/>
      <c r="CRT42" s="325"/>
      <c r="CRU42" s="325"/>
      <c r="CRV42" s="325"/>
      <c r="CRW42" s="325"/>
      <c r="CRX42" s="325"/>
      <c r="CRY42" s="325"/>
      <c r="CRZ42" s="325"/>
      <c r="CSA42" s="325"/>
      <c r="CSB42" s="325"/>
      <c r="CSC42" s="325"/>
      <c r="CSD42" s="325"/>
      <c r="CSE42" s="325"/>
      <c r="CSF42" s="325"/>
      <c r="CSG42" s="325"/>
      <c r="CSH42" s="325"/>
      <c r="CSI42" s="325"/>
      <c r="CSJ42" s="325"/>
      <c r="CSK42" s="325"/>
      <c r="CSL42" s="325"/>
      <c r="CSM42" s="325"/>
      <c r="CSN42" s="325"/>
      <c r="CSO42" s="325"/>
      <c r="CSP42" s="325"/>
      <c r="CSQ42" s="325"/>
      <c r="CSR42" s="325"/>
      <c r="CSS42" s="325"/>
      <c r="CST42" s="325"/>
      <c r="CSU42" s="325"/>
      <c r="CSV42" s="325"/>
      <c r="CSW42" s="325"/>
      <c r="CSX42" s="325"/>
      <c r="CSY42" s="325"/>
      <c r="CSZ42" s="325"/>
      <c r="CTA42" s="325"/>
      <c r="CTB42" s="325"/>
      <c r="CTC42" s="325"/>
      <c r="CTD42" s="325"/>
      <c r="CTE42" s="325"/>
      <c r="CTF42" s="325"/>
      <c r="CTG42" s="325"/>
      <c r="CTH42" s="325"/>
      <c r="CTI42" s="325"/>
      <c r="CTJ42" s="325"/>
      <c r="CTK42" s="325"/>
      <c r="CTL42" s="325"/>
      <c r="CTM42" s="325"/>
      <c r="CTN42" s="325"/>
      <c r="CTO42" s="325"/>
      <c r="CTP42" s="325"/>
      <c r="CTQ42" s="325"/>
      <c r="CTR42" s="325"/>
      <c r="CTS42" s="325"/>
      <c r="CTT42" s="325"/>
      <c r="CTU42" s="325"/>
      <c r="CTV42" s="325"/>
      <c r="CTW42" s="325"/>
      <c r="CTX42" s="325"/>
      <c r="CTY42" s="325"/>
      <c r="CTZ42" s="325"/>
      <c r="CUA42" s="325"/>
      <c r="CUB42" s="325"/>
      <c r="CUC42" s="325"/>
      <c r="CUD42" s="325"/>
      <c r="CUE42" s="325"/>
      <c r="CUF42" s="325"/>
      <c r="CUG42" s="325"/>
      <c r="CUH42" s="325"/>
      <c r="CUI42" s="325"/>
      <c r="CUJ42" s="325"/>
      <c r="CUK42" s="325"/>
      <c r="CUL42" s="325"/>
      <c r="CUM42" s="325"/>
      <c r="CUN42" s="325"/>
      <c r="CUO42" s="325"/>
      <c r="CUP42" s="325"/>
      <c r="CUQ42" s="325"/>
      <c r="CUR42" s="325"/>
      <c r="CUS42" s="325"/>
      <c r="CUT42" s="325"/>
      <c r="CUU42" s="325"/>
      <c r="CUV42" s="325"/>
      <c r="CUW42" s="325"/>
      <c r="CUX42" s="325"/>
      <c r="CUY42" s="325"/>
      <c r="CUZ42" s="325"/>
      <c r="CVA42" s="325"/>
      <c r="CVB42" s="325"/>
      <c r="CVC42" s="325"/>
      <c r="CVD42" s="325"/>
      <c r="CVE42" s="325"/>
      <c r="CVF42" s="325"/>
      <c r="CVG42" s="325"/>
      <c r="CVH42" s="325"/>
      <c r="CVI42" s="325"/>
      <c r="CVJ42" s="325"/>
      <c r="CVK42" s="325"/>
      <c r="CVL42" s="325"/>
      <c r="CVM42" s="325"/>
      <c r="CVN42" s="325"/>
      <c r="CVO42" s="325"/>
      <c r="CVP42" s="325"/>
      <c r="CVQ42" s="325"/>
      <c r="CVR42" s="325"/>
      <c r="CVS42" s="325"/>
      <c r="CVT42" s="325"/>
      <c r="CVU42" s="325"/>
      <c r="CVV42" s="325"/>
      <c r="CVW42" s="325"/>
      <c r="CVX42" s="325"/>
      <c r="CVY42" s="325"/>
      <c r="CVZ42" s="325"/>
      <c r="CWA42" s="325"/>
      <c r="CWB42" s="325"/>
      <c r="CWC42" s="325"/>
      <c r="CWD42" s="325"/>
      <c r="CWE42" s="325"/>
      <c r="CWF42" s="325"/>
      <c r="CWG42" s="325"/>
      <c r="CWH42" s="325"/>
      <c r="CWI42" s="325"/>
      <c r="CWJ42" s="325"/>
      <c r="CWK42" s="325"/>
      <c r="CWL42" s="325"/>
      <c r="CWM42" s="325"/>
      <c r="CWN42" s="325"/>
      <c r="CWO42" s="325"/>
      <c r="CWP42" s="325"/>
      <c r="CWQ42" s="325"/>
      <c r="CWR42" s="325"/>
      <c r="CWS42" s="325"/>
      <c r="CWT42" s="325"/>
      <c r="CWU42" s="325"/>
      <c r="CWV42" s="325"/>
      <c r="CWW42" s="325"/>
      <c r="CWX42" s="325"/>
      <c r="CWY42" s="325"/>
      <c r="CWZ42" s="325"/>
      <c r="CXA42" s="325"/>
      <c r="CXB42" s="325"/>
      <c r="CXC42" s="325"/>
      <c r="CXD42" s="325"/>
      <c r="CXE42" s="325"/>
      <c r="CXF42" s="325"/>
      <c r="CXG42" s="325"/>
      <c r="CXH42" s="325"/>
      <c r="CXI42" s="325"/>
      <c r="CXJ42" s="325"/>
      <c r="CXK42" s="325"/>
      <c r="CXL42" s="325"/>
      <c r="CXM42" s="325"/>
      <c r="CXN42" s="325"/>
      <c r="CXO42" s="325"/>
      <c r="CXP42" s="325"/>
      <c r="CXQ42" s="325"/>
      <c r="CXR42" s="325"/>
      <c r="CXS42" s="325"/>
      <c r="CXT42" s="325"/>
      <c r="CXU42" s="325"/>
      <c r="CXV42" s="325"/>
      <c r="CXW42" s="325"/>
      <c r="CXX42" s="325"/>
      <c r="CXY42" s="325"/>
      <c r="CXZ42" s="325"/>
      <c r="CYA42" s="325"/>
      <c r="CYB42" s="325"/>
      <c r="CYC42" s="325"/>
      <c r="CYD42" s="325"/>
      <c r="CYE42" s="325"/>
      <c r="CYF42" s="325"/>
      <c r="CYG42" s="325"/>
      <c r="CYH42" s="325"/>
      <c r="CYI42" s="325"/>
      <c r="CYJ42" s="325"/>
      <c r="CYK42" s="325"/>
      <c r="CYL42" s="325"/>
      <c r="CYM42" s="325"/>
      <c r="CYN42" s="325"/>
      <c r="CYO42" s="325"/>
      <c r="CYP42" s="325"/>
      <c r="CYQ42" s="325"/>
      <c r="CYR42" s="325"/>
      <c r="CYS42" s="325"/>
      <c r="CYT42" s="325"/>
      <c r="CYU42" s="325"/>
      <c r="CYV42" s="325"/>
      <c r="CYW42" s="325"/>
      <c r="CYX42" s="325"/>
      <c r="CYY42" s="325"/>
      <c r="CYZ42" s="325"/>
      <c r="CZA42" s="325"/>
      <c r="CZB42" s="325"/>
      <c r="CZC42" s="325"/>
      <c r="CZD42" s="325"/>
      <c r="CZE42" s="325"/>
      <c r="CZF42" s="325"/>
      <c r="CZG42" s="325"/>
      <c r="CZH42" s="325"/>
      <c r="CZI42" s="325"/>
      <c r="CZJ42" s="325"/>
      <c r="CZK42" s="325"/>
      <c r="CZL42" s="325"/>
      <c r="CZM42" s="325"/>
      <c r="CZN42" s="325"/>
      <c r="CZO42" s="325"/>
      <c r="CZP42" s="325"/>
      <c r="CZQ42" s="325"/>
      <c r="CZR42" s="325"/>
      <c r="CZS42" s="325"/>
      <c r="CZT42" s="325"/>
      <c r="CZU42" s="325"/>
      <c r="CZV42" s="325"/>
      <c r="CZW42" s="325"/>
      <c r="CZX42" s="325"/>
      <c r="CZY42" s="325"/>
      <c r="CZZ42" s="325"/>
      <c r="DAA42" s="325"/>
      <c r="DAB42" s="325"/>
      <c r="DAC42" s="325"/>
      <c r="DAD42" s="325"/>
      <c r="DAE42" s="325"/>
      <c r="DAF42" s="325"/>
      <c r="DAG42" s="325"/>
      <c r="DAH42" s="325"/>
      <c r="DAI42" s="325"/>
      <c r="DAJ42" s="325"/>
      <c r="DAK42" s="325"/>
      <c r="DAL42" s="325"/>
      <c r="DAM42" s="325"/>
      <c r="DAN42" s="325"/>
      <c r="DAO42" s="325"/>
      <c r="DAP42" s="325"/>
      <c r="DAQ42" s="325"/>
      <c r="DAR42" s="325"/>
      <c r="DAS42" s="325"/>
      <c r="DAT42" s="325"/>
      <c r="DAU42" s="325"/>
      <c r="DAV42" s="325"/>
      <c r="DAW42" s="325"/>
      <c r="DAX42" s="325"/>
      <c r="DAY42" s="325"/>
      <c r="DAZ42" s="325"/>
      <c r="DBA42" s="325"/>
      <c r="DBB42" s="325"/>
      <c r="DBC42" s="325"/>
      <c r="DBD42" s="325"/>
      <c r="DBE42" s="325"/>
      <c r="DBF42" s="325"/>
      <c r="DBG42" s="325"/>
      <c r="DBH42" s="325"/>
      <c r="DBI42" s="325"/>
      <c r="DBJ42" s="325"/>
      <c r="DBK42" s="325"/>
      <c r="DBL42" s="325"/>
      <c r="DBM42" s="325"/>
      <c r="DBN42" s="325"/>
      <c r="DBO42" s="325"/>
      <c r="DBP42" s="325"/>
      <c r="DBQ42" s="325"/>
      <c r="DBR42" s="325"/>
      <c r="DBS42" s="325"/>
      <c r="DBT42" s="325"/>
      <c r="DBU42" s="325"/>
      <c r="DBV42" s="325"/>
      <c r="DBW42" s="325"/>
      <c r="DBX42" s="325"/>
      <c r="DBY42" s="325"/>
      <c r="DBZ42" s="325"/>
      <c r="DCA42" s="325"/>
      <c r="DCB42" s="325"/>
      <c r="DCC42" s="325"/>
      <c r="DCD42" s="325"/>
      <c r="DCE42" s="325"/>
      <c r="DCF42" s="325"/>
      <c r="DCG42" s="325"/>
      <c r="DCH42" s="325"/>
      <c r="DCI42" s="325"/>
      <c r="DCJ42" s="325"/>
      <c r="DCK42" s="325"/>
      <c r="DCL42" s="325"/>
      <c r="DCM42" s="325"/>
      <c r="DCN42" s="325"/>
      <c r="DCO42" s="325"/>
      <c r="DCP42" s="325"/>
      <c r="DCQ42" s="325"/>
      <c r="DCR42" s="325"/>
      <c r="DCS42" s="325"/>
      <c r="DCT42" s="325"/>
      <c r="DCU42" s="325"/>
      <c r="DCV42" s="325"/>
      <c r="DCW42" s="325"/>
      <c r="DCX42" s="325"/>
      <c r="DCY42" s="325"/>
      <c r="DCZ42" s="325"/>
      <c r="DDA42" s="325"/>
      <c r="DDB42" s="325"/>
      <c r="DDC42" s="325"/>
      <c r="DDD42" s="325"/>
      <c r="DDE42" s="325"/>
      <c r="DDF42" s="325"/>
      <c r="DDG42" s="325"/>
      <c r="DDH42" s="325"/>
      <c r="DDI42" s="325"/>
      <c r="DDJ42" s="325"/>
      <c r="DDK42" s="325"/>
      <c r="DDL42" s="325"/>
      <c r="DDM42" s="325"/>
      <c r="DDN42" s="325"/>
      <c r="DDO42" s="325"/>
      <c r="DDP42" s="325"/>
      <c r="DDQ42" s="325"/>
      <c r="DDR42" s="325"/>
      <c r="DDS42" s="325"/>
      <c r="DDT42" s="325"/>
      <c r="DDU42" s="325"/>
      <c r="DDV42" s="325"/>
      <c r="DDW42" s="325"/>
      <c r="DDX42" s="325"/>
      <c r="DDY42" s="325"/>
      <c r="DDZ42" s="325"/>
      <c r="DEA42" s="325"/>
      <c r="DEB42" s="325"/>
      <c r="DEC42" s="325"/>
      <c r="DED42" s="325"/>
      <c r="DEE42" s="325"/>
      <c r="DEF42" s="325"/>
      <c r="DEG42" s="325"/>
      <c r="DEH42" s="325"/>
      <c r="DEI42" s="325"/>
      <c r="DEJ42" s="325"/>
      <c r="DEK42" s="325"/>
      <c r="DEL42" s="325"/>
      <c r="DEM42" s="325"/>
      <c r="DEN42" s="325"/>
      <c r="DEO42" s="325"/>
      <c r="DEP42" s="325"/>
      <c r="DEQ42" s="325"/>
      <c r="DER42" s="325"/>
      <c r="DES42" s="325"/>
      <c r="DET42" s="325"/>
      <c r="DEU42" s="325"/>
      <c r="DEV42" s="325"/>
      <c r="DEW42" s="325"/>
      <c r="DEX42" s="325"/>
      <c r="DEY42" s="325"/>
      <c r="DEZ42" s="325"/>
      <c r="DFA42" s="325"/>
      <c r="DFB42" s="325"/>
      <c r="DFC42" s="325"/>
      <c r="DFD42" s="325"/>
      <c r="DFE42" s="325"/>
      <c r="DFF42" s="325"/>
      <c r="DFG42" s="325"/>
      <c r="DFH42" s="325"/>
      <c r="DFI42" s="325"/>
      <c r="DFJ42" s="325"/>
      <c r="DFK42" s="325"/>
      <c r="DFL42" s="325"/>
      <c r="DFM42" s="325"/>
      <c r="DFN42" s="325"/>
      <c r="DFO42" s="325"/>
      <c r="DFP42" s="325"/>
      <c r="DFQ42" s="325"/>
      <c r="DFR42" s="325"/>
      <c r="DFS42" s="325"/>
      <c r="DFT42" s="325"/>
      <c r="DFU42" s="325"/>
      <c r="DFV42" s="325"/>
      <c r="DFW42" s="325"/>
      <c r="DFX42" s="325"/>
      <c r="DFY42" s="325"/>
      <c r="DFZ42" s="325"/>
      <c r="DGA42" s="325"/>
      <c r="DGB42" s="325"/>
      <c r="DGC42" s="325"/>
      <c r="DGD42" s="325"/>
      <c r="DGE42" s="325"/>
      <c r="DGF42" s="325"/>
      <c r="DGG42" s="325"/>
      <c r="DGH42" s="325"/>
      <c r="DGI42" s="325"/>
      <c r="DGJ42" s="325"/>
      <c r="DGK42" s="325"/>
      <c r="DGL42" s="325"/>
      <c r="DGM42" s="325"/>
      <c r="DGN42" s="325"/>
      <c r="DGO42" s="325"/>
      <c r="DGP42" s="325"/>
      <c r="DGQ42" s="325"/>
      <c r="DGR42" s="325"/>
      <c r="DGS42" s="325"/>
      <c r="DGT42" s="325"/>
      <c r="DGU42" s="325"/>
      <c r="DGV42" s="325"/>
      <c r="DGW42" s="325"/>
      <c r="DGX42" s="325"/>
      <c r="DGY42" s="325"/>
      <c r="DGZ42" s="325"/>
      <c r="DHA42" s="325"/>
      <c r="DHB42" s="325"/>
      <c r="DHC42" s="325"/>
      <c r="DHD42" s="325"/>
      <c r="DHE42" s="325"/>
      <c r="DHF42" s="325"/>
      <c r="DHG42" s="325"/>
      <c r="DHH42" s="325"/>
      <c r="DHI42" s="325"/>
      <c r="DHJ42" s="325"/>
      <c r="DHK42" s="325"/>
      <c r="DHL42" s="325"/>
      <c r="DHM42" s="325"/>
      <c r="DHN42" s="325"/>
      <c r="DHO42" s="325"/>
      <c r="DHP42" s="325"/>
      <c r="DHQ42" s="325"/>
      <c r="DHR42" s="325"/>
      <c r="DHS42" s="325"/>
      <c r="DHT42" s="325"/>
      <c r="DHU42" s="325"/>
      <c r="DHV42" s="325"/>
      <c r="DHW42" s="325"/>
      <c r="DHX42" s="325"/>
      <c r="DHY42" s="325"/>
      <c r="DHZ42" s="325"/>
      <c r="DIA42" s="325"/>
      <c r="DIB42" s="325"/>
      <c r="DIC42" s="325"/>
      <c r="DID42" s="325"/>
      <c r="DIE42" s="325"/>
      <c r="DIF42" s="325"/>
      <c r="DIG42" s="325"/>
      <c r="DIH42" s="325"/>
      <c r="DII42" s="325"/>
      <c r="DIJ42" s="325"/>
      <c r="DIK42" s="325"/>
      <c r="DIL42" s="325"/>
      <c r="DIM42" s="325"/>
      <c r="DIN42" s="325"/>
      <c r="DIO42" s="325"/>
      <c r="DIP42" s="325"/>
      <c r="DIQ42" s="325"/>
      <c r="DIR42" s="325"/>
      <c r="DIS42" s="325"/>
      <c r="DIT42" s="325"/>
      <c r="DIU42" s="325"/>
      <c r="DIV42" s="325"/>
      <c r="DIW42" s="325"/>
      <c r="DIX42" s="325"/>
      <c r="DIY42" s="325"/>
      <c r="DIZ42" s="325"/>
      <c r="DJA42" s="325"/>
      <c r="DJB42" s="325"/>
      <c r="DJC42" s="325"/>
      <c r="DJD42" s="325"/>
      <c r="DJE42" s="325"/>
      <c r="DJF42" s="325"/>
      <c r="DJG42" s="325"/>
      <c r="DJH42" s="325"/>
      <c r="DJI42" s="325"/>
      <c r="DJJ42" s="325"/>
      <c r="DJK42" s="325"/>
      <c r="DJL42" s="325"/>
      <c r="DJM42" s="325"/>
      <c r="DJN42" s="325"/>
      <c r="DJO42" s="325"/>
      <c r="DJP42" s="325"/>
      <c r="DJQ42" s="325"/>
      <c r="DJR42" s="325"/>
      <c r="DJS42" s="325"/>
      <c r="DJT42" s="325"/>
      <c r="DJU42" s="325"/>
      <c r="DJV42" s="325"/>
      <c r="DJW42" s="325"/>
      <c r="DJX42" s="325"/>
      <c r="DJY42" s="325"/>
      <c r="DJZ42" s="325"/>
      <c r="DKA42" s="325"/>
      <c r="DKB42" s="325"/>
      <c r="DKC42" s="325"/>
      <c r="DKD42" s="325"/>
      <c r="DKE42" s="325"/>
      <c r="DKF42" s="325"/>
      <c r="DKG42" s="325"/>
      <c r="DKH42" s="325"/>
      <c r="DKI42" s="325"/>
      <c r="DKJ42" s="325"/>
      <c r="DKK42" s="325"/>
      <c r="DKL42" s="325"/>
      <c r="DKM42" s="325"/>
      <c r="DKN42" s="325"/>
      <c r="DKO42" s="325"/>
      <c r="DKP42" s="325"/>
      <c r="DKQ42" s="325"/>
      <c r="DKR42" s="325"/>
      <c r="DKS42" s="325"/>
      <c r="DKT42" s="325"/>
      <c r="DKU42" s="325"/>
      <c r="DKV42" s="325"/>
      <c r="DKW42" s="325"/>
      <c r="DKX42" s="325"/>
      <c r="DKY42" s="325"/>
      <c r="DKZ42" s="325"/>
      <c r="DLA42" s="325"/>
      <c r="DLB42" s="325"/>
      <c r="DLC42" s="325"/>
      <c r="DLD42" s="325"/>
      <c r="DLE42" s="325"/>
      <c r="DLF42" s="325"/>
      <c r="DLG42" s="325"/>
      <c r="DLH42" s="325"/>
      <c r="DLI42" s="325"/>
      <c r="DLJ42" s="325"/>
      <c r="DLK42" s="325"/>
      <c r="DLL42" s="325"/>
      <c r="DLM42" s="325"/>
      <c r="DLN42" s="325"/>
      <c r="DLO42" s="325"/>
      <c r="DLP42" s="325"/>
      <c r="DLQ42" s="325"/>
      <c r="DLR42" s="325"/>
      <c r="DLS42" s="325"/>
      <c r="DLT42" s="325"/>
      <c r="DLU42" s="325"/>
      <c r="DLV42" s="325"/>
      <c r="DLW42" s="325"/>
      <c r="DLX42" s="325"/>
      <c r="DLY42" s="325"/>
      <c r="DLZ42" s="325"/>
      <c r="DMA42" s="325"/>
      <c r="DMB42" s="325"/>
      <c r="DMC42" s="325"/>
      <c r="DMD42" s="325"/>
      <c r="DME42" s="325"/>
      <c r="DMF42" s="325"/>
      <c r="DMG42" s="325"/>
      <c r="DMH42" s="325"/>
      <c r="DMI42" s="325"/>
      <c r="DMJ42" s="325"/>
      <c r="DMK42" s="325"/>
      <c r="DML42" s="325"/>
      <c r="DMM42" s="325"/>
      <c r="DMN42" s="325"/>
      <c r="DMO42" s="325"/>
      <c r="DMP42" s="325"/>
      <c r="DMQ42" s="325"/>
      <c r="DMR42" s="325"/>
      <c r="DMS42" s="325"/>
      <c r="DMT42" s="325"/>
      <c r="DMU42" s="325"/>
      <c r="DMV42" s="325"/>
      <c r="DMW42" s="325"/>
      <c r="DMX42" s="325"/>
      <c r="DMY42" s="325"/>
      <c r="DMZ42" s="325"/>
      <c r="DNA42" s="325"/>
      <c r="DNB42" s="325"/>
      <c r="DNC42" s="325"/>
      <c r="DND42" s="325"/>
      <c r="DNE42" s="325"/>
      <c r="DNF42" s="325"/>
      <c r="DNG42" s="325"/>
      <c r="DNH42" s="325"/>
      <c r="DNI42" s="325"/>
      <c r="DNJ42" s="325"/>
      <c r="DNK42" s="325"/>
      <c r="DNL42" s="325"/>
      <c r="DNM42" s="325"/>
      <c r="DNN42" s="325"/>
      <c r="DNO42" s="325"/>
      <c r="DNP42" s="325"/>
      <c r="DNQ42" s="325"/>
      <c r="DNR42" s="325"/>
      <c r="DNS42" s="325"/>
      <c r="DNT42" s="325"/>
      <c r="DNU42" s="325"/>
      <c r="DNV42" s="325"/>
      <c r="DNW42" s="325"/>
      <c r="DNX42" s="325"/>
      <c r="DNY42" s="325"/>
      <c r="DNZ42" s="325"/>
      <c r="DOA42" s="325"/>
      <c r="DOB42" s="325"/>
      <c r="DOC42" s="325"/>
      <c r="DOD42" s="325"/>
      <c r="DOE42" s="325"/>
      <c r="DOF42" s="325"/>
      <c r="DOG42" s="325"/>
      <c r="DOH42" s="325"/>
      <c r="DOI42" s="325"/>
      <c r="DOJ42" s="325"/>
      <c r="DOK42" s="325"/>
      <c r="DOL42" s="325"/>
      <c r="DOM42" s="325"/>
      <c r="DON42" s="325"/>
      <c r="DOO42" s="325"/>
      <c r="DOP42" s="325"/>
      <c r="DOQ42" s="325"/>
      <c r="DOR42" s="325"/>
      <c r="DOS42" s="325"/>
      <c r="DOT42" s="325"/>
      <c r="DOU42" s="325"/>
      <c r="DOV42" s="325"/>
      <c r="DOW42" s="325"/>
      <c r="DOX42" s="325"/>
      <c r="DOY42" s="325"/>
      <c r="DOZ42" s="325"/>
      <c r="DPA42" s="325"/>
      <c r="DPB42" s="325"/>
      <c r="DPC42" s="325"/>
      <c r="DPD42" s="325"/>
      <c r="DPE42" s="325"/>
      <c r="DPF42" s="325"/>
      <c r="DPG42" s="325"/>
      <c r="DPH42" s="325"/>
      <c r="DPI42" s="325"/>
      <c r="DPJ42" s="325"/>
      <c r="DPK42" s="325"/>
      <c r="DPL42" s="325"/>
      <c r="DPM42" s="325"/>
      <c r="DPN42" s="325"/>
      <c r="DPO42" s="325"/>
      <c r="DPP42" s="325"/>
      <c r="DPQ42" s="325"/>
      <c r="DPR42" s="325"/>
      <c r="DPS42" s="325"/>
      <c r="DPT42" s="325"/>
      <c r="DPU42" s="325"/>
      <c r="DPV42" s="325"/>
      <c r="DPW42" s="325"/>
      <c r="DPX42" s="325"/>
      <c r="DPY42" s="325"/>
      <c r="DPZ42" s="325"/>
      <c r="DQA42" s="325"/>
      <c r="DQB42" s="325"/>
      <c r="DQC42" s="325"/>
      <c r="DQD42" s="325"/>
      <c r="DQE42" s="325"/>
      <c r="DQF42" s="325"/>
      <c r="DQG42" s="325"/>
      <c r="DQH42" s="325"/>
      <c r="DQI42" s="325"/>
      <c r="DQJ42" s="325"/>
      <c r="DQK42" s="325"/>
      <c r="DQL42" s="325"/>
      <c r="DQM42" s="325"/>
      <c r="DQN42" s="325"/>
      <c r="DQO42" s="325"/>
      <c r="DQP42" s="325"/>
      <c r="DQQ42" s="325"/>
      <c r="DQR42" s="325"/>
      <c r="DQS42" s="325"/>
      <c r="DQT42" s="325"/>
      <c r="DQU42" s="325"/>
      <c r="DQV42" s="325"/>
      <c r="DQW42" s="325"/>
      <c r="DQX42" s="325"/>
      <c r="DQY42" s="325"/>
      <c r="DQZ42" s="325"/>
      <c r="DRA42" s="325"/>
      <c r="DRB42" s="325"/>
      <c r="DRC42" s="325"/>
      <c r="DRD42" s="325"/>
      <c r="DRE42" s="325"/>
      <c r="DRF42" s="325"/>
      <c r="DRG42" s="325"/>
      <c r="DRH42" s="325"/>
      <c r="DRI42" s="325"/>
      <c r="DRJ42" s="325"/>
      <c r="DRK42" s="325"/>
      <c r="DRL42" s="325"/>
      <c r="DRM42" s="325"/>
      <c r="DRN42" s="325"/>
      <c r="DRO42" s="325"/>
      <c r="DRP42" s="325"/>
      <c r="DRQ42" s="325"/>
      <c r="DRR42" s="325"/>
      <c r="DRS42" s="325"/>
      <c r="DRT42" s="325"/>
      <c r="DRU42" s="325"/>
      <c r="DRV42" s="325"/>
      <c r="DRW42" s="325"/>
      <c r="DRX42" s="325"/>
      <c r="DRY42" s="325"/>
      <c r="DRZ42" s="325"/>
      <c r="DSA42" s="325"/>
      <c r="DSB42" s="325"/>
      <c r="DSC42" s="325"/>
      <c r="DSD42" s="325"/>
      <c r="DSE42" s="325"/>
      <c r="DSF42" s="325"/>
      <c r="DSG42" s="325"/>
      <c r="DSH42" s="325"/>
      <c r="DSI42" s="325"/>
      <c r="DSJ42" s="325"/>
      <c r="DSK42" s="325"/>
      <c r="DSL42" s="325"/>
      <c r="DSM42" s="325"/>
      <c r="DSN42" s="325"/>
      <c r="DSO42" s="325"/>
      <c r="DSP42" s="325"/>
      <c r="DSQ42" s="325"/>
      <c r="DSR42" s="325"/>
      <c r="DSS42" s="325"/>
      <c r="DST42" s="325"/>
      <c r="DSU42" s="325"/>
      <c r="DSV42" s="325"/>
      <c r="DSW42" s="325"/>
      <c r="DSX42" s="325"/>
      <c r="DSY42" s="325"/>
      <c r="DSZ42" s="325"/>
      <c r="DTA42" s="325"/>
      <c r="DTB42" s="325"/>
      <c r="DTC42" s="325"/>
      <c r="DTD42" s="325"/>
      <c r="DTE42" s="325"/>
      <c r="DTF42" s="325"/>
      <c r="DTG42" s="325"/>
      <c r="DTH42" s="325"/>
      <c r="DTI42" s="325"/>
      <c r="DTJ42" s="325"/>
      <c r="DTK42" s="325"/>
      <c r="DTL42" s="325"/>
      <c r="DTM42" s="325"/>
      <c r="DTN42" s="325"/>
      <c r="DTO42" s="325"/>
      <c r="DTP42" s="325"/>
      <c r="DTQ42" s="325"/>
      <c r="DTR42" s="325"/>
      <c r="DTS42" s="325"/>
      <c r="DTT42" s="325"/>
      <c r="DTU42" s="325"/>
      <c r="DTV42" s="325"/>
      <c r="DTW42" s="325"/>
      <c r="DTX42" s="325"/>
      <c r="DTY42" s="325"/>
      <c r="DTZ42" s="325"/>
      <c r="DUA42" s="325"/>
      <c r="DUB42" s="325"/>
      <c r="DUC42" s="325"/>
      <c r="DUD42" s="325"/>
      <c r="DUE42" s="325"/>
      <c r="DUF42" s="325"/>
      <c r="DUG42" s="325"/>
      <c r="DUH42" s="325"/>
      <c r="DUI42" s="325"/>
      <c r="DUJ42" s="325"/>
      <c r="DUK42" s="325"/>
      <c r="DUL42" s="325"/>
      <c r="DUM42" s="325"/>
      <c r="DUN42" s="325"/>
      <c r="DUO42" s="325"/>
      <c r="DUP42" s="325"/>
      <c r="DUQ42" s="325"/>
      <c r="DUR42" s="325"/>
      <c r="DUS42" s="325"/>
      <c r="DUT42" s="325"/>
      <c r="DUU42" s="325"/>
      <c r="DUV42" s="325"/>
      <c r="DUW42" s="325"/>
      <c r="DUX42" s="325"/>
      <c r="DUY42" s="325"/>
      <c r="DUZ42" s="325"/>
      <c r="DVA42" s="325"/>
      <c r="DVB42" s="325"/>
      <c r="DVC42" s="325"/>
      <c r="DVD42" s="325"/>
      <c r="DVE42" s="325"/>
      <c r="DVF42" s="325"/>
      <c r="DVG42" s="325"/>
      <c r="DVH42" s="325"/>
      <c r="DVI42" s="325"/>
      <c r="DVJ42" s="325"/>
      <c r="DVK42" s="325"/>
      <c r="DVL42" s="325"/>
      <c r="DVM42" s="325"/>
      <c r="DVN42" s="325"/>
      <c r="DVO42" s="325"/>
      <c r="DVP42" s="325"/>
      <c r="DVQ42" s="325"/>
      <c r="DVR42" s="325"/>
      <c r="DVS42" s="325"/>
      <c r="DVT42" s="325"/>
      <c r="DVU42" s="325"/>
      <c r="DVV42" s="325"/>
      <c r="DVW42" s="325"/>
      <c r="DVX42" s="325"/>
      <c r="DVY42" s="325"/>
      <c r="DVZ42" s="325"/>
      <c r="DWA42" s="325"/>
      <c r="DWB42" s="325"/>
      <c r="DWC42" s="325"/>
      <c r="DWD42" s="325"/>
      <c r="DWE42" s="325"/>
      <c r="DWF42" s="325"/>
      <c r="DWG42" s="325"/>
      <c r="DWH42" s="325"/>
      <c r="DWI42" s="325"/>
      <c r="DWJ42" s="325"/>
      <c r="DWK42" s="325"/>
      <c r="DWL42" s="325"/>
      <c r="DWM42" s="325"/>
      <c r="DWN42" s="325"/>
      <c r="DWO42" s="325"/>
      <c r="DWP42" s="325"/>
      <c r="DWQ42" s="325"/>
      <c r="DWR42" s="325"/>
      <c r="DWS42" s="325"/>
      <c r="DWT42" s="325"/>
      <c r="DWU42" s="325"/>
      <c r="DWV42" s="325"/>
      <c r="DWW42" s="325"/>
      <c r="DWX42" s="325"/>
      <c r="DWY42" s="325"/>
      <c r="DWZ42" s="325"/>
      <c r="DXA42" s="325"/>
      <c r="DXB42" s="325"/>
      <c r="DXC42" s="325"/>
      <c r="DXD42" s="325"/>
      <c r="DXE42" s="325"/>
      <c r="DXF42" s="325"/>
      <c r="DXG42" s="325"/>
      <c r="DXH42" s="325"/>
      <c r="DXI42" s="325"/>
      <c r="DXJ42" s="325"/>
      <c r="DXK42" s="325"/>
      <c r="DXL42" s="325"/>
      <c r="DXM42" s="325"/>
      <c r="DXN42" s="325"/>
      <c r="DXO42" s="325"/>
      <c r="DXP42" s="325"/>
      <c r="DXQ42" s="325"/>
      <c r="DXR42" s="325"/>
      <c r="DXS42" s="325"/>
      <c r="DXT42" s="325"/>
      <c r="DXU42" s="325"/>
      <c r="DXV42" s="325"/>
      <c r="DXW42" s="325"/>
      <c r="DXX42" s="325"/>
      <c r="DXY42" s="325"/>
      <c r="DXZ42" s="325"/>
      <c r="DYA42" s="325"/>
      <c r="DYB42" s="325"/>
      <c r="DYC42" s="325"/>
      <c r="DYD42" s="325"/>
      <c r="DYE42" s="325"/>
      <c r="DYF42" s="325"/>
      <c r="DYG42" s="325"/>
      <c r="DYH42" s="325"/>
      <c r="DYI42" s="325"/>
      <c r="DYJ42" s="325"/>
      <c r="DYK42" s="325"/>
      <c r="DYL42" s="325"/>
      <c r="DYM42" s="325"/>
      <c r="DYN42" s="325"/>
      <c r="DYO42" s="325"/>
      <c r="DYP42" s="325"/>
      <c r="DYQ42" s="325"/>
      <c r="DYR42" s="325"/>
      <c r="DYS42" s="325"/>
      <c r="DYT42" s="325"/>
      <c r="DYU42" s="325"/>
      <c r="DYV42" s="325"/>
      <c r="DYW42" s="325"/>
      <c r="DYX42" s="325"/>
      <c r="DYY42" s="325"/>
      <c r="DYZ42" s="325"/>
      <c r="DZA42" s="325"/>
      <c r="DZB42" s="325"/>
      <c r="DZC42" s="325"/>
      <c r="DZD42" s="325"/>
      <c r="DZE42" s="325"/>
      <c r="DZF42" s="325"/>
      <c r="DZG42" s="325"/>
      <c r="DZH42" s="325"/>
      <c r="DZI42" s="325"/>
      <c r="DZJ42" s="325"/>
      <c r="DZK42" s="325"/>
      <c r="DZL42" s="325"/>
      <c r="DZM42" s="325"/>
      <c r="DZN42" s="325"/>
      <c r="DZO42" s="325"/>
      <c r="DZP42" s="325"/>
      <c r="DZQ42" s="325"/>
      <c r="DZR42" s="325"/>
      <c r="DZS42" s="325"/>
      <c r="DZT42" s="325"/>
      <c r="DZU42" s="325"/>
      <c r="DZV42" s="325"/>
      <c r="DZW42" s="325"/>
      <c r="DZX42" s="325"/>
      <c r="DZY42" s="325"/>
      <c r="DZZ42" s="325"/>
      <c r="EAA42" s="325"/>
      <c r="EAB42" s="325"/>
      <c r="EAC42" s="325"/>
      <c r="EAD42" s="325"/>
      <c r="EAE42" s="325"/>
      <c r="EAF42" s="325"/>
      <c r="EAG42" s="325"/>
      <c r="EAH42" s="325"/>
      <c r="EAI42" s="325"/>
      <c r="EAJ42" s="325"/>
      <c r="EAK42" s="325"/>
      <c r="EAL42" s="325"/>
      <c r="EAM42" s="325"/>
      <c r="EAN42" s="325"/>
      <c r="EAO42" s="325"/>
      <c r="EAP42" s="325"/>
      <c r="EAQ42" s="325"/>
      <c r="EAR42" s="325"/>
      <c r="EAS42" s="325"/>
      <c r="EAT42" s="325"/>
      <c r="EAU42" s="325"/>
      <c r="EAV42" s="325"/>
      <c r="EAW42" s="325"/>
      <c r="EAX42" s="325"/>
      <c r="EAY42" s="325"/>
      <c r="EAZ42" s="325"/>
      <c r="EBA42" s="325"/>
      <c r="EBB42" s="325"/>
      <c r="EBC42" s="325"/>
      <c r="EBD42" s="325"/>
      <c r="EBE42" s="325"/>
      <c r="EBF42" s="325"/>
      <c r="EBG42" s="325"/>
      <c r="EBH42" s="325"/>
      <c r="EBI42" s="325"/>
      <c r="EBJ42" s="325"/>
      <c r="EBK42" s="325"/>
      <c r="EBL42" s="325"/>
      <c r="EBM42" s="325"/>
      <c r="EBN42" s="325"/>
      <c r="EBO42" s="325"/>
      <c r="EBP42" s="325"/>
      <c r="EBQ42" s="325"/>
      <c r="EBR42" s="325"/>
      <c r="EBS42" s="325"/>
      <c r="EBT42" s="325"/>
      <c r="EBU42" s="325"/>
      <c r="EBV42" s="325"/>
      <c r="EBW42" s="325"/>
      <c r="EBX42" s="325"/>
      <c r="EBY42" s="325"/>
      <c r="EBZ42" s="325"/>
      <c r="ECA42" s="325"/>
      <c r="ECB42" s="325"/>
      <c r="ECC42" s="325"/>
      <c r="ECD42" s="325"/>
      <c r="ECE42" s="325"/>
      <c r="ECF42" s="325"/>
      <c r="ECG42" s="325"/>
      <c r="ECH42" s="325"/>
      <c r="ECI42" s="325"/>
      <c r="ECJ42" s="325"/>
      <c r="ECK42" s="325"/>
      <c r="ECL42" s="325"/>
      <c r="ECM42" s="325"/>
      <c r="ECN42" s="325"/>
      <c r="ECO42" s="325"/>
      <c r="ECP42" s="325"/>
      <c r="ECQ42" s="325"/>
      <c r="ECR42" s="325"/>
      <c r="ECS42" s="325"/>
      <c r="ECT42" s="325"/>
      <c r="ECU42" s="325"/>
      <c r="ECV42" s="325"/>
      <c r="ECW42" s="325"/>
      <c r="ECX42" s="325"/>
      <c r="ECY42" s="325"/>
      <c r="ECZ42" s="325"/>
      <c r="EDA42" s="325"/>
      <c r="EDB42" s="325"/>
      <c r="EDC42" s="325"/>
      <c r="EDD42" s="325"/>
      <c r="EDE42" s="325"/>
      <c r="EDF42" s="325"/>
      <c r="EDG42" s="325"/>
      <c r="EDH42" s="325"/>
      <c r="EDI42" s="325"/>
      <c r="EDJ42" s="325"/>
      <c r="EDK42" s="325"/>
      <c r="EDL42" s="325"/>
      <c r="EDM42" s="325"/>
      <c r="EDN42" s="325"/>
      <c r="EDO42" s="325"/>
      <c r="EDP42" s="325"/>
      <c r="EDQ42" s="325"/>
      <c r="EDR42" s="325"/>
      <c r="EDS42" s="325"/>
      <c r="EDT42" s="325"/>
      <c r="EDU42" s="325"/>
      <c r="EDV42" s="325"/>
      <c r="EDW42" s="325"/>
      <c r="EDX42" s="325"/>
      <c r="EDY42" s="325"/>
      <c r="EDZ42" s="325"/>
      <c r="EEA42" s="325"/>
      <c r="EEB42" s="325"/>
      <c r="EEC42" s="325"/>
      <c r="EED42" s="325"/>
      <c r="EEE42" s="325"/>
      <c r="EEF42" s="325"/>
      <c r="EEG42" s="325"/>
      <c r="EEH42" s="325"/>
      <c r="EEI42" s="325"/>
      <c r="EEJ42" s="325"/>
      <c r="EEK42" s="325"/>
      <c r="EEL42" s="325"/>
      <c r="EEM42" s="325"/>
      <c r="EEN42" s="325"/>
      <c r="EEO42" s="325"/>
      <c r="EEP42" s="325"/>
      <c r="EEQ42" s="325"/>
      <c r="EER42" s="325"/>
      <c r="EES42" s="325"/>
      <c r="EET42" s="325"/>
      <c r="EEU42" s="325"/>
      <c r="EEV42" s="325"/>
      <c r="EEW42" s="325"/>
      <c r="EEX42" s="325"/>
      <c r="EEY42" s="325"/>
      <c r="EEZ42" s="325"/>
      <c r="EFA42" s="325"/>
      <c r="EFB42" s="325"/>
      <c r="EFC42" s="325"/>
      <c r="EFD42" s="325"/>
      <c r="EFE42" s="325"/>
      <c r="EFF42" s="325"/>
      <c r="EFG42" s="325"/>
      <c r="EFH42" s="325"/>
      <c r="EFI42" s="325"/>
      <c r="EFJ42" s="325"/>
      <c r="EFK42" s="325"/>
      <c r="EFL42" s="325"/>
      <c r="EFM42" s="325"/>
      <c r="EFN42" s="325"/>
      <c r="EFO42" s="325"/>
      <c r="EFP42" s="325"/>
      <c r="EFQ42" s="325"/>
      <c r="EFR42" s="325"/>
      <c r="EFS42" s="325"/>
      <c r="EFT42" s="325"/>
      <c r="EFU42" s="325"/>
      <c r="EFV42" s="325"/>
      <c r="EFW42" s="325"/>
      <c r="EFX42" s="325"/>
      <c r="EFY42" s="325"/>
      <c r="EFZ42" s="325"/>
      <c r="EGA42" s="325"/>
      <c r="EGB42" s="325"/>
      <c r="EGC42" s="325"/>
      <c r="EGD42" s="325"/>
      <c r="EGE42" s="325"/>
      <c r="EGF42" s="325"/>
      <c r="EGG42" s="325"/>
      <c r="EGH42" s="325"/>
      <c r="EGI42" s="325"/>
      <c r="EGJ42" s="325"/>
      <c r="EGK42" s="325"/>
      <c r="EGL42" s="325"/>
      <c r="EGM42" s="325"/>
      <c r="EGN42" s="325"/>
      <c r="EGO42" s="325"/>
      <c r="EGP42" s="325"/>
      <c r="EGQ42" s="325"/>
      <c r="EGR42" s="325"/>
      <c r="EGS42" s="325"/>
      <c r="EGT42" s="325"/>
      <c r="EGU42" s="325"/>
      <c r="EGV42" s="325"/>
      <c r="EGW42" s="325"/>
      <c r="EGX42" s="325"/>
      <c r="EGY42" s="325"/>
      <c r="EGZ42" s="325"/>
      <c r="EHA42" s="325"/>
      <c r="EHB42" s="325"/>
      <c r="EHC42" s="325"/>
      <c r="EHD42" s="325"/>
      <c r="EHE42" s="325"/>
      <c r="EHF42" s="325"/>
      <c r="EHG42" s="325"/>
      <c r="EHH42" s="325"/>
      <c r="EHI42" s="325"/>
      <c r="EHJ42" s="325"/>
      <c r="EHK42" s="325"/>
      <c r="EHL42" s="325"/>
      <c r="EHM42" s="325"/>
      <c r="EHN42" s="325"/>
      <c r="EHO42" s="325"/>
      <c r="EHP42" s="325"/>
      <c r="EHQ42" s="325"/>
      <c r="EHR42" s="325"/>
      <c r="EHS42" s="325"/>
      <c r="EHT42" s="325"/>
      <c r="EHU42" s="325"/>
      <c r="EHV42" s="325"/>
      <c r="EHW42" s="325"/>
      <c r="EHX42" s="325"/>
      <c r="EHY42" s="325"/>
      <c r="EHZ42" s="325"/>
      <c r="EIA42" s="325"/>
      <c r="EIB42" s="325"/>
      <c r="EIC42" s="325"/>
      <c r="EID42" s="325"/>
      <c r="EIE42" s="325"/>
      <c r="EIF42" s="325"/>
      <c r="EIG42" s="325"/>
      <c r="EIH42" s="325"/>
      <c r="EII42" s="325"/>
      <c r="EIJ42" s="325"/>
      <c r="EIK42" s="325"/>
      <c r="EIL42" s="325"/>
      <c r="EIM42" s="325"/>
      <c r="EIN42" s="325"/>
      <c r="EIO42" s="325"/>
      <c r="EIP42" s="325"/>
      <c r="EIQ42" s="325"/>
      <c r="EIR42" s="325"/>
      <c r="EIS42" s="325"/>
      <c r="EIT42" s="325"/>
      <c r="EIU42" s="325"/>
      <c r="EIV42" s="325"/>
      <c r="EIW42" s="325"/>
      <c r="EIX42" s="325"/>
      <c r="EIY42" s="325"/>
      <c r="EIZ42" s="325"/>
      <c r="EJA42" s="325"/>
      <c r="EJB42" s="325"/>
      <c r="EJC42" s="325"/>
      <c r="EJD42" s="325"/>
      <c r="EJE42" s="325"/>
      <c r="EJF42" s="325"/>
      <c r="EJG42" s="325"/>
      <c r="EJH42" s="325"/>
      <c r="EJI42" s="325"/>
      <c r="EJJ42" s="325"/>
      <c r="EJK42" s="325"/>
      <c r="EJL42" s="325"/>
      <c r="EJM42" s="325"/>
      <c r="EJN42" s="325"/>
      <c r="EJO42" s="325"/>
      <c r="EJP42" s="325"/>
      <c r="EJQ42" s="325"/>
      <c r="EJR42" s="325"/>
      <c r="EJS42" s="325"/>
      <c r="EJT42" s="325"/>
      <c r="EJU42" s="325"/>
      <c r="EJV42" s="325"/>
      <c r="EJW42" s="325"/>
      <c r="EJX42" s="325"/>
      <c r="EJY42" s="325"/>
      <c r="EJZ42" s="325"/>
      <c r="EKA42" s="325"/>
      <c r="EKB42" s="325"/>
      <c r="EKC42" s="325"/>
      <c r="EKD42" s="325"/>
      <c r="EKE42" s="325"/>
      <c r="EKF42" s="325"/>
      <c r="EKG42" s="325"/>
      <c r="EKH42" s="325"/>
      <c r="EKI42" s="325"/>
      <c r="EKJ42" s="325"/>
      <c r="EKK42" s="325"/>
      <c r="EKL42" s="325"/>
      <c r="EKM42" s="325"/>
      <c r="EKN42" s="325"/>
      <c r="EKO42" s="325"/>
      <c r="EKP42" s="325"/>
      <c r="EKQ42" s="325"/>
      <c r="EKR42" s="325"/>
      <c r="EKS42" s="325"/>
      <c r="EKT42" s="325"/>
      <c r="EKU42" s="325"/>
      <c r="EKV42" s="325"/>
      <c r="EKW42" s="325"/>
      <c r="EKX42" s="325"/>
      <c r="EKY42" s="325"/>
      <c r="EKZ42" s="325"/>
      <c r="ELA42" s="325"/>
      <c r="ELB42" s="325"/>
      <c r="ELC42" s="325"/>
      <c r="ELD42" s="325"/>
      <c r="ELE42" s="325"/>
      <c r="ELF42" s="325"/>
      <c r="ELG42" s="325"/>
      <c r="ELH42" s="325"/>
      <c r="ELI42" s="325"/>
      <c r="ELJ42" s="325"/>
      <c r="ELK42" s="325"/>
      <c r="ELL42" s="325"/>
      <c r="ELM42" s="325"/>
      <c r="ELN42" s="325"/>
      <c r="ELO42" s="325"/>
      <c r="ELP42" s="325"/>
      <c r="ELQ42" s="325"/>
      <c r="ELR42" s="325"/>
      <c r="ELS42" s="325"/>
      <c r="ELT42" s="325"/>
      <c r="ELU42" s="325"/>
      <c r="ELV42" s="325"/>
      <c r="ELW42" s="325"/>
      <c r="ELX42" s="325"/>
      <c r="ELY42" s="325"/>
      <c r="ELZ42" s="325"/>
      <c r="EMA42" s="325"/>
      <c r="EMB42" s="325"/>
      <c r="EMC42" s="325"/>
      <c r="EMD42" s="325"/>
      <c r="EME42" s="325"/>
      <c r="EMF42" s="325"/>
      <c r="EMG42" s="325"/>
      <c r="EMH42" s="325"/>
      <c r="EMI42" s="325"/>
      <c r="EMJ42" s="325"/>
      <c r="EMK42" s="325"/>
      <c r="EML42" s="325"/>
      <c r="EMM42" s="325"/>
      <c r="EMN42" s="325"/>
      <c r="EMO42" s="325"/>
      <c r="EMP42" s="325"/>
      <c r="EMQ42" s="325"/>
      <c r="EMR42" s="325"/>
      <c r="EMS42" s="325"/>
      <c r="EMT42" s="325"/>
      <c r="EMU42" s="325"/>
      <c r="EMV42" s="325"/>
      <c r="EMW42" s="325"/>
      <c r="EMX42" s="325"/>
      <c r="EMY42" s="325"/>
      <c r="EMZ42" s="325"/>
      <c r="ENA42" s="325"/>
      <c r="ENB42" s="325"/>
      <c r="ENC42" s="325"/>
      <c r="END42" s="325"/>
      <c r="ENE42" s="325"/>
      <c r="ENF42" s="325"/>
      <c r="ENG42" s="325"/>
      <c r="ENH42" s="325"/>
      <c r="ENI42" s="325"/>
      <c r="ENJ42" s="325"/>
      <c r="ENK42" s="325"/>
      <c r="ENL42" s="325"/>
      <c r="ENM42" s="325"/>
      <c r="ENN42" s="325"/>
      <c r="ENO42" s="325"/>
      <c r="ENP42" s="325"/>
      <c r="ENQ42" s="325"/>
      <c r="ENR42" s="325"/>
      <c r="ENS42" s="325"/>
      <c r="ENT42" s="325"/>
      <c r="ENU42" s="325"/>
      <c r="ENV42" s="325"/>
      <c r="ENW42" s="325"/>
      <c r="ENX42" s="325"/>
      <c r="ENY42" s="325"/>
      <c r="ENZ42" s="325"/>
      <c r="EOA42" s="325"/>
      <c r="EOB42" s="325"/>
      <c r="EOC42" s="325"/>
      <c r="EOD42" s="325"/>
      <c r="EOE42" s="325"/>
      <c r="EOF42" s="325"/>
      <c r="EOG42" s="325"/>
      <c r="EOH42" s="325"/>
      <c r="EOI42" s="325"/>
      <c r="EOJ42" s="325"/>
      <c r="EOK42" s="325"/>
      <c r="EOL42" s="325"/>
      <c r="EOM42" s="325"/>
      <c r="EON42" s="325"/>
      <c r="EOO42" s="325"/>
      <c r="EOP42" s="325"/>
      <c r="EOQ42" s="325"/>
      <c r="EOR42" s="325"/>
      <c r="EOS42" s="325"/>
      <c r="EOT42" s="325"/>
      <c r="EOU42" s="325"/>
      <c r="EOV42" s="325"/>
      <c r="EOW42" s="325"/>
      <c r="EOX42" s="325"/>
      <c r="EOY42" s="325"/>
      <c r="EOZ42" s="325"/>
      <c r="EPA42" s="325"/>
      <c r="EPB42" s="325"/>
      <c r="EPC42" s="325"/>
      <c r="EPD42" s="325"/>
      <c r="EPE42" s="325"/>
      <c r="EPF42" s="325"/>
      <c r="EPG42" s="325"/>
      <c r="EPH42" s="325"/>
      <c r="EPI42" s="325"/>
      <c r="EPJ42" s="325"/>
      <c r="EPK42" s="325"/>
      <c r="EPL42" s="325"/>
      <c r="EPM42" s="325"/>
      <c r="EPN42" s="325"/>
      <c r="EPO42" s="325"/>
      <c r="EPP42" s="325"/>
      <c r="EPQ42" s="325"/>
      <c r="EPR42" s="325"/>
      <c r="EPS42" s="325"/>
      <c r="EPT42" s="325"/>
      <c r="EPU42" s="325"/>
      <c r="EPV42" s="325"/>
      <c r="EPW42" s="325"/>
      <c r="EPX42" s="325"/>
      <c r="EPY42" s="325"/>
      <c r="EPZ42" s="325"/>
      <c r="EQA42" s="325"/>
      <c r="EQB42" s="325"/>
      <c r="EQC42" s="325"/>
      <c r="EQD42" s="325"/>
      <c r="EQE42" s="325"/>
      <c r="EQF42" s="325"/>
      <c r="EQG42" s="325"/>
      <c r="EQH42" s="325"/>
      <c r="EQI42" s="325"/>
      <c r="EQJ42" s="325"/>
      <c r="EQK42" s="325"/>
      <c r="EQL42" s="325"/>
      <c r="EQM42" s="325"/>
      <c r="EQN42" s="325"/>
      <c r="EQO42" s="325"/>
      <c r="EQP42" s="325"/>
      <c r="EQQ42" s="325"/>
      <c r="EQR42" s="325"/>
      <c r="EQS42" s="325"/>
      <c r="EQT42" s="325"/>
      <c r="EQU42" s="325"/>
      <c r="EQV42" s="325"/>
      <c r="EQW42" s="325"/>
      <c r="EQX42" s="325"/>
      <c r="EQY42" s="325"/>
      <c r="EQZ42" s="325"/>
      <c r="ERA42" s="325"/>
      <c r="ERB42" s="325"/>
      <c r="ERC42" s="325"/>
      <c r="ERD42" s="325"/>
      <c r="ERE42" s="325"/>
      <c r="ERF42" s="325"/>
      <c r="ERG42" s="325"/>
      <c r="ERH42" s="325"/>
      <c r="ERI42" s="325"/>
      <c r="ERJ42" s="325"/>
      <c r="ERK42" s="325"/>
      <c r="ERL42" s="325"/>
      <c r="ERM42" s="325"/>
      <c r="ERN42" s="325"/>
      <c r="ERO42" s="325"/>
      <c r="ERP42" s="325"/>
      <c r="ERQ42" s="325"/>
      <c r="ERR42" s="325"/>
      <c r="ERS42" s="325"/>
      <c r="ERT42" s="325"/>
      <c r="ERU42" s="325"/>
      <c r="ERV42" s="325"/>
      <c r="ERW42" s="325"/>
      <c r="ERX42" s="325"/>
      <c r="ERY42" s="325"/>
      <c r="ERZ42" s="325"/>
      <c r="ESA42" s="325"/>
      <c r="ESB42" s="325"/>
      <c r="ESC42" s="325"/>
      <c r="ESD42" s="325"/>
      <c r="ESE42" s="325"/>
      <c r="ESF42" s="325"/>
      <c r="ESG42" s="325"/>
      <c r="ESH42" s="325"/>
      <c r="ESI42" s="325"/>
      <c r="ESJ42" s="325"/>
      <c r="ESK42" s="325"/>
      <c r="ESL42" s="325"/>
      <c r="ESM42" s="325"/>
      <c r="ESN42" s="325"/>
      <c r="ESO42" s="325"/>
      <c r="ESP42" s="325"/>
      <c r="ESQ42" s="325"/>
      <c r="ESR42" s="325"/>
      <c r="ESS42" s="325"/>
      <c r="EST42" s="325"/>
      <c r="ESU42" s="325"/>
      <c r="ESV42" s="325"/>
      <c r="ESW42" s="325"/>
      <c r="ESX42" s="325"/>
      <c r="ESY42" s="325"/>
      <c r="ESZ42" s="325"/>
      <c r="ETA42" s="325"/>
      <c r="ETB42" s="325"/>
      <c r="ETC42" s="325"/>
      <c r="ETD42" s="325"/>
      <c r="ETE42" s="325"/>
      <c r="ETF42" s="325"/>
      <c r="ETG42" s="325"/>
      <c r="ETH42" s="325"/>
      <c r="ETI42" s="325"/>
      <c r="ETJ42" s="325"/>
      <c r="ETK42" s="325"/>
      <c r="ETL42" s="325"/>
      <c r="ETM42" s="325"/>
      <c r="ETN42" s="325"/>
      <c r="ETO42" s="325"/>
      <c r="ETP42" s="325"/>
      <c r="ETQ42" s="325"/>
      <c r="ETR42" s="325"/>
      <c r="ETS42" s="325"/>
      <c r="ETT42" s="325"/>
      <c r="ETU42" s="325"/>
      <c r="ETV42" s="325"/>
      <c r="ETW42" s="325"/>
      <c r="ETX42" s="325"/>
      <c r="ETY42" s="325"/>
      <c r="ETZ42" s="325"/>
      <c r="EUA42" s="325"/>
      <c r="EUB42" s="325"/>
      <c r="EUC42" s="325"/>
      <c r="EUD42" s="325"/>
      <c r="EUE42" s="325"/>
      <c r="EUF42" s="325"/>
      <c r="EUG42" s="325"/>
      <c r="EUH42" s="325"/>
      <c r="EUI42" s="325"/>
      <c r="EUJ42" s="325"/>
      <c r="EUK42" s="325"/>
      <c r="EUL42" s="325"/>
      <c r="EUM42" s="325"/>
      <c r="EUN42" s="325"/>
      <c r="EUO42" s="325"/>
      <c r="EUP42" s="325"/>
      <c r="EUQ42" s="325"/>
      <c r="EUR42" s="325"/>
      <c r="EUS42" s="325"/>
      <c r="EUT42" s="325"/>
      <c r="EUU42" s="325"/>
      <c r="EUV42" s="325"/>
      <c r="EUW42" s="325"/>
      <c r="EUX42" s="325"/>
      <c r="EUY42" s="325"/>
      <c r="EUZ42" s="325"/>
      <c r="EVA42" s="325"/>
      <c r="EVB42" s="325"/>
      <c r="EVC42" s="325"/>
      <c r="EVD42" s="325"/>
      <c r="EVE42" s="325"/>
      <c r="EVF42" s="325"/>
      <c r="EVG42" s="325"/>
      <c r="EVH42" s="325"/>
      <c r="EVI42" s="325"/>
      <c r="EVJ42" s="325"/>
      <c r="EVK42" s="325"/>
      <c r="EVL42" s="325"/>
      <c r="EVM42" s="325"/>
      <c r="EVN42" s="325"/>
      <c r="EVO42" s="325"/>
      <c r="EVP42" s="325"/>
      <c r="EVQ42" s="325"/>
      <c r="EVR42" s="325"/>
      <c r="EVS42" s="325"/>
      <c r="EVT42" s="325"/>
      <c r="EVU42" s="325"/>
      <c r="EVV42" s="325"/>
      <c r="EVW42" s="325"/>
      <c r="EVX42" s="325"/>
      <c r="EVY42" s="325"/>
      <c r="EVZ42" s="325"/>
      <c r="EWA42" s="325"/>
      <c r="EWB42" s="325"/>
      <c r="EWC42" s="325"/>
      <c r="EWD42" s="325"/>
      <c r="EWE42" s="325"/>
      <c r="EWF42" s="325"/>
      <c r="EWG42" s="325"/>
      <c r="EWH42" s="325"/>
      <c r="EWI42" s="325"/>
      <c r="EWJ42" s="325"/>
      <c r="EWK42" s="325"/>
      <c r="EWL42" s="325"/>
      <c r="EWM42" s="325"/>
      <c r="EWN42" s="325"/>
      <c r="EWO42" s="325"/>
      <c r="EWP42" s="325"/>
      <c r="EWQ42" s="325"/>
      <c r="EWR42" s="325"/>
      <c r="EWS42" s="325"/>
      <c r="EWT42" s="325"/>
      <c r="EWU42" s="325"/>
      <c r="EWV42" s="325"/>
      <c r="EWW42" s="325"/>
      <c r="EWX42" s="325"/>
      <c r="EWY42" s="325"/>
      <c r="EWZ42" s="325"/>
      <c r="EXA42" s="325"/>
      <c r="EXB42" s="325"/>
      <c r="EXC42" s="325"/>
      <c r="EXD42" s="325"/>
      <c r="EXE42" s="325"/>
      <c r="EXF42" s="325"/>
      <c r="EXG42" s="325"/>
      <c r="EXH42" s="325"/>
      <c r="EXI42" s="325"/>
      <c r="EXJ42" s="325"/>
      <c r="EXK42" s="325"/>
      <c r="EXL42" s="325"/>
      <c r="EXM42" s="325"/>
      <c r="EXN42" s="325"/>
      <c r="EXO42" s="325"/>
      <c r="EXP42" s="325"/>
      <c r="EXQ42" s="325"/>
      <c r="EXR42" s="325"/>
      <c r="EXS42" s="325"/>
      <c r="EXT42" s="325"/>
      <c r="EXU42" s="325"/>
      <c r="EXV42" s="325"/>
      <c r="EXW42" s="325"/>
      <c r="EXX42" s="325"/>
      <c r="EXY42" s="325"/>
      <c r="EXZ42" s="325"/>
      <c r="EYA42" s="325"/>
      <c r="EYB42" s="325"/>
      <c r="EYC42" s="325"/>
      <c r="EYD42" s="325"/>
      <c r="EYE42" s="325"/>
      <c r="EYF42" s="325"/>
      <c r="EYG42" s="325"/>
      <c r="EYH42" s="325"/>
      <c r="EYI42" s="325"/>
      <c r="EYJ42" s="325"/>
      <c r="EYK42" s="325"/>
      <c r="EYL42" s="325"/>
      <c r="EYM42" s="325"/>
      <c r="EYN42" s="325"/>
      <c r="EYO42" s="325"/>
      <c r="EYP42" s="325"/>
      <c r="EYQ42" s="325"/>
      <c r="EYR42" s="325"/>
      <c r="EYS42" s="325"/>
      <c r="EYT42" s="325"/>
      <c r="EYU42" s="325"/>
      <c r="EYV42" s="325"/>
      <c r="EYW42" s="325"/>
      <c r="EYX42" s="325"/>
      <c r="EYY42" s="325"/>
      <c r="EYZ42" s="325"/>
      <c r="EZA42" s="325"/>
      <c r="EZB42" s="325"/>
      <c r="EZC42" s="325"/>
      <c r="EZD42" s="325"/>
      <c r="EZE42" s="325"/>
      <c r="EZF42" s="325"/>
      <c r="EZG42" s="325"/>
      <c r="EZH42" s="325"/>
      <c r="EZI42" s="325"/>
      <c r="EZJ42" s="325"/>
      <c r="EZK42" s="325"/>
      <c r="EZL42" s="325"/>
      <c r="EZM42" s="325"/>
      <c r="EZN42" s="325"/>
      <c r="EZO42" s="325"/>
      <c r="EZP42" s="325"/>
      <c r="EZQ42" s="325"/>
      <c r="EZR42" s="325"/>
      <c r="EZS42" s="325"/>
      <c r="EZT42" s="325"/>
      <c r="EZU42" s="325"/>
      <c r="EZV42" s="325"/>
      <c r="EZW42" s="325"/>
      <c r="EZX42" s="325"/>
      <c r="EZY42" s="325"/>
      <c r="EZZ42" s="325"/>
      <c r="FAA42" s="325"/>
      <c r="FAB42" s="325"/>
      <c r="FAC42" s="325"/>
      <c r="FAD42" s="325"/>
      <c r="FAE42" s="325"/>
      <c r="FAF42" s="325"/>
      <c r="FAG42" s="325"/>
      <c r="FAH42" s="325"/>
      <c r="FAI42" s="325"/>
      <c r="FAJ42" s="325"/>
      <c r="FAK42" s="325"/>
      <c r="FAL42" s="325"/>
      <c r="FAM42" s="325"/>
      <c r="FAN42" s="325"/>
      <c r="FAO42" s="325"/>
      <c r="FAP42" s="325"/>
      <c r="FAQ42" s="325"/>
      <c r="FAR42" s="325"/>
      <c r="FAS42" s="325"/>
      <c r="FAT42" s="325"/>
      <c r="FAU42" s="325"/>
      <c r="FAV42" s="325"/>
      <c r="FAW42" s="325"/>
      <c r="FAX42" s="325"/>
      <c r="FAY42" s="325"/>
      <c r="FAZ42" s="325"/>
      <c r="FBA42" s="325"/>
      <c r="FBB42" s="325"/>
      <c r="FBC42" s="325"/>
      <c r="FBD42" s="325"/>
      <c r="FBE42" s="325"/>
      <c r="FBF42" s="325"/>
      <c r="FBG42" s="325"/>
      <c r="FBH42" s="325"/>
      <c r="FBI42" s="325"/>
      <c r="FBJ42" s="325"/>
      <c r="FBK42" s="325"/>
      <c r="FBL42" s="325"/>
      <c r="FBM42" s="325"/>
      <c r="FBN42" s="325"/>
      <c r="FBO42" s="325"/>
      <c r="FBP42" s="325"/>
      <c r="FBQ42" s="325"/>
      <c r="FBR42" s="325"/>
      <c r="FBS42" s="325"/>
      <c r="FBT42" s="325"/>
      <c r="FBU42" s="325"/>
      <c r="FBV42" s="325"/>
      <c r="FBW42" s="325"/>
      <c r="FBX42" s="325"/>
      <c r="FBY42" s="325"/>
      <c r="FBZ42" s="325"/>
      <c r="FCA42" s="325"/>
      <c r="FCB42" s="325"/>
      <c r="FCC42" s="325"/>
      <c r="FCD42" s="325"/>
      <c r="FCE42" s="325"/>
      <c r="FCF42" s="325"/>
      <c r="FCG42" s="325"/>
      <c r="FCH42" s="325"/>
      <c r="FCI42" s="325"/>
      <c r="FCJ42" s="325"/>
      <c r="FCK42" s="325"/>
      <c r="FCL42" s="325"/>
      <c r="FCM42" s="325"/>
      <c r="FCN42" s="325"/>
      <c r="FCO42" s="325"/>
      <c r="FCP42" s="325"/>
      <c r="FCQ42" s="325"/>
      <c r="FCR42" s="325"/>
      <c r="FCS42" s="325"/>
      <c r="FCT42" s="325"/>
      <c r="FCU42" s="325"/>
      <c r="FCV42" s="325"/>
      <c r="FCW42" s="325"/>
      <c r="FCX42" s="325"/>
      <c r="FCY42" s="325"/>
      <c r="FCZ42" s="325"/>
      <c r="FDA42" s="325"/>
      <c r="FDB42" s="325"/>
      <c r="FDC42" s="325"/>
      <c r="FDD42" s="325"/>
      <c r="FDE42" s="325"/>
      <c r="FDF42" s="325"/>
      <c r="FDG42" s="325"/>
      <c r="FDH42" s="325"/>
      <c r="FDI42" s="325"/>
      <c r="FDJ42" s="325"/>
      <c r="FDK42" s="325"/>
      <c r="FDL42" s="325"/>
      <c r="FDM42" s="325"/>
      <c r="FDN42" s="325"/>
      <c r="FDO42" s="325"/>
      <c r="FDP42" s="325"/>
      <c r="FDQ42" s="325"/>
      <c r="FDR42" s="325"/>
      <c r="FDS42" s="325"/>
      <c r="FDT42" s="325"/>
      <c r="FDU42" s="325"/>
      <c r="FDV42" s="325"/>
      <c r="FDW42" s="325"/>
      <c r="FDX42" s="325"/>
      <c r="FDY42" s="325"/>
      <c r="FDZ42" s="325"/>
      <c r="FEA42" s="325"/>
      <c r="FEB42" s="325"/>
      <c r="FEC42" s="325"/>
      <c r="FED42" s="325"/>
      <c r="FEE42" s="325"/>
      <c r="FEF42" s="325"/>
      <c r="FEG42" s="325"/>
      <c r="FEH42" s="325"/>
      <c r="FEI42" s="325"/>
      <c r="FEJ42" s="325"/>
      <c r="FEK42" s="325"/>
      <c r="FEL42" s="325"/>
      <c r="FEM42" s="325"/>
      <c r="FEN42" s="325"/>
      <c r="FEO42" s="325"/>
      <c r="FEP42" s="325"/>
      <c r="FEQ42" s="325"/>
      <c r="FER42" s="325"/>
      <c r="FES42" s="325"/>
      <c r="FET42" s="325"/>
      <c r="FEU42" s="325"/>
      <c r="FEV42" s="325"/>
      <c r="FEW42" s="325"/>
      <c r="FEX42" s="325"/>
      <c r="FEY42" s="325"/>
      <c r="FEZ42" s="325"/>
      <c r="FFA42" s="325"/>
      <c r="FFB42" s="325"/>
      <c r="FFC42" s="325"/>
      <c r="FFD42" s="325"/>
      <c r="FFE42" s="325"/>
      <c r="FFF42" s="325"/>
      <c r="FFG42" s="325"/>
      <c r="FFH42" s="325"/>
      <c r="FFI42" s="325"/>
      <c r="FFJ42" s="325"/>
      <c r="FFK42" s="325"/>
      <c r="FFL42" s="325"/>
      <c r="FFM42" s="325"/>
      <c r="FFN42" s="325"/>
      <c r="FFO42" s="325"/>
      <c r="FFP42" s="325"/>
      <c r="FFQ42" s="325"/>
      <c r="FFR42" s="325"/>
      <c r="FFS42" s="325"/>
      <c r="FFT42" s="325"/>
      <c r="FFU42" s="325"/>
      <c r="FFV42" s="325"/>
      <c r="FFW42" s="325"/>
      <c r="FFX42" s="325"/>
      <c r="FFY42" s="325"/>
      <c r="FFZ42" s="325"/>
      <c r="FGA42" s="325"/>
      <c r="FGB42" s="325"/>
      <c r="FGC42" s="325"/>
      <c r="FGD42" s="325"/>
      <c r="FGE42" s="325"/>
      <c r="FGF42" s="325"/>
      <c r="FGG42" s="325"/>
      <c r="FGH42" s="325"/>
      <c r="FGI42" s="325"/>
      <c r="FGJ42" s="325"/>
      <c r="FGK42" s="325"/>
      <c r="FGL42" s="325"/>
      <c r="FGM42" s="325"/>
      <c r="FGN42" s="325"/>
      <c r="FGO42" s="325"/>
      <c r="FGP42" s="325"/>
      <c r="FGQ42" s="325"/>
      <c r="FGR42" s="325"/>
      <c r="FGS42" s="325"/>
      <c r="FGT42" s="325"/>
      <c r="FGU42" s="325"/>
      <c r="FGV42" s="325"/>
      <c r="FGW42" s="325"/>
      <c r="FGX42" s="325"/>
      <c r="FGY42" s="325"/>
      <c r="FGZ42" s="325"/>
      <c r="FHA42" s="325"/>
      <c r="FHB42" s="325"/>
      <c r="FHC42" s="325"/>
      <c r="FHD42" s="325"/>
      <c r="FHE42" s="325"/>
      <c r="FHF42" s="325"/>
      <c r="FHG42" s="325"/>
      <c r="FHH42" s="325"/>
      <c r="FHI42" s="325"/>
      <c r="FHJ42" s="325"/>
      <c r="FHK42" s="325"/>
      <c r="FHL42" s="325"/>
      <c r="FHM42" s="325"/>
      <c r="FHN42" s="325"/>
      <c r="FHO42" s="325"/>
      <c r="FHP42" s="325"/>
      <c r="FHQ42" s="325"/>
      <c r="FHR42" s="325"/>
      <c r="FHS42" s="325"/>
      <c r="FHT42" s="325"/>
      <c r="FHU42" s="325"/>
      <c r="FHV42" s="325"/>
      <c r="FHW42" s="325"/>
      <c r="FHX42" s="325"/>
      <c r="FHY42" s="325"/>
      <c r="FHZ42" s="325"/>
      <c r="FIA42" s="325"/>
      <c r="FIB42" s="325"/>
      <c r="FIC42" s="325"/>
      <c r="FID42" s="325"/>
      <c r="FIE42" s="325"/>
      <c r="FIF42" s="325"/>
      <c r="FIG42" s="325"/>
      <c r="FIH42" s="325"/>
      <c r="FII42" s="325"/>
      <c r="FIJ42" s="325"/>
      <c r="FIK42" s="325"/>
      <c r="FIL42" s="325"/>
      <c r="FIM42" s="325"/>
      <c r="FIN42" s="325"/>
      <c r="FIO42" s="325"/>
      <c r="FIP42" s="325"/>
      <c r="FIQ42" s="325"/>
      <c r="FIR42" s="325"/>
      <c r="FIS42" s="325"/>
      <c r="FIT42" s="325"/>
      <c r="FIU42" s="325"/>
      <c r="FIV42" s="325"/>
      <c r="FIW42" s="325"/>
      <c r="FIX42" s="325"/>
      <c r="FIY42" s="325"/>
      <c r="FIZ42" s="325"/>
      <c r="FJA42" s="325"/>
      <c r="FJB42" s="325"/>
      <c r="FJC42" s="325"/>
      <c r="FJD42" s="325"/>
      <c r="FJE42" s="325"/>
      <c r="FJF42" s="325"/>
      <c r="FJG42" s="325"/>
      <c r="FJH42" s="325"/>
      <c r="FJI42" s="325"/>
      <c r="FJJ42" s="325"/>
      <c r="FJK42" s="325"/>
      <c r="FJL42" s="325"/>
      <c r="FJM42" s="325"/>
      <c r="FJN42" s="325"/>
      <c r="FJO42" s="325"/>
      <c r="FJP42" s="325"/>
      <c r="FJQ42" s="325"/>
      <c r="FJR42" s="325"/>
      <c r="FJS42" s="325"/>
      <c r="FJT42" s="325"/>
      <c r="FJU42" s="325"/>
      <c r="FJV42" s="325"/>
      <c r="FJW42" s="325"/>
      <c r="FJX42" s="325"/>
      <c r="FJY42" s="325"/>
      <c r="FJZ42" s="325"/>
      <c r="FKA42" s="325"/>
      <c r="FKB42" s="325"/>
      <c r="FKC42" s="325"/>
      <c r="FKD42" s="325"/>
      <c r="FKE42" s="325"/>
      <c r="FKF42" s="325"/>
      <c r="FKG42" s="325"/>
      <c r="FKH42" s="325"/>
      <c r="FKI42" s="325"/>
      <c r="FKJ42" s="325"/>
      <c r="FKK42" s="325"/>
      <c r="FKL42" s="325"/>
      <c r="FKM42" s="325"/>
      <c r="FKN42" s="325"/>
      <c r="FKO42" s="325"/>
      <c r="FKP42" s="325"/>
      <c r="FKQ42" s="325"/>
      <c r="FKR42" s="325"/>
      <c r="FKS42" s="325"/>
      <c r="FKT42" s="325"/>
      <c r="FKU42" s="325"/>
      <c r="FKV42" s="325"/>
      <c r="FKW42" s="325"/>
      <c r="FKX42" s="325"/>
      <c r="FKY42" s="325"/>
      <c r="FKZ42" s="325"/>
      <c r="FLA42" s="325"/>
      <c r="FLB42" s="325"/>
      <c r="FLC42" s="325"/>
      <c r="FLD42" s="325"/>
      <c r="FLE42" s="325"/>
      <c r="FLF42" s="325"/>
      <c r="FLG42" s="325"/>
      <c r="FLH42" s="325"/>
      <c r="FLI42" s="325"/>
      <c r="FLJ42" s="325"/>
      <c r="FLK42" s="325"/>
      <c r="FLL42" s="325"/>
      <c r="FLM42" s="325"/>
      <c r="FLN42" s="325"/>
      <c r="FLO42" s="325"/>
      <c r="FLP42" s="325"/>
      <c r="FLQ42" s="325"/>
      <c r="FLR42" s="325"/>
      <c r="FLS42" s="325"/>
      <c r="FLT42" s="325"/>
      <c r="FLU42" s="325"/>
      <c r="FLV42" s="325"/>
      <c r="FLW42" s="325"/>
      <c r="FLX42" s="325"/>
      <c r="FLY42" s="325"/>
      <c r="FLZ42" s="325"/>
      <c r="FMA42" s="325"/>
      <c r="FMB42" s="325"/>
      <c r="FMC42" s="325"/>
      <c r="FMD42" s="325"/>
      <c r="FME42" s="325"/>
      <c r="FMF42" s="325"/>
      <c r="FMG42" s="325"/>
      <c r="FMH42" s="325"/>
      <c r="FMI42" s="325"/>
      <c r="FMJ42" s="325"/>
      <c r="FMK42" s="325"/>
      <c r="FML42" s="325"/>
      <c r="FMM42" s="325"/>
      <c r="FMN42" s="325"/>
      <c r="FMO42" s="325"/>
      <c r="FMP42" s="325"/>
      <c r="FMQ42" s="325"/>
      <c r="FMR42" s="325"/>
      <c r="FMS42" s="325"/>
      <c r="FMT42" s="325"/>
      <c r="FMU42" s="325"/>
      <c r="FMV42" s="325"/>
      <c r="FMW42" s="325"/>
      <c r="FMX42" s="325"/>
      <c r="FMY42" s="325"/>
      <c r="FMZ42" s="325"/>
      <c r="FNA42" s="325"/>
      <c r="FNB42" s="325"/>
      <c r="FNC42" s="325"/>
      <c r="FND42" s="325"/>
      <c r="FNE42" s="325"/>
      <c r="FNF42" s="325"/>
      <c r="FNG42" s="325"/>
      <c r="FNH42" s="325"/>
      <c r="FNI42" s="325"/>
      <c r="FNJ42" s="325"/>
      <c r="FNK42" s="325"/>
      <c r="FNL42" s="325"/>
      <c r="FNM42" s="325"/>
      <c r="FNN42" s="325"/>
      <c r="FNO42" s="325"/>
      <c r="FNP42" s="325"/>
      <c r="FNQ42" s="325"/>
      <c r="FNR42" s="325"/>
      <c r="FNS42" s="325"/>
      <c r="FNT42" s="325"/>
      <c r="FNU42" s="325"/>
      <c r="FNV42" s="325"/>
      <c r="FNW42" s="325"/>
      <c r="FNX42" s="325"/>
      <c r="FNY42" s="325"/>
      <c r="FNZ42" s="325"/>
      <c r="FOA42" s="325"/>
      <c r="FOB42" s="325"/>
      <c r="FOC42" s="325"/>
      <c r="FOD42" s="325"/>
      <c r="FOE42" s="325"/>
      <c r="FOF42" s="325"/>
      <c r="FOG42" s="325"/>
      <c r="FOH42" s="325"/>
      <c r="FOI42" s="325"/>
      <c r="FOJ42" s="325"/>
      <c r="FOK42" s="325"/>
      <c r="FOL42" s="325"/>
      <c r="FOM42" s="325"/>
      <c r="FON42" s="325"/>
      <c r="FOO42" s="325"/>
      <c r="FOP42" s="325"/>
      <c r="FOQ42" s="325"/>
      <c r="FOR42" s="325"/>
      <c r="FOS42" s="325"/>
      <c r="FOT42" s="325"/>
      <c r="FOU42" s="325"/>
      <c r="FOV42" s="325"/>
      <c r="FOW42" s="325"/>
      <c r="FOX42" s="325"/>
      <c r="FOY42" s="325"/>
      <c r="FOZ42" s="325"/>
      <c r="FPA42" s="325"/>
      <c r="FPB42" s="325"/>
      <c r="FPC42" s="325"/>
      <c r="FPD42" s="325"/>
      <c r="FPE42" s="325"/>
      <c r="FPF42" s="325"/>
      <c r="FPG42" s="325"/>
      <c r="FPH42" s="325"/>
      <c r="FPI42" s="325"/>
      <c r="FPJ42" s="325"/>
      <c r="FPK42" s="325"/>
      <c r="FPL42" s="325"/>
      <c r="FPM42" s="325"/>
      <c r="FPN42" s="325"/>
      <c r="FPO42" s="325"/>
      <c r="FPP42" s="325"/>
      <c r="FPQ42" s="325"/>
      <c r="FPR42" s="325"/>
      <c r="FPS42" s="325"/>
      <c r="FPT42" s="325"/>
      <c r="FPU42" s="325"/>
      <c r="FPV42" s="325"/>
      <c r="FPW42" s="325"/>
      <c r="FPX42" s="325"/>
      <c r="FPY42" s="325"/>
      <c r="FPZ42" s="325"/>
      <c r="FQA42" s="325"/>
      <c r="FQB42" s="325"/>
      <c r="FQC42" s="325"/>
      <c r="FQD42" s="325"/>
      <c r="FQE42" s="325"/>
      <c r="FQF42" s="325"/>
      <c r="FQG42" s="325"/>
      <c r="FQH42" s="325"/>
      <c r="FQI42" s="325"/>
      <c r="FQJ42" s="325"/>
      <c r="FQK42" s="325"/>
      <c r="FQL42" s="325"/>
      <c r="FQM42" s="325"/>
      <c r="FQN42" s="325"/>
      <c r="FQO42" s="325"/>
      <c r="FQP42" s="325"/>
      <c r="FQQ42" s="325"/>
      <c r="FQR42" s="325"/>
      <c r="FQS42" s="325"/>
      <c r="FQT42" s="325"/>
      <c r="FQU42" s="325"/>
      <c r="FQV42" s="325"/>
      <c r="FQW42" s="325"/>
      <c r="FQX42" s="325"/>
      <c r="FQY42" s="325"/>
      <c r="FQZ42" s="325"/>
      <c r="FRA42" s="325"/>
      <c r="FRB42" s="325"/>
      <c r="FRC42" s="325"/>
      <c r="FRD42" s="325"/>
      <c r="FRE42" s="325"/>
      <c r="FRF42" s="325"/>
      <c r="FRG42" s="325"/>
      <c r="FRH42" s="325"/>
      <c r="FRI42" s="325"/>
      <c r="FRJ42" s="325"/>
      <c r="FRK42" s="325"/>
      <c r="FRL42" s="325"/>
      <c r="FRM42" s="325"/>
      <c r="FRN42" s="325"/>
      <c r="FRO42" s="325"/>
      <c r="FRP42" s="325"/>
      <c r="FRQ42" s="325"/>
      <c r="FRR42" s="325"/>
      <c r="FRS42" s="325"/>
      <c r="FRT42" s="325"/>
      <c r="FRU42" s="325"/>
      <c r="FRV42" s="325"/>
      <c r="FRW42" s="325"/>
      <c r="FRX42" s="325"/>
      <c r="FRY42" s="325"/>
      <c r="FRZ42" s="325"/>
      <c r="FSA42" s="325"/>
      <c r="FSB42" s="325"/>
      <c r="FSC42" s="325"/>
      <c r="FSD42" s="325"/>
      <c r="FSE42" s="325"/>
      <c r="FSF42" s="325"/>
      <c r="FSG42" s="325"/>
      <c r="FSH42" s="325"/>
      <c r="FSI42" s="325"/>
      <c r="FSJ42" s="325"/>
      <c r="FSK42" s="325"/>
      <c r="FSL42" s="325"/>
      <c r="FSM42" s="325"/>
      <c r="FSN42" s="325"/>
      <c r="FSO42" s="325"/>
      <c r="FSP42" s="325"/>
      <c r="FSQ42" s="325"/>
      <c r="FSR42" s="325"/>
      <c r="FSS42" s="325"/>
      <c r="FST42" s="325"/>
      <c r="FSU42" s="325"/>
      <c r="FSV42" s="325"/>
      <c r="FSW42" s="325"/>
      <c r="FSX42" s="325"/>
      <c r="FSY42" s="325"/>
      <c r="FSZ42" s="325"/>
      <c r="FTA42" s="325"/>
      <c r="FTB42" s="325"/>
      <c r="FTC42" s="325"/>
      <c r="FTD42" s="325"/>
      <c r="FTE42" s="325"/>
      <c r="FTF42" s="325"/>
      <c r="FTG42" s="325"/>
      <c r="FTH42" s="325"/>
      <c r="FTI42" s="325"/>
      <c r="FTJ42" s="325"/>
      <c r="FTK42" s="325"/>
      <c r="FTL42" s="325"/>
      <c r="FTM42" s="325"/>
      <c r="FTN42" s="325"/>
      <c r="FTO42" s="325"/>
      <c r="FTP42" s="325"/>
      <c r="FTQ42" s="325"/>
      <c r="FTR42" s="325"/>
      <c r="FTS42" s="325"/>
      <c r="FTT42" s="325"/>
      <c r="FTU42" s="325"/>
      <c r="FTV42" s="325"/>
      <c r="FTW42" s="325"/>
      <c r="FTX42" s="325"/>
      <c r="FTY42" s="325"/>
      <c r="FTZ42" s="325"/>
      <c r="FUA42" s="325"/>
      <c r="FUB42" s="325"/>
      <c r="FUC42" s="325"/>
      <c r="FUD42" s="325"/>
      <c r="FUE42" s="325"/>
      <c r="FUF42" s="325"/>
      <c r="FUG42" s="325"/>
      <c r="FUH42" s="325"/>
      <c r="FUI42" s="325"/>
      <c r="FUJ42" s="325"/>
      <c r="FUK42" s="325"/>
      <c r="FUL42" s="325"/>
      <c r="FUM42" s="325"/>
      <c r="FUN42" s="325"/>
      <c r="FUO42" s="325"/>
      <c r="FUP42" s="325"/>
      <c r="FUQ42" s="325"/>
      <c r="FUR42" s="325"/>
      <c r="FUS42" s="325"/>
      <c r="FUT42" s="325"/>
      <c r="FUU42" s="325"/>
      <c r="FUV42" s="325"/>
      <c r="FUW42" s="325"/>
      <c r="FUX42" s="325"/>
      <c r="FUY42" s="325"/>
      <c r="FUZ42" s="325"/>
      <c r="FVA42" s="325"/>
      <c r="FVB42" s="325"/>
      <c r="FVC42" s="325"/>
      <c r="FVD42" s="325"/>
      <c r="FVE42" s="325"/>
      <c r="FVF42" s="325"/>
      <c r="FVG42" s="325"/>
      <c r="FVH42" s="325"/>
      <c r="FVI42" s="325"/>
      <c r="FVJ42" s="325"/>
      <c r="FVK42" s="325"/>
      <c r="FVL42" s="325"/>
      <c r="FVM42" s="325"/>
      <c r="FVN42" s="325"/>
      <c r="FVO42" s="325"/>
      <c r="FVP42" s="325"/>
      <c r="FVQ42" s="325"/>
      <c r="FVR42" s="325"/>
      <c r="FVS42" s="325"/>
      <c r="FVT42" s="325"/>
      <c r="FVU42" s="325"/>
      <c r="FVV42" s="325"/>
      <c r="FVW42" s="325"/>
      <c r="FVX42" s="325"/>
      <c r="FVY42" s="325"/>
      <c r="FVZ42" s="325"/>
      <c r="FWA42" s="325"/>
      <c r="FWB42" s="325"/>
      <c r="FWC42" s="325"/>
      <c r="FWD42" s="325"/>
      <c r="FWE42" s="325"/>
      <c r="FWF42" s="325"/>
      <c r="FWG42" s="325"/>
      <c r="FWH42" s="325"/>
      <c r="FWI42" s="325"/>
      <c r="FWJ42" s="325"/>
      <c r="FWK42" s="325"/>
      <c r="FWL42" s="325"/>
      <c r="FWM42" s="325"/>
      <c r="FWN42" s="325"/>
      <c r="FWO42" s="325"/>
      <c r="FWP42" s="325"/>
      <c r="FWQ42" s="325"/>
      <c r="FWR42" s="325"/>
      <c r="FWS42" s="325"/>
      <c r="FWT42" s="325"/>
      <c r="FWU42" s="325"/>
      <c r="FWV42" s="325"/>
      <c r="FWW42" s="325"/>
      <c r="FWX42" s="325"/>
      <c r="FWY42" s="325"/>
      <c r="FWZ42" s="325"/>
      <c r="FXA42" s="325"/>
      <c r="FXB42" s="325"/>
      <c r="FXC42" s="325"/>
      <c r="FXD42" s="325"/>
      <c r="FXE42" s="325"/>
      <c r="FXF42" s="325"/>
      <c r="FXG42" s="325"/>
      <c r="FXH42" s="325"/>
      <c r="FXI42" s="325"/>
      <c r="FXJ42" s="325"/>
      <c r="FXK42" s="325"/>
      <c r="FXL42" s="325"/>
      <c r="FXM42" s="325"/>
      <c r="FXN42" s="325"/>
      <c r="FXO42" s="325"/>
      <c r="FXP42" s="325"/>
      <c r="FXQ42" s="325"/>
      <c r="FXR42" s="325"/>
      <c r="FXS42" s="325"/>
      <c r="FXT42" s="325"/>
      <c r="FXU42" s="325"/>
      <c r="FXV42" s="325"/>
      <c r="FXW42" s="325"/>
      <c r="FXX42" s="325"/>
      <c r="FXY42" s="325"/>
      <c r="FXZ42" s="325"/>
      <c r="FYA42" s="325"/>
      <c r="FYB42" s="325"/>
      <c r="FYC42" s="325"/>
      <c r="FYD42" s="325"/>
      <c r="FYE42" s="325"/>
      <c r="FYF42" s="325"/>
      <c r="FYG42" s="325"/>
      <c r="FYH42" s="325"/>
      <c r="FYI42" s="325"/>
      <c r="FYJ42" s="325"/>
      <c r="FYK42" s="325"/>
      <c r="FYL42" s="325"/>
      <c r="FYM42" s="325"/>
      <c r="FYN42" s="325"/>
      <c r="FYO42" s="325"/>
      <c r="FYP42" s="325"/>
      <c r="FYQ42" s="325"/>
      <c r="FYR42" s="325"/>
      <c r="FYS42" s="325"/>
      <c r="FYT42" s="325"/>
      <c r="FYU42" s="325"/>
      <c r="FYV42" s="325"/>
      <c r="FYW42" s="325"/>
      <c r="FYX42" s="325"/>
      <c r="FYY42" s="325"/>
      <c r="FYZ42" s="325"/>
      <c r="FZA42" s="325"/>
      <c r="FZB42" s="325"/>
      <c r="FZC42" s="325"/>
      <c r="FZD42" s="325"/>
      <c r="FZE42" s="325"/>
      <c r="FZF42" s="325"/>
      <c r="FZG42" s="325"/>
      <c r="FZH42" s="325"/>
      <c r="FZI42" s="325"/>
      <c r="FZJ42" s="325"/>
      <c r="FZK42" s="325"/>
      <c r="FZL42" s="325"/>
      <c r="FZM42" s="325"/>
      <c r="FZN42" s="325"/>
      <c r="FZO42" s="325"/>
      <c r="FZP42" s="325"/>
      <c r="FZQ42" s="325"/>
      <c r="FZR42" s="325"/>
      <c r="FZS42" s="325"/>
      <c r="FZT42" s="325"/>
      <c r="FZU42" s="325"/>
      <c r="FZV42" s="325"/>
      <c r="FZW42" s="325"/>
      <c r="FZX42" s="325"/>
      <c r="FZY42" s="325"/>
      <c r="FZZ42" s="325"/>
      <c r="GAA42" s="325"/>
      <c r="GAB42" s="325"/>
      <c r="GAC42" s="325"/>
      <c r="GAD42" s="325"/>
      <c r="GAE42" s="325"/>
      <c r="GAF42" s="325"/>
      <c r="GAG42" s="325"/>
      <c r="GAH42" s="325"/>
      <c r="GAI42" s="325"/>
      <c r="GAJ42" s="325"/>
      <c r="GAK42" s="325"/>
      <c r="GAL42" s="325"/>
      <c r="GAM42" s="325"/>
      <c r="GAN42" s="325"/>
      <c r="GAO42" s="325"/>
      <c r="GAP42" s="325"/>
      <c r="GAQ42" s="325"/>
      <c r="GAR42" s="325"/>
      <c r="GAS42" s="325"/>
      <c r="GAT42" s="325"/>
      <c r="GAU42" s="325"/>
      <c r="GAV42" s="325"/>
      <c r="GAW42" s="325"/>
      <c r="GAX42" s="325"/>
      <c r="GAY42" s="325"/>
      <c r="GAZ42" s="325"/>
      <c r="GBA42" s="325"/>
      <c r="GBB42" s="325"/>
      <c r="GBC42" s="325"/>
      <c r="GBD42" s="325"/>
      <c r="GBE42" s="325"/>
      <c r="GBF42" s="325"/>
      <c r="GBG42" s="325"/>
      <c r="GBH42" s="325"/>
      <c r="GBI42" s="325"/>
      <c r="GBJ42" s="325"/>
      <c r="GBK42" s="325"/>
      <c r="GBL42" s="325"/>
      <c r="GBM42" s="325"/>
      <c r="GBN42" s="325"/>
      <c r="GBO42" s="325"/>
      <c r="GBP42" s="325"/>
      <c r="GBQ42" s="325"/>
      <c r="GBR42" s="325"/>
      <c r="GBS42" s="325"/>
      <c r="GBT42" s="325"/>
      <c r="GBU42" s="325"/>
      <c r="GBV42" s="325"/>
      <c r="GBW42" s="325"/>
      <c r="GBX42" s="325"/>
      <c r="GBY42" s="325"/>
      <c r="GBZ42" s="325"/>
      <c r="GCA42" s="325"/>
      <c r="GCB42" s="325"/>
      <c r="GCC42" s="325"/>
      <c r="GCD42" s="325"/>
      <c r="GCE42" s="325"/>
      <c r="GCF42" s="325"/>
      <c r="GCG42" s="325"/>
      <c r="GCH42" s="325"/>
      <c r="GCI42" s="325"/>
      <c r="GCJ42" s="325"/>
      <c r="GCK42" s="325"/>
      <c r="GCL42" s="325"/>
      <c r="GCM42" s="325"/>
      <c r="GCN42" s="325"/>
      <c r="GCO42" s="325"/>
      <c r="GCP42" s="325"/>
      <c r="GCQ42" s="325"/>
      <c r="GCR42" s="325"/>
      <c r="GCS42" s="325"/>
      <c r="GCT42" s="325"/>
      <c r="GCU42" s="325"/>
      <c r="GCV42" s="325"/>
      <c r="GCW42" s="325"/>
      <c r="GCX42" s="325"/>
      <c r="GCY42" s="325"/>
      <c r="GCZ42" s="325"/>
      <c r="GDA42" s="325"/>
      <c r="GDB42" s="325"/>
      <c r="GDC42" s="325"/>
      <c r="GDD42" s="325"/>
      <c r="GDE42" s="325"/>
      <c r="GDF42" s="325"/>
      <c r="GDG42" s="325"/>
      <c r="GDH42" s="325"/>
      <c r="GDI42" s="325"/>
      <c r="GDJ42" s="325"/>
      <c r="GDK42" s="325"/>
      <c r="GDL42" s="325"/>
      <c r="GDM42" s="325"/>
      <c r="GDN42" s="325"/>
      <c r="GDO42" s="325"/>
      <c r="GDP42" s="325"/>
      <c r="GDQ42" s="325"/>
      <c r="GDR42" s="325"/>
      <c r="GDS42" s="325"/>
      <c r="GDT42" s="325"/>
      <c r="GDU42" s="325"/>
      <c r="GDV42" s="325"/>
      <c r="GDW42" s="325"/>
      <c r="GDX42" s="325"/>
      <c r="GDY42" s="325"/>
      <c r="GDZ42" s="325"/>
      <c r="GEA42" s="325"/>
      <c r="GEB42" s="325"/>
      <c r="GEC42" s="325"/>
      <c r="GED42" s="325"/>
      <c r="GEE42" s="325"/>
      <c r="GEF42" s="325"/>
      <c r="GEG42" s="325"/>
      <c r="GEH42" s="325"/>
      <c r="GEI42" s="325"/>
      <c r="GEJ42" s="325"/>
      <c r="GEK42" s="325"/>
      <c r="GEL42" s="325"/>
      <c r="GEM42" s="325"/>
      <c r="GEN42" s="325"/>
      <c r="GEO42" s="325"/>
      <c r="GEP42" s="325"/>
      <c r="GEQ42" s="325"/>
      <c r="GER42" s="325"/>
      <c r="GES42" s="325"/>
      <c r="GET42" s="325"/>
      <c r="GEU42" s="325"/>
      <c r="GEV42" s="325"/>
      <c r="GEW42" s="325"/>
      <c r="GEX42" s="325"/>
      <c r="GEY42" s="325"/>
      <c r="GEZ42" s="325"/>
      <c r="GFA42" s="325"/>
      <c r="GFB42" s="325"/>
      <c r="GFC42" s="325"/>
      <c r="GFD42" s="325"/>
      <c r="GFE42" s="325"/>
      <c r="GFF42" s="325"/>
      <c r="GFG42" s="325"/>
      <c r="GFH42" s="325"/>
      <c r="GFI42" s="325"/>
      <c r="GFJ42" s="325"/>
      <c r="GFK42" s="325"/>
      <c r="GFL42" s="325"/>
      <c r="GFM42" s="325"/>
      <c r="GFN42" s="325"/>
      <c r="GFO42" s="325"/>
      <c r="GFP42" s="325"/>
      <c r="GFQ42" s="325"/>
      <c r="GFR42" s="325"/>
      <c r="GFS42" s="325"/>
      <c r="GFT42" s="325"/>
      <c r="GFU42" s="325"/>
      <c r="GFV42" s="325"/>
      <c r="GFW42" s="325"/>
      <c r="GFX42" s="325"/>
      <c r="GFY42" s="325"/>
      <c r="GFZ42" s="325"/>
      <c r="GGA42" s="325"/>
      <c r="GGB42" s="325"/>
      <c r="GGC42" s="325"/>
      <c r="GGD42" s="325"/>
      <c r="GGE42" s="325"/>
      <c r="GGF42" s="325"/>
      <c r="GGG42" s="325"/>
      <c r="GGH42" s="325"/>
      <c r="GGI42" s="325"/>
      <c r="GGJ42" s="325"/>
      <c r="GGK42" s="325"/>
      <c r="GGL42" s="325"/>
      <c r="GGM42" s="325"/>
      <c r="GGN42" s="325"/>
      <c r="GGO42" s="325"/>
      <c r="GGP42" s="325"/>
      <c r="GGQ42" s="325"/>
      <c r="GGR42" s="325"/>
      <c r="GGS42" s="325"/>
      <c r="GGT42" s="325"/>
      <c r="GGU42" s="325"/>
      <c r="GGV42" s="325"/>
      <c r="GGW42" s="325"/>
      <c r="GGX42" s="325"/>
      <c r="GGY42" s="325"/>
      <c r="GGZ42" s="325"/>
      <c r="GHA42" s="325"/>
      <c r="GHB42" s="325"/>
      <c r="GHC42" s="325"/>
      <c r="GHD42" s="325"/>
      <c r="GHE42" s="325"/>
      <c r="GHF42" s="325"/>
      <c r="GHG42" s="325"/>
      <c r="GHH42" s="325"/>
      <c r="GHI42" s="325"/>
      <c r="GHJ42" s="325"/>
      <c r="GHK42" s="325"/>
      <c r="GHL42" s="325"/>
      <c r="GHM42" s="325"/>
      <c r="GHN42" s="325"/>
      <c r="GHO42" s="325"/>
      <c r="GHP42" s="325"/>
      <c r="GHQ42" s="325"/>
      <c r="GHR42" s="325"/>
      <c r="GHS42" s="325"/>
      <c r="GHT42" s="325"/>
      <c r="GHU42" s="325"/>
      <c r="GHV42" s="325"/>
      <c r="GHW42" s="325"/>
      <c r="GHX42" s="325"/>
      <c r="GHY42" s="325"/>
      <c r="GHZ42" s="325"/>
      <c r="GIA42" s="325"/>
      <c r="GIB42" s="325"/>
      <c r="GIC42" s="325"/>
      <c r="GID42" s="325"/>
      <c r="GIE42" s="325"/>
      <c r="GIF42" s="325"/>
      <c r="GIG42" s="325"/>
      <c r="GIH42" s="325"/>
      <c r="GII42" s="325"/>
      <c r="GIJ42" s="325"/>
      <c r="GIK42" s="325"/>
      <c r="GIL42" s="325"/>
      <c r="GIM42" s="325"/>
      <c r="GIN42" s="325"/>
      <c r="GIO42" s="325"/>
      <c r="GIP42" s="325"/>
      <c r="GIQ42" s="325"/>
      <c r="GIR42" s="325"/>
      <c r="GIS42" s="325"/>
      <c r="GIT42" s="325"/>
      <c r="GIU42" s="325"/>
      <c r="GIV42" s="325"/>
      <c r="GIW42" s="325"/>
      <c r="GIX42" s="325"/>
      <c r="GIY42" s="325"/>
      <c r="GIZ42" s="325"/>
      <c r="GJA42" s="325"/>
      <c r="GJB42" s="325"/>
      <c r="GJC42" s="325"/>
      <c r="GJD42" s="325"/>
      <c r="GJE42" s="325"/>
      <c r="GJF42" s="325"/>
      <c r="GJG42" s="325"/>
      <c r="GJH42" s="325"/>
      <c r="GJI42" s="325"/>
      <c r="GJJ42" s="325"/>
      <c r="GJK42" s="325"/>
      <c r="GJL42" s="325"/>
      <c r="GJM42" s="325"/>
      <c r="GJN42" s="325"/>
      <c r="GJO42" s="325"/>
      <c r="GJP42" s="325"/>
      <c r="GJQ42" s="325"/>
      <c r="GJR42" s="325"/>
      <c r="GJS42" s="325"/>
      <c r="GJT42" s="325"/>
      <c r="GJU42" s="325"/>
      <c r="GJV42" s="325"/>
      <c r="GJW42" s="325"/>
      <c r="GJX42" s="325"/>
      <c r="GJY42" s="325"/>
      <c r="GJZ42" s="325"/>
      <c r="GKA42" s="325"/>
      <c r="GKB42" s="325"/>
      <c r="GKC42" s="325"/>
      <c r="GKD42" s="325"/>
      <c r="GKE42" s="325"/>
      <c r="GKF42" s="325"/>
      <c r="GKG42" s="325"/>
      <c r="GKH42" s="325"/>
      <c r="GKI42" s="325"/>
      <c r="GKJ42" s="325"/>
      <c r="GKK42" s="325"/>
      <c r="GKL42" s="325"/>
      <c r="GKM42" s="325"/>
      <c r="GKN42" s="325"/>
      <c r="GKO42" s="325"/>
      <c r="GKP42" s="325"/>
      <c r="GKQ42" s="325"/>
      <c r="GKR42" s="325"/>
      <c r="GKS42" s="325"/>
      <c r="GKT42" s="325"/>
      <c r="GKU42" s="325"/>
      <c r="GKV42" s="325"/>
      <c r="GKW42" s="325"/>
      <c r="GKX42" s="325"/>
      <c r="GKY42" s="325"/>
      <c r="GKZ42" s="325"/>
      <c r="GLA42" s="325"/>
      <c r="GLB42" s="325"/>
      <c r="GLC42" s="325"/>
      <c r="GLD42" s="325"/>
      <c r="GLE42" s="325"/>
      <c r="GLF42" s="325"/>
      <c r="GLG42" s="325"/>
      <c r="GLH42" s="325"/>
      <c r="GLI42" s="325"/>
      <c r="GLJ42" s="325"/>
      <c r="GLK42" s="325"/>
      <c r="GLL42" s="325"/>
      <c r="GLM42" s="325"/>
      <c r="GLN42" s="325"/>
      <c r="GLO42" s="325"/>
      <c r="GLP42" s="325"/>
      <c r="GLQ42" s="325"/>
      <c r="GLR42" s="325"/>
      <c r="GLS42" s="325"/>
      <c r="GLT42" s="325"/>
      <c r="GLU42" s="325"/>
      <c r="GLV42" s="325"/>
      <c r="GLW42" s="325"/>
      <c r="GLX42" s="325"/>
      <c r="GLY42" s="325"/>
      <c r="GLZ42" s="325"/>
      <c r="GMA42" s="325"/>
      <c r="GMB42" s="325"/>
      <c r="GMC42" s="325"/>
      <c r="GMD42" s="325"/>
      <c r="GME42" s="325"/>
      <c r="GMF42" s="325"/>
      <c r="GMG42" s="325"/>
      <c r="GMH42" s="325"/>
      <c r="GMI42" s="325"/>
      <c r="GMJ42" s="325"/>
      <c r="GMK42" s="325"/>
      <c r="GML42" s="325"/>
      <c r="GMM42" s="325"/>
      <c r="GMN42" s="325"/>
      <c r="GMO42" s="325"/>
      <c r="GMP42" s="325"/>
      <c r="GMQ42" s="325"/>
      <c r="GMR42" s="325"/>
      <c r="GMS42" s="325"/>
      <c r="GMT42" s="325"/>
      <c r="GMU42" s="325"/>
      <c r="GMV42" s="325"/>
      <c r="GMW42" s="325"/>
      <c r="GMX42" s="325"/>
      <c r="GMY42" s="325"/>
      <c r="GMZ42" s="325"/>
      <c r="GNA42" s="325"/>
      <c r="GNB42" s="325"/>
      <c r="GNC42" s="325"/>
      <c r="GND42" s="325"/>
      <c r="GNE42" s="325"/>
      <c r="GNF42" s="325"/>
      <c r="GNG42" s="325"/>
      <c r="GNH42" s="325"/>
      <c r="GNI42" s="325"/>
      <c r="GNJ42" s="325"/>
      <c r="GNK42" s="325"/>
      <c r="GNL42" s="325"/>
      <c r="GNM42" s="325"/>
      <c r="GNN42" s="325"/>
      <c r="GNO42" s="325"/>
      <c r="GNP42" s="325"/>
      <c r="GNQ42" s="325"/>
      <c r="GNR42" s="325"/>
      <c r="GNS42" s="325"/>
      <c r="GNT42" s="325"/>
      <c r="GNU42" s="325"/>
      <c r="GNV42" s="325"/>
      <c r="GNW42" s="325"/>
      <c r="GNX42" s="325"/>
      <c r="GNY42" s="325"/>
      <c r="GNZ42" s="325"/>
      <c r="GOA42" s="325"/>
      <c r="GOB42" s="325"/>
      <c r="GOC42" s="325"/>
      <c r="GOD42" s="325"/>
      <c r="GOE42" s="325"/>
      <c r="GOF42" s="325"/>
      <c r="GOG42" s="325"/>
      <c r="GOH42" s="325"/>
      <c r="GOI42" s="325"/>
      <c r="GOJ42" s="325"/>
      <c r="GOK42" s="325"/>
      <c r="GOL42" s="325"/>
      <c r="GOM42" s="325"/>
      <c r="GON42" s="325"/>
      <c r="GOO42" s="325"/>
      <c r="GOP42" s="325"/>
      <c r="GOQ42" s="325"/>
      <c r="GOR42" s="325"/>
      <c r="GOS42" s="325"/>
      <c r="GOT42" s="325"/>
      <c r="GOU42" s="325"/>
      <c r="GOV42" s="325"/>
      <c r="GOW42" s="325"/>
      <c r="GOX42" s="325"/>
      <c r="GOY42" s="325"/>
      <c r="GOZ42" s="325"/>
      <c r="GPA42" s="325"/>
      <c r="GPB42" s="325"/>
      <c r="GPC42" s="325"/>
      <c r="GPD42" s="325"/>
      <c r="GPE42" s="325"/>
      <c r="GPF42" s="325"/>
      <c r="GPG42" s="325"/>
      <c r="GPH42" s="325"/>
      <c r="GPI42" s="325"/>
      <c r="GPJ42" s="325"/>
      <c r="GPK42" s="325"/>
      <c r="GPL42" s="325"/>
      <c r="GPM42" s="325"/>
      <c r="GPN42" s="325"/>
      <c r="GPO42" s="325"/>
      <c r="GPP42" s="325"/>
      <c r="GPQ42" s="325"/>
      <c r="GPR42" s="325"/>
      <c r="GPS42" s="325"/>
      <c r="GPT42" s="325"/>
      <c r="GPU42" s="325"/>
      <c r="GPV42" s="325"/>
      <c r="GPW42" s="325"/>
      <c r="GPX42" s="325"/>
      <c r="GPY42" s="325"/>
      <c r="GPZ42" s="325"/>
      <c r="GQA42" s="325"/>
      <c r="GQB42" s="325"/>
      <c r="GQC42" s="325"/>
      <c r="GQD42" s="325"/>
      <c r="GQE42" s="325"/>
      <c r="GQF42" s="325"/>
      <c r="GQG42" s="325"/>
      <c r="GQH42" s="325"/>
      <c r="GQI42" s="325"/>
      <c r="GQJ42" s="325"/>
      <c r="GQK42" s="325"/>
      <c r="GQL42" s="325"/>
      <c r="GQM42" s="325"/>
      <c r="GQN42" s="325"/>
      <c r="GQO42" s="325"/>
      <c r="GQP42" s="325"/>
      <c r="GQQ42" s="325"/>
      <c r="GQR42" s="325"/>
      <c r="GQS42" s="325"/>
      <c r="GQT42" s="325"/>
      <c r="GQU42" s="325"/>
      <c r="GQV42" s="325"/>
      <c r="GQW42" s="325"/>
      <c r="GQX42" s="325"/>
      <c r="GQY42" s="325"/>
      <c r="GQZ42" s="325"/>
      <c r="GRA42" s="325"/>
      <c r="GRB42" s="325"/>
      <c r="GRC42" s="325"/>
      <c r="GRD42" s="325"/>
      <c r="GRE42" s="325"/>
      <c r="GRF42" s="325"/>
      <c r="GRG42" s="325"/>
      <c r="GRH42" s="325"/>
      <c r="GRI42" s="325"/>
      <c r="GRJ42" s="325"/>
      <c r="GRK42" s="325"/>
      <c r="GRL42" s="325"/>
      <c r="GRM42" s="325"/>
      <c r="GRN42" s="325"/>
      <c r="GRO42" s="325"/>
      <c r="GRP42" s="325"/>
      <c r="GRQ42" s="325"/>
      <c r="GRR42" s="325"/>
      <c r="GRS42" s="325"/>
      <c r="GRT42" s="325"/>
      <c r="GRU42" s="325"/>
      <c r="GRV42" s="325"/>
      <c r="GRW42" s="325"/>
      <c r="GRX42" s="325"/>
      <c r="GRY42" s="325"/>
      <c r="GRZ42" s="325"/>
      <c r="GSA42" s="325"/>
      <c r="GSB42" s="325"/>
      <c r="GSC42" s="325"/>
      <c r="GSD42" s="325"/>
      <c r="GSE42" s="325"/>
      <c r="GSF42" s="325"/>
      <c r="GSG42" s="325"/>
      <c r="GSH42" s="325"/>
      <c r="GSI42" s="325"/>
      <c r="GSJ42" s="325"/>
      <c r="GSK42" s="325"/>
      <c r="GSL42" s="325"/>
      <c r="GSM42" s="325"/>
      <c r="GSN42" s="325"/>
      <c r="GSO42" s="325"/>
      <c r="GSP42" s="325"/>
      <c r="GSQ42" s="325"/>
      <c r="GSR42" s="325"/>
      <c r="GSS42" s="325"/>
      <c r="GST42" s="325"/>
      <c r="GSU42" s="325"/>
      <c r="GSV42" s="325"/>
      <c r="GSW42" s="325"/>
      <c r="GSX42" s="325"/>
      <c r="GSY42" s="325"/>
      <c r="GSZ42" s="325"/>
      <c r="GTA42" s="325"/>
      <c r="GTB42" s="325"/>
      <c r="GTC42" s="325"/>
      <c r="GTD42" s="325"/>
      <c r="GTE42" s="325"/>
      <c r="GTF42" s="325"/>
      <c r="GTG42" s="325"/>
      <c r="GTH42" s="325"/>
      <c r="GTI42" s="325"/>
      <c r="GTJ42" s="325"/>
      <c r="GTK42" s="325"/>
      <c r="GTL42" s="325"/>
      <c r="GTM42" s="325"/>
      <c r="GTN42" s="325"/>
      <c r="GTO42" s="325"/>
      <c r="GTP42" s="325"/>
      <c r="GTQ42" s="325"/>
      <c r="GTR42" s="325"/>
      <c r="GTS42" s="325"/>
      <c r="GTT42" s="325"/>
      <c r="GTU42" s="325"/>
      <c r="GTV42" s="325"/>
      <c r="GTW42" s="325"/>
      <c r="GTX42" s="325"/>
      <c r="GTY42" s="325"/>
      <c r="GTZ42" s="325"/>
      <c r="GUA42" s="325"/>
      <c r="GUB42" s="325"/>
      <c r="GUC42" s="325"/>
      <c r="GUD42" s="325"/>
      <c r="GUE42" s="325"/>
      <c r="GUF42" s="325"/>
      <c r="GUG42" s="325"/>
      <c r="GUH42" s="325"/>
      <c r="GUI42" s="325"/>
      <c r="GUJ42" s="325"/>
      <c r="GUK42" s="325"/>
      <c r="GUL42" s="325"/>
      <c r="GUM42" s="325"/>
      <c r="GUN42" s="325"/>
      <c r="GUO42" s="325"/>
      <c r="GUP42" s="325"/>
      <c r="GUQ42" s="325"/>
      <c r="GUR42" s="325"/>
      <c r="GUS42" s="325"/>
      <c r="GUT42" s="325"/>
      <c r="GUU42" s="325"/>
      <c r="GUV42" s="325"/>
      <c r="GUW42" s="325"/>
      <c r="GUX42" s="325"/>
      <c r="GUY42" s="325"/>
      <c r="GUZ42" s="325"/>
      <c r="GVA42" s="325"/>
      <c r="GVB42" s="325"/>
      <c r="GVC42" s="325"/>
      <c r="GVD42" s="325"/>
      <c r="GVE42" s="325"/>
      <c r="GVF42" s="325"/>
      <c r="GVG42" s="325"/>
      <c r="GVH42" s="325"/>
      <c r="GVI42" s="325"/>
      <c r="GVJ42" s="325"/>
      <c r="GVK42" s="325"/>
      <c r="GVL42" s="325"/>
      <c r="GVM42" s="325"/>
      <c r="GVN42" s="325"/>
      <c r="GVO42" s="325"/>
      <c r="GVP42" s="325"/>
      <c r="GVQ42" s="325"/>
      <c r="GVR42" s="325"/>
      <c r="GVS42" s="325"/>
      <c r="GVT42" s="325"/>
      <c r="GVU42" s="325"/>
      <c r="GVV42" s="325"/>
      <c r="GVW42" s="325"/>
      <c r="GVX42" s="325"/>
      <c r="GVY42" s="325"/>
      <c r="GVZ42" s="325"/>
      <c r="GWA42" s="325"/>
      <c r="GWB42" s="325"/>
      <c r="GWC42" s="325"/>
      <c r="GWD42" s="325"/>
      <c r="GWE42" s="325"/>
      <c r="GWF42" s="325"/>
      <c r="GWG42" s="325"/>
      <c r="GWH42" s="325"/>
      <c r="GWI42" s="325"/>
      <c r="GWJ42" s="325"/>
      <c r="GWK42" s="325"/>
      <c r="GWL42" s="325"/>
      <c r="GWM42" s="325"/>
      <c r="GWN42" s="325"/>
      <c r="GWO42" s="325"/>
      <c r="GWP42" s="325"/>
      <c r="GWQ42" s="325"/>
      <c r="GWR42" s="325"/>
      <c r="GWS42" s="325"/>
      <c r="GWT42" s="325"/>
      <c r="GWU42" s="325"/>
      <c r="GWV42" s="325"/>
      <c r="GWW42" s="325"/>
      <c r="GWX42" s="325"/>
      <c r="GWY42" s="325"/>
      <c r="GWZ42" s="325"/>
      <c r="GXA42" s="325"/>
      <c r="GXB42" s="325"/>
      <c r="GXC42" s="325"/>
      <c r="GXD42" s="325"/>
      <c r="GXE42" s="325"/>
      <c r="GXF42" s="325"/>
      <c r="GXG42" s="325"/>
      <c r="GXH42" s="325"/>
      <c r="GXI42" s="325"/>
      <c r="GXJ42" s="325"/>
      <c r="GXK42" s="325"/>
      <c r="GXL42" s="325"/>
      <c r="GXM42" s="325"/>
      <c r="GXN42" s="325"/>
      <c r="GXO42" s="325"/>
      <c r="GXP42" s="325"/>
      <c r="GXQ42" s="325"/>
      <c r="GXR42" s="325"/>
      <c r="GXS42" s="325"/>
      <c r="GXT42" s="325"/>
      <c r="GXU42" s="325"/>
      <c r="GXV42" s="325"/>
      <c r="GXW42" s="325"/>
      <c r="GXX42" s="325"/>
      <c r="GXY42" s="325"/>
      <c r="GXZ42" s="325"/>
      <c r="GYA42" s="325"/>
      <c r="GYB42" s="325"/>
      <c r="GYC42" s="325"/>
      <c r="GYD42" s="325"/>
      <c r="GYE42" s="325"/>
      <c r="GYF42" s="325"/>
      <c r="GYG42" s="325"/>
      <c r="GYH42" s="325"/>
      <c r="GYI42" s="325"/>
      <c r="GYJ42" s="325"/>
      <c r="GYK42" s="325"/>
      <c r="GYL42" s="325"/>
      <c r="GYM42" s="325"/>
      <c r="GYN42" s="325"/>
      <c r="GYO42" s="325"/>
      <c r="GYP42" s="325"/>
      <c r="GYQ42" s="325"/>
      <c r="GYR42" s="325"/>
      <c r="GYS42" s="325"/>
      <c r="GYT42" s="325"/>
      <c r="GYU42" s="325"/>
      <c r="GYV42" s="325"/>
      <c r="GYW42" s="325"/>
      <c r="GYX42" s="325"/>
      <c r="GYY42" s="325"/>
      <c r="GYZ42" s="325"/>
      <c r="GZA42" s="325"/>
      <c r="GZB42" s="325"/>
      <c r="GZC42" s="325"/>
      <c r="GZD42" s="325"/>
      <c r="GZE42" s="325"/>
      <c r="GZF42" s="325"/>
      <c r="GZG42" s="325"/>
      <c r="GZH42" s="325"/>
      <c r="GZI42" s="325"/>
      <c r="GZJ42" s="325"/>
      <c r="GZK42" s="325"/>
      <c r="GZL42" s="325"/>
      <c r="GZM42" s="325"/>
      <c r="GZN42" s="325"/>
      <c r="GZO42" s="325"/>
      <c r="GZP42" s="325"/>
      <c r="GZQ42" s="325"/>
      <c r="GZR42" s="325"/>
      <c r="GZS42" s="325"/>
      <c r="GZT42" s="325"/>
      <c r="GZU42" s="325"/>
      <c r="GZV42" s="325"/>
      <c r="GZW42" s="325"/>
      <c r="GZX42" s="325"/>
      <c r="GZY42" s="325"/>
      <c r="GZZ42" s="325"/>
      <c r="HAA42" s="325"/>
      <c r="HAB42" s="325"/>
      <c r="HAC42" s="325"/>
      <c r="HAD42" s="325"/>
      <c r="HAE42" s="325"/>
      <c r="HAF42" s="325"/>
      <c r="HAG42" s="325"/>
      <c r="HAH42" s="325"/>
      <c r="HAI42" s="325"/>
      <c r="HAJ42" s="325"/>
      <c r="HAK42" s="325"/>
      <c r="HAL42" s="325"/>
      <c r="HAM42" s="325"/>
      <c r="HAN42" s="325"/>
      <c r="HAO42" s="325"/>
      <c r="HAP42" s="325"/>
      <c r="HAQ42" s="325"/>
      <c r="HAR42" s="325"/>
      <c r="HAS42" s="325"/>
      <c r="HAT42" s="325"/>
      <c r="HAU42" s="325"/>
      <c r="HAV42" s="325"/>
      <c r="HAW42" s="325"/>
      <c r="HAX42" s="325"/>
      <c r="HAY42" s="325"/>
      <c r="HAZ42" s="325"/>
      <c r="HBA42" s="325"/>
      <c r="HBB42" s="325"/>
      <c r="HBC42" s="325"/>
      <c r="HBD42" s="325"/>
      <c r="HBE42" s="325"/>
      <c r="HBF42" s="325"/>
      <c r="HBG42" s="325"/>
      <c r="HBH42" s="325"/>
      <c r="HBI42" s="325"/>
      <c r="HBJ42" s="325"/>
      <c r="HBK42" s="325"/>
      <c r="HBL42" s="325"/>
      <c r="HBM42" s="325"/>
      <c r="HBN42" s="325"/>
      <c r="HBO42" s="325"/>
      <c r="HBP42" s="325"/>
      <c r="HBQ42" s="325"/>
      <c r="HBR42" s="325"/>
      <c r="HBS42" s="325"/>
      <c r="HBT42" s="325"/>
      <c r="HBU42" s="325"/>
      <c r="HBV42" s="325"/>
      <c r="HBW42" s="325"/>
      <c r="HBX42" s="325"/>
      <c r="HBY42" s="325"/>
      <c r="HBZ42" s="325"/>
      <c r="HCA42" s="325"/>
      <c r="HCB42" s="325"/>
      <c r="HCC42" s="325"/>
      <c r="HCD42" s="325"/>
      <c r="HCE42" s="325"/>
      <c r="HCF42" s="325"/>
      <c r="HCG42" s="325"/>
      <c r="HCH42" s="325"/>
      <c r="HCI42" s="325"/>
      <c r="HCJ42" s="325"/>
      <c r="HCK42" s="325"/>
      <c r="HCL42" s="325"/>
      <c r="HCM42" s="325"/>
      <c r="HCN42" s="325"/>
      <c r="HCO42" s="325"/>
      <c r="HCP42" s="325"/>
      <c r="HCQ42" s="325"/>
      <c r="HCR42" s="325"/>
      <c r="HCS42" s="325"/>
      <c r="HCT42" s="325"/>
      <c r="HCU42" s="325"/>
      <c r="HCV42" s="325"/>
      <c r="HCW42" s="325"/>
      <c r="HCX42" s="325"/>
      <c r="HCY42" s="325"/>
      <c r="HCZ42" s="325"/>
      <c r="HDA42" s="325"/>
      <c r="HDB42" s="325"/>
      <c r="HDC42" s="325"/>
      <c r="HDD42" s="325"/>
      <c r="HDE42" s="325"/>
      <c r="HDF42" s="325"/>
      <c r="HDG42" s="325"/>
      <c r="HDH42" s="325"/>
      <c r="HDI42" s="325"/>
      <c r="HDJ42" s="325"/>
      <c r="HDK42" s="325"/>
      <c r="HDL42" s="325"/>
      <c r="HDM42" s="325"/>
      <c r="HDN42" s="325"/>
      <c r="HDO42" s="325"/>
      <c r="HDP42" s="325"/>
      <c r="HDQ42" s="325"/>
      <c r="HDR42" s="325"/>
      <c r="HDS42" s="325"/>
      <c r="HDT42" s="325"/>
      <c r="HDU42" s="325"/>
      <c r="HDV42" s="325"/>
      <c r="HDW42" s="325"/>
      <c r="HDX42" s="325"/>
      <c r="HDY42" s="325"/>
      <c r="HDZ42" s="325"/>
      <c r="HEA42" s="325"/>
      <c r="HEB42" s="325"/>
      <c r="HEC42" s="325"/>
      <c r="HED42" s="325"/>
      <c r="HEE42" s="325"/>
      <c r="HEF42" s="325"/>
      <c r="HEG42" s="325"/>
      <c r="HEH42" s="325"/>
      <c r="HEI42" s="325"/>
      <c r="HEJ42" s="325"/>
      <c r="HEK42" s="325"/>
      <c r="HEL42" s="325"/>
      <c r="HEM42" s="325"/>
      <c r="HEN42" s="325"/>
      <c r="HEO42" s="325"/>
      <c r="HEP42" s="325"/>
      <c r="HEQ42" s="325"/>
      <c r="HER42" s="325"/>
      <c r="HES42" s="325"/>
      <c r="HET42" s="325"/>
      <c r="HEU42" s="325"/>
      <c r="HEV42" s="325"/>
      <c r="HEW42" s="325"/>
      <c r="HEX42" s="325"/>
      <c r="HEY42" s="325"/>
      <c r="HEZ42" s="325"/>
      <c r="HFA42" s="325"/>
      <c r="HFB42" s="325"/>
      <c r="HFC42" s="325"/>
      <c r="HFD42" s="325"/>
      <c r="HFE42" s="325"/>
      <c r="HFF42" s="325"/>
      <c r="HFG42" s="325"/>
      <c r="HFH42" s="325"/>
      <c r="HFI42" s="325"/>
      <c r="HFJ42" s="325"/>
      <c r="HFK42" s="325"/>
      <c r="HFL42" s="325"/>
      <c r="HFM42" s="325"/>
      <c r="HFN42" s="325"/>
      <c r="HFO42" s="325"/>
      <c r="HFP42" s="325"/>
      <c r="HFQ42" s="325"/>
      <c r="HFR42" s="325"/>
      <c r="HFS42" s="325"/>
      <c r="HFT42" s="325"/>
      <c r="HFU42" s="325"/>
      <c r="HFV42" s="325"/>
      <c r="HFW42" s="325"/>
      <c r="HFX42" s="325"/>
      <c r="HFY42" s="325"/>
      <c r="HFZ42" s="325"/>
      <c r="HGA42" s="325"/>
      <c r="HGB42" s="325"/>
      <c r="HGC42" s="325"/>
      <c r="HGD42" s="325"/>
      <c r="HGE42" s="325"/>
      <c r="HGF42" s="325"/>
      <c r="HGG42" s="325"/>
      <c r="HGH42" s="325"/>
      <c r="HGI42" s="325"/>
      <c r="HGJ42" s="325"/>
      <c r="HGK42" s="325"/>
      <c r="HGL42" s="325"/>
      <c r="HGM42" s="325"/>
      <c r="HGN42" s="325"/>
      <c r="HGO42" s="325"/>
      <c r="HGP42" s="325"/>
      <c r="HGQ42" s="325"/>
      <c r="HGR42" s="325"/>
      <c r="HGS42" s="325"/>
      <c r="HGT42" s="325"/>
      <c r="HGU42" s="325"/>
      <c r="HGV42" s="325"/>
      <c r="HGW42" s="325"/>
      <c r="HGX42" s="325"/>
      <c r="HGY42" s="325"/>
      <c r="HGZ42" s="325"/>
      <c r="HHA42" s="325"/>
      <c r="HHB42" s="325"/>
      <c r="HHC42" s="325"/>
      <c r="HHD42" s="325"/>
      <c r="HHE42" s="325"/>
      <c r="HHF42" s="325"/>
      <c r="HHG42" s="325"/>
      <c r="HHH42" s="325"/>
      <c r="HHI42" s="325"/>
      <c r="HHJ42" s="325"/>
      <c r="HHK42" s="325"/>
      <c r="HHL42" s="325"/>
      <c r="HHM42" s="325"/>
      <c r="HHN42" s="325"/>
      <c r="HHO42" s="325"/>
      <c r="HHP42" s="325"/>
      <c r="HHQ42" s="325"/>
      <c r="HHR42" s="325"/>
      <c r="HHS42" s="325"/>
      <c r="HHT42" s="325"/>
      <c r="HHU42" s="325"/>
      <c r="HHV42" s="325"/>
      <c r="HHW42" s="325"/>
      <c r="HHX42" s="325"/>
      <c r="HHY42" s="325"/>
      <c r="HHZ42" s="325"/>
      <c r="HIA42" s="325"/>
      <c r="HIB42" s="325"/>
      <c r="HIC42" s="325"/>
      <c r="HID42" s="325"/>
      <c r="HIE42" s="325"/>
      <c r="HIF42" s="325"/>
      <c r="HIG42" s="325"/>
      <c r="HIH42" s="325"/>
      <c r="HII42" s="325"/>
      <c r="HIJ42" s="325"/>
      <c r="HIK42" s="325"/>
      <c r="HIL42" s="325"/>
      <c r="HIM42" s="325"/>
      <c r="HIN42" s="325"/>
      <c r="HIO42" s="325"/>
      <c r="HIP42" s="325"/>
      <c r="HIQ42" s="325"/>
      <c r="HIR42" s="325"/>
      <c r="HIS42" s="325"/>
      <c r="HIT42" s="325"/>
      <c r="HIU42" s="325"/>
      <c r="HIV42" s="325"/>
      <c r="HIW42" s="325"/>
      <c r="HIX42" s="325"/>
      <c r="HIY42" s="325"/>
      <c r="HIZ42" s="325"/>
      <c r="HJA42" s="325"/>
      <c r="HJB42" s="325"/>
      <c r="HJC42" s="325"/>
      <c r="HJD42" s="325"/>
      <c r="HJE42" s="325"/>
      <c r="HJF42" s="325"/>
      <c r="HJG42" s="325"/>
      <c r="HJH42" s="325"/>
      <c r="HJI42" s="325"/>
      <c r="HJJ42" s="325"/>
      <c r="HJK42" s="325"/>
      <c r="HJL42" s="325"/>
      <c r="HJM42" s="325"/>
      <c r="HJN42" s="325"/>
      <c r="HJO42" s="325"/>
      <c r="HJP42" s="325"/>
      <c r="HJQ42" s="325"/>
      <c r="HJR42" s="325"/>
      <c r="HJS42" s="325"/>
      <c r="HJT42" s="325"/>
      <c r="HJU42" s="325"/>
      <c r="HJV42" s="325"/>
      <c r="HJW42" s="325"/>
      <c r="HJX42" s="325"/>
      <c r="HJY42" s="325"/>
      <c r="HJZ42" s="325"/>
      <c r="HKA42" s="325"/>
      <c r="HKB42" s="325"/>
      <c r="HKC42" s="325"/>
      <c r="HKD42" s="325"/>
      <c r="HKE42" s="325"/>
      <c r="HKF42" s="325"/>
      <c r="HKG42" s="325"/>
      <c r="HKH42" s="325"/>
      <c r="HKI42" s="325"/>
      <c r="HKJ42" s="325"/>
      <c r="HKK42" s="325"/>
      <c r="HKL42" s="325"/>
      <c r="HKM42" s="325"/>
      <c r="HKN42" s="325"/>
      <c r="HKO42" s="325"/>
      <c r="HKP42" s="325"/>
      <c r="HKQ42" s="325"/>
      <c r="HKR42" s="325"/>
      <c r="HKS42" s="325"/>
      <c r="HKT42" s="325"/>
      <c r="HKU42" s="325"/>
      <c r="HKV42" s="325"/>
      <c r="HKW42" s="325"/>
      <c r="HKX42" s="325"/>
      <c r="HKY42" s="325"/>
      <c r="HKZ42" s="325"/>
      <c r="HLA42" s="325"/>
      <c r="HLB42" s="325"/>
      <c r="HLC42" s="325"/>
      <c r="HLD42" s="325"/>
      <c r="HLE42" s="325"/>
      <c r="HLF42" s="325"/>
      <c r="HLG42" s="325"/>
      <c r="HLH42" s="325"/>
      <c r="HLI42" s="325"/>
      <c r="HLJ42" s="325"/>
      <c r="HLK42" s="325"/>
      <c r="HLL42" s="325"/>
      <c r="HLM42" s="325"/>
      <c r="HLN42" s="325"/>
      <c r="HLO42" s="325"/>
      <c r="HLP42" s="325"/>
      <c r="HLQ42" s="325"/>
      <c r="HLR42" s="325"/>
      <c r="HLS42" s="325"/>
      <c r="HLT42" s="325"/>
      <c r="HLU42" s="325"/>
      <c r="HLV42" s="325"/>
      <c r="HLW42" s="325"/>
      <c r="HLX42" s="325"/>
      <c r="HLY42" s="325"/>
      <c r="HLZ42" s="325"/>
      <c r="HMA42" s="325"/>
      <c r="HMB42" s="325"/>
      <c r="HMC42" s="325"/>
      <c r="HMD42" s="325"/>
      <c r="HME42" s="325"/>
      <c r="HMF42" s="325"/>
      <c r="HMG42" s="325"/>
      <c r="HMH42" s="325"/>
      <c r="HMI42" s="325"/>
      <c r="HMJ42" s="325"/>
      <c r="HMK42" s="325"/>
      <c r="HML42" s="325"/>
      <c r="HMM42" s="325"/>
      <c r="HMN42" s="325"/>
      <c r="HMO42" s="325"/>
      <c r="HMP42" s="325"/>
      <c r="HMQ42" s="325"/>
      <c r="HMR42" s="325"/>
      <c r="HMS42" s="325"/>
      <c r="HMT42" s="325"/>
      <c r="HMU42" s="325"/>
      <c r="HMV42" s="325"/>
      <c r="HMW42" s="325"/>
      <c r="HMX42" s="325"/>
      <c r="HMY42" s="325"/>
      <c r="HMZ42" s="325"/>
      <c r="HNA42" s="325"/>
      <c r="HNB42" s="325"/>
      <c r="HNC42" s="325"/>
      <c r="HND42" s="325"/>
      <c r="HNE42" s="325"/>
      <c r="HNF42" s="325"/>
      <c r="HNG42" s="325"/>
      <c r="HNH42" s="325"/>
      <c r="HNI42" s="325"/>
      <c r="HNJ42" s="325"/>
      <c r="HNK42" s="325"/>
      <c r="HNL42" s="325"/>
      <c r="HNM42" s="325"/>
      <c r="HNN42" s="325"/>
      <c r="HNO42" s="325"/>
      <c r="HNP42" s="325"/>
      <c r="HNQ42" s="325"/>
      <c r="HNR42" s="325"/>
      <c r="HNS42" s="325"/>
      <c r="HNT42" s="325"/>
      <c r="HNU42" s="325"/>
      <c r="HNV42" s="325"/>
      <c r="HNW42" s="325"/>
      <c r="HNX42" s="325"/>
      <c r="HNY42" s="325"/>
      <c r="HNZ42" s="325"/>
      <c r="HOA42" s="325"/>
      <c r="HOB42" s="325"/>
      <c r="HOC42" s="325"/>
      <c r="HOD42" s="325"/>
      <c r="HOE42" s="325"/>
      <c r="HOF42" s="325"/>
      <c r="HOG42" s="325"/>
      <c r="HOH42" s="325"/>
      <c r="HOI42" s="325"/>
      <c r="HOJ42" s="325"/>
      <c r="HOK42" s="325"/>
      <c r="HOL42" s="325"/>
      <c r="HOM42" s="325"/>
      <c r="HON42" s="325"/>
      <c r="HOO42" s="325"/>
      <c r="HOP42" s="325"/>
      <c r="HOQ42" s="325"/>
      <c r="HOR42" s="325"/>
      <c r="HOS42" s="325"/>
      <c r="HOT42" s="325"/>
      <c r="HOU42" s="325"/>
      <c r="HOV42" s="325"/>
      <c r="HOW42" s="325"/>
      <c r="HOX42" s="325"/>
      <c r="HOY42" s="325"/>
      <c r="HOZ42" s="325"/>
      <c r="HPA42" s="325"/>
      <c r="HPB42" s="325"/>
      <c r="HPC42" s="325"/>
      <c r="HPD42" s="325"/>
      <c r="HPE42" s="325"/>
      <c r="HPF42" s="325"/>
      <c r="HPG42" s="325"/>
      <c r="HPH42" s="325"/>
      <c r="HPI42" s="325"/>
      <c r="HPJ42" s="325"/>
      <c r="HPK42" s="325"/>
      <c r="HPL42" s="325"/>
      <c r="HPM42" s="325"/>
      <c r="HPN42" s="325"/>
      <c r="HPO42" s="325"/>
      <c r="HPP42" s="325"/>
      <c r="HPQ42" s="325"/>
      <c r="HPR42" s="325"/>
      <c r="HPS42" s="325"/>
      <c r="HPT42" s="325"/>
      <c r="HPU42" s="325"/>
      <c r="HPV42" s="325"/>
      <c r="HPW42" s="325"/>
      <c r="HPX42" s="325"/>
      <c r="HPY42" s="325"/>
      <c r="HPZ42" s="325"/>
      <c r="HQA42" s="325"/>
      <c r="HQB42" s="325"/>
      <c r="HQC42" s="325"/>
      <c r="HQD42" s="325"/>
      <c r="HQE42" s="325"/>
      <c r="HQF42" s="325"/>
      <c r="HQG42" s="325"/>
      <c r="HQH42" s="325"/>
      <c r="HQI42" s="325"/>
      <c r="HQJ42" s="325"/>
      <c r="HQK42" s="325"/>
      <c r="HQL42" s="325"/>
      <c r="HQM42" s="325"/>
      <c r="HQN42" s="325"/>
      <c r="HQO42" s="325"/>
      <c r="HQP42" s="325"/>
      <c r="HQQ42" s="325"/>
      <c r="HQR42" s="325"/>
      <c r="HQS42" s="325"/>
      <c r="HQT42" s="325"/>
      <c r="HQU42" s="325"/>
      <c r="HQV42" s="325"/>
      <c r="HQW42" s="325"/>
      <c r="HQX42" s="325"/>
      <c r="HQY42" s="325"/>
      <c r="HQZ42" s="325"/>
      <c r="HRA42" s="325"/>
      <c r="HRB42" s="325"/>
      <c r="HRC42" s="325"/>
      <c r="HRD42" s="325"/>
      <c r="HRE42" s="325"/>
      <c r="HRF42" s="325"/>
      <c r="HRG42" s="325"/>
      <c r="HRH42" s="325"/>
      <c r="HRI42" s="325"/>
      <c r="HRJ42" s="325"/>
      <c r="HRK42" s="325"/>
      <c r="HRL42" s="325"/>
      <c r="HRM42" s="325"/>
      <c r="HRN42" s="325"/>
      <c r="HRO42" s="325"/>
      <c r="HRP42" s="325"/>
      <c r="HRQ42" s="325"/>
      <c r="HRR42" s="325"/>
      <c r="HRS42" s="325"/>
      <c r="HRT42" s="325"/>
      <c r="HRU42" s="325"/>
      <c r="HRV42" s="325"/>
      <c r="HRW42" s="325"/>
      <c r="HRX42" s="325"/>
      <c r="HRY42" s="325"/>
      <c r="HRZ42" s="325"/>
      <c r="HSA42" s="325"/>
      <c r="HSB42" s="325"/>
      <c r="HSC42" s="325"/>
      <c r="HSD42" s="325"/>
      <c r="HSE42" s="325"/>
      <c r="HSF42" s="325"/>
      <c r="HSG42" s="325"/>
      <c r="HSH42" s="325"/>
      <c r="HSI42" s="325"/>
      <c r="HSJ42" s="325"/>
      <c r="HSK42" s="325"/>
      <c r="HSL42" s="325"/>
      <c r="HSM42" s="325"/>
      <c r="HSN42" s="325"/>
      <c r="HSO42" s="325"/>
      <c r="HSP42" s="325"/>
      <c r="HSQ42" s="325"/>
      <c r="HSR42" s="325"/>
      <c r="HSS42" s="325"/>
      <c r="HST42" s="325"/>
      <c r="HSU42" s="325"/>
      <c r="HSV42" s="325"/>
      <c r="HSW42" s="325"/>
      <c r="HSX42" s="325"/>
      <c r="HSY42" s="325"/>
      <c r="HSZ42" s="325"/>
      <c r="HTA42" s="325"/>
      <c r="HTB42" s="325"/>
      <c r="HTC42" s="325"/>
      <c r="HTD42" s="325"/>
      <c r="HTE42" s="325"/>
      <c r="HTF42" s="325"/>
      <c r="HTG42" s="325"/>
      <c r="HTH42" s="325"/>
      <c r="HTI42" s="325"/>
      <c r="HTJ42" s="325"/>
      <c r="HTK42" s="325"/>
      <c r="HTL42" s="325"/>
      <c r="HTM42" s="325"/>
      <c r="HTN42" s="325"/>
      <c r="HTO42" s="325"/>
      <c r="HTP42" s="325"/>
      <c r="HTQ42" s="325"/>
      <c r="HTR42" s="325"/>
      <c r="HTS42" s="325"/>
      <c r="HTT42" s="325"/>
      <c r="HTU42" s="325"/>
      <c r="HTV42" s="325"/>
      <c r="HTW42" s="325"/>
      <c r="HTX42" s="325"/>
      <c r="HTY42" s="325"/>
      <c r="HTZ42" s="325"/>
      <c r="HUA42" s="325"/>
      <c r="HUB42" s="325"/>
      <c r="HUC42" s="325"/>
      <c r="HUD42" s="325"/>
      <c r="HUE42" s="325"/>
      <c r="HUF42" s="325"/>
      <c r="HUG42" s="325"/>
      <c r="HUH42" s="325"/>
      <c r="HUI42" s="325"/>
      <c r="HUJ42" s="325"/>
      <c r="HUK42" s="325"/>
      <c r="HUL42" s="325"/>
      <c r="HUM42" s="325"/>
      <c r="HUN42" s="325"/>
      <c r="HUO42" s="325"/>
      <c r="HUP42" s="325"/>
      <c r="HUQ42" s="325"/>
      <c r="HUR42" s="325"/>
      <c r="HUS42" s="325"/>
      <c r="HUT42" s="325"/>
      <c r="HUU42" s="325"/>
      <c r="HUV42" s="325"/>
      <c r="HUW42" s="325"/>
      <c r="HUX42" s="325"/>
      <c r="HUY42" s="325"/>
      <c r="HUZ42" s="325"/>
      <c r="HVA42" s="325"/>
      <c r="HVB42" s="325"/>
      <c r="HVC42" s="325"/>
      <c r="HVD42" s="325"/>
      <c r="HVE42" s="325"/>
      <c r="HVF42" s="325"/>
      <c r="HVG42" s="325"/>
      <c r="HVH42" s="325"/>
      <c r="HVI42" s="325"/>
      <c r="HVJ42" s="325"/>
      <c r="HVK42" s="325"/>
      <c r="HVL42" s="325"/>
      <c r="HVM42" s="325"/>
      <c r="HVN42" s="325"/>
      <c r="HVO42" s="325"/>
      <c r="HVP42" s="325"/>
      <c r="HVQ42" s="325"/>
      <c r="HVR42" s="325"/>
      <c r="HVS42" s="325"/>
      <c r="HVT42" s="325"/>
      <c r="HVU42" s="325"/>
      <c r="HVV42" s="325"/>
      <c r="HVW42" s="325"/>
      <c r="HVX42" s="325"/>
      <c r="HVY42" s="325"/>
      <c r="HVZ42" s="325"/>
      <c r="HWA42" s="325"/>
      <c r="HWB42" s="325"/>
      <c r="HWC42" s="325"/>
      <c r="HWD42" s="325"/>
      <c r="HWE42" s="325"/>
      <c r="HWF42" s="325"/>
      <c r="HWG42" s="325"/>
      <c r="HWH42" s="325"/>
      <c r="HWI42" s="325"/>
      <c r="HWJ42" s="325"/>
      <c r="HWK42" s="325"/>
      <c r="HWL42" s="325"/>
      <c r="HWM42" s="325"/>
      <c r="HWN42" s="325"/>
      <c r="HWO42" s="325"/>
      <c r="HWP42" s="325"/>
      <c r="HWQ42" s="325"/>
      <c r="HWR42" s="325"/>
      <c r="HWS42" s="325"/>
      <c r="HWT42" s="325"/>
      <c r="HWU42" s="325"/>
      <c r="HWV42" s="325"/>
      <c r="HWW42" s="325"/>
      <c r="HWX42" s="325"/>
      <c r="HWY42" s="325"/>
      <c r="HWZ42" s="325"/>
      <c r="HXA42" s="325"/>
      <c r="HXB42" s="325"/>
      <c r="HXC42" s="325"/>
      <c r="HXD42" s="325"/>
      <c r="HXE42" s="325"/>
      <c r="HXF42" s="325"/>
      <c r="HXG42" s="325"/>
      <c r="HXH42" s="325"/>
      <c r="HXI42" s="325"/>
      <c r="HXJ42" s="325"/>
      <c r="HXK42" s="325"/>
      <c r="HXL42" s="325"/>
      <c r="HXM42" s="325"/>
      <c r="HXN42" s="325"/>
      <c r="HXO42" s="325"/>
      <c r="HXP42" s="325"/>
      <c r="HXQ42" s="325"/>
      <c r="HXR42" s="325"/>
      <c r="HXS42" s="325"/>
      <c r="HXT42" s="325"/>
      <c r="HXU42" s="325"/>
      <c r="HXV42" s="325"/>
      <c r="HXW42" s="325"/>
      <c r="HXX42" s="325"/>
      <c r="HXY42" s="325"/>
      <c r="HXZ42" s="325"/>
      <c r="HYA42" s="325"/>
      <c r="HYB42" s="325"/>
      <c r="HYC42" s="325"/>
      <c r="HYD42" s="325"/>
      <c r="HYE42" s="325"/>
      <c r="HYF42" s="325"/>
      <c r="HYG42" s="325"/>
      <c r="HYH42" s="325"/>
      <c r="HYI42" s="325"/>
      <c r="HYJ42" s="325"/>
      <c r="HYK42" s="325"/>
      <c r="HYL42" s="325"/>
      <c r="HYM42" s="325"/>
      <c r="HYN42" s="325"/>
      <c r="HYO42" s="325"/>
      <c r="HYP42" s="325"/>
      <c r="HYQ42" s="325"/>
      <c r="HYR42" s="325"/>
      <c r="HYS42" s="325"/>
      <c r="HYT42" s="325"/>
      <c r="HYU42" s="325"/>
      <c r="HYV42" s="325"/>
      <c r="HYW42" s="325"/>
      <c r="HYX42" s="325"/>
      <c r="HYY42" s="325"/>
      <c r="HYZ42" s="325"/>
      <c r="HZA42" s="325"/>
      <c r="HZB42" s="325"/>
      <c r="HZC42" s="325"/>
      <c r="HZD42" s="325"/>
      <c r="HZE42" s="325"/>
      <c r="HZF42" s="325"/>
      <c r="HZG42" s="325"/>
      <c r="HZH42" s="325"/>
      <c r="HZI42" s="325"/>
      <c r="HZJ42" s="325"/>
      <c r="HZK42" s="325"/>
      <c r="HZL42" s="325"/>
      <c r="HZM42" s="325"/>
      <c r="HZN42" s="325"/>
      <c r="HZO42" s="325"/>
      <c r="HZP42" s="325"/>
      <c r="HZQ42" s="325"/>
      <c r="HZR42" s="325"/>
      <c r="HZS42" s="325"/>
      <c r="HZT42" s="325"/>
      <c r="HZU42" s="325"/>
      <c r="HZV42" s="325"/>
      <c r="HZW42" s="325"/>
      <c r="HZX42" s="325"/>
      <c r="HZY42" s="325"/>
      <c r="HZZ42" s="325"/>
      <c r="IAA42" s="325"/>
      <c r="IAB42" s="325"/>
      <c r="IAC42" s="325"/>
      <c r="IAD42" s="325"/>
      <c r="IAE42" s="325"/>
      <c r="IAF42" s="325"/>
      <c r="IAG42" s="325"/>
      <c r="IAH42" s="325"/>
      <c r="IAI42" s="325"/>
      <c r="IAJ42" s="325"/>
      <c r="IAK42" s="325"/>
      <c r="IAL42" s="325"/>
      <c r="IAM42" s="325"/>
      <c r="IAN42" s="325"/>
      <c r="IAO42" s="325"/>
      <c r="IAP42" s="325"/>
      <c r="IAQ42" s="325"/>
      <c r="IAR42" s="325"/>
      <c r="IAS42" s="325"/>
      <c r="IAT42" s="325"/>
      <c r="IAU42" s="325"/>
      <c r="IAV42" s="325"/>
      <c r="IAW42" s="325"/>
      <c r="IAX42" s="325"/>
      <c r="IAY42" s="325"/>
      <c r="IAZ42" s="325"/>
      <c r="IBA42" s="325"/>
      <c r="IBB42" s="325"/>
      <c r="IBC42" s="325"/>
      <c r="IBD42" s="325"/>
      <c r="IBE42" s="325"/>
      <c r="IBF42" s="325"/>
      <c r="IBG42" s="325"/>
      <c r="IBH42" s="325"/>
      <c r="IBI42" s="325"/>
      <c r="IBJ42" s="325"/>
      <c r="IBK42" s="325"/>
      <c r="IBL42" s="325"/>
      <c r="IBM42" s="325"/>
      <c r="IBN42" s="325"/>
      <c r="IBO42" s="325"/>
      <c r="IBP42" s="325"/>
      <c r="IBQ42" s="325"/>
      <c r="IBR42" s="325"/>
      <c r="IBS42" s="325"/>
      <c r="IBT42" s="325"/>
      <c r="IBU42" s="325"/>
      <c r="IBV42" s="325"/>
      <c r="IBW42" s="325"/>
      <c r="IBX42" s="325"/>
      <c r="IBY42" s="325"/>
      <c r="IBZ42" s="325"/>
      <c r="ICA42" s="325"/>
      <c r="ICB42" s="325"/>
      <c r="ICC42" s="325"/>
      <c r="ICD42" s="325"/>
      <c r="ICE42" s="325"/>
      <c r="ICF42" s="325"/>
      <c r="ICG42" s="325"/>
      <c r="ICH42" s="325"/>
      <c r="ICI42" s="325"/>
      <c r="ICJ42" s="325"/>
      <c r="ICK42" s="325"/>
      <c r="ICL42" s="325"/>
      <c r="ICM42" s="325"/>
      <c r="ICN42" s="325"/>
      <c r="ICO42" s="325"/>
      <c r="ICP42" s="325"/>
      <c r="ICQ42" s="325"/>
      <c r="ICR42" s="325"/>
      <c r="ICS42" s="325"/>
      <c r="ICT42" s="325"/>
      <c r="ICU42" s="325"/>
      <c r="ICV42" s="325"/>
      <c r="ICW42" s="325"/>
      <c r="ICX42" s="325"/>
      <c r="ICY42" s="325"/>
      <c r="ICZ42" s="325"/>
      <c r="IDA42" s="325"/>
      <c r="IDB42" s="325"/>
      <c r="IDC42" s="325"/>
      <c r="IDD42" s="325"/>
      <c r="IDE42" s="325"/>
      <c r="IDF42" s="325"/>
      <c r="IDG42" s="325"/>
      <c r="IDH42" s="325"/>
      <c r="IDI42" s="325"/>
      <c r="IDJ42" s="325"/>
      <c r="IDK42" s="325"/>
      <c r="IDL42" s="325"/>
      <c r="IDM42" s="325"/>
      <c r="IDN42" s="325"/>
      <c r="IDO42" s="325"/>
      <c r="IDP42" s="325"/>
      <c r="IDQ42" s="325"/>
      <c r="IDR42" s="325"/>
      <c r="IDS42" s="325"/>
      <c r="IDT42" s="325"/>
      <c r="IDU42" s="325"/>
      <c r="IDV42" s="325"/>
      <c r="IDW42" s="325"/>
      <c r="IDX42" s="325"/>
      <c r="IDY42" s="325"/>
      <c r="IDZ42" s="325"/>
      <c r="IEA42" s="325"/>
      <c r="IEB42" s="325"/>
      <c r="IEC42" s="325"/>
      <c r="IED42" s="325"/>
      <c r="IEE42" s="325"/>
      <c r="IEF42" s="325"/>
      <c r="IEG42" s="325"/>
      <c r="IEH42" s="325"/>
      <c r="IEI42" s="325"/>
      <c r="IEJ42" s="325"/>
      <c r="IEK42" s="325"/>
      <c r="IEL42" s="325"/>
      <c r="IEM42" s="325"/>
      <c r="IEN42" s="325"/>
      <c r="IEO42" s="325"/>
      <c r="IEP42" s="325"/>
      <c r="IEQ42" s="325"/>
      <c r="IER42" s="325"/>
      <c r="IES42" s="325"/>
      <c r="IET42" s="325"/>
      <c r="IEU42" s="325"/>
      <c r="IEV42" s="325"/>
      <c r="IEW42" s="325"/>
      <c r="IEX42" s="325"/>
      <c r="IEY42" s="325"/>
      <c r="IEZ42" s="325"/>
      <c r="IFA42" s="325"/>
      <c r="IFB42" s="325"/>
      <c r="IFC42" s="325"/>
      <c r="IFD42" s="325"/>
      <c r="IFE42" s="325"/>
      <c r="IFF42" s="325"/>
      <c r="IFG42" s="325"/>
      <c r="IFH42" s="325"/>
      <c r="IFI42" s="325"/>
      <c r="IFJ42" s="325"/>
      <c r="IFK42" s="325"/>
      <c r="IFL42" s="325"/>
      <c r="IFM42" s="325"/>
      <c r="IFN42" s="325"/>
      <c r="IFO42" s="325"/>
      <c r="IFP42" s="325"/>
      <c r="IFQ42" s="325"/>
      <c r="IFR42" s="325"/>
      <c r="IFS42" s="325"/>
      <c r="IFT42" s="325"/>
      <c r="IFU42" s="325"/>
      <c r="IFV42" s="325"/>
      <c r="IFW42" s="325"/>
      <c r="IFX42" s="325"/>
      <c r="IFY42" s="325"/>
      <c r="IFZ42" s="325"/>
      <c r="IGA42" s="325"/>
      <c r="IGB42" s="325"/>
      <c r="IGC42" s="325"/>
      <c r="IGD42" s="325"/>
      <c r="IGE42" s="325"/>
      <c r="IGF42" s="325"/>
      <c r="IGG42" s="325"/>
      <c r="IGH42" s="325"/>
      <c r="IGI42" s="325"/>
      <c r="IGJ42" s="325"/>
      <c r="IGK42" s="325"/>
      <c r="IGL42" s="325"/>
      <c r="IGM42" s="325"/>
      <c r="IGN42" s="325"/>
      <c r="IGO42" s="325"/>
      <c r="IGP42" s="325"/>
      <c r="IGQ42" s="325"/>
      <c r="IGR42" s="325"/>
      <c r="IGS42" s="325"/>
      <c r="IGT42" s="325"/>
      <c r="IGU42" s="325"/>
      <c r="IGV42" s="325"/>
      <c r="IGW42" s="325"/>
      <c r="IGX42" s="325"/>
      <c r="IGY42" s="325"/>
      <c r="IGZ42" s="325"/>
      <c r="IHA42" s="325"/>
      <c r="IHB42" s="325"/>
      <c r="IHC42" s="325"/>
      <c r="IHD42" s="325"/>
      <c r="IHE42" s="325"/>
      <c r="IHF42" s="325"/>
      <c r="IHG42" s="325"/>
      <c r="IHH42" s="325"/>
      <c r="IHI42" s="325"/>
      <c r="IHJ42" s="325"/>
      <c r="IHK42" s="325"/>
      <c r="IHL42" s="325"/>
      <c r="IHM42" s="325"/>
      <c r="IHN42" s="325"/>
      <c r="IHO42" s="325"/>
      <c r="IHP42" s="325"/>
      <c r="IHQ42" s="325"/>
      <c r="IHR42" s="325"/>
      <c r="IHS42" s="325"/>
      <c r="IHT42" s="325"/>
      <c r="IHU42" s="325"/>
      <c r="IHV42" s="325"/>
      <c r="IHW42" s="325"/>
      <c r="IHX42" s="325"/>
      <c r="IHY42" s="325"/>
      <c r="IHZ42" s="325"/>
      <c r="IIA42" s="325"/>
      <c r="IIB42" s="325"/>
      <c r="IIC42" s="325"/>
      <c r="IID42" s="325"/>
      <c r="IIE42" s="325"/>
      <c r="IIF42" s="325"/>
      <c r="IIG42" s="325"/>
      <c r="IIH42" s="325"/>
      <c r="III42" s="325"/>
      <c r="IIJ42" s="325"/>
      <c r="IIK42" s="325"/>
      <c r="IIL42" s="325"/>
      <c r="IIM42" s="325"/>
      <c r="IIN42" s="325"/>
      <c r="IIO42" s="325"/>
      <c r="IIP42" s="325"/>
      <c r="IIQ42" s="325"/>
      <c r="IIR42" s="325"/>
      <c r="IIS42" s="325"/>
      <c r="IIT42" s="325"/>
      <c r="IIU42" s="325"/>
      <c r="IIV42" s="325"/>
      <c r="IIW42" s="325"/>
      <c r="IIX42" s="325"/>
      <c r="IIY42" s="325"/>
      <c r="IIZ42" s="325"/>
      <c r="IJA42" s="325"/>
      <c r="IJB42" s="325"/>
      <c r="IJC42" s="325"/>
      <c r="IJD42" s="325"/>
      <c r="IJE42" s="325"/>
      <c r="IJF42" s="325"/>
      <c r="IJG42" s="325"/>
      <c r="IJH42" s="325"/>
      <c r="IJI42" s="325"/>
      <c r="IJJ42" s="325"/>
      <c r="IJK42" s="325"/>
      <c r="IJL42" s="325"/>
      <c r="IJM42" s="325"/>
      <c r="IJN42" s="325"/>
      <c r="IJO42" s="325"/>
      <c r="IJP42" s="325"/>
      <c r="IJQ42" s="325"/>
      <c r="IJR42" s="325"/>
      <c r="IJS42" s="325"/>
      <c r="IJT42" s="325"/>
      <c r="IJU42" s="325"/>
      <c r="IJV42" s="325"/>
      <c r="IJW42" s="325"/>
      <c r="IJX42" s="325"/>
      <c r="IJY42" s="325"/>
      <c r="IJZ42" s="325"/>
      <c r="IKA42" s="325"/>
      <c r="IKB42" s="325"/>
      <c r="IKC42" s="325"/>
      <c r="IKD42" s="325"/>
      <c r="IKE42" s="325"/>
      <c r="IKF42" s="325"/>
      <c r="IKG42" s="325"/>
      <c r="IKH42" s="325"/>
      <c r="IKI42" s="325"/>
      <c r="IKJ42" s="325"/>
      <c r="IKK42" s="325"/>
      <c r="IKL42" s="325"/>
      <c r="IKM42" s="325"/>
      <c r="IKN42" s="325"/>
      <c r="IKO42" s="325"/>
      <c r="IKP42" s="325"/>
      <c r="IKQ42" s="325"/>
      <c r="IKR42" s="325"/>
      <c r="IKS42" s="325"/>
      <c r="IKT42" s="325"/>
      <c r="IKU42" s="325"/>
      <c r="IKV42" s="325"/>
      <c r="IKW42" s="325"/>
      <c r="IKX42" s="325"/>
      <c r="IKY42" s="325"/>
      <c r="IKZ42" s="325"/>
      <c r="ILA42" s="325"/>
      <c r="ILB42" s="325"/>
      <c r="ILC42" s="325"/>
      <c r="ILD42" s="325"/>
      <c r="ILE42" s="325"/>
      <c r="ILF42" s="325"/>
      <c r="ILG42" s="325"/>
      <c r="ILH42" s="325"/>
      <c r="ILI42" s="325"/>
      <c r="ILJ42" s="325"/>
      <c r="ILK42" s="325"/>
      <c r="ILL42" s="325"/>
      <c r="ILM42" s="325"/>
      <c r="ILN42" s="325"/>
      <c r="ILO42" s="325"/>
      <c r="ILP42" s="325"/>
      <c r="ILQ42" s="325"/>
      <c r="ILR42" s="325"/>
      <c r="ILS42" s="325"/>
      <c r="ILT42" s="325"/>
      <c r="ILU42" s="325"/>
      <c r="ILV42" s="325"/>
      <c r="ILW42" s="325"/>
      <c r="ILX42" s="325"/>
      <c r="ILY42" s="325"/>
      <c r="ILZ42" s="325"/>
      <c r="IMA42" s="325"/>
      <c r="IMB42" s="325"/>
      <c r="IMC42" s="325"/>
      <c r="IMD42" s="325"/>
      <c r="IME42" s="325"/>
      <c r="IMF42" s="325"/>
      <c r="IMG42" s="325"/>
      <c r="IMH42" s="325"/>
      <c r="IMI42" s="325"/>
      <c r="IMJ42" s="325"/>
      <c r="IMK42" s="325"/>
      <c r="IML42" s="325"/>
      <c r="IMM42" s="325"/>
      <c r="IMN42" s="325"/>
      <c r="IMO42" s="325"/>
      <c r="IMP42" s="325"/>
      <c r="IMQ42" s="325"/>
      <c r="IMR42" s="325"/>
      <c r="IMS42" s="325"/>
      <c r="IMT42" s="325"/>
      <c r="IMU42" s="325"/>
      <c r="IMV42" s="325"/>
      <c r="IMW42" s="325"/>
      <c r="IMX42" s="325"/>
      <c r="IMY42" s="325"/>
      <c r="IMZ42" s="325"/>
      <c r="INA42" s="325"/>
      <c r="INB42" s="325"/>
      <c r="INC42" s="325"/>
      <c r="IND42" s="325"/>
      <c r="INE42" s="325"/>
      <c r="INF42" s="325"/>
      <c r="ING42" s="325"/>
      <c r="INH42" s="325"/>
      <c r="INI42" s="325"/>
      <c r="INJ42" s="325"/>
      <c r="INK42" s="325"/>
      <c r="INL42" s="325"/>
      <c r="INM42" s="325"/>
      <c r="INN42" s="325"/>
      <c r="INO42" s="325"/>
      <c r="INP42" s="325"/>
      <c r="INQ42" s="325"/>
      <c r="INR42" s="325"/>
      <c r="INS42" s="325"/>
      <c r="INT42" s="325"/>
      <c r="INU42" s="325"/>
      <c r="INV42" s="325"/>
      <c r="INW42" s="325"/>
      <c r="INX42" s="325"/>
      <c r="INY42" s="325"/>
      <c r="INZ42" s="325"/>
      <c r="IOA42" s="325"/>
      <c r="IOB42" s="325"/>
      <c r="IOC42" s="325"/>
      <c r="IOD42" s="325"/>
      <c r="IOE42" s="325"/>
      <c r="IOF42" s="325"/>
      <c r="IOG42" s="325"/>
      <c r="IOH42" s="325"/>
      <c r="IOI42" s="325"/>
      <c r="IOJ42" s="325"/>
      <c r="IOK42" s="325"/>
      <c r="IOL42" s="325"/>
      <c r="IOM42" s="325"/>
      <c r="ION42" s="325"/>
      <c r="IOO42" s="325"/>
      <c r="IOP42" s="325"/>
      <c r="IOQ42" s="325"/>
      <c r="IOR42" s="325"/>
      <c r="IOS42" s="325"/>
      <c r="IOT42" s="325"/>
      <c r="IOU42" s="325"/>
      <c r="IOV42" s="325"/>
      <c r="IOW42" s="325"/>
      <c r="IOX42" s="325"/>
      <c r="IOY42" s="325"/>
      <c r="IOZ42" s="325"/>
      <c r="IPA42" s="325"/>
      <c r="IPB42" s="325"/>
      <c r="IPC42" s="325"/>
      <c r="IPD42" s="325"/>
      <c r="IPE42" s="325"/>
      <c r="IPF42" s="325"/>
      <c r="IPG42" s="325"/>
      <c r="IPH42" s="325"/>
      <c r="IPI42" s="325"/>
      <c r="IPJ42" s="325"/>
      <c r="IPK42" s="325"/>
      <c r="IPL42" s="325"/>
      <c r="IPM42" s="325"/>
      <c r="IPN42" s="325"/>
      <c r="IPO42" s="325"/>
      <c r="IPP42" s="325"/>
      <c r="IPQ42" s="325"/>
      <c r="IPR42" s="325"/>
      <c r="IPS42" s="325"/>
      <c r="IPT42" s="325"/>
      <c r="IPU42" s="325"/>
      <c r="IPV42" s="325"/>
      <c r="IPW42" s="325"/>
      <c r="IPX42" s="325"/>
      <c r="IPY42" s="325"/>
      <c r="IPZ42" s="325"/>
      <c r="IQA42" s="325"/>
      <c r="IQB42" s="325"/>
      <c r="IQC42" s="325"/>
      <c r="IQD42" s="325"/>
      <c r="IQE42" s="325"/>
      <c r="IQF42" s="325"/>
      <c r="IQG42" s="325"/>
      <c r="IQH42" s="325"/>
      <c r="IQI42" s="325"/>
      <c r="IQJ42" s="325"/>
      <c r="IQK42" s="325"/>
      <c r="IQL42" s="325"/>
      <c r="IQM42" s="325"/>
      <c r="IQN42" s="325"/>
      <c r="IQO42" s="325"/>
      <c r="IQP42" s="325"/>
      <c r="IQQ42" s="325"/>
      <c r="IQR42" s="325"/>
      <c r="IQS42" s="325"/>
      <c r="IQT42" s="325"/>
      <c r="IQU42" s="325"/>
      <c r="IQV42" s="325"/>
      <c r="IQW42" s="325"/>
      <c r="IQX42" s="325"/>
      <c r="IQY42" s="325"/>
      <c r="IQZ42" s="325"/>
      <c r="IRA42" s="325"/>
      <c r="IRB42" s="325"/>
      <c r="IRC42" s="325"/>
      <c r="IRD42" s="325"/>
      <c r="IRE42" s="325"/>
      <c r="IRF42" s="325"/>
      <c r="IRG42" s="325"/>
      <c r="IRH42" s="325"/>
      <c r="IRI42" s="325"/>
      <c r="IRJ42" s="325"/>
      <c r="IRK42" s="325"/>
      <c r="IRL42" s="325"/>
      <c r="IRM42" s="325"/>
      <c r="IRN42" s="325"/>
      <c r="IRO42" s="325"/>
      <c r="IRP42" s="325"/>
      <c r="IRQ42" s="325"/>
      <c r="IRR42" s="325"/>
      <c r="IRS42" s="325"/>
      <c r="IRT42" s="325"/>
      <c r="IRU42" s="325"/>
      <c r="IRV42" s="325"/>
      <c r="IRW42" s="325"/>
      <c r="IRX42" s="325"/>
      <c r="IRY42" s="325"/>
      <c r="IRZ42" s="325"/>
      <c r="ISA42" s="325"/>
      <c r="ISB42" s="325"/>
      <c r="ISC42" s="325"/>
      <c r="ISD42" s="325"/>
      <c r="ISE42" s="325"/>
      <c r="ISF42" s="325"/>
      <c r="ISG42" s="325"/>
      <c r="ISH42" s="325"/>
      <c r="ISI42" s="325"/>
      <c r="ISJ42" s="325"/>
      <c r="ISK42" s="325"/>
      <c r="ISL42" s="325"/>
      <c r="ISM42" s="325"/>
      <c r="ISN42" s="325"/>
      <c r="ISO42" s="325"/>
      <c r="ISP42" s="325"/>
      <c r="ISQ42" s="325"/>
      <c r="ISR42" s="325"/>
      <c r="ISS42" s="325"/>
      <c r="IST42" s="325"/>
      <c r="ISU42" s="325"/>
      <c r="ISV42" s="325"/>
      <c r="ISW42" s="325"/>
      <c r="ISX42" s="325"/>
      <c r="ISY42" s="325"/>
      <c r="ISZ42" s="325"/>
      <c r="ITA42" s="325"/>
      <c r="ITB42" s="325"/>
      <c r="ITC42" s="325"/>
      <c r="ITD42" s="325"/>
      <c r="ITE42" s="325"/>
      <c r="ITF42" s="325"/>
      <c r="ITG42" s="325"/>
      <c r="ITH42" s="325"/>
      <c r="ITI42" s="325"/>
      <c r="ITJ42" s="325"/>
      <c r="ITK42" s="325"/>
      <c r="ITL42" s="325"/>
      <c r="ITM42" s="325"/>
      <c r="ITN42" s="325"/>
      <c r="ITO42" s="325"/>
      <c r="ITP42" s="325"/>
      <c r="ITQ42" s="325"/>
      <c r="ITR42" s="325"/>
      <c r="ITS42" s="325"/>
      <c r="ITT42" s="325"/>
      <c r="ITU42" s="325"/>
      <c r="ITV42" s="325"/>
      <c r="ITW42" s="325"/>
      <c r="ITX42" s="325"/>
      <c r="ITY42" s="325"/>
      <c r="ITZ42" s="325"/>
      <c r="IUA42" s="325"/>
      <c r="IUB42" s="325"/>
      <c r="IUC42" s="325"/>
      <c r="IUD42" s="325"/>
      <c r="IUE42" s="325"/>
      <c r="IUF42" s="325"/>
      <c r="IUG42" s="325"/>
      <c r="IUH42" s="325"/>
      <c r="IUI42" s="325"/>
      <c r="IUJ42" s="325"/>
      <c r="IUK42" s="325"/>
      <c r="IUL42" s="325"/>
      <c r="IUM42" s="325"/>
      <c r="IUN42" s="325"/>
      <c r="IUO42" s="325"/>
      <c r="IUP42" s="325"/>
      <c r="IUQ42" s="325"/>
      <c r="IUR42" s="325"/>
      <c r="IUS42" s="325"/>
      <c r="IUT42" s="325"/>
      <c r="IUU42" s="325"/>
      <c r="IUV42" s="325"/>
      <c r="IUW42" s="325"/>
      <c r="IUX42" s="325"/>
      <c r="IUY42" s="325"/>
      <c r="IUZ42" s="325"/>
      <c r="IVA42" s="325"/>
      <c r="IVB42" s="325"/>
      <c r="IVC42" s="325"/>
      <c r="IVD42" s="325"/>
      <c r="IVE42" s="325"/>
      <c r="IVF42" s="325"/>
      <c r="IVG42" s="325"/>
      <c r="IVH42" s="325"/>
      <c r="IVI42" s="325"/>
      <c r="IVJ42" s="325"/>
      <c r="IVK42" s="325"/>
      <c r="IVL42" s="325"/>
      <c r="IVM42" s="325"/>
      <c r="IVN42" s="325"/>
      <c r="IVO42" s="325"/>
      <c r="IVP42" s="325"/>
      <c r="IVQ42" s="325"/>
      <c r="IVR42" s="325"/>
      <c r="IVS42" s="325"/>
      <c r="IVT42" s="325"/>
      <c r="IVU42" s="325"/>
      <c r="IVV42" s="325"/>
      <c r="IVW42" s="325"/>
      <c r="IVX42" s="325"/>
      <c r="IVY42" s="325"/>
      <c r="IVZ42" s="325"/>
      <c r="IWA42" s="325"/>
      <c r="IWB42" s="325"/>
      <c r="IWC42" s="325"/>
      <c r="IWD42" s="325"/>
      <c r="IWE42" s="325"/>
      <c r="IWF42" s="325"/>
      <c r="IWG42" s="325"/>
      <c r="IWH42" s="325"/>
      <c r="IWI42" s="325"/>
      <c r="IWJ42" s="325"/>
      <c r="IWK42" s="325"/>
      <c r="IWL42" s="325"/>
      <c r="IWM42" s="325"/>
      <c r="IWN42" s="325"/>
      <c r="IWO42" s="325"/>
      <c r="IWP42" s="325"/>
      <c r="IWQ42" s="325"/>
      <c r="IWR42" s="325"/>
      <c r="IWS42" s="325"/>
      <c r="IWT42" s="325"/>
      <c r="IWU42" s="325"/>
      <c r="IWV42" s="325"/>
      <c r="IWW42" s="325"/>
      <c r="IWX42" s="325"/>
      <c r="IWY42" s="325"/>
      <c r="IWZ42" s="325"/>
      <c r="IXA42" s="325"/>
      <c r="IXB42" s="325"/>
      <c r="IXC42" s="325"/>
      <c r="IXD42" s="325"/>
      <c r="IXE42" s="325"/>
      <c r="IXF42" s="325"/>
      <c r="IXG42" s="325"/>
      <c r="IXH42" s="325"/>
      <c r="IXI42" s="325"/>
      <c r="IXJ42" s="325"/>
      <c r="IXK42" s="325"/>
      <c r="IXL42" s="325"/>
      <c r="IXM42" s="325"/>
      <c r="IXN42" s="325"/>
      <c r="IXO42" s="325"/>
      <c r="IXP42" s="325"/>
      <c r="IXQ42" s="325"/>
      <c r="IXR42" s="325"/>
      <c r="IXS42" s="325"/>
      <c r="IXT42" s="325"/>
      <c r="IXU42" s="325"/>
      <c r="IXV42" s="325"/>
      <c r="IXW42" s="325"/>
      <c r="IXX42" s="325"/>
      <c r="IXY42" s="325"/>
      <c r="IXZ42" s="325"/>
      <c r="IYA42" s="325"/>
      <c r="IYB42" s="325"/>
      <c r="IYC42" s="325"/>
      <c r="IYD42" s="325"/>
      <c r="IYE42" s="325"/>
      <c r="IYF42" s="325"/>
      <c r="IYG42" s="325"/>
      <c r="IYH42" s="325"/>
      <c r="IYI42" s="325"/>
      <c r="IYJ42" s="325"/>
      <c r="IYK42" s="325"/>
      <c r="IYL42" s="325"/>
      <c r="IYM42" s="325"/>
      <c r="IYN42" s="325"/>
      <c r="IYO42" s="325"/>
      <c r="IYP42" s="325"/>
      <c r="IYQ42" s="325"/>
      <c r="IYR42" s="325"/>
      <c r="IYS42" s="325"/>
      <c r="IYT42" s="325"/>
      <c r="IYU42" s="325"/>
      <c r="IYV42" s="325"/>
      <c r="IYW42" s="325"/>
      <c r="IYX42" s="325"/>
      <c r="IYY42" s="325"/>
      <c r="IYZ42" s="325"/>
      <c r="IZA42" s="325"/>
      <c r="IZB42" s="325"/>
      <c r="IZC42" s="325"/>
      <c r="IZD42" s="325"/>
      <c r="IZE42" s="325"/>
      <c r="IZF42" s="325"/>
      <c r="IZG42" s="325"/>
      <c r="IZH42" s="325"/>
      <c r="IZI42" s="325"/>
      <c r="IZJ42" s="325"/>
      <c r="IZK42" s="325"/>
      <c r="IZL42" s="325"/>
      <c r="IZM42" s="325"/>
      <c r="IZN42" s="325"/>
      <c r="IZO42" s="325"/>
      <c r="IZP42" s="325"/>
      <c r="IZQ42" s="325"/>
      <c r="IZR42" s="325"/>
      <c r="IZS42" s="325"/>
      <c r="IZT42" s="325"/>
      <c r="IZU42" s="325"/>
      <c r="IZV42" s="325"/>
      <c r="IZW42" s="325"/>
      <c r="IZX42" s="325"/>
      <c r="IZY42" s="325"/>
      <c r="IZZ42" s="325"/>
      <c r="JAA42" s="325"/>
      <c r="JAB42" s="325"/>
      <c r="JAC42" s="325"/>
      <c r="JAD42" s="325"/>
      <c r="JAE42" s="325"/>
      <c r="JAF42" s="325"/>
      <c r="JAG42" s="325"/>
      <c r="JAH42" s="325"/>
      <c r="JAI42" s="325"/>
      <c r="JAJ42" s="325"/>
      <c r="JAK42" s="325"/>
      <c r="JAL42" s="325"/>
      <c r="JAM42" s="325"/>
      <c r="JAN42" s="325"/>
      <c r="JAO42" s="325"/>
      <c r="JAP42" s="325"/>
      <c r="JAQ42" s="325"/>
      <c r="JAR42" s="325"/>
      <c r="JAS42" s="325"/>
      <c r="JAT42" s="325"/>
      <c r="JAU42" s="325"/>
      <c r="JAV42" s="325"/>
      <c r="JAW42" s="325"/>
      <c r="JAX42" s="325"/>
      <c r="JAY42" s="325"/>
      <c r="JAZ42" s="325"/>
      <c r="JBA42" s="325"/>
      <c r="JBB42" s="325"/>
      <c r="JBC42" s="325"/>
      <c r="JBD42" s="325"/>
      <c r="JBE42" s="325"/>
      <c r="JBF42" s="325"/>
      <c r="JBG42" s="325"/>
      <c r="JBH42" s="325"/>
      <c r="JBI42" s="325"/>
      <c r="JBJ42" s="325"/>
      <c r="JBK42" s="325"/>
      <c r="JBL42" s="325"/>
      <c r="JBM42" s="325"/>
      <c r="JBN42" s="325"/>
      <c r="JBO42" s="325"/>
      <c r="JBP42" s="325"/>
      <c r="JBQ42" s="325"/>
      <c r="JBR42" s="325"/>
      <c r="JBS42" s="325"/>
      <c r="JBT42" s="325"/>
      <c r="JBU42" s="325"/>
      <c r="JBV42" s="325"/>
      <c r="JBW42" s="325"/>
      <c r="JBX42" s="325"/>
      <c r="JBY42" s="325"/>
      <c r="JBZ42" s="325"/>
      <c r="JCA42" s="325"/>
      <c r="JCB42" s="325"/>
      <c r="JCC42" s="325"/>
      <c r="JCD42" s="325"/>
      <c r="JCE42" s="325"/>
      <c r="JCF42" s="325"/>
      <c r="JCG42" s="325"/>
      <c r="JCH42" s="325"/>
      <c r="JCI42" s="325"/>
      <c r="JCJ42" s="325"/>
      <c r="JCK42" s="325"/>
      <c r="JCL42" s="325"/>
      <c r="JCM42" s="325"/>
      <c r="JCN42" s="325"/>
      <c r="JCO42" s="325"/>
      <c r="JCP42" s="325"/>
      <c r="JCQ42" s="325"/>
      <c r="JCR42" s="325"/>
      <c r="JCS42" s="325"/>
      <c r="JCT42" s="325"/>
      <c r="JCU42" s="325"/>
      <c r="JCV42" s="325"/>
      <c r="JCW42" s="325"/>
      <c r="JCX42" s="325"/>
      <c r="JCY42" s="325"/>
      <c r="JCZ42" s="325"/>
      <c r="JDA42" s="325"/>
      <c r="JDB42" s="325"/>
      <c r="JDC42" s="325"/>
      <c r="JDD42" s="325"/>
      <c r="JDE42" s="325"/>
      <c r="JDF42" s="325"/>
      <c r="JDG42" s="325"/>
      <c r="JDH42" s="325"/>
      <c r="JDI42" s="325"/>
      <c r="JDJ42" s="325"/>
      <c r="JDK42" s="325"/>
      <c r="JDL42" s="325"/>
      <c r="JDM42" s="325"/>
      <c r="JDN42" s="325"/>
      <c r="JDO42" s="325"/>
      <c r="JDP42" s="325"/>
      <c r="JDQ42" s="325"/>
      <c r="JDR42" s="325"/>
      <c r="JDS42" s="325"/>
      <c r="JDT42" s="325"/>
      <c r="JDU42" s="325"/>
      <c r="JDV42" s="325"/>
      <c r="JDW42" s="325"/>
      <c r="JDX42" s="325"/>
      <c r="JDY42" s="325"/>
      <c r="JDZ42" s="325"/>
      <c r="JEA42" s="325"/>
      <c r="JEB42" s="325"/>
      <c r="JEC42" s="325"/>
      <c r="JED42" s="325"/>
      <c r="JEE42" s="325"/>
      <c r="JEF42" s="325"/>
      <c r="JEG42" s="325"/>
      <c r="JEH42" s="325"/>
      <c r="JEI42" s="325"/>
      <c r="JEJ42" s="325"/>
      <c r="JEK42" s="325"/>
      <c r="JEL42" s="325"/>
      <c r="JEM42" s="325"/>
      <c r="JEN42" s="325"/>
      <c r="JEO42" s="325"/>
      <c r="JEP42" s="325"/>
      <c r="JEQ42" s="325"/>
      <c r="JER42" s="325"/>
      <c r="JES42" s="325"/>
      <c r="JET42" s="325"/>
      <c r="JEU42" s="325"/>
      <c r="JEV42" s="325"/>
      <c r="JEW42" s="325"/>
      <c r="JEX42" s="325"/>
      <c r="JEY42" s="325"/>
      <c r="JEZ42" s="325"/>
      <c r="JFA42" s="325"/>
      <c r="JFB42" s="325"/>
      <c r="JFC42" s="325"/>
      <c r="JFD42" s="325"/>
      <c r="JFE42" s="325"/>
      <c r="JFF42" s="325"/>
      <c r="JFG42" s="325"/>
      <c r="JFH42" s="325"/>
      <c r="JFI42" s="325"/>
      <c r="JFJ42" s="325"/>
      <c r="JFK42" s="325"/>
      <c r="JFL42" s="325"/>
      <c r="JFM42" s="325"/>
      <c r="JFN42" s="325"/>
      <c r="JFO42" s="325"/>
      <c r="JFP42" s="325"/>
      <c r="JFQ42" s="325"/>
      <c r="JFR42" s="325"/>
      <c r="JFS42" s="325"/>
      <c r="JFT42" s="325"/>
      <c r="JFU42" s="325"/>
      <c r="JFV42" s="325"/>
      <c r="JFW42" s="325"/>
      <c r="JFX42" s="325"/>
      <c r="JFY42" s="325"/>
      <c r="JFZ42" s="325"/>
      <c r="JGA42" s="325"/>
      <c r="JGB42" s="325"/>
      <c r="JGC42" s="325"/>
      <c r="JGD42" s="325"/>
      <c r="JGE42" s="325"/>
      <c r="JGF42" s="325"/>
      <c r="JGG42" s="325"/>
      <c r="JGH42" s="325"/>
      <c r="JGI42" s="325"/>
      <c r="JGJ42" s="325"/>
      <c r="JGK42" s="325"/>
      <c r="JGL42" s="325"/>
      <c r="JGM42" s="325"/>
      <c r="JGN42" s="325"/>
      <c r="JGO42" s="325"/>
      <c r="JGP42" s="325"/>
      <c r="JGQ42" s="325"/>
      <c r="JGR42" s="325"/>
      <c r="JGS42" s="325"/>
      <c r="JGT42" s="325"/>
      <c r="JGU42" s="325"/>
      <c r="JGV42" s="325"/>
      <c r="JGW42" s="325"/>
      <c r="JGX42" s="325"/>
      <c r="JGY42" s="325"/>
      <c r="JGZ42" s="325"/>
      <c r="JHA42" s="325"/>
      <c r="JHB42" s="325"/>
      <c r="JHC42" s="325"/>
      <c r="JHD42" s="325"/>
      <c r="JHE42" s="325"/>
      <c r="JHF42" s="325"/>
      <c r="JHG42" s="325"/>
      <c r="JHH42" s="325"/>
      <c r="JHI42" s="325"/>
      <c r="JHJ42" s="325"/>
      <c r="JHK42" s="325"/>
      <c r="JHL42" s="325"/>
      <c r="JHM42" s="325"/>
      <c r="JHN42" s="325"/>
      <c r="JHO42" s="325"/>
      <c r="JHP42" s="325"/>
      <c r="JHQ42" s="325"/>
      <c r="JHR42" s="325"/>
      <c r="JHS42" s="325"/>
      <c r="JHT42" s="325"/>
      <c r="JHU42" s="325"/>
      <c r="JHV42" s="325"/>
      <c r="JHW42" s="325"/>
      <c r="JHX42" s="325"/>
      <c r="JHY42" s="325"/>
      <c r="JHZ42" s="325"/>
      <c r="JIA42" s="325"/>
      <c r="JIB42" s="325"/>
      <c r="JIC42" s="325"/>
      <c r="JID42" s="325"/>
      <c r="JIE42" s="325"/>
      <c r="JIF42" s="325"/>
      <c r="JIG42" s="325"/>
      <c r="JIH42" s="325"/>
      <c r="JII42" s="325"/>
      <c r="JIJ42" s="325"/>
      <c r="JIK42" s="325"/>
      <c r="JIL42" s="325"/>
      <c r="JIM42" s="325"/>
      <c r="JIN42" s="325"/>
      <c r="JIO42" s="325"/>
      <c r="JIP42" s="325"/>
      <c r="JIQ42" s="325"/>
      <c r="JIR42" s="325"/>
      <c r="JIS42" s="325"/>
      <c r="JIT42" s="325"/>
      <c r="JIU42" s="325"/>
      <c r="JIV42" s="325"/>
      <c r="JIW42" s="325"/>
      <c r="JIX42" s="325"/>
      <c r="JIY42" s="325"/>
      <c r="JIZ42" s="325"/>
      <c r="JJA42" s="325"/>
      <c r="JJB42" s="325"/>
      <c r="JJC42" s="325"/>
      <c r="JJD42" s="325"/>
      <c r="JJE42" s="325"/>
      <c r="JJF42" s="325"/>
      <c r="JJG42" s="325"/>
      <c r="JJH42" s="325"/>
      <c r="JJI42" s="325"/>
      <c r="JJJ42" s="325"/>
      <c r="JJK42" s="325"/>
      <c r="JJL42" s="325"/>
      <c r="JJM42" s="325"/>
      <c r="JJN42" s="325"/>
      <c r="JJO42" s="325"/>
      <c r="JJP42" s="325"/>
      <c r="JJQ42" s="325"/>
      <c r="JJR42" s="325"/>
      <c r="JJS42" s="325"/>
      <c r="JJT42" s="325"/>
      <c r="JJU42" s="325"/>
      <c r="JJV42" s="325"/>
      <c r="JJW42" s="325"/>
      <c r="JJX42" s="325"/>
      <c r="JJY42" s="325"/>
      <c r="JJZ42" s="325"/>
      <c r="JKA42" s="325"/>
      <c r="JKB42" s="325"/>
      <c r="JKC42" s="325"/>
      <c r="JKD42" s="325"/>
      <c r="JKE42" s="325"/>
      <c r="JKF42" s="325"/>
      <c r="JKG42" s="325"/>
      <c r="JKH42" s="325"/>
      <c r="JKI42" s="325"/>
      <c r="JKJ42" s="325"/>
      <c r="JKK42" s="325"/>
      <c r="JKL42" s="325"/>
      <c r="JKM42" s="325"/>
      <c r="JKN42" s="325"/>
      <c r="JKO42" s="325"/>
      <c r="JKP42" s="325"/>
      <c r="JKQ42" s="325"/>
      <c r="JKR42" s="325"/>
      <c r="JKS42" s="325"/>
      <c r="JKT42" s="325"/>
      <c r="JKU42" s="325"/>
      <c r="JKV42" s="325"/>
      <c r="JKW42" s="325"/>
      <c r="JKX42" s="325"/>
      <c r="JKY42" s="325"/>
      <c r="JKZ42" s="325"/>
      <c r="JLA42" s="325"/>
      <c r="JLB42" s="325"/>
      <c r="JLC42" s="325"/>
      <c r="JLD42" s="325"/>
      <c r="JLE42" s="325"/>
      <c r="JLF42" s="325"/>
      <c r="JLG42" s="325"/>
      <c r="JLH42" s="325"/>
      <c r="JLI42" s="325"/>
      <c r="JLJ42" s="325"/>
      <c r="JLK42" s="325"/>
      <c r="JLL42" s="325"/>
      <c r="JLM42" s="325"/>
      <c r="JLN42" s="325"/>
      <c r="JLO42" s="325"/>
      <c r="JLP42" s="325"/>
      <c r="JLQ42" s="325"/>
      <c r="JLR42" s="325"/>
      <c r="JLS42" s="325"/>
      <c r="JLT42" s="325"/>
      <c r="JLU42" s="325"/>
      <c r="JLV42" s="325"/>
      <c r="JLW42" s="325"/>
      <c r="JLX42" s="325"/>
      <c r="JLY42" s="325"/>
      <c r="JLZ42" s="325"/>
      <c r="JMA42" s="325"/>
      <c r="JMB42" s="325"/>
      <c r="JMC42" s="325"/>
      <c r="JMD42" s="325"/>
      <c r="JME42" s="325"/>
      <c r="JMF42" s="325"/>
      <c r="JMG42" s="325"/>
      <c r="JMH42" s="325"/>
      <c r="JMI42" s="325"/>
      <c r="JMJ42" s="325"/>
      <c r="JMK42" s="325"/>
      <c r="JML42" s="325"/>
      <c r="JMM42" s="325"/>
      <c r="JMN42" s="325"/>
      <c r="JMO42" s="325"/>
      <c r="JMP42" s="325"/>
      <c r="JMQ42" s="325"/>
      <c r="JMR42" s="325"/>
      <c r="JMS42" s="325"/>
      <c r="JMT42" s="325"/>
      <c r="JMU42" s="325"/>
      <c r="JMV42" s="325"/>
      <c r="JMW42" s="325"/>
      <c r="JMX42" s="325"/>
      <c r="JMY42" s="325"/>
      <c r="JMZ42" s="325"/>
      <c r="JNA42" s="325"/>
      <c r="JNB42" s="325"/>
      <c r="JNC42" s="325"/>
      <c r="JND42" s="325"/>
      <c r="JNE42" s="325"/>
      <c r="JNF42" s="325"/>
      <c r="JNG42" s="325"/>
      <c r="JNH42" s="325"/>
      <c r="JNI42" s="325"/>
      <c r="JNJ42" s="325"/>
      <c r="JNK42" s="325"/>
      <c r="JNL42" s="325"/>
      <c r="JNM42" s="325"/>
      <c r="JNN42" s="325"/>
      <c r="JNO42" s="325"/>
      <c r="JNP42" s="325"/>
      <c r="JNQ42" s="325"/>
      <c r="JNR42" s="325"/>
      <c r="JNS42" s="325"/>
      <c r="JNT42" s="325"/>
      <c r="JNU42" s="325"/>
      <c r="JNV42" s="325"/>
      <c r="JNW42" s="325"/>
      <c r="JNX42" s="325"/>
      <c r="JNY42" s="325"/>
      <c r="JNZ42" s="325"/>
      <c r="JOA42" s="325"/>
      <c r="JOB42" s="325"/>
      <c r="JOC42" s="325"/>
      <c r="JOD42" s="325"/>
      <c r="JOE42" s="325"/>
      <c r="JOF42" s="325"/>
      <c r="JOG42" s="325"/>
      <c r="JOH42" s="325"/>
      <c r="JOI42" s="325"/>
      <c r="JOJ42" s="325"/>
      <c r="JOK42" s="325"/>
      <c r="JOL42" s="325"/>
      <c r="JOM42" s="325"/>
      <c r="JON42" s="325"/>
      <c r="JOO42" s="325"/>
      <c r="JOP42" s="325"/>
      <c r="JOQ42" s="325"/>
      <c r="JOR42" s="325"/>
      <c r="JOS42" s="325"/>
      <c r="JOT42" s="325"/>
      <c r="JOU42" s="325"/>
      <c r="JOV42" s="325"/>
      <c r="JOW42" s="325"/>
      <c r="JOX42" s="325"/>
      <c r="JOY42" s="325"/>
      <c r="JOZ42" s="325"/>
      <c r="JPA42" s="325"/>
      <c r="JPB42" s="325"/>
      <c r="JPC42" s="325"/>
      <c r="JPD42" s="325"/>
      <c r="JPE42" s="325"/>
      <c r="JPF42" s="325"/>
      <c r="JPG42" s="325"/>
      <c r="JPH42" s="325"/>
      <c r="JPI42" s="325"/>
      <c r="JPJ42" s="325"/>
      <c r="JPK42" s="325"/>
      <c r="JPL42" s="325"/>
      <c r="JPM42" s="325"/>
      <c r="JPN42" s="325"/>
      <c r="JPO42" s="325"/>
      <c r="JPP42" s="325"/>
      <c r="JPQ42" s="325"/>
      <c r="JPR42" s="325"/>
      <c r="JPS42" s="325"/>
      <c r="JPT42" s="325"/>
      <c r="JPU42" s="325"/>
      <c r="JPV42" s="325"/>
      <c r="JPW42" s="325"/>
      <c r="JPX42" s="325"/>
      <c r="JPY42" s="325"/>
      <c r="JPZ42" s="325"/>
      <c r="JQA42" s="325"/>
      <c r="JQB42" s="325"/>
      <c r="JQC42" s="325"/>
      <c r="JQD42" s="325"/>
      <c r="JQE42" s="325"/>
      <c r="JQF42" s="325"/>
      <c r="JQG42" s="325"/>
      <c r="JQH42" s="325"/>
      <c r="JQI42" s="325"/>
      <c r="JQJ42" s="325"/>
      <c r="JQK42" s="325"/>
      <c r="JQL42" s="325"/>
      <c r="JQM42" s="325"/>
      <c r="JQN42" s="325"/>
      <c r="JQO42" s="325"/>
      <c r="JQP42" s="325"/>
      <c r="JQQ42" s="325"/>
      <c r="JQR42" s="325"/>
      <c r="JQS42" s="325"/>
      <c r="JQT42" s="325"/>
      <c r="JQU42" s="325"/>
      <c r="JQV42" s="325"/>
      <c r="JQW42" s="325"/>
      <c r="JQX42" s="325"/>
      <c r="JQY42" s="325"/>
      <c r="JQZ42" s="325"/>
      <c r="JRA42" s="325"/>
      <c r="JRB42" s="325"/>
      <c r="JRC42" s="325"/>
      <c r="JRD42" s="325"/>
      <c r="JRE42" s="325"/>
      <c r="JRF42" s="325"/>
      <c r="JRG42" s="325"/>
      <c r="JRH42" s="325"/>
      <c r="JRI42" s="325"/>
      <c r="JRJ42" s="325"/>
      <c r="JRK42" s="325"/>
      <c r="JRL42" s="325"/>
      <c r="JRM42" s="325"/>
      <c r="JRN42" s="325"/>
      <c r="JRO42" s="325"/>
      <c r="JRP42" s="325"/>
      <c r="JRQ42" s="325"/>
      <c r="JRR42" s="325"/>
      <c r="JRS42" s="325"/>
      <c r="JRT42" s="325"/>
      <c r="JRU42" s="325"/>
      <c r="JRV42" s="325"/>
      <c r="JRW42" s="325"/>
      <c r="JRX42" s="325"/>
      <c r="JRY42" s="325"/>
      <c r="JRZ42" s="325"/>
      <c r="JSA42" s="325"/>
      <c r="JSB42" s="325"/>
      <c r="JSC42" s="325"/>
      <c r="JSD42" s="325"/>
      <c r="JSE42" s="325"/>
      <c r="JSF42" s="325"/>
      <c r="JSG42" s="325"/>
      <c r="JSH42" s="325"/>
      <c r="JSI42" s="325"/>
      <c r="JSJ42" s="325"/>
      <c r="JSK42" s="325"/>
      <c r="JSL42" s="325"/>
      <c r="JSM42" s="325"/>
      <c r="JSN42" s="325"/>
      <c r="JSO42" s="325"/>
      <c r="JSP42" s="325"/>
      <c r="JSQ42" s="325"/>
      <c r="JSR42" s="325"/>
      <c r="JSS42" s="325"/>
      <c r="JST42" s="325"/>
      <c r="JSU42" s="325"/>
      <c r="JSV42" s="325"/>
      <c r="JSW42" s="325"/>
      <c r="JSX42" s="325"/>
      <c r="JSY42" s="325"/>
      <c r="JSZ42" s="325"/>
      <c r="JTA42" s="325"/>
      <c r="JTB42" s="325"/>
      <c r="JTC42" s="325"/>
      <c r="JTD42" s="325"/>
      <c r="JTE42" s="325"/>
      <c r="JTF42" s="325"/>
      <c r="JTG42" s="325"/>
      <c r="JTH42" s="325"/>
      <c r="JTI42" s="325"/>
      <c r="JTJ42" s="325"/>
      <c r="JTK42" s="325"/>
      <c r="JTL42" s="325"/>
      <c r="JTM42" s="325"/>
      <c r="JTN42" s="325"/>
      <c r="JTO42" s="325"/>
      <c r="JTP42" s="325"/>
      <c r="JTQ42" s="325"/>
      <c r="JTR42" s="325"/>
      <c r="JTS42" s="325"/>
      <c r="JTT42" s="325"/>
      <c r="JTU42" s="325"/>
      <c r="JTV42" s="325"/>
      <c r="JTW42" s="325"/>
      <c r="JTX42" s="325"/>
      <c r="JTY42" s="325"/>
      <c r="JTZ42" s="325"/>
      <c r="JUA42" s="325"/>
      <c r="JUB42" s="325"/>
      <c r="JUC42" s="325"/>
      <c r="JUD42" s="325"/>
      <c r="JUE42" s="325"/>
      <c r="JUF42" s="325"/>
      <c r="JUG42" s="325"/>
      <c r="JUH42" s="325"/>
      <c r="JUI42" s="325"/>
      <c r="JUJ42" s="325"/>
      <c r="JUK42" s="325"/>
      <c r="JUL42" s="325"/>
      <c r="JUM42" s="325"/>
      <c r="JUN42" s="325"/>
      <c r="JUO42" s="325"/>
      <c r="JUP42" s="325"/>
      <c r="JUQ42" s="325"/>
      <c r="JUR42" s="325"/>
      <c r="JUS42" s="325"/>
      <c r="JUT42" s="325"/>
      <c r="JUU42" s="325"/>
      <c r="JUV42" s="325"/>
      <c r="JUW42" s="325"/>
      <c r="JUX42" s="325"/>
      <c r="JUY42" s="325"/>
      <c r="JUZ42" s="325"/>
      <c r="JVA42" s="325"/>
      <c r="JVB42" s="325"/>
      <c r="JVC42" s="325"/>
      <c r="JVD42" s="325"/>
      <c r="JVE42" s="325"/>
      <c r="JVF42" s="325"/>
      <c r="JVG42" s="325"/>
      <c r="JVH42" s="325"/>
      <c r="JVI42" s="325"/>
      <c r="JVJ42" s="325"/>
      <c r="JVK42" s="325"/>
      <c r="JVL42" s="325"/>
      <c r="JVM42" s="325"/>
      <c r="JVN42" s="325"/>
      <c r="JVO42" s="325"/>
      <c r="JVP42" s="325"/>
      <c r="JVQ42" s="325"/>
      <c r="JVR42" s="325"/>
      <c r="JVS42" s="325"/>
      <c r="JVT42" s="325"/>
      <c r="JVU42" s="325"/>
      <c r="JVV42" s="325"/>
      <c r="JVW42" s="325"/>
      <c r="JVX42" s="325"/>
      <c r="JVY42" s="325"/>
      <c r="JVZ42" s="325"/>
      <c r="JWA42" s="325"/>
      <c r="JWB42" s="325"/>
      <c r="JWC42" s="325"/>
      <c r="JWD42" s="325"/>
      <c r="JWE42" s="325"/>
      <c r="JWF42" s="325"/>
      <c r="JWG42" s="325"/>
      <c r="JWH42" s="325"/>
      <c r="JWI42" s="325"/>
      <c r="JWJ42" s="325"/>
      <c r="JWK42" s="325"/>
      <c r="JWL42" s="325"/>
      <c r="JWM42" s="325"/>
      <c r="JWN42" s="325"/>
      <c r="JWO42" s="325"/>
      <c r="JWP42" s="325"/>
      <c r="JWQ42" s="325"/>
      <c r="JWR42" s="325"/>
      <c r="JWS42" s="325"/>
      <c r="JWT42" s="325"/>
      <c r="JWU42" s="325"/>
      <c r="JWV42" s="325"/>
      <c r="JWW42" s="325"/>
      <c r="JWX42" s="325"/>
      <c r="JWY42" s="325"/>
      <c r="JWZ42" s="325"/>
      <c r="JXA42" s="325"/>
      <c r="JXB42" s="325"/>
      <c r="JXC42" s="325"/>
      <c r="JXD42" s="325"/>
      <c r="JXE42" s="325"/>
      <c r="JXF42" s="325"/>
      <c r="JXG42" s="325"/>
      <c r="JXH42" s="325"/>
      <c r="JXI42" s="325"/>
      <c r="JXJ42" s="325"/>
      <c r="JXK42" s="325"/>
      <c r="JXL42" s="325"/>
      <c r="JXM42" s="325"/>
      <c r="JXN42" s="325"/>
      <c r="JXO42" s="325"/>
      <c r="JXP42" s="325"/>
      <c r="JXQ42" s="325"/>
      <c r="JXR42" s="325"/>
      <c r="JXS42" s="325"/>
      <c r="JXT42" s="325"/>
      <c r="JXU42" s="325"/>
      <c r="JXV42" s="325"/>
      <c r="JXW42" s="325"/>
      <c r="JXX42" s="325"/>
      <c r="JXY42" s="325"/>
      <c r="JXZ42" s="325"/>
      <c r="JYA42" s="325"/>
      <c r="JYB42" s="325"/>
      <c r="JYC42" s="325"/>
      <c r="JYD42" s="325"/>
      <c r="JYE42" s="325"/>
      <c r="JYF42" s="325"/>
      <c r="JYG42" s="325"/>
      <c r="JYH42" s="325"/>
      <c r="JYI42" s="325"/>
      <c r="JYJ42" s="325"/>
      <c r="JYK42" s="325"/>
      <c r="JYL42" s="325"/>
      <c r="JYM42" s="325"/>
      <c r="JYN42" s="325"/>
      <c r="JYO42" s="325"/>
      <c r="JYP42" s="325"/>
      <c r="JYQ42" s="325"/>
      <c r="JYR42" s="325"/>
      <c r="JYS42" s="325"/>
      <c r="JYT42" s="325"/>
      <c r="JYU42" s="325"/>
      <c r="JYV42" s="325"/>
      <c r="JYW42" s="325"/>
      <c r="JYX42" s="325"/>
      <c r="JYY42" s="325"/>
      <c r="JYZ42" s="325"/>
      <c r="JZA42" s="325"/>
      <c r="JZB42" s="325"/>
      <c r="JZC42" s="325"/>
      <c r="JZD42" s="325"/>
      <c r="JZE42" s="325"/>
      <c r="JZF42" s="325"/>
      <c r="JZG42" s="325"/>
      <c r="JZH42" s="325"/>
      <c r="JZI42" s="325"/>
      <c r="JZJ42" s="325"/>
      <c r="JZK42" s="325"/>
      <c r="JZL42" s="325"/>
      <c r="JZM42" s="325"/>
      <c r="JZN42" s="325"/>
      <c r="JZO42" s="325"/>
      <c r="JZP42" s="325"/>
      <c r="JZQ42" s="325"/>
      <c r="JZR42" s="325"/>
      <c r="JZS42" s="325"/>
      <c r="JZT42" s="325"/>
      <c r="JZU42" s="325"/>
      <c r="JZV42" s="325"/>
      <c r="JZW42" s="325"/>
      <c r="JZX42" s="325"/>
      <c r="JZY42" s="325"/>
      <c r="JZZ42" s="325"/>
      <c r="KAA42" s="325"/>
      <c r="KAB42" s="325"/>
      <c r="KAC42" s="325"/>
      <c r="KAD42" s="325"/>
      <c r="KAE42" s="325"/>
      <c r="KAF42" s="325"/>
      <c r="KAG42" s="325"/>
      <c r="KAH42" s="325"/>
      <c r="KAI42" s="325"/>
      <c r="KAJ42" s="325"/>
      <c r="KAK42" s="325"/>
      <c r="KAL42" s="325"/>
      <c r="KAM42" s="325"/>
      <c r="KAN42" s="325"/>
      <c r="KAO42" s="325"/>
      <c r="KAP42" s="325"/>
      <c r="KAQ42" s="325"/>
      <c r="KAR42" s="325"/>
      <c r="KAS42" s="325"/>
      <c r="KAT42" s="325"/>
      <c r="KAU42" s="325"/>
      <c r="KAV42" s="325"/>
      <c r="KAW42" s="325"/>
      <c r="KAX42" s="325"/>
      <c r="KAY42" s="325"/>
      <c r="KAZ42" s="325"/>
      <c r="KBA42" s="325"/>
      <c r="KBB42" s="325"/>
      <c r="KBC42" s="325"/>
      <c r="KBD42" s="325"/>
      <c r="KBE42" s="325"/>
      <c r="KBF42" s="325"/>
      <c r="KBG42" s="325"/>
      <c r="KBH42" s="325"/>
      <c r="KBI42" s="325"/>
      <c r="KBJ42" s="325"/>
      <c r="KBK42" s="325"/>
      <c r="KBL42" s="325"/>
      <c r="KBM42" s="325"/>
      <c r="KBN42" s="325"/>
      <c r="KBO42" s="325"/>
      <c r="KBP42" s="325"/>
      <c r="KBQ42" s="325"/>
      <c r="KBR42" s="325"/>
      <c r="KBS42" s="325"/>
      <c r="KBT42" s="325"/>
      <c r="KBU42" s="325"/>
      <c r="KBV42" s="325"/>
      <c r="KBW42" s="325"/>
      <c r="KBX42" s="325"/>
      <c r="KBY42" s="325"/>
      <c r="KBZ42" s="325"/>
      <c r="KCA42" s="325"/>
      <c r="KCB42" s="325"/>
      <c r="KCC42" s="325"/>
      <c r="KCD42" s="325"/>
      <c r="KCE42" s="325"/>
      <c r="KCF42" s="325"/>
      <c r="KCG42" s="325"/>
      <c r="KCH42" s="325"/>
      <c r="KCI42" s="325"/>
      <c r="KCJ42" s="325"/>
      <c r="KCK42" s="325"/>
      <c r="KCL42" s="325"/>
      <c r="KCM42" s="325"/>
      <c r="KCN42" s="325"/>
      <c r="KCO42" s="325"/>
      <c r="KCP42" s="325"/>
      <c r="KCQ42" s="325"/>
      <c r="KCR42" s="325"/>
      <c r="KCS42" s="325"/>
      <c r="KCT42" s="325"/>
      <c r="KCU42" s="325"/>
      <c r="KCV42" s="325"/>
      <c r="KCW42" s="325"/>
      <c r="KCX42" s="325"/>
      <c r="KCY42" s="325"/>
      <c r="KCZ42" s="325"/>
      <c r="KDA42" s="325"/>
      <c r="KDB42" s="325"/>
      <c r="KDC42" s="325"/>
      <c r="KDD42" s="325"/>
      <c r="KDE42" s="325"/>
      <c r="KDF42" s="325"/>
      <c r="KDG42" s="325"/>
      <c r="KDH42" s="325"/>
      <c r="KDI42" s="325"/>
      <c r="KDJ42" s="325"/>
      <c r="KDK42" s="325"/>
      <c r="KDL42" s="325"/>
      <c r="KDM42" s="325"/>
      <c r="KDN42" s="325"/>
      <c r="KDO42" s="325"/>
      <c r="KDP42" s="325"/>
      <c r="KDQ42" s="325"/>
      <c r="KDR42" s="325"/>
      <c r="KDS42" s="325"/>
      <c r="KDT42" s="325"/>
      <c r="KDU42" s="325"/>
      <c r="KDV42" s="325"/>
      <c r="KDW42" s="325"/>
      <c r="KDX42" s="325"/>
      <c r="KDY42" s="325"/>
      <c r="KDZ42" s="325"/>
      <c r="KEA42" s="325"/>
      <c r="KEB42" s="325"/>
      <c r="KEC42" s="325"/>
      <c r="KED42" s="325"/>
      <c r="KEE42" s="325"/>
      <c r="KEF42" s="325"/>
      <c r="KEG42" s="325"/>
      <c r="KEH42" s="325"/>
      <c r="KEI42" s="325"/>
      <c r="KEJ42" s="325"/>
      <c r="KEK42" s="325"/>
      <c r="KEL42" s="325"/>
      <c r="KEM42" s="325"/>
      <c r="KEN42" s="325"/>
      <c r="KEO42" s="325"/>
      <c r="KEP42" s="325"/>
      <c r="KEQ42" s="325"/>
      <c r="KER42" s="325"/>
      <c r="KES42" s="325"/>
      <c r="KET42" s="325"/>
      <c r="KEU42" s="325"/>
      <c r="KEV42" s="325"/>
      <c r="KEW42" s="325"/>
      <c r="KEX42" s="325"/>
      <c r="KEY42" s="325"/>
      <c r="KEZ42" s="325"/>
      <c r="KFA42" s="325"/>
      <c r="KFB42" s="325"/>
      <c r="KFC42" s="325"/>
      <c r="KFD42" s="325"/>
      <c r="KFE42" s="325"/>
      <c r="KFF42" s="325"/>
      <c r="KFG42" s="325"/>
      <c r="KFH42" s="325"/>
      <c r="KFI42" s="325"/>
      <c r="KFJ42" s="325"/>
      <c r="KFK42" s="325"/>
      <c r="KFL42" s="325"/>
      <c r="KFM42" s="325"/>
      <c r="KFN42" s="325"/>
      <c r="KFO42" s="325"/>
      <c r="KFP42" s="325"/>
      <c r="KFQ42" s="325"/>
      <c r="KFR42" s="325"/>
      <c r="KFS42" s="325"/>
      <c r="KFT42" s="325"/>
      <c r="KFU42" s="325"/>
      <c r="KFV42" s="325"/>
      <c r="KFW42" s="325"/>
      <c r="KFX42" s="325"/>
      <c r="KFY42" s="325"/>
      <c r="KFZ42" s="325"/>
      <c r="KGA42" s="325"/>
      <c r="KGB42" s="325"/>
      <c r="KGC42" s="325"/>
      <c r="KGD42" s="325"/>
      <c r="KGE42" s="325"/>
      <c r="KGF42" s="325"/>
      <c r="KGG42" s="325"/>
      <c r="KGH42" s="325"/>
      <c r="KGI42" s="325"/>
      <c r="KGJ42" s="325"/>
      <c r="KGK42" s="325"/>
      <c r="KGL42" s="325"/>
      <c r="KGM42" s="325"/>
      <c r="KGN42" s="325"/>
      <c r="KGO42" s="325"/>
      <c r="KGP42" s="325"/>
      <c r="KGQ42" s="325"/>
      <c r="KGR42" s="325"/>
      <c r="KGS42" s="325"/>
      <c r="KGT42" s="325"/>
      <c r="KGU42" s="325"/>
      <c r="KGV42" s="325"/>
      <c r="KGW42" s="325"/>
      <c r="KGX42" s="325"/>
      <c r="KGY42" s="325"/>
      <c r="KGZ42" s="325"/>
      <c r="KHA42" s="325"/>
      <c r="KHB42" s="325"/>
      <c r="KHC42" s="325"/>
      <c r="KHD42" s="325"/>
      <c r="KHE42" s="325"/>
      <c r="KHF42" s="325"/>
      <c r="KHG42" s="325"/>
      <c r="KHH42" s="325"/>
      <c r="KHI42" s="325"/>
      <c r="KHJ42" s="325"/>
      <c r="KHK42" s="325"/>
      <c r="KHL42" s="325"/>
      <c r="KHM42" s="325"/>
      <c r="KHN42" s="325"/>
      <c r="KHO42" s="325"/>
      <c r="KHP42" s="325"/>
      <c r="KHQ42" s="325"/>
      <c r="KHR42" s="325"/>
      <c r="KHS42" s="325"/>
      <c r="KHT42" s="325"/>
      <c r="KHU42" s="325"/>
      <c r="KHV42" s="325"/>
      <c r="KHW42" s="325"/>
      <c r="KHX42" s="325"/>
      <c r="KHY42" s="325"/>
      <c r="KHZ42" s="325"/>
      <c r="KIA42" s="325"/>
      <c r="KIB42" s="325"/>
      <c r="KIC42" s="325"/>
      <c r="KID42" s="325"/>
      <c r="KIE42" s="325"/>
      <c r="KIF42" s="325"/>
      <c r="KIG42" s="325"/>
      <c r="KIH42" s="325"/>
      <c r="KII42" s="325"/>
      <c r="KIJ42" s="325"/>
      <c r="KIK42" s="325"/>
      <c r="KIL42" s="325"/>
      <c r="KIM42" s="325"/>
      <c r="KIN42" s="325"/>
      <c r="KIO42" s="325"/>
      <c r="KIP42" s="325"/>
      <c r="KIQ42" s="325"/>
      <c r="KIR42" s="325"/>
      <c r="KIS42" s="325"/>
      <c r="KIT42" s="325"/>
      <c r="KIU42" s="325"/>
      <c r="KIV42" s="325"/>
      <c r="KIW42" s="325"/>
      <c r="KIX42" s="325"/>
      <c r="KIY42" s="325"/>
      <c r="KIZ42" s="325"/>
      <c r="KJA42" s="325"/>
      <c r="KJB42" s="325"/>
      <c r="KJC42" s="325"/>
      <c r="KJD42" s="325"/>
      <c r="KJE42" s="325"/>
      <c r="KJF42" s="325"/>
      <c r="KJG42" s="325"/>
      <c r="KJH42" s="325"/>
      <c r="KJI42" s="325"/>
      <c r="KJJ42" s="325"/>
      <c r="KJK42" s="325"/>
      <c r="KJL42" s="325"/>
      <c r="KJM42" s="325"/>
      <c r="KJN42" s="325"/>
      <c r="KJO42" s="325"/>
      <c r="KJP42" s="325"/>
      <c r="KJQ42" s="325"/>
      <c r="KJR42" s="325"/>
      <c r="KJS42" s="325"/>
      <c r="KJT42" s="325"/>
      <c r="KJU42" s="325"/>
      <c r="KJV42" s="325"/>
      <c r="KJW42" s="325"/>
      <c r="KJX42" s="325"/>
      <c r="KJY42" s="325"/>
      <c r="KJZ42" s="325"/>
      <c r="KKA42" s="325"/>
      <c r="KKB42" s="325"/>
      <c r="KKC42" s="325"/>
      <c r="KKD42" s="325"/>
      <c r="KKE42" s="325"/>
      <c r="KKF42" s="325"/>
      <c r="KKG42" s="325"/>
      <c r="KKH42" s="325"/>
      <c r="KKI42" s="325"/>
      <c r="KKJ42" s="325"/>
      <c r="KKK42" s="325"/>
      <c r="KKL42" s="325"/>
      <c r="KKM42" s="325"/>
      <c r="KKN42" s="325"/>
      <c r="KKO42" s="325"/>
      <c r="KKP42" s="325"/>
      <c r="KKQ42" s="325"/>
      <c r="KKR42" s="325"/>
      <c r="KKS42" s="325"/>
      <c r="KKT42" s="325"/>
      <c r="KKU42" s="325"/>
      <c r="KKV42" s="325"/>
      <c r="KKW42" s="325"/>
      <c r="KKX42" s="325"/>
      <c r="KKY42" s="325"/>
      <c r="KKZ42" s="325"/>
      <c r="KLA42" s="325"/>
      <c r="KLB42" s="325"/>
      <c r="KLC42" s="325"/>
      <c r="KLD42" s="325"/>
      <c r="KLE42" s="325"/>
      <c r="KLF42" s="325"/>
      <c r="KLG42" s="325"/>
      <c r="KLH42" s="325"/>
      <c r="KLI42" s="325"/>
      <c r="KLJ42" s="325"/>
      <c r="KLK42" s="325"/>
      <c r="KLL42" s="325"/>
      <c r="KLM42" s="325"/>
      <c r="KLN42" s="325"/>
      <c r="KLO42" s="325"/>
      <c r="KLP42" s="325"/>
      <c r="KLQ42" s="325"/>
      <c r="KLR42" s="325"/>
      <c r="KLS42" s="325"/>
      <c r="KLT42" s="325"/>
      <c r="KLU42" s="325"/>
      <c r="KLV42" s="325"/>
      <c r="KLW42" s="325"/>
      <c r="KLX42" s="325"/>
      <c r="KLY42" s="325"/>
      <c r="KLZ42" s="325"/>
      <c r="KMA42" s="325"/>
      <c r="KMB42" s="325"/>
      <c r="KMC42" s="325"/>
      <c r="KMD42" s="325"/>
      <c r="KME42" s="325"/>
      <c r="KMF42" s="325"/>
      <c r="KMG42" s="325"/>
      <c r="KMH42" s="325"/>
      <c r="KMI42" s="325"/>
      <c r="KMJ42" s="325"/>
      <c r="KMK42" s="325"/>
      <c r="KML42" s="325"/>
      <c r="KMM42" s="325"/>
      <c r="KMN42" s="325"/>
      <c r="KMO42" s="325"/>
      <c r="KMP42" s="325"/>
      <c r="KMQ42" s="325"/>
      <c r="KMR42" s="325"/>
      <c r="KMS42" s="325"/>
      <c r="KMT42" s="325"/>
      <c r="KMU42" s="325"/>
      <c r="KMV42" s="325"/>
      <c r="KMW42" s="325"/>
      <c r="KMX42" s="325"/>
      <c r="KMY42" s="325"/>
      <c r="KMZ42" s="325"/>
      <c r="KNA42" s="325"/>
      <c r="KNB42" s="325"/>
      <c r="KNC42" s="325"/>
      <c r="KND42" s="325"/>
      <c r="KNE42" s="325"/>
      <c r="KNF42" s="325"/>
      <c r="KNG42" s="325"/>
      <c r="KNH42" s="325"/>
      <c r="KNI42" s="325"/>
      <c r="KNJ42" s="325"/>
      <c r="KNK42" s="325"/>
      <c r="KNL42" s="325"/>
      <c r="KNM42" s="325"/>
      <c r="KNN42" s="325"/>
      <c r="KNO42" s="325"/>
      <c r="KNP42" s="325"/>
      <c r="KNQ42" s="325"/>
      <c r="KNR42" s="325"/>
      <c r="KNS42" s="325"/>
      <c r="KNT42" s="325"/>
      <c r="KNU42" s="325"/>
      <c r="KNV42" s="325"/>
      <c r="KNW42" s="325"/>
      <c r="KNX42" s="325"/>
      <c r="KNY42" s="325"/>
      <c r="KNZ42" s="325"/>
      <c r="KOA42" s="325"/>
      <c r="KOB42" s="325"/>
      <c r="KOC42" s="325"/>
      <c r="KOD42" s="325"/>
      <c r="KOE42" s="325"/>
      <c r="KOF42" s="325"/>
      <c r="KOG42" s="325"/>
      <c r="KOH42" s="325"/>
      <c r="KOI42" s="325"/>
      <c r="KOJ42" s="325"/>
      <c r="KOK42" s="325"/>
      <c r="KOL42" s="325"/>
      <c r="KOM42" s="325"/>
      <c r="KON42" s="325"/>
      <c r="KOO42" s="325"/>
      <c r="KOP42" s="325"/>
      <c r="KOQ42" s="325"/>
      <c r="KOR42" s="325"/>
      <c r="KOS42" s="325"/>
      <c r="KOT42" s="325"/>
      <c r="KOU42" s="325"/>
      <c r="KOV42" s="325"/>
      <c r="KOW42" s="325"/>
      <c r="KOX42" s="325"/>
      <c r="KOY42" s="325"/>
      <c r="KOZ42" s="325"/>
      <c r="KPA42" s="325"/>
      <c r="KPB42" s="325"/>
      <c r="KPC42" s="325"/>
      <c r="KPD42" s="325"/>
      <c r="KPE42" s="325"/>
      <c r="KPF42" s="325"/>
      <c r="KPG42" s="325"/>
      <c r="KPH42" s="325"/>
      <c r="KPI42" s="325"/>
      <c r="KPJ42" s="325"/>
      <c r="KPK42" s="325"/>
      <c r="KPL42" s="325"/>
      <c r="KPM42" s="325"/>
      <c r="KPN42" s="325"/>
      <c r="KPO42" s="325"/>
      <c r="KPP42" s="325"/>
      <c r="KPQ42" s="325"/>
      <c r="KPR42" s="325"/>
      <c r="KPS42" s="325"/>
      <c r="KPT42" s="325"/>
      <c r="KPU42" s="325"/>
      <c r="KPV42" s="325"/>
      <c r="KPW42" s="325"/>
      <c r="KPX42" s="325"/>
      <c r="KPY42" s="325"/>
      <c r="KPZ42" s="325"/>
      <c r="KQA42" s="325"/>
      <c r="KQB42" s="325"/>
      <c r="KQC42" s="325"/>
      <c r="KQD42" s="325"/>
      <c r="KQE42" s="325"/>
      <c r="KQF42" s="325"/>
      <c r="KQG42" s="325"/>
      <c r="KQH42" s="325"/>
      <c r="KQI42" s="325"/>
      <c r="KQJ42" s="325"/>
      <c r="KQK42" s="325"/>
      <c r="KQL42" s="325"/>
      <c r="KQM42" s="325"/>
      <c r="KQN42" s="325"/>
      <c r="KQO42" s="325"/>
      <c r="KQP42" s="325"/>
      <c r="KQQ42" s="325"/>
      <c r="KQR42" s="325"/>
      <c r="KQS42" s="325"/>
      <c r="KQT42" s="325"/>
      <c r="KQU42" s="325"/>
      <c r="KQV42" s="325"/>
      <c r="KQW42" s="325"/>
      <c r="KQX42" s="325"/>
      <c r="KQY42" s="325"/>
      <c r="KQZ42" s="325"/>
      <c r="KRA42" s="325"/>
      <c r="KRB42" s="325"/>
      <c r="KRC42" s="325"/>
      <c r="KRD42" s="325"/>
      <c r="KRE42" s="325"/>
      <c r="KRF42" s="325"/>
      <c r="KRG42" s="325"/>
      <c r="KRH42" s="325"/>
      <c r="KRI42" s="325"/>
      <c r="KRJ42" s="325"/>
      <c r="KRK42" s="325"/>
      <c r="KRL42" s="325"/>
      <c r="KRM42" s="325"/>
      <c r="KRN42" s="325"/>
      <c r="KRO42" s="325"/>
      <c r="KRP42" s="325"/>
      <c r="KRQ42" s="325"/>
      <c r="KRR42" s="325"/>
      <c r="KRS42" s="325"/>
      <c r="KRT42" s="325"/>
      <c r="KRU42" s="325"/>
      <c r="KRV42" s="325"/>
      <c r="KRW42" s="325"/>
      <c r="KRX42" s="325"/>
      <c r="KRY42" s="325"/>
      <c r="KRZ42" s="325"/>
      <c r="KSA42" s="325"/>
      <c r="KSB42" s="325"/>
      <c r="KSC42" s="325"/>
      <c r="KSD42" s="325"/>
      <c r="KSE42" s="325"/>
      <c r="KSF42" s="325"/>
      <c r="KSG42" s="325"/>
      <c r="KSH42" s="325"/>
      <c r="KSI42" s="325"/>
      <c r="KSJ42" s="325"/>
      <c r="KSK42" s="325"/>
      <c r="KSL42" s="325"/>
      <c r="KSM42" s="325"/>
      <c r="KSN42" s="325"/>
      <c r="KSO42" s="325"/>
      <c r="KSP42" s="325"/>
      <c r="KSQ42" s="325"/>
      <c r="KSR42" s="325"/>
      <c r="KSS42" s="325"/>
      <c r="KST42" s="325"/>
      <c r="KSU42" s="325"/>
      <c r="KSV42" s="325"/>
      <c r="KSW42" s="325"/>
      <c r="KSX42" s="325"/>
      <c r="KSY42" s="325"/>
      <c r="KSZ42" s="325"/>
      <c r="KTA42" s="325"/>
      <c r="KTB42" s="325"/>
      <c r="KTC42" s="325"/>
      <c r="KTD42" s="325"/>
      <c r="KTE42" s="325"/>
      <c r="KTF42" s="325"/>
      <c r="KTG42" s="325"/>
      <c r="KTH42" s="325"/>
      <c r="KTI42" s="325"/>
      <c r="KTJ42" s="325"/>
      <c r="KTK42" s="325"/>
      <c r="KTL42" s="325"/>
      <c r="KTM42" s="325"/>
      <c r="KTN42" s="325"/>
      <c r="KTO42" s="325"/>
      <c r="KTP42" s="325"/>
      <c r="KTQ42" s="325"/>
      <c r="KTR42" s="325"/>
      <c r="KTS42" s="325"/>
      <c r="KTT42" s="325"/>
      <c r="KTU42" s="325"/>
      <c r="KTV42" s="325"/>
      <c r="KTW42" s="325"/>
      <c r="KTX42" s="325"/>
      <c r="KTY42" s="325"/>
      <c r="KTZ42" s="325"/>
      <c r="KUA42" s="325"/>
      <c r="KUB42" s="325"/>
      <c r="KUC42" s="325"/>
      <c r="KUD42" s="325"/>
      <c r="KUE42" s="325"/>
      <c r="KUF42" s="325"/>
      <c r="KUG42" s="325"/>
      <c r="KUH42" s="325"/>
      <c r="KUI42" s="325"/>
      <c r="KUJ42" s="325"/>
      <c r="KUK42" s="325"/>
      <c r="KUL42" s="325"/>
      <c r="KUM42" s="325"/>
      <c r="KUN42" s="325"/>
      <c r="KUO42" s="325"/>
      <c r="KUP42" s="325"/>
      <c r="KUQ42" s="325"/>
      <c r="KUR42" s="325"/>
      <c r="KUS42" s="325"/>
      <c r="KUT42" s="325"/>
      <c r="KUU42" s="325"/>
      <c r="KUV42" s="325"/>
      <c r="KUW42" s="325"/>
      <c r="KUX42" s="325"/>
      <c r="KUY42" s="325"/>
      <c r="KUZ42" s="325"/>
      <c r="KVA42" s="325"/>
      <c r="KVB42" s="325"/>
      <c r="KVC42" s="325"/>
      <c r="KVD42" s="325"/>
      <c r="KVE42" s="325"/>
      <c r="KVF42" s="325"/>
      <c r="KVG42" s="325"/>
      <c r="KVH42" s="325"/>
      <c r="KVI42" s="325"/>
      <c r="KVJ42" s="325"/>
      <c r="KVK42" s="325"/>
      <c r="KVL42" s="325"/>
      <c r="KVM42" s="325"/>
      <c r="KVN42" s="325"/>
      <c r="KVO42" s="325"/>
      <c r="KVP42" s="325"/>
      <c r="KVQ42" s="325"/>
      <c r="KVR42" s="325"/>
      <c r="KVS42" s="325"/>
      <c r="KVT42" s="325"/>
      <c r="KVU42" s="325"/>
      <c r="KVV42" s="325"/>
      <c r="KVW42" s="325"/>
      <c r="KVX42" s="325"/>
      <c r="KVY42" s="325"/>
      <c r="KVZ42" s="325"/>
      <c r="KWA42" s="325"/>
      <c r="KWB42" s="325"/>
      <c r="KWC42" s="325"/>
      <c r="KWD42" s="325"/>
      <c r="KWE42" s="325"/>
      <c r="KWF42" s="325"/>
      <c r="KWG42" s="325"/>
      <c r="KWH42" s="325"/>
      <c r="KWI42" s="325"/>
      <c r="KWJ42" s="325"/>
      <c r="KWK42" s="325"/>
      <c r="KWL42" s="325"/>
      <c r="KWM42" s="325"/>
      <c r="KWN42" s="325"/>
      <c r="KWO42" s="325"/>
      <c r="KWP42" s="325"/>
      <c r="KWQ42" s="325"/>
      <c r="KWR42" s="325"/>
      <c r="KWS42" s="325"/>
      <c r="KWT42" s="325"/>
      <c r="KWU42" s="325"/>
      <c r="KWV42" s="325"/>
      <c r="KWW42" s="325"/>
      <c r="KWX42" s="325"/>
      <c r="KWY42" s="325"/>
      <c r="KWZ42" s="325"/>
      <c r="KXA42" s="325"/>
      <c r="KXB42" s="325"/>
      <c r="KXC42" s="325"/>
      <c r="KXD42" s="325"/>
      <c r="KXE42" s="325"/>
      <c r="KXF42" s="325"/>
      <c r="KXG42" s="325"/>
      <c r="KXH42" s="325"/>
      <c r="KXI42" s="325"/>
      <c r="KXJ42" s="325"/>
      <c r="KXK42" s="325"/>
      <c r="KXL42" s="325"/>
      <c r="KXM42" s="325"/>
      <c r="KXN42" s="325"/>
      <c r="KXO42" s="325"/>
      <c r="KXP42" s="325"/>
      <c r="KXQ42" s="325"/>
      <c r="KXR42" s="325"/>
      <c r="KXS42" s="325"/>
      <c r="KXT42" s="325"/>
      <c r="KXU42" s="325"/>
      <c r="KXV42" s="325"/>
      <c r="KXW42" s="325"/>
      <c r="KXX42" s="325"/>
      <c r="KXY42" s="325"/>
      <c r="KXZ42" s="325"/>
      <c r="KYA42" s="325"/>
      <c r="KYB42" s="325"/>
      <c r="KYC42" s="325"/>
      <c r="KYD42" s="325"/>
      <c r="KYE42" s="325"/>
      <c r="KYF42" s="325"/>
      <c r="KYG42" s="325"/>
      <c r="KYH42" s="325"/>
      <c r="KYI42" s="325"/>
      <c r="KYJ42" s="325"/>
      <c r="KYK42" s="325"/>
      <c r="KYL42" s="325"/>
      <c r="KYM42" s="325"/>
      <c r="KYN42" s="325"/>
      <c r="KYO42" s="325"/>
      <c r="KYP42" s="325"/>
      <c r="KYQ42" s="325"/>
      <c r="KYR42" s="325"/>
      <c r="KYS42" s="325"/>
      <c r="KYT42" s="325"/>
      <c r="KYU42" s="325"/>
      <c r="KYV42" s="325"/>
      <c r="KYW42" s="325"/>
      <c r="KYX42" s="325"/>
      <c r="KYY42" s="325"/>
      <c r="KYZ42" s="325"/>
      <c r="KZA42" s="325"/>
      <c r="KZB42" s="325"/>
      <c r="KZC42" s="325"/>
      <c r="KZD42" s="325"/>
      <c r="KZE42" s="325"/>
      <c r="KZF42" s="325"/>
      <c r="KZG42" s="325"/>
      <c r="KZH42" s="325"/>
      <c r="KZI42" s="325"/>
      <c r="KZJ42" s="325"/>
      <c r="KZK42" s="325"/>
      <c r="KZL42" s="325"/>
      <c r="KZM42" s="325"/>
      <c r="KZN42" s="325"/>
      <c r="KZO42" s="325"/>
      <c r="KZP42" s="325"/>
      <c r="KZQ42" s="325"/>
      <c r="KZR42" s="325"/>
      <c r="KZS42" s="325"/>
      <c r="KZT42" s="325"/>
      <c r="KZU42" s="325"/>
      <c r="KZV42" s="325"/>
      <c r="KZW42" s="325"/>
      <c r="KZX42" s="325"/>
      <c r="KZY42" s="325"/>
      <c r="KZZ42" s="325"/>
      <c r="LAA42" s="325"/>
      <c r="LAB42" s="325"/>
      <c r="LAC42" s="325"/>
      <c r="LAD42" s="325"/>
      <c r="LAE42" s="325"/>
      <c r="LAF42" s="325"/>
      <c r="LAG42" s="325"/>
      <c r="LAH42" s="325"/>
      <c r="LAI42" s="325"/>
      <c r="LAJ42" s="325"/>
      <c r="LAK42" s="325"/>
      <c r="LAL42" s="325"/>
      <c r="LAM42" s="325"/>
      <c r="LAN42" s="325"/>
      <c r="LAO42" s="325"/>
      <c r="LAP42" s="325"/>
      <c r="LAQ42" s="325"/>
      <c r="LAR42" s="325"/>
      <c r="LAS42" s="325"/>
      <c r="LAT42" s="325"/>
      <c r="LAU42" s="325"/>
      <c r="LAV42" s="325"/>
      <c r="LAW42" s="325"/>
      <c r="LAX42" s="325"/>
      <c r="LAY42" s="325"/>
      <c r="LAZ42" s="325"/>
      <c r="LBA42" s="325"/>
      <c r="LBB42" s="325"/>
      <c r="LBC42" s="325"/>
      <c r="LBD42" s="325"/>
      <c r="LBE42" s="325"/>
      <c r="LBF42" s="325"/>
      <c r="LBG42" s="325"/>
      <c r="LBH42" s="325"/>
      <c r="LBI42" s="325"/>
      <c r="LBJ42" s="325"/>
      <c r="LBK42" s="325"/>
      <c r="LBL42" s="325"/>
      <c r="LBM42" s="325"/>
      <c r="LBN42" s="325"/>
      <c r="LBO42" s="325"/>
      <c r="LBP42" s="325"/>
      <c r="LBQ42" s="325"/>
      <c r="LBR42" s="325"/>
      <c r="LBS42" s="325"/>
      <c r="LBT42" s="325"/>
      <c r="LBU42" s="325"/>
      <c r="LBV42" s="325"/>
      <c r="LBW42" s="325"/>
      <c r="LBX42" s="325"/>
      <c r="LBY42" s="325"/>
      <c r="LBZ42" s="325"/>
      <c r="LCA42" s="325"/>
      <c r="LCB42" s="325"/>
      <c r="LCC42" s="325"/>
      <c r="LCD42" s="325"/>
      <c r="LCE42" s="325"/>
      <c r="LCF42" s="325"/>
      <c r="LCG42" s="325"/>
      <c r="LCH42" s="325"/>
      <c r="LCI42" s="325"/>
      <c r="LCJ42" s="325"/>
      <c r="LCK42" s="325"/>
      <c r="LCL42" s="325"/>
      <c r="LCM42" s="325"/>
      <c r="LCN42" s="325"/>
      <c r="LCO42" s="325"/>
      <c r="LCP42" s="325"/>
      <c r="LCQ42" s="325"/>
      <c r="LCR42" s="325"/>
      <c r="LCS42" s="325"/>
      <c r="LCT42" s="325"/>
      <c r="LCU42" s="325"/>
      <c r="LCV42" s="325"/>
      <c r="LCW42" s="325"/>
      <c r="LCX42" s="325"/>
      <c r="LCY42" s="325"/>
      <c r="LCZ42" s="325"/>
      <c r="LDA42" s="325"/>
      <c r="LDB42" s="325"/>
      <c r="LDC42" s="325"/>
      <c r="LDD42" s="325"/>
      <c r="LDE42" s="325"/>
      <c r="LDF42" s="325"/>
      <c r="LDG42" s="325"/>
      <c r="LDH42" s="325"/>
      <c r="LDI42" s="325"/>
      <c r="LDJ42" s="325"/>
      <c r="LDK42" s="325"/>
      <c r="LDL42" s="325"/>
      <c r="LDM42" s="325"/>
      <c r="LDN42" s="325"/>
      <c r="LDO42" s="325"/>
      <c r="LDP42" s="325"/>
      <c r="LDQ42" s="325"/>
      <c r="LDR42" s="325"/>
      <c r="LDS42" s="325"/>
      <c r="LDT42" s="325"/>
      <c r="LDU42" s="325"/>
      <c r="LDV42" s="325"/>
      <c r="LDW42" s="325"/>
      <c r="LDX42" s="325"/>
      <c r="LDY42" s="325"/>
      <c r="LDZ42" s="325"/>
      <c r="LEA42" s="325"/>
      <c r="LEB42" s="325"/>
      <c r="LEC42" s="325"/>
      <c r="LED42" s="325"/>
      <c r="LEE42" s="325"/>
      <c r="LEF42" s="325"/>
      <c r="LEG42" s="325"/>
      <c r="LEH42" s="325"/>
      <c r="LEI42" s="325"/>
      <c r="LEJ42" s="325"/>
      <c r="LEK42" s="325"/>
      <c r="LEL42" s="325"/>
      <c r="LEM42" s="325"/>
      <c r="LEN42" s="325"/>
      <c r="LEO42" s="325"/>
      <c r="LEP42" s="325"/>
      <c r="LEQ42" s="325"/>
      <c r="LER42" s="325"/>
      <c r="LES42" s="325"/>
      <c r="LET42" s="325"/>
      <c r="LEU42" s="325"/>
      <c r="LEV42" s="325"/>
      <c r="LEW42" s="325"/>
      <c r="LEX42" s="325"/>
      <c r="LEY42" s="325"/>
      <c r="LEZ42" s="325"/>
      <c r="LFA42" s="325"/>
      <c r="LFB42" s="325"/>
      <c r="LFC42" s="325"/>
      <c r="LFD42" s="325"/>
      <c r="LFE42" s="325"/>
      <c r="LFF42" s="325"/>
      <c r="LFG42" s="325"/>
      <c r="LFH42" s="325"/>
      <c r="LFI42" s="325"/>
      <c r="LFJ42" s="325"/>
      <c r="LFK42" s="325"/>
      <c r="LFL42" s="325"/>
      <c r="LFM42" s="325"/>
      <c r="LFN42" s="325"/>
      <c r="LFO42" s="325"/>
      <c r="LFP42" s="325"/>
      <c r="LFQ42" s="325"/>
      <c r="LFR42" s="325"/>
      <c r="LFS42" s="325"/>
      <c r="LFT42" s="325"/>
      <c r="LFU42" s="325"/>
      <c r="LFV42" s="325"/>
      <c r="LFW42" s="325"/>
      <c r="LFX42" s="325"/>
      <c r="LFY42" s="325"/>
      <c r="LFZ42" s="325"/>
      <c r="LGA42" s="325"/>
      <c r="LGB42" s="325"/>
      <c r="LGC42" s="325"/>
      <c r="LGD42" s="325"/>
      <c r="LGE42" s="325"/>
      <c r="LGF42" s="325"/>
      <c r="LGG42" s="325"/>
      <c r="LGH42" s="325"/>
      <c r="LGI42" s="325"/>
      <c r="LGJ42" s="325"/>
      <c r="LGK42" s="325"/>
      <c r="LGL42" s="325"/>
      <c r="LGM42" s="325"/>
      <c r="LGN42" s="325"/>
      <c r="LGO42" s="325"/>
      <c r="LGP42" s="325"/>
      <c r="LGQ42" s="325"/>
      <c r="LGR42" s="325"/>
      <c r="LGS42" s="325"/>
      <c r="LGT42" s="325"/>
      <c r="LGU42" s="325"/>
      <c r="LGV42" s="325"/>
      <c r="LGW42" s="325"/>
      <c r="LGX42" s="325"/>
      <c r="LGY42" s="325"/>
      <c r="LGZ42" s="325"/>
      <c r="LHA42" s="325"/>
      <c r="LHB42" s="325"/>
      <c r="LHC42" s="325"/>
      <c r="LHD42" s="325"/>
      <c r="LHE42" s="325"/>
      <c r="LHF42" s="325"/>
      <c r="LHG42" s="325"/>
      <c r="LHH42" s="325"/>
      <c r="LHI42" s="325"/>
      <c r="LHJ42" s="325"/>
      <c r="LHK42" s="325"/>
      <c r="LHL42" s="325"/>
      <c r="LHM42" s="325"/>
      <c r="LHN42" s="325"/>
      <c r="LHO42" s="325"/>
      <c r="LHP42" s="325"/>
      <c r="LHQ42" s="325"/>
      <c r="LHR42" s="325"/>
      <c r="LHS42" s="325"/>
      <c r="LHT42" s="325"/>
      <c r="LHU42" s="325"/>
      <c r="LHV42" s="325"/>
      <c r="LHW42" s="325"/>
      <c r="LHX42" s="325"/>
      <c r="LHY42" s="325"/>
      <c r="LHZ42" s="325"/>
      <c r="LIA42" s="325"/>
      <c r="LIB42" s="325"/>
      <c r="LIC42" s="325"/>
      <c r="LID42" s="325"/>
      <c r="LIE42" s="325"/>
      <c r="LIF42" s="325"/>
      <c r="LIG42" s="325"/>
      <c r="LIH42" s="325"/>
      <c r="LII42" s="325"/>
      <c r="LIJ42" s="325"/>
      <c r="LIK42" s="325"/>
      <c r="LIL42" s="325"/>
      <c r="LIM42" s="325"/>
      <c r="LIN42" s="325"/>
      <c r="LIO42" s="325"/>
      <c r="LIP42" s="325"/>
      <c r="LIQ42" s="325"/>
      <c r="LIR42" s="325"/>
      <c r="LIS42" s="325"/>
      <c r="LIT42" s="325"/>
      <c r="LIU42" s="325"/>
      <c r="LIV42" s="325"/>
      <c r="LIW42" s="325"/>
      <c r="LIX42" s="325"/>
      <c r="LIY42" s="325"/>
      <c r="LIZ42" s="325"/>
      <c r="LJA42" s="325"/>
      <c r="LJB42" s="325"/>
      <c r="LJC42" s="325"/>
      <c r="LJD42" s="325"/>
      <c r="LJE42" s="325"/>
      <c r="LJF42" s="325"/>
      <c r="LJG42" s="325"/>
      <c r="LJH42" s="325"/>
      <c r="LJI42" s="325"/>
      <c r="LJJ42" s="325"/>
      <c r="LJK42" s="325"/>
      <c r="LJL42" s="325"/>
      <c r="LJM42" s="325"/>
      <c r="LJN42" s="325"/>
      <c r="LJO42" s="325"/>
      <c r="LJP42" s="325"/>
      <c r="LJQ42" s="325"/>
      <c r="LJR42" s="325"/>
      <c r="LJS42" s="325"/>
      <c r="LJT42" s="325"/>
      <c r="LJU42" s="325"/>
      <c r="LJV42" s="325"/>
      <c r="LJW42" s="325"/>
      <c r="LJX42" s="325"/>
      <c r="LJY42" s="325"/>
      <c r="LJZ42" s="325"/>
      <c r="LKA42" s="325"/>
      <c r="LKB42" s="325"/>
      <c r="LKC42" s="325"/>
      <c r="LKD42" s="325"/>
      <c r="LKE42" s="325"/>
      <c r="LKF42" s="325"/>
      <c r="LKG42" s="325"/>
      <c r="LKH42" s="325"/>
      <c r="LKI42" s="325"/>
      <c r="LKJ42" s="325"/>
      <c r="LKK42" s="325"/>
      <c r="LKL42" s="325"/>
      <c r="LKM42" s="325"/>
      <c r="LKN42" s="325"/>
      <c r="LKO42" s="325"/>
      <c r="LKP42" s="325"/>
      <c r="LKQ42" s="325"/>
      <c r="LKR42" s="325"/>
      <c r="LKS42" s="325"/>
      <c r="LKT42" s="325"/>
      <c r="LKU42" s="325"/>
      <c r="LKV42" s="325"/>
      <c r="LKW42" s="325"/>
      <c r="LKX42" s="325"/>
      <c r="LKY42" s="325"/>
      <c r="LKZ42" s="325"/>
      <c r="LLA42" s="325"/>
      <c r="LLB42" s="325"/>
      <c r="LLC42" s="325"/>
      <c r="LLD42" s="325"/>
      <c r="LLE42" s="325"/>
      <c r="LLF42" s="325"/>
      <c r="LLG42" s="325"/>
      <c r="LLH42" s="325"/>
      <c r="LLI42" s="325"/>
      <c r="LLJ42" s="325"/>
      <c r="LLK42" s="325"/>
      <c r="LLL42" s="325"/>
      <c r="LLM42" s="325"/>
      <c r="LLN42" s="325"/>
      <c r="LLO42" s="325"/>
      <c r="LLP42" s="325"/>
      <c r="LLQ42" s="325"/>
      <c r="LLR42" s="325"/>
      <c r="LLS42" s="325"/>
      <c r="LLT42" s="325"/>
      <c r="LLU42" s="325"/>
      <c r="LLV42" s="325"/>
      <c r="LLW42" s="325"/>
      <c r="LLX42" s="325"/>
      <c r="LLY42" s="325"/>
      <c r="LLZ42" s="325"/>
      <c r="LMA42" s="325"/>
      <c r="LMB42" s="325"/>
      <c r="LMC42" s="325"/>
      <c r="LMD42" s="325"/>
      <c r="LME42" s="325"/>
      <c r="LMF42" s="325"/>
      <c r="LMG42" s="325"/>
      <c r="LMH42" s="325"/>
      <c r="LMI42" s="325"/>
      <c r="LMJ42" s="325"/>
      <c r="LMK42" s="325"/>
      <c r="LML42" s="325"/>
      <c r="LMM42" s="325"/>
      <c r="LMN42" s="325"/>
      <c r="LMO42" s="325"/>
      <c r="LMP42" s="325"/>
      <c r="LMQ42" s="325"/>
      <c r="LMR42" s="325"/>
      <c r="LMS42" s="325"/>
      <c r="LMT42" s="325"/>
      <c r="LMU42" s="325"/>
      <c r="LMV42" s="325"/>
      <c r="LMW42" s="325"/>
      <c r="LMX42" s="325"/>
      <c r="LMY42" s="325"/>
      <c r="LMZ42" s="325"/>
      <c r="LNA42" s="325"/>
      <c r="LNB42" s="325"/>
      <c r="LNC42" s="325"/>
      <c r="LND42" s="325"/>
      <c r="LNE42" s="325"/>
      <c r="LNF42" s="325"/>
      <c r="LNG42" s="325"/>
      <c r="LNH42" s="325"/>
      <c r="LNI42" s="325"/>
      <c r="LNJ42" s="325"/>
      <c r="LNK42" s="325"/>
      <c r="LNL42" s="325"/>
      <c r="LNM42" s="325"/>
      <c r="LNN42" s="325"/>
      <c r="LNO42" s="325"/>
      <c r="LNP42" s="325"/>
      <c r="LNQ42" s="325"/>
      <c r="LNR42" s="325"/>
      <c r="LNS42" s="325"/>
      <c r="LNT42" s="325"/>
      <c r="LNU42" s="325"/>
      <c r="LNV42" s="325"/>
      <c r="LNW42" s="325"/>
      <c r="LNX42" s="325"/>
      <c r="LNY42" s="325"/>
      <c r="LNZ42" s="325"/>
      <c r="LOA42" s="325"/>
      <c r="LOB42" s="325"/>
      <c r="LOC42" s="325"/>
      <c r="LOD42" s="325"/>
      <c r="LOE42" s="325"/>
      <c r="LOF42" s="325"/>
      <c r="LOG42" s="325"/>
      <c r="LOH42" s="325"/>
      <c r="LOI42" s="325"/>
      <c r="LOJ42" s="325"/>
      <c r="LOK42" s="325"/>
      <c r="LOL42" s="325"/>
      <c r="LOM42" s="325"/>
      <c r="LON42" s="325"/>
      <c r="LOO42" s="325"/>
      <c r="LOP42" s="325"/>
      <c r="LOQ42" s="325"/>
      <c r="LOR42" s="325"/>
      <c r="LOS42" s="325"/>
      <c r="LOT42" s="325"/>
      <c r="LOU42" s="325"/>
      <c r="LOV42" s="325"/>
      <c r="LOW42" s="325"/>
      <c r="LOX42" s="325"/>
      <c r="LOY42" s="325"/>
      <c r="LOZ42" s="325"/>
      <c r="LPA42" s="325"/>
      <c r="LPB42" s="325"/>
      <c r="LPC42" s="325"/>
      <c r="LPD42" s="325"/>
      <c r="LPE42" s="325"/>
      <c r="LPF42" s="325"/>
      <c r="LPG42" s="325"/>
      <c r="LPH42" s="325"/>
      <c r="LPI42" s="325"/>
      <c r="LPJ42" s="325"/>
      <c r="LPK42" s="325"/>
      <c r="LPL42" s="325"/>
      <c r="LPM42" s="325"/>
      <c r="LPN42" s="325"/>
      <c r="LPO42" s="325"/>
      <c r="LPP42" s="325"/>
      <c r="LPQ42" s="325"/>
      <c r="LPR42" s="325"/>
      <c r="LPS42" s="325"/>
      <c r="LPT42" s="325"/>
      <c r="LPU42" s="325"/>
      <c r="LPV42" s="325"/>
      <c r="LPW42" s="325"/>
      <c r="LPX42" s="325"/>
      <c r="LPY42" s="325"/>
      <c r="LPZ42" s="325"/>
      <c r="LQA42" s="325"/>
      <c r="LQB42" s="325"/>
      <c r="LQC42" s="325"/>
      <c r="LQD42" s="325"/>
      <c r="LQE42" s="325"/>
      <c r="LQF42" s="325"/>
      <c r="LQG42" s="325"/>
      <c r="LQH42" s="325"/>
      <c r="LQI42" s="325"/>
      <c r="LQJ42" s="325"/>
      <c r="LQK42" s="325"/>
      <c r="LQL42" s="325"/>
      <c r="LQM42" s="325"/>
      <c r="LQN42" s="325"/>
      <c r="LQO42" s="325"/>
      <c r="LQP42" s="325"/>
      <c r="LQQ42" s="325"/>
      <c r="LQR42" s="325"/>
      <c r="LQS42" s="325"/>
      <c r="LQT42" s="325"/>
      <c r="LQU42" s="325"/>
      <c r="LQV42" s="325"/>
      <c r="LQW42" s="325"/>
      <c r="LQX42" s="325"/>
      <c r="LQY42" s="325"/>
      <c r="LQZ42" s="325"/>
      <c r="LRA42" s="325"/>
      <c r="LRB42" s="325"/>
      <c r="LRC42" s="325"/>
      <c r="LRD42" s="325"/>
      <c r="LRE42" s="325"/>
      <c r="LRF42" s="325"/>
      <c r="LRG42" s="325"/>
      <c r="LRH42" s="325"/>
      <c r="LRI42" s="325"/>
      <c r="LRJ42" s="325"/>
      <c r="LRK42" s="325"/>
      <c r="LRL42" s="325"/>
      <c r="LRM42" s="325"/>
      <c r="LRN42" s="325"/>
      <c r="LRO42" s="325"/>
      <c r="LRP42" s="325"/>
      <c r="LRQ42" s="325"/>
      <c r="LRR42" s="325"/>
      <c r="LRS42" s="325"/>
      <c r="LRT42" s="325"/>
      <c r="LRU42" s="325"/>
      <c r="LRV42" s="325"/>
      <c r="LRW42" s="325"/>
      <c r="LRX42" s="325"/>
      <c r="LRY42" s="325"/>
      <c r="LRZ42" s="325"/>
      <c r="LSA42" s="325"/>
      <c r="LSB42" s="325"/>
      <c r="LSC42" s="325"/>
      <c r="LSD42" s="325"/>
      <c r="LSE42" s="325"/>
      <c r="LSF42" s="325"/>
      <c r="LSG42" s="325"/>
      <c r="LSH42" s="325"/>
      <c r="LSI42" s="325"/>
      <c r="LSJ42" s="325"/>
      <c r="LSK42" s="325"/>
      <c r="LSL42" s="325"/>
      <c r="LSM42" s="325"/>
      <c r="LSN42" s="325"/>
      <c r="LSO42" s="325"/>
      <c r="LSP42" s="325"/>
      <c r="LSQ42" s="325"/>
      <c r="LSR42" s="325"/>
      <c r="LSS42" s="325"/>
      <c r="LST42" s="325"/>
      <c r="LSU42" s="325"/>
      <c r="LSV42" s="325"/>
      <c r="LSW42" s="325"/>
      <c r="LSX42" s="325"/>
      <c r="LSY42" s="325"/>
      <c r="LSZ42" s="325"/>
      <c r="LTA42" s="325"/>
      <c r="LTB42" s="325"/>
      <c r="LTC42" s="325"/>
      <c r="LTD42" s="325"/>
      <c r="LTE42" s="325"/>
      <c r="LTF42" s="325"/>
      <c r="LTG42" s="325"/>
      <c r="LTH42" s="325"/>
      <c r="LTI42" s="325"/>
      <c r="LTJ42" s="325"/>
      <c r="LTK42" s="325"/>
      <c r="LTL42" s="325"/>
      <c r="LTM42" s="325"/>
      <c r="LTN42" s="325"/>
      <c r="LTO42" s="325"/>
      <c r="LTP42" s="325"/>
      <c r="LTQ42" s="325"/>
      <c r="LTR42" s="325"/>
      <c r="LTS42" s="325"/>
      <c r="LTT42" s="325"/>
      <c r="LTU42" s="325"/>
      <c r="LTV42" s="325"/>
      <c r="LTW42" s="325"/>
      <c r="LTX42" s="325"/>
      <c r="LTY42" s="325"/>
      <c r="LTZ42" s="325"/>
      <c r="LUA42" s="325"/>
      <c r="LUB42" s="325"/>
      <c r="LUC42" s="325"/>
      <c r="LUD42" s="325"/>
      <c r="LUE42" s="325"/>
      <c r="LUF42" s="325"/>
      <c r="LUG42" s="325"/>
      <c r="LUH42" s="325"/>
      <c r="LUI42" s="325"/>
      <c r="LUJ42" s="325"/>
      <c r="LUK42" s="325"/>
      <c r="LUL42" s="325"/>
      <c r="LUM42" s="325"/>
      <c r="LUN42" s="325"/>
      <c r="LUO42" s="325"/>
      <c r="LUP42" s="325"/>
      <c r="LUQ42" s="325"/>
      <c r="LUR42" s="325"/>
      <c r="LUS42" s="325"/>
      <c r="LUT42" s="325"/>
      <c r="LUU42" s="325"/>
      <c r="LUV42" s="325"/>
      <c r="LUW42" s="325"/>
      <c r="LUX42" s="325"/>
      <c r="LUY42" s="325"/>
      <c r="LUZ42" s="325"/>
      <c r="LVA42" s="325"/>
      <c r="LVB42" s="325"/>
      <c r="LVC42" s="325"/>
      <c r="LVD42" s="325"/>
      <c r="LVE42" s="325"/>
      <c r="LVF42" s="325"/>
      <c r="LVG42" s="325"/>
      <c r="LVH42" s="325"/>
      <c r="LVI42" s="325"/>
      <c r="LVJ42" s="325"/>
      <c r="LVK42" s="325"/>
      <c r="LVL42" s="325"/>
      <c r="LVM42" s="325"/>
      <c r="LVN42" s="325"/>
      <c r="LVO42" s="325"/>
      <c r="LVP42" s="325"/>
      <c r="LVQ42" s="325"/>
      <c r="LVR42" s="325"/>
      <c r="LVS42" s="325"/>
      <c r="LVT42" s="325"/>
      <c r="LVU42" s="325"/>
      <c r="LVV42" s="325"/>
      <c r="LVW42" s="325"/>
      <c r="LVX42" s="325"/>
      <c r="LVY42" s="325"/>
      <c r="LVZ42" s="325"/>
      <c r="LWA42" s="325"/>
      <c r="LWB42" s="325"/>
      <c r="LWC42" s="325"/>
      <c r="LWD42" s="325"/>
      <c r="LWE42" s="325"/>
      <c r="LWF42" s="325"/>
      <c r="LWG42" s="325"/>
      <c r="LWH42" s="325"/>
      <c r="LWI42" s="325"/>
      <c r="LWJ42" s="325"/>
      <c r="LWK42" s="325"/>
      <c r="LWL42" s="325"/>
      <c r="LWM42" s="325"/>
      <c r="LWN42" s="325"/>
      <c r="LWO42" s="325"/>
      <c r="LWP42" s="325"/>
      <c r="LWQ42" s="325"/>
      <c r="LWR42" s="325"/>
      <c r="LWS42" s="325"/>
      <c r="LWT42" s="325"/>
      <c r="LWU42" s="325"/>
      <c r="LWV42" s="325"/>
      <c r="LWW42" s="325"/>
      <c r="LWX42" s="325"/>
      <c r="LWY42" s="325"/>
      <c r="LWZ42" s="325"/>
      <c r="LXA42" s="325"/>
      <c r="LXB42" s="325"/>
      <c r="LXC42" s="325"/>
      <c r="LXD42" s="325"/>
      <c r="LXE42" s="325"/>
      <c r="LXF42" s="325"/>
      <c r="LXG42" s="325"/>
      <c r="LXH42" s="325"/>
      <c r="LXI42" s="325"/>
      <c r="LXJ42" s="325"/>
      <c r="LXK42" s="325"/>
      <c r="LXL42" s="325"/>
      <c r="LXM42" s="325"/>
      <c r="LXN42" s="325"/>
      <c r="LXO42" s="325"/>
      <c r="LXP42" s="325"/>
      <c r="LXQ42" s="325"/>
      <c r="LXR42" s="325"/>
      <c r="LXS42" s="325"/>
      <c r="LXT42" s="325"/>
      <c r="LXU42" s="325"/>
      <c r="LXV42" s="325"/>
      <c r="LXW42" s="325"/>
      <c r="LXX42" s="325"/>
      <c r="LXY42" s="325"/>
      <c r="LXZ42" s="325"/>
      <c r="LYA42" s="325"/>
      <c r="LYB42" s="325"/>
      <c r="LYC42" s="325"/>
      <c r="LYD42" s="325"/>
      <c r="LYE42" s="325"/>
      <c r="LYF42" s="325"/>
      <c r="LYG42" s="325"/>
      <c r="LYH42" s="325"/>
      <c r="LYI42" s="325"/>
      <c r="LYJ42" s="325"/>
      <c r="LYK42" s="325"/>
      <c r="LYL42" s="325"/>
      <c r="LYM42" s="325"/>
      <c r="LYN42" s="325"/>
      <c r="LYO42" s="325"/>
      <c r="LYP42" s="325"/>
      <c r="LYQ42" s="325"/>
      <c r="LYR42" s="325"/>
      <c r="LYS42" s="325"/>
      <c r="LYT42" s="325"/>
      <c r="LYU42" s="325"/>
      <c r="LYV42" s="325"/>
      <c r="LYW42" s="325"/>
      <c r="LYX42" s="325"/>
      <c r="LYY42" s="325"/>
      <c r="LYZ42" s="325"/>
      <c r="LZA42" s="325"/>
      <c r="LZB42" s="325"/>
      <c r="LZC42" s="325"/>
      <c r="LZD42" s="325"/>
      <c r="LZE42" s="325"/>
      <c r="LZF42" s="325"/>
      <c r="LZG42" s="325"/>
      <c r="LZH42" s="325"/>
      <c r="LZI42" s="325"/>
      <c r="LZJ42" s="325"/>
      <c r="LZK42" s="325"/>
      <c r="LZL42" s="325"/>
      <c r="LZM42" s="325"/>
      <c r="LZN42" s="325"/>
      <c r="LZO42" s="325"/>
      <c r="LZP42" s="325"/>
      <c r="LZQ42" s="325"/>
      <c r="LZR42" s="325"/>
      <c r="LZS42" s="325"/>
      <c r="LZT42" s="325"/>
      <c r="LZU42" s="325"/>
      <c r="LZV42" s="325"/>
      <c r="LZW42" s="325"/>
      <c r="LZX42" s="325"/>
      <c r="LZY42" s="325"/>
      <c r="LZZ42" s="325"/>
      <c r="MAA42" s="325"/>
      <c r="MAB42" s="325"/>
      <c r="MAC42" s="325"/>
      <c r="MAD42" s="325"/>
      <c r="MAE42" s="325"/>
      <c r="MAF42" s="325"/>
      <c r="MAG42" s="325"/>
      <c r="MAH42" s="325"/>
      <c r="MAI42" s="325"/>
      <c r="MAJ42" s="325"/>
      <c r="MAK42" s="325"/>
      <c r="MAL42" s="325"/>
      <c r="MAM42" s="325"/>
      <c r="MAN42" s="325"/>
      <c r="MAO42" s="325"/>
      <c r="MAP42" s="325"/>
      <c r="MAQ42" s="325"/>
      <c r="MAR42" s="325"/>
      <c r="MAS42" s="325"/>
      <c r="MAT42" s="325"/>
      <c r="MAU42" s="325"/>
      <c r="MAV42" s="325"/>
      <c r="MAW42" s="325"/>
      <c r="MAX42" s="325"/>
      <c r="MAY42" s="325"/>
      <c r="MAZ42" s="325"/>
      <c r="MBA42" s="325"/>
      <c r="MBB42" s="325"/>
      <c r="MBC42" s="325"/>
      <c r="MBD42" s="325"/>
      <c r="MBE42" s="325"/>
      <c r="MBF42" s="325"/>
      <c r="MBG42" s="325"/>
      <c r="MBH42" s="325"/>
      <c r="MBI42" s="325"/>
      <c r="MBJ42" s="325"/>
      <c r="MBK42" s="325"/>
      <c r="MBL42" s="325"/>
      <c r="MBM42" s="325"/>
      <c r="MBN42" s="325"/>
      <c r="MBO42" s="325"/>
      <c r="MBP42" s="325"/>
      <c r="MBQ42" s="325"/>
      <c r="MBR42" s="325"/>
      <c r="MBS42" s="325"/>
      <c r="MBT42" s="325"/>
      <c r="MBU42" s="325"/>
      <c r="MBV42" s="325"/>
      <c r="MBW42" s="325"/>
      <c r="MBX42" s="325"/>
      <c r="MBY42" s="325"/>
      <c r="MBZ42" s="325"/>
      <c r="MCA42" s="325"/>
      <c r="MCB42" s="325"/>
      <c r="MCC42" s="325"/>
      <c r="MCD42" s="325"/>
      <c r="MCE42" s="325"/>
      <c r="MCF42" s="325"/>
      <c r="MCG42" s="325"/>
      <c r="MCH42" s="325"/>
      <c r="MCI42" s="325"/>
      <c r="MCJ42" s="325"/>
      <c r="MCK42" s="325"/>
      <c r="MCL42" s="325"/>
      <c r="MCM42" s="325"/>
      <c r="MCN42" s="325"/>
      <c r="MCO42" s="325"/>
      <c r="MCP42" s="325"/>
      <c r="MCQ42" s="325"/>
      <c r="MCR42" s="325"/>
      <c r="MCS42" s="325"/>
      <c r="MCT42" s="325"/>
      <c r="MCU42" s="325"/>
      <c r="MCV42" s="325"/>
      <c r="MCW42" s="325"/>
      <c r="MCX42" s="325"/>
      <c r="MCY42" s="325"/>
      <c r="MCZ42" s="325"/>
      <c r="MDA42" s="325"/>
      <c r="MDB42" s="325"/>
      <c r="MDC42" s="325"/>
      <c r="MDD42" s="325"/>
      <c r="MDE42" s="325"/>
      <c r="MDF42" s="325"/>
      <c r="MDG42" s="325"/>
      <c r="MDH42" s="325"/>
      <c r="MDI42" s="325"/>
      <c r="MDJ42" s="325"/>
      <c r="MDK42" s="325"/>
      <c r="MDL42" s="325"/>
      <c r="MDM42" s="325"/>
      <c r="MDN42" s="325"/>
      <c r="MDO42" s="325"/>
      <c r="MDP42" s="325"/>
      <c r="MDQ42" s="325"/>
      <c r="MDR42" s="325"/>
      <c r="MDS42" s="325"/>
      <c r="MDT42" s="325"/>
      <c r="MDU42" s="325"/>
      <c r="MDV42" s="325"/>
      <c r="MDW42" s="325"/>
      <c r="MDX42" s="325"/>
      <c r="MDY42" s="325"/>
      <c r="MDZ42" s="325"/>
      <c r="MEA42" s="325"/>
      <c r="MEB42" s="325"/>
      <c r="MEC42" s="325"/>
      <c r="MED42" s="325"/>
      <c r="MEE42" s="325"/>
      <c r="MEF42" s="325"/>
      <c r="MEG42" s="325"/>
      <c r="MEH42" s="325"/>
      <c r="MEI42" s="325"/>
      <c r="MEJ42" s="325"/>
      <c r="MEK42" s="325"/>
      <c r="MEL42" s="325"/>
      <c r="MEM42" s="325"/>
      <c r="MEN42" s="325"/>
      <c r="MEO42" s="325"/>
      <c r="MEP42" s="325"/>
      <c r="MEQ42" s="325"/>
      <c r="MER42" s="325"/>
      <c r="MES42" s="325"/>
      <c r="MET42" s="325"/>
      <c r="MEU42" s="325"/>
      <c r="MEV42" s="325"/>
      <c r="MEW42" s="325"/>
      <c r="MEX42" s="325"/>
      <c r="MEY42" s="325"/>
      <c r="MEZ42" s="325"/>
      <c r="MFA42" s="325"/>
      <c r="MFB42" s="325"/>
      <c r="MFC42" s="325"/>
      <c r="MFD42" s="325"/>
      <c r="MFE42" s="325"/>
      <c r="MFF42" s="325"/>
      <c r="MFG42" s="325"/>
      <c r="MFH42" s="325"/>
      <c r="MFI42" s="325"/>
      <c r="MFJ42" s="325"/>
      <c r="MFK42" s="325"/>
      <c r="MFL42" s="325"/>
      <c r="MFM42" s="325"/>
      <c r="MFN42" s="325"/>
      <c r="MFO42" s="325"/>
      <c r="MFP42" s="325"/>
      <c r="MFQ42" s="325"/>
      <c r="MFR42" s="325"/>
      <c r="MFS42" s="325"/>
      <c r="MFT42" s="325"/>
      <c r="MFU42" s="325"/>
      <c r="MFV42" s="325"/>
      <c r="MFW42" s="325"/>
      <c r="MFX42" s="325"/>
      <c r="MFY42" s="325"/>
      <c r="MFZ42" s="325"/>
      <c r="MGA42" s="325"/>
      <c r="MGB42" s="325"/>
      <c r="MGC42" s="325"/>
      <c r="MGD42" s="325"/>
      <c r="MGE42" s="325"/>
      <c r="MGF42" s="325"/>
      <c r="MGG42" s="325"/>
      <c r="MGH42" s="325"/>
      <c r="MGI42" s="325"/>
      <c r="MGJ42" s="325"/>
      <c r="MGK42" s="325"/>
      <c r="MGL42" s="325"/>
      <c r="MGM42" s="325"/>
      <c r="MGN42" s="325"/>
      <c r="MGO42" s="325"/>
      <c r="MGP42" s="325"/>
      <c r="MGQ42" s="325"/>
      <c r="MGR42" s="325"/>
      <c r="MGS42" s="325"/>
      <c r="MGT42" s="325"/>
      <c r="MGU42" s="325"/>
      <c r="MGV42" s="325"/>
      <c r="MGW42" s="325"/>
      <c r="MGX42" s="325"/>
      <c r="MGY42" s="325"/>
      <c r="MGZ42" s="325"/>
      <c r="MHA42" s="325"/>
      <c r="MHB42" s="325"/>
      <c r="MHC42" s="325"/>
      <c r="MHD42" s="325"/>
      <c r="MHE42" s="325"/>
      <c r="MHF42" s="325"/>
      <c r="MHG42" s="325"/>
      <c r="MHH42" s="325"/>
      <c r="MHI42" s="325"/>
      <c r="MHJ42" s="325"/>
      <c r="MHK42" s="325"/>
      <c r="MHL42" s="325"/>
      <c r="MHM42" s="325"/>
      <c r="MHN42" s="325"/>
      <c r="MHO42" s="325"/>
      <c r="MHP42" s="325"/>
      <c r="MHQ42" s="325"/>
      <c r="MHR42" s="325"/>
      <c r="MHS42" s="325"/>
      <c r="MHT42" s="325"/>
      <c r="MHU42" s="325"/>
      <c r="MHV42" s="325"/>
      <c r="MHW42" s="325"/>
      <c r="MHX42" s="325"/>
      <c r="MHY42" s="325"/>
      <c r="MHZ42" s="325"/>
      <c r="MIA42" s="325"/>
      <c r="MIB42" s="325"/>
      <c r="MIC42" s="325"/>
      <c r="MID42" s="325"/>
      <c r="MIE42" s="325"/>
      <c r="MIF42" s="325"/>
      <c r="MIG42" s="325"/>
      <c r="MIH42" s="325"/>
      <c r="MII42" s="325"/>
      <c r="MIJ42" s="325"/>
      <c r="MIK42" s="325"/>
      <c r="MIL42" s="325"/>
      <c r="MIM42" s="325"/>
      <c r="MIN42" s="325"/>
      <c r="MIO42" s="325"/>
      <c r="MIP42" s="325"/>
      <c r="MIQ42" s="325"/>
      <c r="MIR42" s="325"/>
      <c r="MIS42" s="325"/>
      <c r="MIT42" s="325"/>
      <c r="MIU42" s="325"/>
      <c r="MIV42" s="325"/>
      <c r="MIW42" s="325"/>
      <c r="MIX42" s="325"/>
      <c r="MIY42" s="325"/>
      <c r="MIZ42" s="325"/>
      <c r="MJA42" s="325"/>
      <c r="MJB42" s="325"/>
      <c r="MJC42" s="325"/>
      <c r="MJD42" s="325"/>
      <c r="MJE42" s="325"/>
      <c r="MJF42" s="325"/>
      <c r="MJG42" s="325"/>
      <c r="MJH42" s="325"/>
      <c r="MJI42" s="325"/>
      <c r="MJJ42" s="325"/>
      <c r="MJK42" s="325"/>
      <c r="MJL42" s="325"/>
      <c r="MJM42" s="325"/>
      <c r="MJN42" s="325"/>
      <c r="MJO42" s="325"/>
      <c r="MJP42" s="325"/>
      <c r="MJQ42" s="325"/>
      <c r="MJR42" s="325"/>
      <c r="MJS42" s="325"/>
      <c r="MJT42" s="325"/>
      <c r="MJU42" s="325"/>
      <c r="MJV42" s="325"/>
      <c r="MJW42" s="325"/>
      <c r="MJX42" s="325"/>
      <c r="MJY42" s="325"/>
      <c r="MJZ42" s="325"/>
      <c r="MKA42" s="325"/>
      <c r="MKB42" s="325"/>
      <c r="MKC42" s="325"/>
      <c r="MKD42" s="325"/>
      <c r="MKE42" s="325"/>
      <c r="MKF42" s="325"/>
      <c r="MKG42" s="325"/>
      <c r="MKH42" s="325"/>
      <c r="MKI42" s="325"/>
      <c r="MKJ42" s="325"/>
      <c r="MKK42" s="325"/>
      <c r="MKL42" s="325"/>
      <c r="MKM42" s="325"/>
      <c r="MKN42" s="325"/>
      <c r="MKO42" s="325"/>
      <c r="MKP42" s="325"/>
      <c r="MKQ42" s="325"/>
      <c r="MKR42" s="325"/>
      <c r="MKS42" s="325"/>
      <c r="MKT42" s="325"/>
      <c r="MKU42" s="325"/>
      <c r="MKV42" s="325"/>
      <c r="MKW42" s="325"/>
      <c r="MKX42" s="325"/>
      <c r="MKY42" s="325"/>
      <c r="MKZ42" s="325"/>
      <c r="MLA42" s="325"/>
      <c r="MLB42" s="325"/>
      <c r="MLC42" s="325"/>
      <c r="MLD42" s="325"/>
      <c r="MLE42" s="325"/>
      <c r="MLF42" s="325"/>
      <c r="MLG42" s="325"/>
      <c r="MLH42" s="325"/>
      <c r="MLI42" s="325"/>
      <c r="MLJ42" s="325"/>
      <c r="MLK42" s="325"/>
      <c r="MLL42" s="325"/>
      <c r="MLM42" s="325"/>
      <c r="MLN42" s="325"/>
      <c r="MLO42" s="325"/>
      <c r="MLP42" s="325"/>
      <c r="MLQ42" s="325"/>
      <c r="MLR42" s="325"/>
      <c r="MLS42" s="325"/>
      <c r="MLT42" s="325"/>
      <c r="MLU42" s="325"/>
      <c r="MLV42" s="325"/>
      <c r="MLW42" s="325"/>
      <c r="MLX42" s="325"/>
      <c r="MLY42" s="325"/>
      <c r="MLZ42" s="325"/>
      <c r="MMA42" s="325"/>
      <c r="MMB42" s="325"/>
      <c r="MMC42" s="325"/>
      <c r="MMD42" s="325"/>
      <c r="MME42" s="325"/>
      <c r="MMF42" s="325"/>
      <c r="MMG42" s="325"/>
      <c r="MMH42" s="325"/>
      <c r="MMI42" s="325"/>
      <c r="MMJ42" s="325"/>
      <c r="MMK42" s="325"/>
      <c r="MML42" s="325"/>
      <c r="MMM42" s="325"/>
      <c r="MMN42" s="325"/>
      <c r="MMO42" s="325"/>
      <c r="MMP42" s="325"/>
      <c r="MMQ42" s="325"/>
      <c r="MMR42" s="325"/>
      <c r="MMS42" s="325"/>
      <c r="MMT42" s="325"/>
      <c r="MMU42" s="325"/>
      <c r="MMV42" s="325"/>
      <c r="MMW42" s="325"/>
      <c r="MMX42" s="325"/>
      <c r="MMY42" s="325"/>
      <c r="MMZ42" s="325"/>
      <c r="MNA42" s="325"/>
      <c r="MNB42" s="325"/>
      <c r="MNC42" s="325"/>
      <c r="MND42" s="325"/>
      <c r="MNE42" s="325"/>
      <c r="MNF42" s="325"/>
      <c r="MNG42" s="325"/>
      <c r="MNH42" s="325"/>
      <c r="MNI42" s="325"/>
      <c r="MNJ42" s="325"/>
      <c r="MNK42" s="325"/>
      <c r="MNL42" s="325"/>
      <c r="MNM42" s="325"/>
      <c r="MNN42" s="325"/>
      <c r="MNO42" s="325"/>
      <c r="MNP42" s="325"/>
      <c r="MNQ42" s="325"/>
      <c r="MNR42" s="325"/>
      <c r="MNS42" s="325"/>
      <c r="MNT42" s="325"/>
      <c r="MNU42" s="325"/>
      <c r="MNV42" s="325"/>
      <c r="MNW42" s="325"/>
      <c r="MNX42" s="325"/>
      <c r="MNY42" s="325"/>
      <c r="MNZ42" s="325"/>
      <c r="MOA42" s="325"/>
      <c r="MOB42" s="325"/>
      <c r="MOC42" s="325"/>
      <c r="MOD42" s="325"/>
      <c r="MOE42" s="325"/>
      <c r="MOF42" s="325"/>
      <c r="MOG42" s="325"/>
      <c r="MOH42" s="325"/>
      <c r="MOI42" s="325"/>
      <c r="MOJ42" s="325"/>
      <c r="MOK42" s="325"/>
      <c r="MOL42" s="325"/>
      <c r="MOM42" s="325"/>
      <c r="MON42" s="325"/>
      <c r="MOO42" s="325"/>
      <c r="MOP42" s="325"/>
      <c r="MOQ42" s="325"/>
      <c r="MOR42" s="325"/>
      <c r="MOS42" s="325"/>
      <c r="MOT42" s="325"/>
      <c r="MOU42" s="325"/>
      <c r="MOV42" s="325"/>
      <c r="MOW42" s="325"/>
      <c r="MOX42" s="325"/>
      <c r="MOY42" s="325"/>
      <c r="MOZ42" s="325"/>
      <c r="MPA42" s="325"/>
      <c r="MPB42" s="325"/>
      <c r="MPC42" s="325"/>
      <c r="MPD42" s="325"/>
      <c r="MPE42" s="325"/>
      <c r="MPF42" s="325"/>
      <c r="MPG42" s="325"/>
      <c r="MPH42" s="325"/>
      <c r="MPI42" s="325"/>
      <c r="MPJ42" s="325"/>
      <c r="MPK42" s="325"/>
      <c r="MPL42" s="325"/>
      <c r="MPM42" s="325"/>
      <c r="MPN42" s="325"/>
      <c r="MPO42" s="325"/>
      <c r="MPP42" s="325"/>
      <c r="MPQ42" s="325"/>
      <c r="MPR42" s="325"/>
      <c r="MPS42" s="325"/>
      <c r="MPT42" s="325"/>
      <c r="MPU42" s="325"/>
      <c r="MPV42" s="325"/>
      <c r="MPW42" s="325"/>
      <c r="MPX42" s="325"/>
      <c r="MPY42" s="325"/>
      <c r="MPZ42" s="325"/>
      <c r="MQA42" s="325"/>
      <c r="MQB42" s="325"/>
      <c r="MQC42" s="325"/>
      <c r="MQD42" s="325"/>
      <c r="MQE42" s="325"/>
      <c r="MQF42" s="325"/>
      <c r="MQG42" s="325"/>
      <c r="MQH42" s="325"/>
      <c r="MQI42" s="325"/>
      <c r="MQJ42" s="325"/>
      <c r="MQK42" s="325"/>
      <c r="MQL42" s="325"/>
      <c r="MQM42" s="325"/>
      <c r="MQN42" s="325"/>
      <c r="MQO42" s="325"/>
      <c r="MQP42" s="325"/>
      <c r="MQQ42" s="325"/>
      <c r="MQR42" s="325"/>
      <c r="MQS42" s="325"/>
      <c r="MQT42" s="325"/>
      <c r="MQU42" s="325"/>
      <c r="MQV42" s="325"/>
      <c r="MQW42" s="325"/>
      <c r="MQX42" s="325"/>
      <c r="MQY42" s="325"/>
      <c r="MQZ42" s="325"/>
      <c r="MRA42" s="325"/>
      <c r="MRB42" s="325"/>
      <c r="MRC42" s="325"/>
      <c r="MRD42" s="325"/>
      <c r="MRE42" s="325"/>
      <c r="MRF42" s="325"/>
      <c r="MRG42" s="325"/>
      <c r="MRH42" s="325"/>
      <c r="MRI42" s="325"/>
      <c r="MRJ42" s="325"/>
      <c r="MRK42" s="325"/>
      <c r="MRL42" s="325"/>
      <c r="MRM42" s="325"/>
      <c r="MRN42" s="325"/>
      <c r="MRO42" s="325"/>
      <c r="MRP42" s="325"/>
      <c r="MRQ42" s="325"/>
      <c r="MRR42" s="325"/>
      <c r="MRS42" s="325"/>
      <c r="MRT42" s="325"/>
      <c r="MRU42" s="325"/>
      <c r="MRV42" s="325"/>
      <c r="MRW42" s="325"/>
      <c r="MRX42" s="325"/>
      <c r="MRY42" s="325"/>
      <c r="MRZ42" s="325"/>
      <c r="MSA42" s="325"/>
      <c r="MSB42" s="325"/>
      <c r="MSC42" s="325"/>
      <c r="MSD42" s="325"/>
      <c r="MSE42" s="325"/>
      <c r="MSF42" s="325"/>
      <c r="MSG42" s="325"/>
      <c r="MSH42" s="325"/>
      <c r="MSI42" s="325"/>
      <c r="MSJ42" s="325"/>
      <c r="MSK42" s="325"/>
      <c r="MSL42" s="325"/>
      <c r="MSM42" s="325"/>
      <c r="MSN42" s="325"/>
      <c r="MSO42" s="325"/>
      <c r="MSP42" s="325"/>
      <c r="MSQ42" s="325"/>
      <c r="MSR42" s="325"/>
      <c r="MSS42" s="325"/>
      <c r="MST42" s="325"/>
      <c r="MSU42" s="325"/>
      <c r="MSV42" s="325"/>
      <c r="MSW42" s="325"/>
      <c r="MSX42" s="325"/>
      <c r="MSY42" s="325"/>
      <c r="MSZ42" s="325"/>
      <c r="MTA42" s="325"/>
      <c r="MTB42" s="325"/>
      <c r="MTC42" s="325"/>
      <c r="MTD42" s="325"/>
      <c r="MTE42" s="325"/>
      <c r="MTF42" s="325"/>
      <c r="MTG42" s="325"/>
      <c r="MTH42" s="325"/>
      <c r="MTI42" s="325"/>
      <c r="MTJ42" s="325"/>
      <c r="MTK42" s="325"/>
      <c r="MTL42" s="325"/>
      <c r="MTM42" s="325"/>
      <c r="MTN42" s="325"/>
      <c r="MTO42" s="325"/>
      <c r="MTP42" s="325"/>
      <c r="MTQ42" s="325"/>
      <c r="MTR42" s="325"/>
      <c r="MTS42" s="325"/>
      <c r="MTT42" s="325"/>
      <c r="MTU42" s="325"/>
      <c r="MTV42" s="325"/>
      <c r="MTW42" s="325"/>
      <c r="MTX42" s="325"/>
      <c r="MTY42" s="325"/>
      <c r="MTZ42" s="325"/>
      <c r="MUA42" s="325"/>
      <c r="MUB42" s="325"/>
      <c r="MUC42" s="325"/>
      <c r="MUD42" s="325"/>
      <c r="MUE42" s="325"/>
      <c r="MUF42" s="325"/>
      <c r="MUG42" s="325"/>
      <c r="MUH42" s="325"/>
      <c r="MUI42" s="325"/>
      <c r="MUJ42" s="325"/>
      <c r="MUK42" s="325"/>
      <c r="MUL42" s="325"/>
      <c r="MUM42" s="325"/>
      <c r="MUN42" s="325"/>
      <c r="MUO42" s="325"/>
      <c r="MUP42" s="325"/>
      <c r="MUQ42" s="325"/>
      <c r="MUR42" s="325"/>
      <c r="MUS42" s="325"/>
      <c r="MUT42" s="325"/>
      <c r="MUU42" s="325"/>
      <c r="MUV42" s="325"/>
      <c r="MUW42" s="325"/>
      <c r="MUX42" s="325"/>
      <c r="MUY42" s="325"/>
      <c r="MUZ42" s="325"/>
      <c r="MVA42" s="325"/>
      <c r="MVB42" s="325"/>
      <c r="MVC42" s="325"/>
      <c r="MVD42" s="325"/>
      <c r="MVE42" s="325"/>
      <c r="MVF42" s="325"/>
      <c r="MVG42" s="325"/>
      <c r="MVH42" s="325"/>
      <c r="MVI42" s="325"/>
      <c r="MVJ42" s="325"/>
      <c r="MVK42" s="325"/>
      <c r="MVL42" s="325"/>
      <c r="MVM42" s="325"/>
      <c r="MVN42" s="325"/>
      <c r="MVO42" s="325"/>
      <c r="MVP42" s="325"/>
      <c r="MVQ42" s="325"/>
      <c r="MVR42" s="325"/>
      <c r="MVS42" s="325"/>
      <c r="MVT42" s="325"/>
      <c r="MVU42" s="325"/>
      <c r="MVV42" s="325"/>
      <c r="MVW42" s="325"/>
      <c r="MVX42" s="325"/>
      <c r="MVY42" s="325"/>
      <c r="MVZ42" s="325"/>
      <c r="MWA42" s="325"/>
      <c r="MWB42" s="325"/>
      <c r="MWC42" s="325"/>
      <c r="MWD42" s="325"/>
      <c r="MWE42" s="325"/>
      <c r="MWF42" s="325"/>
      <c r="MWG42" s="325"/>
      <c r="MWH42" s="325"/>
      <c r="MWI42" s="325"/>
      <c r="MWJ42" s="325"/>
      <c r="MWK42" s="325"/>
      <c r="MWL42" s="325"/>
      <c r="MWM42" s="325"/>
      <c r="MWN42" s="325"/>
      <c r="MWO42" s="325"/>
      <c r="MWP42" s="325"/>
      <c r="MWQ42" s="325"/>
      <c r="MWR42" s="325"/>
      <c r="MWS42" s="325"/>
      <c r="MWT42" s="325"/>
      <c r="MWU42" s="325"/>
      <c r="MWV42" s="325"/>
      <c r="MWW42" s="325"/>
      <c r="MWX42" s="325"/>
      <c r="MWY42" s="325"/>
      <c r="MWZ42" s="325"/>
      <c r="MXA42" s="325"/>
      <c r="MXB42" s="325"/>
      <c r="MXC42" s="325"/>
      <c r="MXD42" s="325"/>
      <c r="MXE42" s="325"/>
      <c r="MXF42" s="325"/>
      <c r="MXG42" s="325"/>
      <c r="MXH42" s="325"/>
      <c r="MXI42" s="325"/>
      <c r="MXJ42" s="325"/>
      <c r="MXK42" s="325"/>
      <c r="MXL42" s="325"/>
      <c r="MXM42" s="325"/>
      <c r="MXN42" s="325"/>
      <c r="MXO42" s="325"/>
      <c r="MXP42" s="325"/>
      <c r="MXQ42" s="325"/>
      <c r="MXR42" s="325"/>
      <c r="MXS42" s="325"/>
      <c r="MXT42" s="325"/>
      <c r="MXU42" s="325"/>
      <c r="MXV42" s="325"/>
      <c r="MXW42" s="325"/>
      <c r="MXX42" s="325"/>
      <c r="MXY42" s="325"/>
      <c r="MXZ42" s="325"/>
      <c r="MYA42" s="325"/>
      <c r="MYB42" s="325"/>
      <c r="MYC42" s="325"/>
      <c r="MYD42" s="325"/>
      <c r="MYE42" s="325"/>
      <c r="MYF42" s="325"/>
      <c r="MYG42" s="325"/>
      <c r="MYH42" s="325"/>
      <c r="MYI42" s="325"/>
      <c r="MYJ42" s="325"/>
      <c r="MYK42" s="325"/>
      <c r="MYL42" s="325"/>
      <c r="MYM42" s="325"/>
      <c r="MYN42" s="325"/>
      <c r="MYO42" s="325"/>
      <c r="MYP42" s="325"/>
      <c r="MYQ42" s="325"/>
      <c r="MYR42" s="325"/>
      <c r="MYS42" s="325"/>
      <c r="MYT42" s="325"/>
      <c r="MYU42" s="325"/>
      <c r="MYV42" s="325"/>
      <c r="MYW42" s="325"/>
      <c r="MYX42" s="325"/>
      <c r="MYY42" s="325"/>
      <c r="MYZ42" s="325"/>
      <c r="MZA42" s="325"/>
      <c r="MZB42" s="325"/>
      <c r="MZC42" s="325"/>
      <c r="MZD42" s="325"/>
      <c r="MZE42" s="325"/>
      <c r="MZF42" s="325"/>
      <c r="MZG42" s="325"/>
      <c r="MZH42" s="325"/>
      <c r="MZI42" s="325"/>
      <c r="MZJ42" s="325"/>
      <c r="MZK42" s="325"/>
      <c r="MZL42" s="325"/>
      <c r="MZM42" s="325"/>
      <c r="MZN42" s="325"/>
      <c r="MZO42" s="325"/>
      <c r="MZP42" s="325"/>
      <c r="MZQ42" s="325"/>
      <c r="MZR42" s="325"/>
      <c r="MZS42" s="325"/>
      <c r="MZT42" s="325"/>
      <c r="MZU42" s="325"/>
      <c r="MZV42" s="325"/>
      <c r="MZW42" s="325"/>
      <c r="MZX42" s="325"/>
      <c r="MZY42" s="325"/>
      <c r="MZZ42" s="325"/>
      <c r="NAA42" s="325"/>
      <c r="NAB42" s="325"/>
      <c r="NAC42" s="325"/>
      <c r="NAD42" s="325"/>
      <c r="NAE42" s="325"/>
      <c r="NAF42" s="325"/>
      <c r="NAG42" s="325"/>
      <c r="NAH42" s="325"/>
      <c r="NAI42" s="325"/>
      <c r="NAJ42" s="325"/>
      <c r="NAK42" s="325"/>
      <c r="NAL42" s="325"/>
      <c r="NAM42" s="325"/>
      <c r="NAN42" s="325"/>
      <c r="NAO42" s="325"/>
      <c r="NAP42" s="325"/>
      <c r="NAQ42" s="325"/>
      <c r="NAR42" s="325"/>
      <c r="NAS42" s="325"/>
      <c r="NAT42" s="325"/>
      <c r="NAU42" s="325"/>
      <c r="NAV42" s="325"/>
      <c r="NAW42" s="325"/>
      <c r="NAX42" s="325"/>
      <c r="NAY42" s="325"/>
      <c r="NAZ42" s="325"/>
      <c r="NBA42" s="325"/>
      <c r="NBB42" s="325"/>
      <c r="NBC42" s="325"/>
      <c r="NBD42" s="325"/>
      <c r="NBE42" s="325"/>
      <c r="NBF42" s="325"/>
      <c r="NBG42" s="325"/>
      <c r="NBH42" s="325"/>
      <c r="NBI42" s="325"/>
      <c r="NBJ42" s="325"/>
      <c r="NBK42" s="325"/>
      <c r="NBL42" s="325"/>
      <c r="NBM42" s="325"/>
      <c r="NBN42" s="325"/>
      <c r="NBO42" s="325"/>
      <c r="NBP42" s="325"/>
      <c r="NBQ42" s="325"/>
      <c r="NBR42" s="325"/>
      <c r="NBS42" s="325"/>
      <c r="NBT42" s="325"/>
      <c r="NBU42" s="325"/>
      <c r="NBV42" s="325"/>
      <c r="NBW42" s="325"/>
      <c r="NBX42" s="325"/>
      <c r="NBY42" s="325"/>
      <c r="NBZ42" s="325"/>
      <c r="NCA42" s="325"/>
      <c r="NCB42" s="325"/>
      <c r="NCC42" s="325"/>
      <c r="NCD42" s="325"/>
      <c r="NCE42" s="325"/>
      <c r="NCF42" s="325"/>
      <c r="NCG42" s="325"/>
      <c r="NCH42" s="325"/>
      <c r="NCI42" s="325"/>
      <c r="NCJ42" s="325"/>
      <c r="NCK42" s="325"/>
      <c r="NCL42" s="325"/>
      <c r="NCM42" s="325"/>
      <c r="NCN42" s="325"/>
      <c r="NCO42" s="325"/>
      <c r="NCP42" s="325"/>
      <c r="NCQ42" s="325"/>
      <c r="NCR42" s="325"/>
      <c r="NCS42" s="325"/>
      <c r="NCT42" s="325"/>
      <c r="NCU42" s="325"/>
      <c r="NCV42" s="325"/>
      <c r="NCW42" s="325"/>
      <c r="NCX42" s="325"/>
      <c r="NCY42" s="325"/>
      <c r="NCZ42" s="325"/>
      <c r="NDA42" s="325"/>
      <c r="NDB42" s="325"/>
      <c r="NDC42" s="325"/>
      <c r="NDD42" s="325"/>
      <c r="NDE42" s="325"/>
      <c r="NDF42" s="325"/>
      <c r="NDG42" s="325"/>
      <c r="NDH42" s="325"/>
      <c r="NDI42" s="325"/>
      <c r="NDJ42" s="325"/>
      <c r="NDK42" s="325"/>
      <c r="NDL42" s="325"/>
      <c r="NDM42" s="325"/>
      <c r="NDN42" s="325"/>
      <c r="NDO42" s="325"/>
      <c r="NDP42" s="325"/>
      <c r="NDQ42" s="325"/>
      <c r="NDR42" s="325"/>
      <c r="NDS42" s="325"/>
      <c r="NDT42" s="325"/>
      <c r="NDU42" s="325"/>
      <c r="NDV42" s="325"/>
      <c r="NDW42" s="325"/>
      <c r="NDX42" s="325"/>
      <c r="NDY42" s="325"/>
      <c r="NDZ42" s="325"/>
      <c r="NEA42" s="325"/>
      <c r="NEB42" s="325"/>
      <c r="NEC42" s="325"/>
      <c r="NED42" s="325"/>
      <c r="NEE42" s="325"/>
      <c r="NEF42" s="325"/>
      <c r="NEG42" s="325"/>
      <c r="NEH42" s="325"/>
      <c r="NEI42" s="325"/>
      <c r="NEJ42" s="325"/>
      <c r="NEK42" s="325"/>
      <c r="NEL42" s="325"/>
      <c r="NEM42" s="325"/>
      <c r="NEN42" s="325"/>
      <c r="NEO42" s="325"/>
      <c r="NEP42" s="325"/>
      <c r="NEQ42" s="325"/>
      <c r="NER42" s="325"/>
      <c r="NES42" s="325"/>
      <c r="NET42" s="325"/>
      <c r="NEU42" s="325"/>
      <c r="NEV42" s="325"/>
      <c r="NEW42" s="325"/>
      <c r="NEX42" s="325"/>
      <c r="NEY42" s="325"/>
      <c r="NEZ42" s="325"/>
      <c r="NFA42" s="325"/>
      <c r="NFB42" s="325"/>
      <c r="NFC42" s="325"/>
      <c r="NFD42" s="325"/>
      <c r="NFE42" s="325"/>
      <c r="NFF42" s="325"/>
      <c r="NFG42" s="325"/>
      <c r="NFH42" s="325"/>
      <c r="NFI42" s="325"/>
      <c r="NFJ42" s="325"/>
      <c r="NFK42" s="325"/>
      <c r="NFL42" s="325"/>
      <c r="NFM42" s="325"/>
      <c r="NFN42" s="325"/>
      <c r="NFO42" s="325"/>
      <c r="NFP42" s="325"/>
      <c r="NFQ42" s="325"/>
      <c r="NFR42" s="325"/>
      <c r="NFS42" s="325"/>
      <c r="NFT42" s="325"/>
      <c r="NFU42" s="325"/>
      <c r="NFV42" s="325"/>
      <c r="NFW42" s="325"/>
      <c r="NFX42" s="325"/>
      <c r="NFY42" s="325"/>
      <c r="NFZ42" s="325"/>
      <c r="NGA42" s="325"/>
      <c r="NGB42" s="325"/>
      <c r="NGC42" s="325"/>
      <c r="NGD42" s="325"/>
      <c r="NGE42" s="325"/>
      <c r="NGF42" s="325"/>
      <c r="NGG42" s="325"/>
      <c r="NGH42" s="325"/>
      <c r="NGI42" s="325"/>
      <c r="NGJ42" s="325"/>
      <c r="NGK42" s="325"/>
      <c r="NGL42" s="325"/>
      <c r="NGM42" s="325"/>
      <c r="NGN42" s="325"/>
      <c r="NGO42" s="325"/>
      <c r="NGP42" s="325"/>
      <c r="NGQ42" s="325"/>
      <c r="NGR42" s="325"/>
      <c r="NGS42" s="325"/>
      <c r="NGT42" s="325"/>
      <c r="NGU42" s="325"/>
      <c r="NGV42" s="325"/>
      <c r="NGW42" s="325"/>
      <c r="NGX42" s="325"/>
      <c r="NGY42" s="325"/>
      <c r="NGZ42" s="325"/>
      <c r="NHA42" s="325"/>
      <c r="NHB42" s="325"/>
      <c r="NHC42" s="325"/>
      <c r="NHD42" s="325"/>
      <c r="NHE42" s="325"/>
      <c r="NHF42" s="325"/>
      <c r="NHG42" s="325"/>
      <c r="NHH42" s="325"/>
      <c r="NHI42" s="325"/>
      <c r="NHJ42" s="325"/>
      <c r="NHK42" s="325"/>
      <c r="NHL42" s="325"/>
      <c r="NHM42" s="325"/>
      <c r="NHN42" s="325"/>
      <c r="NHO42" s="325"/>
      <c r="NHP42" s="325"/>
      <c r="NHQ42" s="325"/>
      <c r="NHR42" s="325"/>
      <c r="NHS42" s="325"/>
      <c r="NHT42" s="325"/>
      <c r="NHU42" s="325"/>
      <c r="NHV42" s="325"/>
      <c r="NHW42" s="325"/>
      <c r="NHX42" s="325"/>
      <c r="NHY42" s="325"/>
      <c r="NHZ42" s="325"/>
      <c r="NIA42" s="325"/>
      <c r="NIB42" s="325"/>
      <c r="NIC42" s="325"/>
      <c r="NID42" s="325"/>
      <c r="NIE42" s="325"/>
      <c r="NIF42" s="325"/>
      <c r="NIG42" s="325"/>
      <c r="NIH42" s="325"/>
      <c r="NII42" s="325"/>
      <c r="NIJ42" s="325"/>
      <c r="NIK42" s="325"/>
      <c r="NIL42" s="325"/>
      <c r="NIM42" s="325"/>
      <c r="NIN42" s="325"/>
      <c r="NIO42" s="325"/>
      <c r="NIP42" s="325"/>
      <c r="NIQ42" s="325"/>
      <c r="NIR42" s="325"/>
      <c r="NIS42" s="325"/>
      <c r="NIT42" s="325"/>
      <c r="NIU42" s="325"/>
      <c r="NIV42" s="325"/>
      <c r="NIW42" s="325"/>
      <c r="NIX42" s="325"/>
      <c r="NIY42" s="325"/>
      <c r="NIZ42" s="325"/>
      <c r="NJA42" s="325"/>
      <c r="NJB42" s="325"/>
      <c r="NJC42" s="325"/>
      <c r="NJD42" s="325"/>
      <c r="NJE42" s="325"/>
      <c r="NJF42" s="325"/>
      <c r="NJG42" s="325"/>
      <c r="NJH42" s="325"/>
      <c r="NJI42" s="325"/>
      <c r="NJJ42" s="325"/>
      <c r="NJK42" s="325"/>
      <c r="NJL42" s="325"/>
      <c r="NJM42" s="325"/>
      <c r="NJN42" s="325"/>
      <c r="NJO42" s="325"/>
      <c r="NJP42" s="325"/>
      <c r="NJQ42" s="325"/>
      <c r="NJR42" s="325"/>
      <c r="NJS42" s="325"/>
      <c r="NJT42" s="325"/>
      <c r="NJU42" s="325"/>
      <c r="NJV42" s="325"/>
      <c r="NJW42" s="325"/>
      <c r="NJX42" s="325"/>
      <c r="NJY42" s="325"/>
      <c r="NJZ42" s="325"/>
      <c r="NKA42" s="325"/>
      <c r="NKB42" s="325"/>
      <c r="NKC42" s="325"/>
      <c r="NKD42" s="325"/>
      <c r="NKE42" s="325"/>
      <c r="NKF42" s="325"/>
      <c r="NKG42" s="325"/>
      <c r="NKH42" s="325"/>
      <c r="NKI42" s="325"/>
      <c r="NKJ42" s="325"/>
      <c r="NKK42" s="325"/>
      <c r="NKL42" s="325"/>
      <c r="NKM42" s="325"/>
      <c r="NKN42" s="325"/>
      <c r="NKO42" s="325"/>
      <c r="NKP42" s="325"/>
      <c r="NKQ42" s="325"/>
      <c r="NKR42" s="325"/>
      <c r="NKS42" s="325"/>
      <c r="NKT42" s="325"/>
      <c r="NKU42" s="325"/>
      <c r="NKV42" s="325"/>
      <c r="NKW42" s="325"/>
      <c r="NKX42" s="325"/>
      <c r="NKY42" s="325"/>
      <c r="NKZ42" s="325"/>
      <c r="NLA42" s="325"/>
      <c r="NLB42" s="325"/>
      <c r="NLC42" s="325"/>
      <c r="NLD42" s="325"/>
      <c r="NLE42" s="325"/>
      <c r="NLF42" s="325"/>
      <c r="NLG42" s="325"/>
      <c r="NLH42" s="325"/>
      <c r="NLI42" s="325"/>
      <c r="NLJ42" s="325"/>
      <c r="NLK42" s="325"/>
      <c r="NLL42" s="325"/>
      <c r="NLM42" s="325"/>
      <c r="NLN42" s="325"/>
      <c r="NLO42" s="325"/>
      <c r="NLP42" s="325"/>
      <c r="NLQ42" s="325"/>
      <c r="NLR42" s="325"/>
      <c r="NLS42" s="325"/>
      <c r="NLT42" s="325"/>
      <c r="NLU42" s="325"/>
      <c r="NLV42" s="325"/>
      <c r="NLW42" s="325"/>
      <c r="NLX42" s="325"/>
      <c r="NLY42" s="325"/>
      <c r="NLZ42" s="325"/>
      <c r="NMA42" s="325"/>
      <c r="NMB42" s="325"/>
      <c r="NMC42" s="325"/>
      <c r="NMD42" s="325"/>
      <c r="NME42" s="325"/>
      <c r="NMF42" s="325"/>
      <c r="NMG42" s="325"/>
      <c r="NMH42" s="325"/>
      <c r="NMI42" s="325"/>
      <c r="NMJ42" s="325"/>
      <c r="NMK42" s="325"/>
      <c r="NML42" s="325"/>
      <c r="NMM42" s="325"/>
      <c r="NMN42" s="325"/>
      <c r="NMO42" s="325"/>
      <c r="NMP42" s="325"/>
      <c r="NMQ42" s="325"/>
      <c r="NMR42" s="325"/>
      <c r="NMS42" s="325"/>
      <c r="NMT42" s="325"/>
      <c r="NMU42" s="325"/>
      <c r="NMV42" s="325"/>
      <c r="NMW42" s="325"/>
      <c r="NMX42" s="325"/>
      <c r="NMY42" s="325"/>
      <c r="NMZ42" s="325"/>
      <c r="NNA42" s="325"/>
      <c r="NNB42" s="325"/>
      <c r="NNC42" s="325"/>
      <c r="NND42" s="325"/>
      <c r="NNE42" s="325"/>
      <c r="NNF42" s="325"/>
      <c r="NNG42" s="325"/>
      <c r="NNH42" s="325"/>
      <c r="NNI42" s="325"/>
      <c r="NNJ42" s="325"/>
      <c r="NNK42" s="325"/>
      <c r="NNL42" s="325"/>
      <c r="NNM42" s="325"/>
      <c r="NNN42" s="325"/>
      <c r="NNO42" s="325"/>
      <c r="NNP42" s="325"/>
      <c r="NNQ42" s="325"/>
      <c r="NNR42" s="325"/>
      <c r="NNS42" s="325"/>
      <c r="NNT42" s="325"/>
      <c r="NNU42" s="325"/>
      <c r="NNV42" s="325"/>
      <c r="NNW42" s="325"/>
      <c r="NNX42" s="325"/>
      <c r="NNY42" s="325"/>
      <c r="NNZ42" s="325"/>
      <c r="NOA42" s="325"/>
      <c r="NOB42" s="325"/>
      <c r="NOC42" s="325"/>
      <c r="NOD42" s="325"/>
      <c r="NOE42" s="325"/>
      <c r="NOF42" s="325"/>
      <c r="NOG42" s="325"/>
      <c r="NOH42" s="325"/>
      <c r="NOI42" s="325"/>
      <c r="NOJ42" s="325"/>
      <c r="NOK42" s="325"/>
      <c r="NOL42" s="325"/>
      <c r="NOM42" s="325"/>
      <c r="NON42" s="325"/>
      <c r="NOO42" s="325"/>
      <c r="NOP42" s="325"/>
      <c r="NOQ42" s="325"/>
      <c r="NOR42" s="325"/>
      <c r="NOS42" s="325"/>
      <c r="NOT42" s="325"/>
      <c r="NOU42" s="325"/>
      <c r="NOV42" s="325"/>
      <c r="NOW42" s="325"/>
      <c r="NOX42" s="325"/>
      <c r="NOY42" s="325"/>
      <c r="NOZ42" s="325"/>
      <c r="NPA42" s="325"/>
      <c r="NPB42" s="325"/>
      <c r="NPC42" s="325"/>
      <c r="NPD42" s="325"/>
      <c r="NPE42" s="325"/>
      <c r="NPF42" s="325"/>
      <c r="NPG42" s="325"/>
      <c r="NPH42" s="325"/>
      <c r="NPI42" s="325"/>
      <c r="NPJ42" s="325"/>
      <c r="NPK42" s="325"/>
      <c r="NPL42" s="325"/>
      <c r="NPM42" s="325"/>
      <c r="NPN42" s="325"/>
      <c r="NPO42" s="325"/>
      <c r="NPP42" s="325"/>
      <c r="NPQ42" s="325"/>
      <c r="NPR42" s="325"/>
      <c r="NPS42" s="325"/>
      <c r="NPT42" s="325"/>
      <c r="NPU42" s="325"/>
      <c r="NPV42" s="325"/>
      <c r="NPW42" s="325"/>
      <c r="NPX42" s="325"/>
      <c r="NPY42" s="325"/>
      <c r="NPZ42" s="325"/>
      <c r="NQA42" s="325"/>
      <c r="NQB42" s="325"/>
      <c r="NQC42" s="325"/>
      <c r="NQD42" s="325"/>
      <c r="NQE42" s="325"/>
      <c r="NQF42" s="325"/>
      <c r="NQG42" s="325"/>
      <c r="NQH42" s="325"/>
      <c r="NQI42" s="325"/>
      <c r="NQJ42" s="325"/>
      <c r="NQK42" s="325"/>
      <c r="NQL42" s="325"/>
      <c r="NQM42" s="325"/>
      <c r="NQN42" s="325"/>
      <c r="NQO42" s="325"/>
      <c r="NQP42" s="325"/>
      <c r="NQQ42" s="325"/>
      <c r="NQR42" s="325"/>
      <c r="NQS42" s="325"/>
      <c r="NQT42" s="325"/>
      <c r="NQU42" s="325"/>
      <c r="NQV42" s="325"/>
      <c r="NQW42" s="325"/>
      <c r="NQX42" s="325"/>
      <c r="NQY42" s="325"/>
      <c r="NQZ42" s="325"/>
      <c r="NRA42" s="325"/>
      <c r="NRB42" s="325"/>
      <c r="NRC42" s="325"/>
      <c r="NRD42" s="325"/>
      <c r="NRE42" s="325"/>
      <c r="NRF42" s="325"/>
      <c r="NRG42" s="325"/>
      <c r="NRH42" s="325"/>
      <c r="NRI42" s="325"/>
      <c r="NRJ42" s="325"/>
      <c r="NRK42" s="325"/>
      <c r="NRL42" s="325"/>
      <c r="NRM42" s="325"/>
      <c r="NRN42" s="325"/>
      <c r="NRO42" s="325"/>
      <c r="NRP42" s="325"/>
      <c r="NRQ42" s="325"/>
      <c r="NRR42" s="325"/>
      <c r="NRS42" s="325"/>
      <c r="NRT42" s="325"/>
      <c r="NRU42" s="325"/>
      <c r="NRV42" s="325"/>
      <c r="NRW42" s="325"/>
      <c r="NRX42" s="325"/>
      <c r="NRY42" s="325"/>
      <c r="NRZ42" s="325"/>
      <c r="NSA42" s="325"/>
      <c r="NSB42" s="325"/>
      <c r="NSC42" s="325"/>
      <c r="NSD42" s="325"/>
      <c r="NSE42" s="325"/>
      <c r="NSF42" s="325"/>
      <c r="NSG42" s="325"/>
      <c r="NSH42" s="325"/>
      <c r="NSI42" s="325"/>
      <c r="NSJ42" s="325"/>
      <c r="NSK42" s="325"/>
      <c r="NSL42" s="325"/>
      <c r="NSM42" s="325"/>
      <c r="NSN42" s="325"/>
      <c r="NSO42" s="325"/>
      <c r="NSP42" s="325"/>
      <c r="NSQ42" s="325"/>
      <c r="NSR42" s="325"/>
      <c r="NSS42" s="325"/>
      <c r="NST42" s="325"/>
      <c r="NSU42" s="325"/>
      <c r="NSV42" s="325"/>
      <c r="NSW42" s="325"/>
      <c r="NSX42" s="325"/>
      <c r="NSY42" s="325"/>
      <c r="NSZ42" s="325"/>
      <c r="NTA42" s="325"/>
      <c r="NTB42" s="325"/>
      <c r="NTC42" s="325"/>
      <c r="NTD42" s="325"/>
      <c r="NTE42" s="325"/>
      <c r="NTF42" s="325"/>
      <c r="NTG42" s="325"/>
      <c r="NTH42" s="325"/>
      <c r="NTI42" s="325"/>
      <c r="NTJ42" s="325"/>
      <c r="NTK42" s="325"/>
      <c r="NTL42" s="325"/>
      <c r="NTM42" s="325"/>
      <c r="NTN42" s="325"/>
      <c r="NTO42" s="325"/>
      <c r="NTP42" s="325"/>
      <c r="NTQ42" s="325"/>
      <c r="NTR42" s="325"/>
      <c r="NTS42" s="325"/>
      <c r="NTT42" s="325"/>
      <c r="NTU42" s="325"/>
      <c r="NTV42" s="325"/>
      <c r="NTW42" s="325"/>
      <c r="NTX42" s="325"/>
      <c r="NTY42" s="325"/>
      <c r="NTZ42" s="325"/>
      <c r="NUA42" s="325"/>
      <c r="NUB42" s="325"/>
      <c r="NUC42" s="325"/>
      <c r="NUD42" s="325"/>
      <c r="NUE42" s="325"/>
      <c r="NUF42" s="325"/>
      <c r="NUG42" s="325"/>
      <c r="NUH42" s="325"/>
      <c r="NUI42" s="325"/>
      <c r="NUJ42" s="325"/>
      <c r="NUK42" s="325"/>
      <c r="NUL42" s="325"/>
      <c r="NUM42" s="325"/>
      <c r="NUN42" s="325"/>
      <c r="NUO42" s="325"/>
      <c r="NUP42" s="325"/>
      <c r="NUQ42" s="325"/>
      <c r="NUR42" s="325"/>
      <c r="NUS42" s="325"/>
      <c r="NUT42" s="325"/>
      <c r="NUU42" s="325"/>
      <c r="NUV42" s="325"/>
      <c r="NUW42" s="325"/>
      <c r="NUX42" s="325"/>
      <c r="NUY42" s="325"/>
      <c r="NUZ42" s="325"/>
      <c r="NVA42" s="325"/>
      <c r="NVB42" s="325"/>
      <c r="NVC42" s="325"/>
      <c r="NVD42" s="325"/>
      <c r="NVE42" s="325"/>
      <c r="NVF42" s="325"/>
      <c r="NVG42" s="325"/>
      <c r="NVH42" s="325"/>
      <c r="NVI42" s="325"/>
      <c r="NVJ42" s="325"/>
      <c r="NVK42" s="325"/>
      <c r="NVL42" s="325"/>
      <c r="NVM42" s="325"/>
      <c r="NVN42" s="325"/>
      <c r="NVO42" s="325"/>
      <c r="NVP42" s="325"/>
      <c r="NVQ42" s="325"/>
      <c r="NVR42" s="325"/>
      <c r="NVS42" s="325"/>
      <c r="NVT42" s="325"/>
      <c r="NVU42" s="325"/>
      <c r="NVV42" s="325"/>
      <c r="NVW42" s="325"/>
      <c r="NVX42" s="325"/>
      <c r="NVY42" s="325"/>
      <c r="NVZ42" s="325"/>
      <c r="NWA42" s="325"/>
      <c r="NWB42" s="325"/>
      <c r="NWC42" s="325"/>
      <c r="NWD42" s="325"/>
      <c r="NWE42" s="325"/>
      <c r="NWF42" s="325"/>
      <c r="NWG42" s="325"/>
      <c r="NWH42" s="325"/>
      <c r="NWI42" s="325"/>
      <c r="NWJ42" s="325"/>
      <c r="NWK42" s="325"/>
      <c r="NWL42" s="325"/>
      <c r="NWM42" s="325"/>
      <c r="NWN42" s="325"/>
      <c r="NWO42" s="325"/>
      <c r="NWP42" s="325"/>
      <c r="NWQ42" s="325"/>
      <c r="NWR42" s="325"/>
      <c r="NWS42" s="325"/>
      <c r="NWT42" s="325"/>
      <c r="NWU42" s="325"/>
      <c r="NWV42" s="325"/>
      <c r="NWW42" s="325"/>
      <c r="NWX42" s="325"/>
      <c r="NWY42" s="325"/>
      <c r="NWZ42" s="325"/>
      <c r="NXA42" s="325"/>
      <c r="NXB42" s="325"/>
      <c r="NXC42" s="325"/>
      <c r="NXD42" s="325"/>
      <c r="NXE42" s="325"/>
      <c r="NXF42" s="325"/>
      <c r="NXG42" s="325"/>
      <c r="NXH42" s="325"/>
      <c r="NXI42" s="325"/>
      <c r="NXJ42" s="325"/>
      <c r="NXK42" s="325"/>
      <c r="NXL42" s="325"/>
      <c r="NXM42" s="325"/>
      <c r="NXN42" s="325"/>
      <c r="NXO42" s="325"/>
      <c r="NXP42" s="325"/>
      <c r="NXQ42" s="325"/>
      <c r="NXR42" s="325"/>
      <c r="NXS42" s="325"/>
      <c r="NXT42" s="325"/>
      <c r="NXU42" s="325"/>
      <c r="NXV42" s="325"/>
      <c r="NXW42" s="325"/>
      <c r="NXX42" s="325"/>
      <c r="NXY42" s="325"/>
      <c r="NXZ42" s="325"/>
      <c r="NYA42" s="325"/>
      <c r="NYB42" s="325"/>
      <c r="NYC42" s="325"/>
      <c r="NYD42" s="325"/>
      <c r="NYE42" s="325"/>
      <c r="NYF42" s="325"/>
      <c r="NYG42" s="325"/>
      <c r="NYH42" s="325"/>
      <c r="NYI42" s="325"/>
      <c r="NYJ42" s="325"/>
      <c r="NYK42" s="325"/>
      <c r="NYL42" s="325"/>
      <c r="NYM42" s="325"/>
      <c r="NYN42" s="325"/>
      <c r="NYO42" s="325"/>
      <c r="NYP42" s="325"/>
      <c r="NYQ42" s="325"/>
      <c r="NYR42" s="325"/>
      <c r="NYS42" s="325"/>
      <c r="NYT42" s="325"/>
      <c r="NYU42" s="325"/>
      <c r="NYV42" s="325"/>
      <c r="NYW42" s="325"/>
      <c r="NYX42" s="325"/>
      <c r="NYY42" s="325"/>
      <c r="NYZ42" s="325"/>
      <c r="NZA42" s="325"/>
      <c r="NZB42" s="325"/>
      <c r="NZC42" s="325"/>
      <c r="NZD42" s="325"/>
      <c r="NZE42" s="325"/>
      <c r="NZF42" s="325"/>
      <c r="NZG42" s="325"/>
      <c r="NZH42" s="325"/>
      <c r="NZI42" s="325"/>
      <c r="NZJ42" s="325"/>
      <c r="NZK42" s="325"/>
      <c r="NZL42" s="325"/>
      <c r="NZM42" s="325"/>
      <c r="NZN42" s="325"/>
      <c r="NZO42" s="325"/>
      <c r="NZP42" s="325"/>
      <c r="NZQ42" s="325"/>
      <c r="NZR42" s="325"/>
      <c r="NZS42" s="325"/>
      <c r="NZT42" s="325"/>
      <c r="NZU42" s="325"/>
      <c r="NZV42" s="325"/>
      <c r="NZW42" s="325"/>
      <c r="NZX42" s="325"/>
      <c r="NZY42" s="325"/>
      <c r="NZZ42" s="325"/>
      <c r="OAA42" s="325"/>
      <c r="OAB42" s="325"/>
      <c r="OAC42" s="325"/>
      <c r="OAD42" s="325"/>
      <c r="OAE42" s="325"/>
      <c r="OAF42" s="325"/>
      <c r="OAG42" s="325"/>
      <c r="OAH42" s="325"/>
      <c r="OAI42" s="325"/>
      <c r="OAJ42" s="325"/>
      <c r="OAK42" s="325"/>
      <c r="OAL42" s="325"/>
      <c r="OAM42" s="325"/>
      <c r="OAN42" s="325"/>
      <c r="OAO42" s="325"/>
      <c r="OAP42" s="325"/>
      <c r="OAQ42" s="325"/>
      <c r="OAR42" s="325"/>
      <c r="OAS42" s="325"/>
      <c r="OAT42" s="325"/>
      <c r="OAU42" s="325"/>
      <c r="OAV42" s="325"/>
      <c r="OAW42" s="325"/>
      <c r="OAX42" s="325"/>
      <c r="OAY42" s="325"/>
      <c r="OAZ42" s="325"/>
      <c r="OBA42" s="325"/>
      <c r="OBB42" s="325"/>
      <c r="OBC42" s="325"/>
      <c r="OBD42" s="325"/>
      <c r="OBE42" s="325"/>
      <c r="OBF42" s="325"/>
      <c r="OBG42" s="325"/>
      <c r="OBH42" s="325"/>
      <c r="OBI42" s="325"/>
      <c r="OBJ42" s="325"/>
      <c r="OBK42" s="325"/>
      <c r="OBL42" s="325"/>
      <c r="OBM42" s="325"/>
      <c r="OBN42" s="325"/>
      <c r="OBO42" s="325"/>
      <c r="OBP42" s="325"/>
      <c r="OBQ42" s="325"/>
      <c r="OBR42" s="325"/>
      <c r="OBS42" s="325"/>
      <c r="OBT42" s="325"/>
      <c r="OBU42" s="325"/>
      <c r="OBV42" s="325"/>
      <c r="OBW42" s="325"/>
      <c r="OBX42" s="325"/>
      <c r="OBY42" s="325"/>
      <c r="OBZ42" s="325"/>
      <c r="OCA42" s="325"/>
      <c r="OCB42" s="325"/>
      <c r="OCC42" s="325"/>
      <c r="OCD42" s="325"/>
      <c r="OCE42" s="325"/>
      <c r="OCF42" s="325"/>
      <c r="OCG42" s="325"/>
      <c r="OCH42" s="325"/>
      <c r="OCI42" s="325"/>
      <c r="OCJ42" s="325"/>
      <c r="OCK42" s="325"/>
      <c r="OCL42" s="325"/>
      <c r="OCM42" s="325"/>
      <c r="OCN42" s="325"/>
      <c r="OCO42" s="325"/>
      <c r="OCP42" s="325"/>
      <c r="OCQ42" s="325"/>
      <c r="OCR42" s="325"/>
      <c r="OCS42" s="325"/>
      <c r="OCT42" s="325"/>
      <c r="OCU42" s="325"/>
      <c r="OCV42" s="325"/>
      <c r="OCW42" s="325"/>
      <c r="OCX42" s="325"/>
      <c r="OCY42" s="325"/>
      <c r="OCZ42" s="325"/>
      <c r="ODA42" s="325"/>
      <c r="ODB42" s="325"/>
      <c r="ODC42" s="325"/>
      <c r="ODD42" s="325"/>
      <c r="ODE42" s="325"/>
      <c r="ODF42" s="325"/>
      <c r="ODG42" s="325"/>
      <c r="ODH42" s="325"/>
      <c r="ODI42" s="325"/>
      <c r="ODJ42" s="325"/>
      <c r="ODK42" s="325"/>
      <c r="ODL42" s="325"/>
      <c r="ODM42" s="325"/>
      <c r="ODN42" s="325"/>
      <c r="ODO42" s="325"/>
      <c r="ODP42" s="325"/>
      <c r="ODQ42" s="325"/>
      <c r="ODR42" s="325"/>
      <c r="ODS42" s="325"/>
      <c r="ODT42" s="325"/>
      <c r="ODU42" s="325"/>
      <c r="ODV42" s="325"/>
      <c r="ODW42" s="325"/>
      <c r="ODX42" s="325"/>
      <c r="ODY42" s="325"/>
      <c r="ODZ42" s="325"/>
      <c r="OEA42" s="325"/>
      <c r="OEB42" s="325"/>
      <c r="OEC42" s="325"/>
      <c r="OED42" s="325"/>
      <c r="OEE42" s="325"/>
      <c r="OEF42" s="325"/>
      <c r="OEG42" s="325"/>
      <c r="OEH42" s="325"/>
      <c r="OEI42" s="325"/>
      <c r="OEJ42" s="325"/>
      <c r="OEK42" s="325"/>
      <c r="OEL42" s="325"/>
      <c r="OEM42" s="325"/>
      <c r="OEN42" s="325"/>
      <c r="OEO42" s="325"/>
      <c r="OEP42" s="325"/>
      <c r="OEQ42" s="325"/>
      <c r="OER42" s="325"/>
      <c r="OES42" s="325"/>
      <c r="OET42" s="325"/>
      <c r="OEU42" s="325"/>
      <c r="OEV42" s="325"/>
      <c r="OEW42" s="325"/>
      <c r="OEX42" s="325"/>
      <c r="OEY42" s="325"/>
      <c r="OEZ42" s="325"/>
      <c r="OFA42" s="325"/>
      <c r="OFB42" s="325"/>
      <c r="OFC42" s="325"/>
      <c r="OFD42" s="325"/>
      <c r="OFE42" s="325"/>
      <c r="OFF42" s="325"/>
      <c r="OFG42" s="325"/>
      <c r="OFH42" s="325"/>
      <c r="OFI42" s="325"/>
      <c r="OFJ42" s="325"/>
      <c r="OFK42" s="325"/>
      <c r="OFL42" s="325"/>
      <c r="OFM42" s="325"/>
      <c r="OFN42" s="325"/>
      <c r="OFO42" s="325"/>
      <c r="OFP42" s="325"/>
      <c r="OFQ42" s="325"/>
      <c r="OFR42" s="325"/>
      <c r="OFS42" s="325"/>
      <c r="OFT42" s="325"/>
      <c r="OFU42" s="325"/>
      <c r="OFV42" s="325"/>
      <c r="OFW42" s="325"/>
      <c r="OFX42" s="325"/>
      <c r="OFY42" s="325"/>
      <c r="OFZ42" s="325"/>
      <c r="OGA42" s="325"/>
      <c r="OGB42" s="325"/>
      <c r="OGC42" s="325"/>
      <c r="OGD42" s="325"/>
      <c r="OGE42" s="325"/>
      <c r="OGF42" s="325"/>
      <c r="OGG42" s="325"/>
      <c r="OGH42" s="325"/>
      <c r="OGI42" s="325"/>
      <c r="OGJ42" s="325"/>
      <c r="OGK42" s="325"/>
      <c r="OGL42" s="325"/>
      <c r="OGM42" s="325"/>
      <c r="OGN42" s="325"/>
      <c r="OGO42" s="325"/>
      <c r="OGP42" s="325"/>
      <c r="OGQ42" s="325"/>
      <c r="OGR42" s="325"/>
      <c r="OGS42" s="325"/>
      <c r="OGT42" s="325"/>
      <c r="OGU42" s="325"/>
      <c r="OGV42" s="325"/>
      <c r="OGW42" s="325"/>
      <c r="OGX42" s="325"/>
      <c r="OGY42" s="325"/>
      <c r="OGZ42" s="325"/>
      <c r="OHA42" s="325"/>
      <c r="OHB42" s="325"/>
      <c r="OHC42" s="325"/>
      <c r="OHD42" s="325"/>
      <c r="OHE42" s="325"/>
      <c r="OHF42" s="325"/>
      <c r="OHG42" s="325"/>
      <c r="OHH42" s="325"/>
      <c r="OHI42" s="325"/>
      <c r="OHJ42" s="325"/>
      <c r="OHK42" s="325"/>
      <c r="OHL42" s="325"/>
      <c r="OHM42" s="325"/>
      <c r="OHN42" s="325"/>
      <c r="OHO42" s="325"/>
      <c r="OHP42" s="325"/>
      <c r="OHQ42" s="325"/>
      <c r="OHR42" s="325"/>
      <c r="OHS42" s="325"/>
      <c r="OHT42" s="325"/>
      <c r="OHU42" s="325"/>
      <c r="OHV42" s="325"/>
      <c r="OHW42" s="325"/>
      <c r="OHX42" s="325"/>
      <c r="OHY42" s="325"/>
      <c r="OHZ42" s="325"/>
      <c r="OIA42" s="325"/>
      <c r="OIB42" s="325"/>
      <c r="OIC42" s="325"/>
      <c r="OID42" s="325"/>
      <c r="OIE42" s="325"/>
      <c r="OIF42" s="325"/>
      <c r="OIG42" s="325"/>
      <c r="OIH42" s="325"/>
      <c r="OII42" s="325"/>
      <c r="OIJ42" s="325"/>
      <c r="OIK42" s="325"/>
      <c r="OIL42" s="325"/>
      <c r="OIM42" s="325"/>
      <c r="OIN42" s="325"/>
      <c r="OIO42" s="325"/>
      <c r="OIP42" s="325"/>
      <c r="OIQ42" s="325"/>
      <c r="OIR42" s="325"/>
      <c r="OIS42" s="325"/>
      <c r="OIT42" s="325"/>
      <c r="OIU42" s="325"/>
      <c r="OIV42" s="325"/>
      <c r="OIW42" s="325"/>
      <c r="OIX42" s="325"/>
      <c r="OIY42" s="325"/>
      <c r="OIZ42" s="325"/>
      <c r="OJA42" s="325"/>
      <c r="OJB42" s="325"/>
      <c r="OJC42" s="325"/>
      <c r="OJD42" s="325"/>
      <c r="OJE42" s="325"/>
      <c r="OJF42" s="325"/>
      <c r="OJG42" s="325"/>
      <c r="OJH42" s="325"/>
      <c r="OJI42" s="325"/>
      <c r="OJJ42" s="325"/>
      <c r="OJK42" s="325"/>
      <c r="OJL42" s="325"/>
      <c r="OJM42" s="325"/>
      <c r="OJN42" s="325"/>
      <c r="OJO42" s="325"/>
      <c r="OJP42" s="325"/>
      <c r="OJQ42" s="325"/>
      <c r="OJR42" s="325"/>
      <c r="OJS42" s="325"/>
      <c r="OJT42" s="325"/>
      <c r="OJU42" s="325"/>
      <c r="OJV42" s="325"/>
      <c r="OJW42" s="325"/>
      <c r="OJX42" s="325"/>
      <c r="OJY42" s="325"/>
      <c r="OJZ42" s="325"/>
      <c r="OKA42" s="325"/>
      <c r="OKB42" s="325"/>
      <c r="OKC42" s="325"/>
      <c r="OKD42" s="325"/>
      <c r="OKE42" s="325"/>
      <c r="OKF42" s="325"/>
      <c r="OKG42" s="325"/>
      <c r="OKH42" s="325"/>
      <c r="OKI42" s="325"/>
      <c r="OKJ42" s="325"/>
      <c r="OKK42" s="325"/>
      <c r="OKL42" s="325"/>
      <c r="OKM42" s="325"/>
      <c r="OKN42" s="325"/>
      <c r="OKO42" s="325"/>
      <c r="OKP42" s="325"/>
      <c r="OKQ42" s="325"/>
      <c r="OKR42" s="325"/>
      <c r="OKS42" s="325"/>
      <c r="OKT42" s="325"/>
      <c r="OKU42" s="325"/>
      <c r="OKV42" s="325"/>
      <c r="OKW42" s="325"/>
      <c r="OKX42" s="325"/>
      <c r="OKY42" s="325"/>
      <c r="OKZ42" s="325"/>
      <c r="OLA42" s="325"/>
      <c r="OLB42" s="325"/>
      <c r="OLC42" s="325"/>
      <c r="OLD42" s="325"/>
      <c r="OLE42" s="325"/>
      <c r="OLF42" s="325"/>
      <c r="OLG42" s="325"/>
      <c r="OLH42" s="325"/>
      <c r="OLI42" s="325"/>
      <c r="OLJ42" s="325"/>
      <c r="OLK42" s="325"/>
      <c r="OLL42" s="325"/>
      <c r="OLM42" s="325"/>
      <c r="OLN42" s="325"/>
      <c r="OLO42" s="325"/>
      <c r="OLP42" s="325"/>
      <c r="OLQ42" s="325"/>
      <c r="OLR42" s="325"/>
      <c r="OLS42" s="325"/>
      <c r="OLT42" s="325"/>
      <c r="OLU42" s="325"/>
      <c r="OLV42" s="325"/>
      <c r="OLW42" s="325"/>
      <c r="OLX42" s="325"/>
      <c r="OLY42" s="325"/>
      <c r="OLZ42" s="325"/>
      <c r="OMA42" s="325"/>
      <c r="OMB42" s="325"/>
      <c r="OMC42" s="325"/>
      <c r="OMD42" s="325"/>
      <c r="OME42" s="325"/>
      <c r="OMF42" s="325"/>
      <c r="OMG42" s="325"/>
      <c r="OMH42" s="325"/>
      <c r="OMI42" s="325"/>
      <c r="OMJ42" s="325"/>
      <c r="OMK42" s="325"/>
      <c r="OML42" s="325"/>
      <c r="OMM42" s="325"/>
      <c r="OMN42" s="325"/>
      <c r="OMO42" s="325"/>
      <c r="OMP42" s="325"/>
      <c r="OMQ42" s="325"/>
      <c r="OMR42" s="325"/>
      <c r="OMS42" s="325"/>
      <c r="OMT42" s="325"/>
      <c r="OMU42" s="325"/>
      <c r="OMV42" s="325"/>
      <c r="OMW42" s="325"/>
      <c r="OMX42" s="325"/>
      <c r="OMY42" s="325"/>
      <c r="OMZ42" s="325"/>
      <c r="ONA42" s="325"/>
      <c r="ONB42" s="325"/>
      <c r="ONC42" s="325"/>
      <c r="OND42" s="325"/>
      <c r="ONE42" s="325"/>
      <c r="ONF42" s="325"/>
      <c r="ONG42" s="325"/>
      <c r="ONH42" s="325"/>
      <c r="ONI42" s="325"/>
      <c r="ONJ42" s="325"/>
      <c r="ONK42" s="325"/>
      <c r="ONL42" s="325"/>
      <c r="ONM42" s="325"/>
      <c r="ONN42" s="325"/>
      <c r="ONO42" s="325"/>
      <c r="ONP42" s="325"/>
      <c r="ONQ42" s="325"/>
      <c r="ONR42" s="325"/>
      <c r="ONS42" s="325"/>
      <c r="ONT42" s="325"/>
      <c r="ONU42" s="325"/>
      <c r="ONV42" s="325"/>
      <c r="ONW42" s="325"/>
      <c r="ONX42" s="325"/>
      <c r="ONY42" s="325"/>
      <c r="ONZ42" s="325"/>
      <c r="OOA42" s="325"/>
      <c r="OOB42" s="325"/>
      <c r="OOC42" s="325"/>
      <c r="OOD42" s="325"/>
      <c r="OOE42" s="325"/>
      <c r="OOF42" s="325"/>
      <c r="OOG42" s="325"/>
      <c r="OOH42" s="325"/>
      <c r="OOI42" s="325"/>
      <c r="OOJ42" s="325"/>
      <c r="OOK42" s="325"/>
      <c r="OOL42" s="325"/>
      <c r="OOM42" s="325"/>
      <c r="OON42" s="325"/>
      <c r="OOO42" s="325"/>
      <c r="OOP42" s="325"/>
      <c r="OOQ42" s="325"/>
      <c r="OOR42" s="325"/>
      <c r="OOS42" s="325"/>
      <c r="OOT42" s="325"/>
      <c r="OOU42" s="325"/>
      <c r="OOV42" s="325"/>
      <c r="OOW42" s="325"/>
      <c r="OOX42" s="325"/>
      <c r="OOY42" s="325"/>
      <c r="OOZ42" s="325"/>
      <c r="OPA42" s="325"/>
      <c r="OPB42" s="325"/>
      <c r="OPC42" s="325"/>
      <c r="OPD42" s="325"/>
      <c r="OPE42" s="325"/>
      <c r="OPF42" s="325"/>
      <c r="OPG42" s="325"/>
      <c r="OPH42" s="325"/>
      <c r="OPI42" s="325"/>
      <c r="OPJ42" s="325"/>
      <c r="OPK42" s="325"/>
      <c r="OPL42" s="325"/>
      <c r="OPM42" s="325"/>
      <c r="OPN42" s="325"/>
      <c r="OPO42" s="325"/>
      <c r="OPP42" s="325"/>
      <c r="OPQ42" s="325"/>
      <c r="OPR42" s="325"/>
      <c r="OPS42" s="325"/>
      <c r="OPT42" s="325"/>
      <c r="OPU42" s="325"/>
      <c r="OPV42" s="325"/>
      <c r="OPW42" s="325"/>
      <c r="OPX42" s="325"/>
      <c r="OPY42" s="325"/>
      <c r="OPZ42" s="325"/>
      <c r="OQA42" s="325"/>
      <c r="OQB42" s="325"/>
      <c r="OQC42" s="325"/>
      <c r="OQD42" s="325"/>
      <c r="OQE42" s="325"/>
      <c r="OQF42" s="325"/>
      <c r="OQG42" s="325"/>
      <c r="OQH42" s="325"/>
      <c r="OQI42" s="325"/>
      <c r="OQJ42" s="325"/>
      <c r="OQK42" s="325"/>
      <c r="OQL42" s="325"/>
      <c r="OQM42" s="325"/>
      <c r="OQN42" s="325"/>
      <c r="OQO42" s="325"/>
      <c r="OQP42" s="325"/>
      <c r="OQQ42" s="325"/>
      <c r="OQR42" s="325"/>
      <c r="OQS42" s="325"/>
      <c r="OQT42" s="325"/>
      <c r="OQU42" s="325"/>
      <c r="OQV42" s="325"/>
      <c r="OQW42" s="325"/>
      <c r="OQX42" s="325"/>
      <c r="OQY42" s="325"/>
      <c r="OQZ42" s="325"/>
      <c r="ORA42" s="325"/>
      <c r="ORB42" s="325"/>
      <c r="ORC42" s="325"/>
      <c r="ORD42" s="325"/>
      <c r="ORE42" s="325"/>
      <c r="ORF42" s="325"/>
      <c r="ORG42" s="325"/>
      <c r="ORH42" s="325"/>
      <c r="ORI42" s="325"/>
      <c r="ORJ42" s="325"/>
      <c r="ORK42" s="325"/>
      <c r="ORL42" s="325"/>
      <c r="ORM42" s="325"/>
      <c r="ORN42" s="325"/>
      <c r="ORO42" s="325"/>
      <c r="ORP42" s="325"/>
      <c r="ORQ42" s="325"/>
      <c r="ORR42" s="325"/>
      <c r="ORS42" s="325"/>
      <c r="ORT42" s="325"/>
      <c r="ORU42" s="325"/>
      <c r="ORV42" s="325"/>
      <c r="ORW42" s="325"/>
      <c r="ORX42" s="325"/>
      <c r="ORY42" s="325"/>
      <c r="ORZ42" s="325"/>
      <c r="OSA42" s="325"/>
      <c r="OSB42" s="325"/>
      <c r="OSC42" s="325"/>
      <c r="OSD42" s="325"/>
      <c r="OSE42" s="325"/>
      <c r="OSF42" s="325"/>
      <c r="OSG42" s="325"/>
      <c r="OSH42" s="325"/>
      <c r="OSI42" s="325"/>
      <c r="OSJ42" s="325"/>
      <c r="OSK42" s="325"/>
      <c r="OSL42" s="325"/>
      <c r="OSM42" s="325"/>
      <c r="OSN42" s="325"/>
      <c r="OSO42" s="325"/>
      <c r="OSP42" s="325"/>
      <c r="OSQ42" s="325"/>
      <c r="OSR42" s="325"/>
      <c r="OSS42" s="325"/>
      <c r="OST42" s="325"/>
      <c r="OSU42" s="325"/>
      <c r="OSV42" s="325"/>
      <c r="OSW42" s="325"/>
      <c r="OSX42" s="325"/>
      <c r="OSY42" s="325"/>
      <c r="OSZ42" s="325"/>
      <c r="OTA42" s="325"/>
      <c r="OTB42" s="325"/>
      <c r="OTC42" s="325"/>
      <c r="OTD42" s="325"/>
      <c r="OTE42" s="325"/>
      <c r="OTF42" s="325"/>
      <c r="OTG42" s="325"/>
      <c r="OTH42" s="325"/>
      <c r="OTI42" s="325"/>
      <c r="OTJ42" s="325"/>
      <c r="OTK42" s="325"/>
      <c r="OTL42" s="325"/>
      <c r="OTM42" s="325"/>
      <c r="OTN42" s="325"/>
      <c r="OTO42" s="325"/>
      <c r="OTP42" s="325"/>
      <c r="OTQ42" s="325"/>
      <c r="OTR42" s="325"/>
      <c r="OTS42" s="325"/>
      <c r="OTT42" s="325"/>
      <c r="OTU42" s="325"/>
      <c r="OTV42" s="325"/>
      <c r="OTW42" s="325"/>
      <c r="OTX42" s="325"/>
      <c r="OTY42" s="325"/>
      <c r="OTZ42" s="325"/>
      <c r="OUA42" s="325"/>
      <c r="OUB42" s="325"/>
      <c r="OUC42" s="325"/>
      <c r="OUD42" s="325"/>
      <c r="OUE42" s="325"/>
      <c r="OUF42" s="325"/>
      <c r="OUG42" s="325"/>
      <c r="OUH42" s="325"/>
      <c r="OUI42" s="325"/>
      <c r="OUJ42" s="325"/>
      <c r="OUK42" s="325"/>
      <c r="OUL42" s="325"/>
      <c r="OUM42" s="325"/>
      <c r="OUN42" s="325"/>
      <c r="OUO42" s="325"/>
      <c r="OUP42" s="325"/>
      <c r="OUQ42" s="325"/>
      <c r="OUR42" s="325"/>
      <c r="OUS42" s="325"/>
      <c r="OUT42" s="325"/>
      <c r="OUU42" s="325"/>
      <c r="OUV42" s="325"/>
      <c r="OUW42" s="325"/>
      <c r="OUX42" s="325"/>
      <c r="OUY42" s="325"/>
      <c r="OUZ42" s="325"/>
      <c r="OVA42" s="325"/>
      <c r="OVB42" s="325"/>
      <c r="OVC42" s="325"/>
      <c r="OVD42" s="325"/>
      <c r="OVE42" s="325"/>
      <c r="OVF42" s="325"/>
      <c r="OVG42" s="325"/>
      <c r="OVH42" s="325"/>
      <c r="OVI42" s="325"/>
      <c r="OVJ42" s="325"/>
      <c r="OVK42" s="325"/>
      <c r="OVL42" s="325"/>
      <c r="OVM42" s="325"/>
      <c r="OVN42" s="325"/>
      <c r="OVO42" s="325"/>
      <c r="OVP42" s="325"/>
      <c r="OVQ42" s="325"/>
      <c r="OVR42" s="325"/>
      <c r="OVS42" s="325"/>
      <c r="OVT42" s="325"/>
      <c r="OVU42" s="325"/>
      <c r="OVV42" s="325"/>
      <c r="OVW42" s="325"/>
      <c r="OVX42" s="325"/>
      <c r="OVY42" s="325"/>
      <c r="OVZ42" s="325"/>
      <c r="OWA42" s="325"/>
      <c r="OWB42" s="325"/>
      <c r="OWC42" s="325"/>
      <c r="OWD42" s="325"/>
      <c r="OWE42" s="325"/>
      <c r="OWF42" s="325"/>
      <c r="OWG42" s="325"/>
      <c r="OWH42" s="325"/>
      <c r="OWI42" s="325"/>
      <c r="OWJ42" s="325"/>
      <c r="OWK42" s="325"/>
      <c r="OWL42" s="325"/>
      <c r="OWM42" s="325"/>
      <c r="OWN42" s="325"/>
      <c r="OWO42" s="325"/>
      <c r="OWP42" s="325"/>
      <c r="OWQ42" s="325"/>
      <c r="OWR42" s="325"/>
      <c r="OWS42" s="325"/>
      <c r="OWT42" s="325"/>
      <c r="OWU42" s="325"/>
      <c r="OWV42" s="325"/>
      <c r="OWW42" s="325"/>
      <c r="OWX42" s="325"/>
      <c r="OWY42" s="325"/>
      <c r="OWZ42" s="325"/>
      <c r="OXA42" s="325"/>
      <c r="OXB42" s="325"/>
      <c r="OXC42" s="325"/>
      <c r="OXD42" s="325"/>
      <c r="OXE42" s="325"/>
      <c r="OXF42" s="325"/>
      <c r="OXG42" s="325"/>
      <c r="OXH42" s="325"/>
      <c r="OXI42" s="325"/>
      <c r="OXJ42" s="325"/>
      <c r="OXK42" s="325"/>
      <c r="OXL42" s="325"/>
      <c r="OXM42" s="325"/>
      <c r="OXN42" s="325"/>
      <c r="OXO42" s="325"/>
      <c r="OXP42" s="325"/>
      <c r="OXQ42" s="325"/>
      <c r="OXR42" s="325"/>
      <c r="OXS42" s="325"/>
      <c r="OXT42" s="325"/>
      <c r="OXU42" s="325"/>
      <c r="OXV42" s="325"/>
      <c r="OXW42" s="325"/>
      <c r="OXX42" s="325"/>
      <c r="OXY42" s="325"/>
      <c r="OXZ42" s="325"/>
      <c r="OYA42" s="325"/>
      <c r="OYB42" s="325"/>
      <c r="OYC42" s="325"/>
      <c r="OYD42" s="325"/>
      <c r="OYE42" s="325"/>
      <c r="OYF42" s="325"/>
      <c r="OYG42" s="325"/>
      <c r="OYH42" s="325"/>
      <c r="OYI42" s="325"/>
      <c r="OYJ42" s="325"/>
      <c r="OYK42" s="325"/>
      <c r="OYL42" s="325"/>
      <c r="OYM42" s="325"/>
      <c r="OYN42" s="325"/>
      <c r="OYO42" s="325"/>
      <c r="OYP42" s="325"/>
      <c r="OYQ42" s="325"/>
      <c r="OYR42" s="325"/>
      <c r="OYS42" s="325"/>
      <c r="OYT42" s="325"/>
      <c r="OYU42" s="325"/>
      <c r="OYV42" s="325"/>
      <c r="OYW42" s="325"/>
      <c r="OYX42" s="325"/>
      <c r="OYY42" s="325"/>
      <c r="OYZ42" s="325"/>
      <c r="OZA42" s="325"/>
      <c r="OZB42" s="325"/>
      <c r="OZC42" s="325"/>
      <c r="OZD42" s="325"/>
      <c r="OZE42" s="325"/>
      <c r="OZF42" s="325"/>
      <c r="OZG42" s="325"/>
      <c r="OZH42" s="325"/>
      <c r="OZI42" s="325"/>
      <c r="OZJ42" s="325"/>
      <c r="OZK42" s="325"/>
      <c r="OZL42" s="325"/>
      <c r="OZM42" s="325"/>
      <c r="OZN42" s="325"/>
      <c r="OZO42" s="325"/>
      <c r="OZP42" s="325"/>
      <c r="OZQ42" s="325"/>
      <c r="OZR42" s="325"/>
      <c r="OZS42" s="325"/>
      <c r="OZT42" s="325"/>
      <c r="OZU42" s="325"/>
      <c r="OZV42" s="325"/>
      <c r="OZW42" s="325"/>
      <c r="OZX42" s="325"/>
      <c r="OZY42" s="325"/>
      <c r="OZZ42" s="325"/>
      <c r="PAA42" s="325"/>
      <c r="PAB42" s="325"/>
      <c r="PAC42" s="325"/>
      <c r="PAD42" s="325"/>
      <c r="PAE42" s="325"/>
      <c r="PAF42" s="325"/>
      <c r="PAG42" s="325"/>
      <c r="PAH42" s="325"/>
      <c r="PAI42" s="325"/>
      <c r="PAJ42" s="325"/>
      <c r="PAK42" s="325"/>
      <c r="PAL42" s="325"/>
      <c r="PAM42" s="325"/>
      <c r="PAN42" s="325"/>
      <c r="PAO42" s="325"/>
      <c r="PAP42" s="325"/>
      <c r="PAQ42" s="325"/>
      <c r="PAR42" s="325"/>
      <c r="PAS42" s="325"/>
      <c r="PAT42" s="325"/>
      <c r="PAU42" s="325"/>
      <c r="PAV42" s="325"/>
      <c r="PAW42" s="325"/>
      <c r="PAX42" s="325"/>
      <c r="PAY42" s="325"/>
      <c r="PAZ42" s="325"/>
      <c r="PBA42" s="325"/>
      <c r="PBB42" s="325"/>
      <c r="PBC42" s="325"/>
      <c r="PBD42" s="325"/>
      <c r="PBE42" s="325"/>
      <c r="PBF42" s="325"/>
      <c r="PBG42" s="325"/>
      <c r="PBH42" s="325"/>
      <c r="PBI42" s="325"/>
      <c r="PBJ42" s="325"/>
      <c r="PBK42" s="325"/>
      <c r="PBL42" s="325"/>
      <c r="PBM42" s="325"/>
      <c r="PBN42" s="325"/>
      <c r="PBO42" s="325"/>
      <c r="PBP42" s="325"/>
      <c r="PBQ42" s="325"/>
      <c r="PBR42" s="325"/>
      <c r="PBS42" s="325"/>
      <c r="PBT42" s="325"/>
      <c r="PBU42" s="325"/>
      <c r="PBV42" s="325"/>
      <c r="PBW42" s="325"/>
      <c r="PBX42" s="325"/>
      <c r="PBY42" s="325"/>
      <c r="PBZ42" s="325"/>
      <c r="PCA42" s="325"/>
      <c r="PCB42" s="325"/>
      <c r="PCC42" s="325"/>
      <c r="PCD42" s="325"/>
      <c r="PCE42" s="325"/>
      <c r="PCF42" s="325"/>
      <c r="PCG42" s="325"/>
      <c r="PCH42" s="325"/>
      <c r="PCI42" s="325"/>
      <c r="PCJ42" s="325"/>
      <c r="PCK42" s="325"/>
      <c r="PCL42" s="325"/>
      <c r="PCM42" s="325"/>
      <c r="PCN42" s="325"/>
      <c r="PCO42" s="325"/>
      <c r="PCP42" s="325"/>
      <c r="PCQ42" s="325"/>
      <c r="PCR42" s="325"/>
      <c r="PCS42" s="325"/>
      <c r="PCT42" s="325"/>
      <c r="PCU42" s="325"/>
      <c r="PCV42" s="325"/>
      <c r="PCW42" s="325"/>
      <c r="PCX42" s="325"/>
      <c r="PCY42" s="325"/>
      <c r="PCZ42" s="325"/>
      <c r="PDA42" s="325"/>
      <c r="PDB42" s="325"/>
      <c r="PDC42" s="325"/>
      <c r="PDD42" s="325"/>
      <c r="PDE42" s="325"/>
      <c r="PDF42" s="325"/>
      <c r="PDG42" s="325"/>
      <c r="PDH42" s="325"/>
      <c r="PDI42" s="325"/>
      <c r="PDJ42" s="325"/>
      <c r="PDK42" s="325"/>
      <c r="PDL42" s="325"/>
      <c r="PDM42" s="325"/>
      <c r="PDN42" s="325"/>
      <c r="PDO42" s="325"/>
      <c r="PDP42" s="325"/>
      <c r="PDQ42" s="325"/>
      <c r="PDR42" s="325"/>
      <c r="PDS42" s="325"/>
      <c r="PDT42" s="325"/>
      <c r="PDU42" s="325"/>
      <c r="PDV42" s="325"/>
      <c r="PDW42" s="325"/>
      <c r="PDX42" s="325"/>
      <c r="PDY42" s="325"/>
      <c r="PDZ42" s="325"/>
      <c r="PEA42" s="325"/>
      <c r="PEB42" s="325"/>
      <c r="PEC42" s="325"/>
      <c r="PED42" s="325"/>
      <c r="PEE42" s="325"/>
      <c r="PEF42" s="325"/>
      <c r="PEG42" s="325"/>
      <c r="PEH42" s="325"/>
      <c r="PEI42" s="325"/>
      <c r="PEJ42" s="325"/>
      <c r="PEK42" s="325"/>
      <c r="PEL42" s="325"/>
      <c r="PEM42" s="325"/>
      <c r="PEN42" s="325"/>
      <c r="PEO42" s="325"/>
      <c r="PEP42" s="325"/>
      <c r="PEQ42" s="325"/>
      <c r="PER42" s="325"/>
      <c r="PES42" s="325"/>
      <c r="PET42" s="325"/>
      <c r="PEU42" s="325"/>
      <c r="PEV42" s="325"/>
      <c r="PEW42" s="325"/>
      <c r="PEX42" s="325"/>
      <c r="PEY42" s="325"/>
      <c r="PEZ42" s="325"/>
      <c r="PFA42" s="325"/>
      <c r="PFB42" s="325"/>
      <c r="PFC42" s="325"/>
      <c r="PFD42" s="325"/>
      <c r="PFE42" s="325"/>
      <c r="PFF42" s="325"/>
      <c r="PFG42" s="325"/>
      <c r="PFH42" s="325"/>
      <c r="PFI42" s="325"/>
      <c r="PFJ42" s="325"/>
      <c r="PFK42" s="325"/>
      <c r="PFL42" s="325"/>
      <c r="PFM42" s="325"/>
      <c r="PFN42" s="325"/>
      <c r="PFO42" s="325"/>
      <c r="PFP42" s="325"/>
      <c r="PFQ42" s="325"/>
      <c r="PFR42" s="325"/>
      <c r="PFS42" s="325"/>
      <c r="PFT42" s="325"/>
      <c r="PFU42" s="325"/>
      <c r="PFV42" s="325"/>
      <c r="PFW42" s="325"/>
      <c r="PFX42" s="325"/>
      <c r="PFY42" s="325"/>
      <c r="PFZ42" s="325"/>
      <c r="PGA42" s="325"/>
      <c r="PGB42" s="325"/>
      <c r="PGC42" s="325"/>
      <c r="PGD42" s="325"/>
      <c r="PGE42" s="325"/>
      <c r="PGF42" s="325"/>
      <c r="PGG42" s="325"/>
      <c r="PGH42" s="325"/>
      <c r="PGI42" s="325"/>
      <c r="PGJ42" s="325"/>
      <c r="PGK42" s="325"/>
      <c r="PGL42" s="325"/>
      <c r="PGM42" s="325"/>
      <c r="PGN42" s="325"/>
      <c r="PGO42" s="325"/>
      <c r="PGP42" s="325"/>
      <c r="PGQ42" s="325"/>
      <c r="PGR42" s="325"/>
      <c r="PGS42" s="325"/>
      <c r="PGT42" s="325"/>
      <c r="PGU42" s="325"/>
      <c r="PGV42" s="325"/>
      <c r="PGW42" s="325"/>
      <c r="PGX42" s="325"/>
      <c r="PGY42" s="325"/>
      <c r="PGZ42" s="325"/>
      <c r="PHA42" s="325"/>
      <c r="PHB42" s="325"/>
      <c r="PHC42" s="325"/>
      <c r="PHD42" s="325"/>
      <c r="PHE42" s="325"/>
      <c r="PHF42" s="325"/>
      <c r="PHG42" s="325"/>
      <c r="PHH42" s="325"/>
      <c r="PHI42" s="325"/>
      <c r="PHJ42" s="325"/>
      <c r="PHK42" s="325"/>
      <c r="PHL42" s="325"/>
      <c r="PHM42" s="325"/>
      <c r="PHN42" s="325"/>
      <c r="PHO42" s="325"/>
      <c r="PHP42" s="325"/>
      <c r="PHQ42" s="325"/>
      <c r="PHR42" s="325"/>
      <c r="PHS42" s="325"/>
      <c r="PHT42" s="325"/>
      <c r="PHU42" s="325"/>
      <c r="PHV42" s="325"/>
      <c r="PHW42" s="325"/>
      <c r="PHX42" s="325"/>
      <c r="PHY42" s="325"/>
      <c r="PHZ42" s="325"/>
      <c r="PIA42" s="325"/>
      <c r="PIB42" s="325"/>
      <c r="PIC42" s="325"/>
      <c r="PID42" s="325"/>
      <c r="PIE42" s="325"/>
      <c r="PIF42" s="325"/>
      <c r="PIG42" s="325"/>
      <c r="PIH42" s="325"/>
      <c r="PII42" s="325"/>
      <c r="PIJ42" s="325"/>
      <c r="PIK42" s="325"/>
      <c r="PIL42" s="325"/>
      <c r="PIM42" s="325"/>
      <c r="PIN42" s="325"/>
      <c r="PIO42" s="325"/>
      <c r="PIP42" s="325"/>
      <c r="PIQ42" s="325"/>
      <c r="PIR42" s="325"/>
      <c r="PIS42" s="325"/>
      <c r="PIT42" s="325"/>
      <c r="PIU42" s="325"/>
      <c r="PIV42" s="325"/>
      <c r="PIW42" s="325"/>
      <c r="PIX42" s="325"/>
      <c r="PIY42" s="325"/>
      <c r="PIZ42" s="325"/>
      <c r="PJA42" s="325"/>
      <c r="PJB42" s="325"/>
      <c r="PJC42" s="325"/>
      <c r="PJD42" s="325"/>
      <c r="PJE42" s="325"/>
      <c r="PJF42" s="325"/>
      <c r="PJG42" s="325"/>
      <c r="PJH42" s="325"/>
      <c r="PJI42" s="325"/>
      <c r="PJJ42" s="325"/>
      <c r="PJK42" s="325"/>
      <c r="PJL42" s="325"/>
      <c r="PJM42" s="325"/>
      <c r="PJN42" s="325"/>
      <c r="PJO42" s="325"/>
      <c r="PJP42" s="325"/>
      <c r="PJQ42" s="325"/>
      <c r="PJR42" s="325"/>
      <c r="PJS42" s="325"/>
      <c r="PJT42" s="325"/>
      <c r="PJU42" s="325"/>
      <c r="PJV42" s="325"/>
      <c r="PJW42" s="325"/>
      <c r="PJX42" s="325"/>
      <c r="PJY42" s="325"/>
      <c r="PJZ42" s="325"/>
      <c r="PKA42" s="325"/>
      <c r="PKB42" s="325"/>
      <c r="PKC42" s="325"/>
      <c r="PKD42" s="325"/>
      <c r="PKE42" s="325"/>
      <c r="PKF42" s="325"/>
      <c r="PKG42" s="325"/>
      <c r="PKH42" s="325"/>
      <c r="PKI42" s="325"/>
      <c r="PKJ42" s="325"/>
      <c r="PKK42" s="325"/>
      <c r="PKL42" s="325"/>
      <c r="PKM42" s="325"/>
      <c r="PKN42" s="325"/>
      <c r="PKO42" s="325"/>
      <c r="PKP42" s="325"/>
      <c r="PKQ42" s="325"/>
      <c r="PKR42" s="325"/>
      <c r="PKS42" s="325"/>
      <c r="PKT42" s="325"/>
      <c r="PKU42" s="325"/>
      <c r="PKV42" s="325"/>
      <c r="PKW42" s="325"/>
      <c r="PKX42" s="325"/>
      <c r="PKY42" s="325"/>
      <c r="PKZ42" s="325"/>
      <c r="PLA42" s="325"/>
      <c r="PLB42" s="325"/>
      <c r="PLC42" s="325"/>
      <c r="PLD42" s="325"/>
      <c r="PLE42" s="325"/>
      <c r="PLF42" s="325"/>
      <c r="PLG42" s="325"/>
      <c r="PLH42" s="325"/>
      <c r="PLI42" s="325"/>
      <c r="PLJ42" s="325"/>
      <c r="PLK42" s="325"/>
      <c r="PLL42" s="325"/>
      <c r="PLM42" s="325"/>
      <c r="PLN42" s="325"/>
      <c r="PLO42" s="325"/>
      <c r="PLP42" s="325"/>
      <c r="PLQ42" s="325"/>
      <c r="PLR42" s="325"/>
      <c r="PLS42" s="325"/>
      <c r="PLT42" s="325"/>
      <c r="PLU42" s="325"/>
      <c r="PLV42" s="325"/>
      <c r="PLW42" s="325"/>
      <c r="PLX42" s="325"/>
      <c r="PLY42" s="325"/>
      <c r="PLZ42" s="325"/>
      <c r="PMA42" s="325"/>
      <c r="PMB42" s="325"/>
      <c r="PMC42" s="325"/>
      <c r="PMD42" s="325"/>
      <c r="PME42" s="325"/>
      <c r="PMF42" s="325"/>
      <c r="PMG42" s="325"/>
      <c r="PMH42" s="325"/>
      <c r="PMI42" s="325"/>
      <c r="PMJ42" s="325"/>
      <c r="PMK42" s="325"/>
      <c r="PML42" s="325"/>
      <c r="PMM42" s="325"/>
      <c r="PMN42" s="325"/>
      <c r="PMO42" s="325"/>
      <c r="PMP42" s="325"/>
      <c r="PMQ42" s="325"/>
      <c r="PMR42" s="325"/>
      <c r="PMS42" s="325"/>
      <c r="PMT42" s="325"/>
      <c r="PMU42" s="325"/>
      <c r="PMV42" s="325"/>
      <c r="PMW42" s="325"/>
      <c r="PMX42" s="325"/>
      <c r="PMY42" s="325"/>
      <c r="PMZ42" s="325"/>
      <c r="PNA42" s="325"/>
      <c r="PNB42" s="325"/>
      <c r="PNC42" s="325"/>
      <c r="PND42" s="325"/>
      <c r="PNE42" s="325"/>
      <c r="PNF42" s="325"/>
      <c r="PNG42" s="325"/>
      <c r="PNH42" s="325"/>
      <c r="PNI42" s="325"/>
      <c r="PNJ42" s="325"/>
      <c r="PNK42" s="325"/>
      <c r="PNL42" s="325"/>
      <c r="PNM42" s="325"/>
      <c r="PNN42" s="325"/>
      <c r="PNO42" s="325"/>
      <c r="PNP42" s="325"/>
      <c r="PNQ42" s="325"/>
      <c r="PNR42" s="325"/>
      <c r="PNS42" s="325"/>
      <c r="PNT42" s="325"/>
      <c r="PNU42" s="325"/>
      <c r="PNV42" s="325"/>
      <c r="PNW42" s="325"/>
      <c r="PNX42" s="325"/>
      <c r="PNY42" s="325"/>
      <c r="PNZ42" s="325"/>
      <c r="POA42" s="325"/>
      <c r="POB42" s="325"/>
      <c r="POC42" s="325"/>
      <c r="POD42" s="325"/>
      <c r="POE42" s="325"/>
      <c r="POF42" s="325"/>
      <c r="POG42" s="325"/>
      <c r="POH42" s="325"/>
      <c r="POI42" s="325"/>
      <c r="POJ42" s="325"/>
      <c r="POK42" s="325"/>
      <c r="POL42" s="325"/>
      <c r="POM42" s="325"/>
      <c r="PON42" s="325"/>
      <c r="POO42" s="325"/>
      <c r="POP42" s="325"/>
      <c r="POQ42" s="325"/>
      <c r="POR42" s="325"/>
      <c r="POS42" s="325"/>
      <c r="POT42" s="325"/>
      <c r="POU42" s="325"/>
      <c r="POV42" s="325"/>
      <c r="POW42" s="325"/>
      <c r="POX42" s="325"/>
      <c r="POY42" s="325"/>
      <c r="POZ42" s="325"/>
      <c r="PPA42" s="325"/>
      <c r="PPB42" s="325"/>
      <c r="PPC42" s="325"/>
      <c r="PPD42" s="325"/>
      <c r="PPE42" s="325"/>
      <c r="PPF42" s="325"/>
      <c r="PPG42" s="325"/>
      <c r="PPH42" s="325"/>
      <c r="PPI42" s="325"/>
      <c r="PPJ42" s="325"/>
      <c r="PPK42" s="325"/>
      <c r="PPL42" s="325"/>
      <c r="PPM42" s="325"/>
      <c r="PPN42" s="325"/>
      <c r="PPO42" s="325"/>
      <c r="PPP42" s="325"/>
      <c r="PPQ42" s="325"/>
      <c r="PPR42" s="325"/>
      <c r="PPS42" s="325"/>
      <c r="PPT42" s="325"/>
      <c r="PPU42" s="325"/>
      <c r="PPV42" s="325"/>
      <c r="PPW42" s="325"/>
      <c r="PPX42" s="325"/>
      <c r="PPY42" s="325"/>
      <c r="PPZ42" s="325"/>
      <c r="PQA42" s="325"/>
      <c r="PQB42" s="325"/>
      <c r="PQC42" s="325"/>
      <c r="PQD42" s="325"/>
      <c r="PQE42" s="325"/>
      <c r="PQF42" s="325"/>
      <c r="PQG42" s="325"/>
      <c r="PQH42" s="325"/>
      <c r="PQI42" s="325"/>
      <c r="PQJ42" s="325"/>
      <c r="PQK42" s="325"/>
      <c r="PQL42" s="325"/>
      <c r="PQM42" s="325"/>
      <c r="PQN42" s="325"/>
      <c r="PQO42" s="325"/>
      <c r="PQP42" s="325"/>
      <c r="PQQ42" s="325"/>
      <c r="PQR42" s="325"/>
      <c r="PQS42" s="325"/>
      <c r="PQT42" s="325"/>
      <c r="PQU42" s="325"/>
      <c r="PQV42" s="325"/>
      <c r="PQW42" s="325"/>
      <c r="PQX42" s="325"/>
      <c r="PQY42" s="325"/>
      <c r="PQZ42" s="325"/>
      <c r="PRA42" s="325"/>
      <c r="PRB42" s="325"/>
      <c r="PRC42" s="325"/>
      <c r="PRD42" s="325"/>
      <c r="PRE42" s="325"/>
      <c r="PRF42" s="325"/>
      <c r="PRG42" s="325"/>
      <c r="PRH42" s="325"/>
      <c r="PRI42" s="325"/>
      <c r="PRJ42" s="325"/>
      <c r="PRK42" s="325"/>
      <c r="PRL42" s="325"/>
      <c r="PRM42" s="325"/>
      <c r="PRN42" s="325"/>
      <c r="PRO42" s="325"/>
      <c r="PRP42" s="325"/>
      <c r="PRQ42" s="325"/>
      <c r="PRR42" s="325"/>
      <c r="PRS42" s="325"/>
      <c r="PRT42" s="325"/>
      <c r="PRU42" s="325"/>
      <c r="PRV42" s="325"/>
      <c r="PRW42" s="325"/>
      <c r="PRX42" s="325"/>
      <c r="PRY42" s="325"/>
      <c r="PRZ42" s="325"/>
      <c r="PSA42" s="325"/>
      <c r="PSB42" s="325"/>
      <c r="PSC42" s="325"/>
      <c r="PSD42" s="325"/>
      <c r="PSE42" s="325"/>
      <c r="PSF42" s="325"/>
      <c r="PSG42" s="325"/>
      <c r="PSH42" s="325"/>
      <c r="PSI42" s="325"/>
      <c r="PSJ42" s="325"/>
      <c r="PSK42" s="325"/>
      <c r="PSL42" s="325"/>
      <c r="PSM42" s="325"/>
      <c r="PSN42" s="325"/>
      <c r="PSO42" s="325"/>
      <c r="PSP42" s="325"/>
      <c r="PSQ42" s="325"/>
      <c r="PSR42" s="325"/>
      <c r="PSS42" s="325"/>
      <c r="PST42" s="325"/>
      <c r="PSU42" s="325"/>
      <c r="PSV42" s="325"/>
      <c r="PSW42" s="325"/>
      <c r="PSX42" s="325"/>
      <c r="PSY42" s="325"/>
      <c r="PSZ42" s="325"/>
      <c r="PTA42" s="325"/>
      <c r="PTB42" s="325"/>
      <c r="PTC42" s="325"/>
      <c r="PTD42" s="325"/>
      <c r="PTE42" s="325"/>
      <c r="PTF42" s="325"/>
      <c r="PTG42" s="325"/>
      <c r="PTH42" s="325"/>
      <c r="PTI42" s="325"/>
      <c r="PTJ42" s="325"/>
      <c r="PTK42" s="325"/>
      <c r="PTL42" s="325"/>
      <c r="PTM42" s="325"/>
      <c r="PTN42" s="325"/>
      <c r="PTO42" s="325"/>
      <c r="PTP42" s="325"/>
      <c r="PTQ42" s="325"/>
      <c r="PTR42" s="325"/>
      <c r="PTS42" s="325"/>
      <c r="PTT42" s="325"/>
      <c r="PTU42" s="325"/>
      <c r="PTV42" s="325"/>
      <c r="PTW42" s="325"/>
      <c r="PTX42" s="325"/>
      <c r="PTY42" s="325"/>
      <c r="PTZ42" s="325"/>
      <c r="PUA42" s="325"/>
      <c r="PUB42" s="325"/>
      <c r="PUC42" s="325"/>
      <c r="PUD42" s="325"/>
      <c r="PUE42" s="325"/>
      <c r="PUF42" s="325"/>
      <c r="PUG42" s="325"/>
      <c r="PUH42" s="325"/>
      <c r="PUI42" s="325"/>
      <c r="PUJ42" s="325"/>
      <c r="PUK42" s="325"/>
      <c r="PUL42" s="325"/>
      <c r="PUM42" s="325"/>
      <c r="PUN42" s="325"/>
      <c r="PUO42" s="325"/>
      <c r="PUP42" s="325"/>
      <c r="PUQ42" s="325"/>
      <c r="PUR42" s="325"/>
      <c r="PUS42" s="325"/>
      <c r="PUT42" s="325"/>
      <c r="PUU42" s="325"/>
      <c r="PUV42" s="325"/>
      <c r="PUW42" s="325"/>
      <c r="PUX42" s="325"/>
      <c r="PUY42" s="325"/>
      <c r="PUZ42" s="325"/>
      <c r="PVA42" s="325"/>
      <c r="PVB42" s="325"/>
      <c r="PVC42" s="325"/>
      <c r="PVD42" s="325"/>
      <c r="PVE42" s="325"/>
      <c r="PVF42" s="325"/>
      <c r="PVG42" s="325"/>
      <c r="PVH42" s="325"/>
      <c r="PVI42" s="325"/>
      <c r="PVJ42" s="325"/>
      <c r="PVK42" s="325"/>
      <c r="PVL42" s="325"/>
      <c r="PVM42" s="325"/>
      <c r="PVN42" s="325"/>
      <c r="PVO42" s="325"/>
      <c r="PVP42" s="325"/>
      <c r="PVQ42" s="325"/>
      <c r="PVR42" s="325"/>
      <c r="PVS42" s="325"/>
      <c r="PVT42" s="325"/>
      <c r="PVU42" s="325"/>
      <c r="PVV42" s="325"/>
      <c r="PVW42" s="325"/>
      <c r="PVX42" s="325"/>
      <c r="PVY42" s="325"/>
      <c r="PVZ42" s="325"/>
      <c r="PWA42" s="325"/>
      <c r="PWB42" s="325"/>
      <c r="PWC42" s="325"/>
      <c r="PWD42" s="325"/>
      <c r="PWE42" s="325"/>
      <c r="PWF42" s="325"/>
      <c r="PWG42" s="325"/>
      <c r="PWH42" s="325"/>
      <c r="PWI42" s="325"/>
      <c r="PWJ42" s="325"/>
      <c r="PWK42" s="325"/>
      <c r="PWL42" s="325"/>
      <c r="PWM42" s="325"/>
      <c r="PWN42" s="325"/>
      <c r="PWO42" s="325"/>
      <c r="PWP42" s="325"/>
      <c r="PWQ42" s="325"/>
      <c r="PWR42" s="325"/>
      <c r="PWS42" s="325"/>
      <c r="PWT42" s="325"/>
      <c r="PWU42" s="325"/>
      <c r="PWV42" s="325"/>
      <c r="PWW42" s="325"/>
      <c r="PWX42" s="325"/>
      <c r="PWY42" s="325"/>
      <c r="PWZ42" s="325"/>
      <c r="PXA42" s="325"/>
      <c r="PXB42" s="325"/>
      <c r="PXC42" s="325"/>
      <c r="PXD42" s="325"/>
      <c r="PXE42" s="325"/>
      <c r="PXF42" s="325"/>
      <c r="PXG42" s="325"/>
      <c r="PXH42" s="325"/>
      <c r="PXI42" s="325"/>
      <c r="PXJ42" s="325"/>
      <c r="PXK42" s="325"/>
      <c r="PXL42" s="325"/>
      <c r="PXM42" s="325"/>
      <c r="PXN42" s="325"/>
      <c r="PXO42" s="325"/>
      <c r="PXP42" s="325"/>
      <c r="PXQ42" s="325"/>
      <c r="PXR42" s="325"/>
      <c r="PXS42" s="325"/>
      <c r="PXT42" s="325"/>
      <c r="PXU42" s="325"/>
      <c r="PXV42" s="325"/>
      <c r="PXW42" s="325"/>
      <c r="PXX42" s="325"/>
      <c r="PXY42" s="325"/>
      <c r="PXZ42" s="325"/>
      <c r="PYA42" s="325"/>
      <c r="PYB42" s="325"/>
      <c r="PYC42" s="325"/>
      <c r="PYD42" s="325"/>
      <c r="PYE42" s="325"/>
      <c r="PYF42" s="325"/>
      <c r="PYG42" s="325"/>
      <c r="PYH42" s="325"/>
      <c r="PYI42" s="325"/>
      <c r="PYJ42" s="325"/>
      <c r="PYK42" s="325"/>
      <c r="PYL42" s="325"/>
      <c r="PYM42" s="325"/>
      <c r="PYN42" s="325"/>
      <c r="PYO42" s="325"/>
      <c r="PYP42" s="325"/>
      <c r="PYQ42" s="325"/>
      <c r="PYR42" s="325"/>
      <c r="PYS42" s="325"/>
      <c r="PYT42" s="325"/>
      <c r="PYU42" s="325"/>
      <c r="PYV42" s="325"/>
      <c r="PYW42" s="325"/>
      <c r="PYX42" s="325"/>
      <c r="PYY42" s="325"/>
      <c r="PYZ42" s="325"/>
      <c r="PZA42" s="325"/>
      <c r="PZB42" s="325"/>
      <c r="PZC42" s="325"/>
      <c r="PZD42" s="325"/>
      <c r="PZE42" s="325"/>
      <c r="PZF42" s="325"/>
      <c r="PZG42" s="325"/>
      <c r="PZH42" s="325"/>
      <c r="PZI42" s="325"/>
      <c r="PZJ42" s="325"/>
      <c r="PZK42" s="325"/>
      <c r="PZL42" s="325"/>
      <c r="PZM42" s="325"/>
      <c r="PZN42" s="325"/>
      <c r="PZO42" s="325"/>
      <c r="PZP42" s="325"/>
      <c r="PZQ42" s="325"/>
      <c r="PZR42" s="325"/>
      <c r="PZS42" s="325"/>
      <c r="PZT42" s="325"/>
      <c r="PZU42" s="325"/>
      <c r="PZV42" s="325"/>
      <c r="PZW42" s="325"/>
      <c r="PZX42" s="325"/>
      <c r="PZY42" s="325"/>
      <c r="PZZ42" s="325"/>
      <c r="QAA42" s="325"/>
      <c r="QAB42" s="325"/>
      <c r="QAC42" s="325"/>
      <c r="QAD42" s="325"/>
      <c r="QAE42" s="325"/>
      <c r="QAF42" s="325"/>
      <c r="QAG42" s="325"/>
      <c r="QAH42" s="325"/>
      <c r="QAI42" s="325"/>
      <c r="QAJ42" s="325"/>
      <c r="QAK42" s="325"/>
      <c r="QAL42" s="325"/>
      <c r="QAM42" s="325"/>
      <c r="QAN42" s="325"/>
      <c r="QAO42" s="325"/>
      <c r="QAP42" s="325"/>
      <c r="QAQ42" s="325"/>
      <c r="QAR42" s="325"/>
      <c r="QAS42" s="325"/>
      <c r="QAT42" s="325"/>
      <c r="QAU42" s="325"/>
      <c r="QAV42" s="325"/>
      <c r="QAW42" s="325"/>
      <c r="QAX42" s="325"/>
      <c r="QAY42" s="325"/>
      <c r="QAZ42" s="325"/>
      <c r="QBA42" s="325"/>
      <c r="QBB42" s="325"/>
      <c r="QBC42" s="325"/>
      <c r="QBD42" s="325"/>
      <c r="QBE42" s="325"/>
      <c r="QBF42" s="325"/>
      <c r="QBG42" s="325"/>
      <c r="QBH42" s="325"/>
      <c r="QBI42" s="325"/>
      <c r="QBJ42" s="325"/>
      <c r="QBK42" s="325"/>
      <c r="QBL42" s="325"/>
      <c r="QBM42" s="325"/>
      <c r="QBN42" s="325"/>
      <c r="QBO42" s="325"/>
      <c r="QBP42" s="325"/>
      <c r="QBQ42" s="325"/>
      <c r="QBR42" s="325"/>
      <c r="QBS42" s="325"/>
      <c r="QBT42" s="325"/>
      <c r="QBU42" s="325"/>
      <c r="QBV42" s="325"/>
      <c r="QBW42" s="325"/>
      <c r="QBX42" s="325"/>
      <c r="QBY42" s="325"/>
      <c r="QBZ42" s="325"/>
      <c r="QCA42" s="325"/>
      <c r="QCB42" s="325"/>
      <c r="QCC42" s="325"/>
      <c r="QCD42" s="325"/>
      <c r="QCE42" s="325"/>
      <c r="QCF42" s="325"/>
      <c r="QCG42" s="325"/>
      <c r="QCH42" s="325"/>
      <c r="QCI42" s="325"/>
      <c r="QCJ42" s="325"/>
      <c r="QCK42" s="325"/>
      <c r="QCL42" s="325"/>
      <c r="QCM42" s="325"/>
      <c r="QCN42" s="325"/>
      <c r="QCO42" s="325"/>
      <c r="QCP42" s="325"/>
      <c r="QCQ42" s="325"/>
      <c r="QCR42" s="325"/>
      <c r="QCS42" s="325"/>
      <c r="QCT42" s="325"/>
      <c r="QCU42" s="325"/>
      <c r="QCV42" s="325"/>
      <c r="QCW42" s="325"/>
      <c r="QCX42" s="325"/>
      <c r="QCY42" s="325"/>
      <c r="QCZ42" s="325"/>
      <c r="QDA42" s="325"/>
      <c r="QDB42" s="325"/>
      <c r="QDC42" s="325"/>
      <c r="QDD42" s="325"/>
      <c r="QDE42" s="325"/>
      <c r="QDF42" s="325"/>
      <c r="QDG42" s="325"/>
      <c r="QDH42" s="325"/>
      <c r="QDI42" s="325"/>
      <c r="QDJ42" s="325"/>
      <c r="QDK42" s="325"/>
      <c r="QDL42" s="325"/>
      <c r="QDM42" s="325"/>
      <c r="QDN42" s="325"/>
      <c r="QDO42" s="325"/>
      <c r="QDP42" s="325"/>
      <c r="QDQ42" s="325"/>
      <c r="QDR42" s="325"/>
      <c r="QDS42" s="325"/>
      <c r="QDT42" s="325"/>
      <c r="QDU42" s="325"/>
      <c r="QDV42" s="325"/>
      <c r="QDW42" s="325"/>
      <c r="QDX42" s="325"/>
      <c r="QDY42" s="325"/>
      <c r="QDZ42" s="325"/>
      <c r="QEA42" s="325"/>
      <c r="QEB42" s="325"/>
      <c r="QEC42" s="325"/>
      <c r="QED42" s="325"/>
      <c r="QEE42" s="325"/>
      <c r="QEF42" s="325"/>
      <c r="QEG42" s="325"/>
      <c r="QEH42" s="325"/>
      <c r="QEI42" s="325"/>
      <c r="QEJ42" s="325"/>
      <c r="QEK42" s="325"/>
      <c r="QEL42" s="325"/>
      <c r="QEM42" s="325"/>
      <c r="QEN42" s="325"/>
      <c r="QEO42" s="325"/>
      <c r="QEP42" s="325"/>
      <c r="QEQ42" s="325"/>
      <c r="QER42" s="325"/>
      <c r="QES42" s="325"/>
      <c r="QET42" s="325"/>
      <c r="QEU42" s="325"/>
      <c r="QEV42" s="325"/>
      <c r="QEW42" s="325"/>
      <c r="QEX42" s="325"/>
      <c r="QEY42" s="325"/>
      <c r="QEZ42" s="325"/>
      <c r="QFA42" s="325"/>
      <c r="QFB42" s="325"/>
      <c r="QFC42" s="325"/>
      <c r="QFD42" s="325"/>
      <c r="QFE42" s="325"/>
      <c r="QFF42" s="325"/>
      <c r="QFG42" s="325"/>
      <c r="QFH42" s="325"/>
      <c r="QFI42" s="325"/>
      <c r="QFJ42" s="325"/>
      <c r="QFK42" s="325"/>
      <c r="QFL42" s="325"/>
      <c r="QFM42" s="325"/>
      <c r="QFN42" s="325"/>
      <c r="QFO42" s="325"/>
      <c r="QFP42" s="325"/>
      <c r="QFQ42" s="325"/>
      <c r="QFR42" s="325"/>
      <c r="QFS42" s="325"/>
      <c r="QFT42" s="325"/>
      <c r="QFU42" s="325"/>
      <c r="QFV42" s="325"/>
      <c r="QFW42" s="325"/>
      <c r="QFX42" s="325"/>
      <c r="QFY42" s="325"/>
      <c r="QFZ42" s="325"/>
      <c r="QGA42" s="325"/>
      <c r="QGB42" s="325"/>
      <c r="QGC42" s="325"/>
      <c r="QGD42" s="325"/>
      <c r="QGE42" s="325"/>
      <c r="QGF42" s="325"/>
      <c r="QGG42" s="325"/>
      <c r="QGH42" s="325"/>
      <c r="QGI42" s="325"/>
      <c r="QGJ42" s="325"/>
      <c r="QGK42" s="325"/>
      <c r="QGL42" s="325"/>
      <c r="QGM42" s="325"/>
      <c r="QGN42" s="325"/>
      <c r="QGO42" s="325"/>
      <c r="QGP42" s="325"/>
      <c r="QGQ42" s="325"/>
      <c r="QGR42" s="325"/>
      <c r="QGS42" s="325"/>
      <c r="QGT42" s="325"/>
      <c r="QGU42" s="325"/>
      <c r="QGV42" s="325"/>
      <c r="QGW42" s="325"/>
      <c r="QGX42" s="325"/>
      <c r="QGY42" s="325"/>
      <c r="QGZ42" s="325"/>
      <c r="QHA42" s="325"/>
      <c r="QHB42" s="325"/>
      <c r="QHC42" s="325"/>
      <c r="QHD42" s="325"/>
      <c r="QHE42" s="325"/>
      <c r="QHF42" s="325"/>
      <c r="QHG42" s="325"/>
      <c r="QHH42" s="325"/>
      <c r="QHI42" s="325"/>
      <c r="QHJ42" s="325"/>
      <c r="QHK42" s="325"/>
      <c r="QHL42" s="325"/>
      <c r="QHM42" s="325"/>
      <c r="QHN42" s="325"/>
      <c r="QHO42" s="325"/>
      <c r="QHP42" s="325"/>
      <c r="QHQ42" s="325"/>
      <c r="QHR42" s="325"/>
      <c r="QHS42" s="325"/>
      <c r="QHT42" s="325"/>
      <c r="QHU42" s="325"/>
      <c r="QHV42" s="325"/>
      <c r="QHW42" s="325"/>
      <c r="QHX42" s="325"/>
      <c r="QHY42" s="325"/>
      <c r="QHZ42" s="325"/>
      <c r="QIA42" s="325"/>
      <c r="QIB42" s="325"/>
      <c r="QIC42" s="325"/>
      <c r="QID42" s="325"/>
      <c r="QIE42" s="325"/>
      <c r="QIF42" s="325"/>
      <c r="QIG42" s="325"/>
      <c r="QIH42" s="325"/>
      <c r="QII42" s="325"/>
      <c r="QIJ42" s="325"/>
      <c r="QIK42" s="325"/>
      <c r="QIL42" s="325"/>
      <c r="QIM42" s="325"/>
      <c r="QIN42" s="325"/>
      <c r="QIO42" s="325"/>
      <c r="QIP42" s="325"/>
      <c r="QIQ42" s="325"/>
      <c r="QIR42" s="325"/>
      <c r="QIS42" s="325"/>
      <c r="QIT42" s="325"/>
      <c r="QIU42" s="325"/>
      <c r="QIV42" s="325"/>
      <c r="QIW42" s="325"/>
      <c r="QIX42" s="325"/>
      <c r="QIY42" s="325"/>
      <c r="QIZ42" s="325"/>
      <c r="QJA42" s="325"/>
      <c r="QJB42" s="325"/>
      <c r="QJC42" s="325"/>
      <c r="QJD42" s="325"/>
      <c r="QJE42" s="325"/>
      <c r="QJF42" s="325"/>
      <c r="QJG42" s="325"/>
      <c r="QJH42" s="325"/>
      <c r="QJI42" s="325"/>
      <c r="QJJ42" s="325"/>
      <c r="QJK42" s="325"/>
      <c r="QJL42" s="325"/>
      <c r="QJM42" s="325"/>
      <c r="QJN42" s="325"/>
      <c r="QJO42" s="325"/>
      <c r="QJP42" s="325"/>
      <c r="QJQ42" s="325"/>
      <c r="QJR42" s="325"/>
      <c r="QJS42" s="325"/>
      <c r="QJT42" s="325"/>
      <c r="QJU42" s="325"/>
      <c r="QJV42" s="325"/>
      <c r="QJW42" s="325"/>
      <c r="QJX42" s="325"/>
      <c r="QJY42" s="325"/>
      <c r="QJZ42" s="325"/>
      <c r="QKA42" s="325"/>
      <c r="QKB42" s="325"/>
      <c r="QKC42" s="325"/>
      <c r="QKD42" s="325"/>
      <c r="QKE42" s="325"/>
      <c r="QKF42" s="325"/>
      <c r="QKG42" s="325"/>
      <c r="QKH42" s="325"/>
      <c r="QKI42" s="325"/>
      <c r="QKJ42" s="325"/>
      <c r="QKK42" s="325"/>
      <c r="QKL42" s="325"/>
      <c r="QKM42" s="325"/>
      <c r="QKN42" s="325"/>
      <c r="QKO42" s="325"/>
      <c r="QKP42" s="325"/>
      <c r="QKQ42" s="325"/>
      <c r="QKR42" s="325"/>
      <c r="QKS42" s="325"/>
      <c r="QKT42" s="325"/>
      <c r="QKU42" s="325"/>
      <c r="QKV42" s="325"/>
      <c r="QKW42" s="325"/>
      <c r="QKX42" s="325"/>
      <c r="QKY42" s="325"/>
      <c r="QKZ42" s="325"/>
      <c r="QLA42" s="325"/>
      <c r="QLB42" s="325"/>
      <c r="QLC42" s="325"/>
      <c r="QLD42" s="325"/>
      <c r="QLE42" s="325"/>
      <c r="QLF42" s="325"/>
      <c r="QLG42" s="325"/>
      <c r="QLH42" s="325"/>
      <c r="QLI42" s="325"/>
      <c r="QLJ42" s="325"/>
      <c r="QLK42" s="325"/>
      <c r="QLL42" s="325"/>
      <c r="QLM42" s="325"/>
      <c r="QLN42" s="325"/>
      <c r="QLO42" s="325"/>
      <c r="QLP42" s="325"/>
      <c r="QLQ42" s="325"/>
      <c r="QLR42" s="325"/>
      <c r="QLS42" s="325"/>
      <c r="QLT42" s="325"/>
      <c r="QLU42" s="325"/>
      <c r="QLV42" s="325"/>
      <c r="QLW42" s="325"/>
      <c r="QLX42" s="325"/>
      <c r="QLY42" s="325"/>
      <c r="QLZ42" s="325"/>
      <c r="QMA42" s="325"/>
      <c r="QMB42" s="325"/>
      <c r="QMC42" s="325"/>
      <c r="QMD42" s="325"/>
      <c r="QME42" s="325"/>
      <c r="QMF42" s="325"/>
      <c r="QMG42" s="325"/>
      <c r="QMH42" s="325"/>
      <c r="QMI42" s="325"/>
      <c r="QMJ42" s="325"/>
      <c r="QMK42" s="325"/>
      <c r="QML42" s="325"/>
      <c r="QMM42" s="325"/>
      <c r="QMN42" s="325"/>
      <c r="QMO42" s="325"/>
      <c r="QMP42" s="325"/>
      <c r="QMQ42" s="325"/>
      <c r="QMR42" s="325"/>
      <c r="QMS42" s="325"/>
      <c r="QMT42" s="325"/>
      <c r="QMU42" s="325"/>
      <c r="QMV42" s="325"/>
      <c r="QMW42" s="325"/>
      <c r="QMX42" s="325"/>
      <c r="QMY42" s="325"/>
      <c r="QMZ42" s="325"/>
      <c r="QNA42" s="325"/>
      <c r="QNB42" s="325"/>
      <c r="QNC42" s="325"/>
      <c r="QND42" s="325"/>
      <c r="QNE42" s="325"/>
      <c r="QNF42" s="325"/>
      <c r="QNG42" s="325"/>
      <c r="QNH42" s="325"/>
      <c r="QNI42" s="325"/>
      <c r="QNJ42" s="325"/>
      <c r="QNK42" s="325"/>
      <c r="QNL42" s="325"/>
      <c r="QNM42" s="325"/>
      <c r="QNN42" s="325"/>
      <c r="QNO42" s="325"/>
      <c r="QNP42" s="325"/>
      <c r="QNQ42" s="325"/>
      <c r="QNR42" s="325"/>
      <c r="QNS42" s="325"/>
      <c r="QNT42" s="325"/>
      <c r="QNU42" s="325"/>
      <c r="QNV42" s="325"/>
      <c r="QNW42" s="325"/>
      <c r="QNX42" s="325"/>
      <c r="QNY42" s="325"/>
      <c r="QNZ42" s="325"/>
      <c r="QOA42" s="325"/>
      <c r="QOB42" s="325"/>
      <c r="QOC42" s="325"/>
      <c r="QOD42" s="325"/>
      <c r="QOE42" s="325"/>
      <c r="QOF42" s="325"/>
      <c r="QOG42" s="325"/>
      <c r="QOH42" s="325"/>
      <c r="QOI42" s="325"/>
      <c r="QOJ42" s="325"/>
      <c r="QOK42" s="325"/>
      <c r="QOL42" s="325"/>
      <c r="QOM42" s="325"/>
      <c r="QON42" s="325"/>
      <c r="QOO42" s="325"/>
      <c r="QOP42" s="325"/>
      <c r="QOQ42" s="325"/>
      <c r="QOR42" s="325"/>
      <c r="QOS42" s="325"/>
      <c r="QOT42" s="325"/>
      <c r="QOU42" s="325"/>
      <c r="QOV42" s="325"/>
      <c r="QOW42" s="325"/>
      <c r="QOX42" s="325"/>
      <c r="QOY42" s="325"/>
      <c r="QOZ42" s="325"/>
      <c r="QPA42" s="325"/>
      <c r="QPB42" s="325"/>
      <c r="QPC42" s="325"/>
      <c r="QPD42" s="325"/>
      <c r="QPE42" s="325"/>
      <c r="QPF42" s="325"/>
      <c r="QPG42" s="325"/>
      <c r="QPH42" s="325"/>
      <c r="QPI42" s="325"/>
      <c r="QPJ42" s="325"/>
      <c r="QPK42" s="325"/>
      <c r="QPL42" s="325"/>
      <c r="QPM42" s="325"/>
      <c r="QPN42" s="325"/>
      <c r="QPO42" s="325"/>
      <c r="QPP42" s="325"/>
      <c r="QPQ42" s="325"/>
      <c r="QPR42" s="325"/>
      <c r="QPS42" s="325"/>
      <c r="QPT42" s="325"/>
      <c r="QPU42" s="325"/>
      <c r="QPV42" s="325"/>
      <c r="QPW42" s="325"/>
      <c r="QPX42" s="325"/>
      <c r="QPY42" s="325"/>
      <c r="QPZ42" s="325"/>
      <c r="QQA42" s="325"/>
      <c r="QQB42" s="325"/>
      <c r="QQC42" s="325"/>
      <c r="QQD42" s="325"/>
      <c r="QQE42" s="325"/>
      <c r="QQF42" s="325"/>
      <c r="QQG42" s="325"/>
      <c r="QQH42" s="325"/>
      <c r="QQI42" s="325"/>
      <c r="QQJ42" s="325"/>
      <c r="QQK42" s="325"/>
      <c r="QQL42" s="325"/>
      <c r="QQM42" s="325"/>
      <c r="QQN42" s="325"/>
      <c r="QQO42" s="325"/>
      <c r="QQP42" s="325"/>
      <c r="QQQ42" s="325"/>
      <c r="QQR42" s="325"/>
      <c r="QQS42" s="325"/>
      <c r="QQT42" s="325"/>
      <c r="QQU42" s="325"/>
      <c r="QQV42" s="325"/>
      <c r="QQW42" s="325"/>
      <c r="QQX42" s="325"/>
      <c r="QQY42" s="325"/>
      <c r="QQZ42" s="325"/>
      <c r="QRA42" s="325"/>
      <c r="QRB42" s="325"/>
      <c r="QRC42" s="325"/>
      <c r="QRD42" s="325"/>
      <c r="QRE42" s="325"/>
      <c r="QRF42" s="325"/>
      <c r="QRG42" s="325"/>
      <c r="QRH42" s="325"/>
      <c r="QRI42" s="325"/>
      <c r="QRJ42" s="325"/>
      <c r="QRK42" s="325"/>
      <c r="QRL42" s="325"/>
      <c r="QRM42" s="325"/>
      <c r="QRN42" s="325"/>
      <c r="QRO42" s="325"/>
      <c r="QRP42" s="325"/>
      <c r="QRQ42" s="325"/>
      <c r="QRR42" s="325"/>
      <c r="QRS42" s="325"/>
      <c r="QRT42" s="325"/>
      <c r="QRU42" s="325"/>
      <c r="QRV42" s="325"/>
      <c r="QRW42" s="325"/>
      <c r="QRX42" s="325"/>
      <c r="QRY42" s="325"/>
      <c r="QRZ42" s="325"/>
      <c r="QSA42" s="325"/>
      <c r="QSB42" s="325"/>
      <c r="QSC42" s="325"/>
      <c r="QSD42" s="325"/>
      <c r="QSE42" s="325"/>
      <c r="QSF42" s="325"/>
      <c r="QSG42" s="325"/>
      <c r="QSH42" s="325"/>
      <c r="QSI42" s="325"/>
      <c r="QSJ42" s="325"/>
      <c r="QSK42" s="325"/>
      <c r="QSL42" s="325"/>
      <c r="QSM42" s="325"/>
      <c r="QSN42" s="325"/>
      <c r="QSO42" s="325"/>
      <c r="QSP42" s="325"/>
      <c r="QSQ42" s="325"/>
      <c r="QSR42" s="325"/>
      <c r="QSS42" s="325"/>
      <c r="QST42" s="325"/>
      <c r="QSU42" s="325"/>
      <c r="QSV42" s="325"/>
      <c r="QSW42" s="325"/>
      <c r="QSX42" s="325"/>
      <c r="QSY42" s="325"/>
      <c r="QSZ42" s="325"/>
      <c r="QTA42" s="325"/>
      <c r="QTB42" s="325"/>
      <c r="QTC42" s="325"/>
      <c r="QTD42" s="325"/>
      <c r="QTE42" s="325"/>
      <c r="QTF42" s="325"/>
      <c r="QTG42" s="325"/>
      <c r="QTH42" s="325"/>
      <c r="QTI42" s="325"/>
      <c r="QTJ42" s="325"/>
      <c r="QTK42" s="325"/>
      <c r="QTL42" s="325"/>
      <c r="QTM42" s="325"/>
      <c r="QTN42" s="325"/>
      <c r="QTO42" s="325"/>
      <c r="QTP42" s="325"/>
      <c r="QTQ42" s="325"/>
      <c r="QTR42" s="325"/>
      <c r="QTS42" s="325"/>
      <c r="QTT42" s="325"/>
      <c r="QTU42" s="325"/>
      <c r="QTV42" s="325"/>
      <c r="QTW42" s="325"/>
      <c r="QTX42" s="325"/>
      <c r="QTY42" s="325"/>
      <c r="QTZ42" s="325"/>
      <c r="QUA42" s="325"/>
      <c r="QUB42" s="325"/>
      <c r="QUC42" s="325"/>
      <c r="QUD42" s="325"/>
      <c r="QUE42" s="325"/>
      <c r="QUF42" s="325"/>
      <c r="QUG42" s="325"/>
      <c r="QUH42" s="325"/>
      <c r="QUI42" s="325"/>
      <c r="QUJ42" s="325"/>
      <c r="QUK42" s="325"/>
      <c r="QUL42" s="325"/>
      <c r="QUM42" s="325"/>
      <c r="QUN42" s="325"/>
      <c r="QUO42" s="325"/>
      <c r="QUP42" s="325"/>
      <c r="QUQ42" s="325"/>
      <c r="QUR42" s="325"/>
      <c r="QUS42" s="325"/>
      <c r="QUT42" s="325"/>
      <c r="QUU42" s="325"/>
      <c r="QUV42" s="325"/>
      <c r="QUW42" s="325"/>
      <c r="QUX42" s="325"/>
      <c r="QUY42" s="325"/>
      <c r="QUZ42" s="325"/>
      <c r="QVA42" s="325"/>
      <c r="QVB42" s="325"/>
      <c r="QVC42" s="325"/>
      <c r="QVD42" s="325"/>
      <c r="QVE42" s="325"/>
      <c r="QVF42" s="325"/>
      <c r="QVG42" s="325"/>
      <c r="QVH42" s="325"/>
      <c r="QVI42" s="325"/>
      <c r="QVJ42" s="325"/>
      <c r="QVK42" s="325"/>
      <c r="QVL42" s="325"/>
      <c r="QVM42" s="325"/>
      <c r="QVN42" s="325"/>
      <c r="QVO42" s="325"/>
      <c r="QVP42" s="325"/>
      <c r="QVQ42" s="325"/>
      <c r="QVR42" s="325"/>
      <c r="QVS42" s="325"/>
      <c r="QVT42" s="325"/>
      <c r="QVU42" s="325"/>
      <c r="QVV42" s="325"/>
      <c r="QVW42" s="325"/>
      <c r="QVX42" s="325"/>
      <c r="QVY42" s="325"/>
      <c r="QVZ42" s="325"/>
      <c r="QWA42" s="325"/>
      <c r="QWB42" s="325"/>
      <c r="QWC42" s="325"/>
      <c r="QWD42" s="325"/>
      <c r="QWE42" s="325"/>
      <c r="QWF42" s="325"/>
      <c r="QWG42" s="325"/>
      <c r="QWH42" s="325"/>
      <c r="QWI42" s="325"/>
      <c r="QWJ42" s="325"/>
      <c r="QWK42" s="325"/>
      <c r="QWL42" s="325"/>
      <c r="QWM42" s="325"/>
      <c r="QWN42" s="325"/>
      <c r="QWO42" s="325"/>
      <c r="QWP42" s="325"/>
      <c r="QWQ42" s="325"/>
      <c r="QWR42" s="325"/>
      <c r="QWS42" s="325"/>
      <c r="QWT42" s="325"/>
      <c r="QWU42" s="325"/>
      <c r="QWV42" s="325"/>
      <c r="QWW42" s="325"/>
      <c r="QWX42" s="325"/>
      <c r="QWY42" s="325"/>
      <c r="QWZ42" s="325"/>
      <c r="QXA42" s="325"/>
      <c r="QXB42" s="325"/>
      <c r="QXC42" s="325"/>
      <c r="QXD42" s="325"/>
      <c r="QXE42" s="325"/>
      <c r="QXF42" s="325"/>
      <c r="QXG42" s="325"/>
      <c r="QXH42" s="325"/>
      <c r="QXI42" s="325"/>
      <c r="QXJ42" s="325"/>
      <c r="QXK42" s="325"/>
      <c r="QXL42" s="325"/>
      <c r="QXM42" s="325"/>
      <c r="QXN42" s="325"/>
      <c r="QXO42" s="325"/>
      <c r="QXP42" s="325"/>
      <c r="QXQ42" s="325"/>
      <c r="QXR42" s="325"/>
      <c r="QXS42" s="325"/>
      <c r="QXT42" s="325"/>
      <c r="QXU42" s="325"/>
      <c r="QXV42" s="325"/>
      <c r="QXW42" s="325"/>
      <c r="QXX42" s="325"/>
      <c r="QXY42" s="325"/>
      <c r="QXZ42" s="325"/>
      <c r="QYA42" s="325"/>
      <c r="QYB42" s="325"/>
      <c r="QYC42" s="325"/>
      <c r="QYD42" s="325"/>
      <c r="QYE42" s="325"/>
      <c r="QYF42" s="325"/>
      <c r="QYG42" s="325"/>
      <c r="QYH42" s="325"/>
      <c r="QYI42" s="325"/>
      <c r="QYJ42" s="325"/>
      <c r="QYK42" s="325"/>
      <c r="QYL42" s="325"/>
      <c r="QYM42" s="325"/>
      <c r="QYN42" s="325"/>
      <c r="QYO42" s="325"/>
      <c r="QYP42" s="325"/>
      <c r="QYQ42" s="325"/>
      <c r="QYR42" s="325"/>
      <c r="QYS42" s="325"/>
      <c r="QYT42" s="325"/>
      <c r="QYU42" s="325"/>
      <c r="QYV42" s="325"/>
      <c r="QYW42" s="325"/>
      <c r="QYX42" s="325"/>
      <c r="QYY42" s="325"/>
      <c r="QYZ42" s="325"/>
      <c r="QZA42" s="325"/>
      <c r="QZB42" s="325"/>
      <c r="QZC42" s="325"/>
      <c r="QZD42" s="325"/>
      <c r="QZE42" s="325"/>
      <c r="QZF42" s="325"/>
      <c r="QZG42" s="325"/>
      <c r="QZH42" s="325"/>
      <c r="QZI42" s="325"/>
      <c r="QZJ42" s="325"/>
      <c r="QZK42" s="325"/>
      <c r="QZL42" s="325"/>
      <c r="QZM42" s="325"/>
      <c r="QZN42" s="325"/>
      <c r="QZO42" s="325"/>
      <c r="QZP42" s="325"/>
      <c r="QZQ42" s="325"/>
      <c r="QZR42" s="325"/>
      <c r="QZS42" s="325"/>
      <c r="QZT42" s="325"/>
      <c r="QZU42" s="325"/>
      <c r="QZV42" s="325"/>
      <c r="QZW42" s="325"/>
      <c r="QZX42" s="325"/>
      <c r="QZY42" s="325"/>
      <c r="QZZ42" s="325"/>
      <c r="RAA42" s="325"/>
      <c r="RAB42" s="325"/>
      <c r="RAC42" s="325"/>
      <c r="RAD42" s="325"/>
      <c r="RAE42" s="325"/>
      <c r="RAF42" s="325"/>
      <c r="RAG42" s="325"/>
      <c r="RAH42" s="325"/>
      <c r="RAI42" s="325"/>
      <c r="RAJ42" s="325"/>
      <c r="RAK42" s="325"/>
      <c r="RAL42" s="325"/>
      <c r="RAM42" s="325"/>
      <c r="RAN42" s="325"/>
      <c r="RAO42" s="325"/>
      <c r="RAP42" s="325"/>
      <c r="RAQ42" s="325"/>
      <c r="RAR42" s="325"/>
      <c r="RAS42" s="325"/>
      <c r="RAT42" s="325"/>
      <c r="RAU42" s="325"/>
      <c r="RAV42" s="325"/>
      <c r="RAW42" s="325"/>
      <c r="RAX42" s="325"/>
      <c r="RAY42" s="325"/>
      <c r="RAZ42" s="325"/>
      <c r="RBA42" s="325"/>
      <c r="RBB42" s="325"/>
      <c r="RBC42" s="325"/>
      <c r="RBD42" s="325"/>
      <c r="RBE42" s="325"/>
      <c r="RBF42" s="325"/>
      <c r="RBG42" s="325"/>
      <c r="RBH42" s="325"/>
      <c r="RBI42" s="325"/>
      <c r="RBJ42" s="325"/>
      <c r="RBK42" s="325"/>
      <c r="RBL42" s="325"/>
      <c r="RBM42" s="325"/>
      <c r="RBN42" s="325"/>
      <c r="RBO42" s="325"/>
      <c r="RBP42" s="325"/>
      <c r="RBQ42" s="325"/>
      <c r="RBR42" s="325"/>
      <c r="RBS42" s="325"/>
      <c r="RBT42" s="325"/>
      <c r="RBU42" s="325"/>
      <c r="RBV42" s="325"/>
      <c r="RBW42" s="325"/>
      <c r="RBX42" s="325"/>
      <c r="RBY42" s="325"/>
      <c r="RBZ42" s="325"/>
      <c r="RCA42" s="325"/>
      <c r="RCB42" s="325"/>
      <c r="RCC42" s="325"/>
      <c r="RCD42" s="325"/>
      <c r="RCE42" s="325"/>
      <c r="RCF42" s="325"/>
      <c r="RCG42" s="325"/>
      <c r="RCH42" s="325"/>
      <c r="RCI42" s="325"/>
      <c r="RCJ42" s="325"/>
      <c r="RCK42" s="325"/>
      <c r="RCL42" s="325"/>
      <c r="RCM42" s="325"/>
      <c r="RCN42" s="325"/>
      <c r="RCO42" s="325"/>
      <c r="RCP42" s="325"/>
      <c r="RCQ42" s="325"/>
      <c r="RCR42" s="325"/>
      <c r="RCS42" s="325"/>
      <c r="RCT42" s="325"/>
      <c r="RCU42" s="325"/>
      <c r="RCV42" s="325"/>
      <c r="RCW42" s="325"/>
      <c r="RCX42" s="325"/>
      <c r="RCY42" s="325"/>
      <c r="RCZ42" s="325"/>
      <c r="RDA42" s="325"/>
      <c r="RDB42" s="325"/>
      <c r="RDC42" s="325"/>
      <c r="RDD42" s="325"/>
      <c r="RDE42" s="325"/>
      <c r="RDF42" s="325"/>
      <c r="RDG42" s="325"/>
      <c r="RDH42" s="325"/>
      <c r="RDI42" s="325"/>
      <c r="RDJ42" s="325"/>
      <c r="RDK42" s="325"/>
      <c r="RDL42" s="325"/>
      <c r="RDM42" s="325"/>
      <c r="RDN42" s="325"/>
      <c r="RDO42" s="325"/>
      <c r="RDP42" s="325"/>
      <c r="RDQ42" s="325"/>
      <c r="RDR42" s="325"/>
      <c r="RDS42" s="325"/>
      <c r="RDT42" s="325"/>
      <c r="RDU42" s="325"/>
      <c r="RDV42" s="325"/>
      <c r="RDW42" s="325"/>
      <c r="RDX42" s="325"/>
      <c r="RDY42" s="325"/>
      <c r="RDZ42" s="325"/>
      <c r="REA42" s="325"/>
      <c r="REB42" s="325"/>
      <c r="REC42" s="325"/>
      <c r="RED42" s="325"/>
      <c r="REE42" s="325"/>
      <c r="REF42" s="325"/>
      <c r="REG42" s="325"/>
      <c r="REH42" s="325"/>
      <c r="REI42" s="325"/>
      <c r="REJ42" s="325"/>
      <c r="REK42" s="325"/>
      <c r="REL42" s="325"/>
      <c r="REM42" s="325"/>
      <c r="REN42" s="325"/>
      <c r="REO42" s="325"/>
      <c r="REP42" s="325"/>
      <c r="REQ42" s="325"/>
      <c r="RER42" s="325"/>
      <c r="RES42" s="325"/>
      <c r="RET42" s="325"/>
      <c r="REU42" s="325"/>
      <c r="REV42" s="325"/>
      <c r="REW42" s="325"/>
      <c r="REX42" s="325"/>
      <c r="REY42" s="325"/>
      <c r="REZ42" s="325"/>
      <c r="RFA42" s="325"/>
      <c r="RFB42" s="325"/>
      <c r="RFC42" s="325"/>
      <c r="RFD42" s="325"/>
      <c r="RFE42" s="325"/>
      <c r="RFF42" s="325"/>
      <c r="RFG42" s="325"/>
      <c r="RFH42" s="325"/>
      <c r="RFI42" s="325"/>
      <c r="RFJ42" s="325"/>
      <c r="RFK42" s="325"/>
      <c r="RFL42" s="325"/>
      <c r="RFM42" s="325"/>
      <c r="RFN42" s="325"/>
      <c r="RFO42" s="325"/>
      <c r="RFP42" s="325"/>
      <c r="RFQ42" s="325"/>
      <c r="RFR42" s="325"/>
      <c r="RFS42" s="325"/>
      <c r="RFT42" s="325"/>
      <c r="RFU42" s="325"/>
      <c r="RFV42" s="325"/>
      <c r="RFW42" s="325"/>
      <c r="RFX42" s="325"/>
      <c r="RFY42" s="325"/>
      <c r="RFZ42" s="325"/>
      <c r="RGA42" s="325"/>
      <c r="RGB42" s="325"/>
      <c r="RGC42" s="325"/>
      <c r="RGD42" s="325"/>
      <c r="RGE42" s="325"/>
      <c r="RGF42" s="325"/>
      <c r="RGG42" s="325"/>
      <c r="RGH42" s="325"/>
      <c r="RGI42" s="325"/>
      <c r="RGJ42" s="325"/>
      <c r="RGK42" s="325"/>
      <c r="RGL42" s="325"/>
      <c r="RGM42" s="325"/>
      <c r="RGN42" s="325"/>
      <c r="RGO42" s="325"/>
      <c r="RGP42" s="325"/>
      <c r="RGQ42" s="325"/>
      <c r="RGR42" s="325"/>
      <c r="RGS42" s="325"/>
      <c r="RGT42" s="325"/>
      <c r="RGU42" s="325"/>
      <c r="RGV42" s="325"/>
      <c r="RGW42" s="325"/>
      <c r="RGX42" s="325"/>
      <c r="RGY42" s="325"/>
      <c r="RGZ42" s="325"/>
      <c r="RHA42" s="325"/>
      <c r="RHB42" s="325"/>
      <c r="RHC42" s="325"/>
      <c r="RHD42" s="325"/>
      <c r="RHE42" s="325"/>
      <c r="RHF42" s="325"/>
      <c r="RHG42" s="325"/>
      <c r="RHH42" s="325"/>
      <c r="RHI42" s="325"/>
      <c r="RHJ42" s="325"/>
      <c r="RHK42" s="325"/>
      <c r="RHL42" s="325"/>
      <c r="RHM42" s="325"/>
      <c r="RHN42" s="325"/>
      <c r="RHO42" s="325"/>
      <c r="RHP42" s="325"/>
      <c r="RHQ42" s="325"/>
      <c r="RHR42" s="325"/>
      <c r="RHS42" s="325"/>
      <c r="RHT42" s="325"/>
      <c r="RHU42" s="325"/>
      <c r="RHV42" s="325"/>
      <c r="RHW42" s="325"/>
      <c r="RHX42" s="325"/>
      <c r="RHY42" s="325"/>
      <c r="RHZ42" s="325"/>
      <c r="RIA42" s="325"/>
      <c r="RIB42" s="325"/>
      <c r="RIC42" s="325"/>
      <c r="RID42" s="325"/>
      <c r="RIE42" s="325"/>
      <c r="RIF42" s="325"/>
      <c r="RIG42" s="325"/>
      <c r="RIH42" s="325"/>
      <c r="RII42" s="325"/>
      <c r="RIJ42" s="325"/>
      <c r="RIK42" s="325"/>
      <c r="RIL42" s="325"/>
      <c r="RIM42" s="325"/>
      <c r="RIN42" s="325"/>
      <c r="RIO42" s="325"/>
      <c r="RIP42" s="325"/>
      <c r="RIQ42" s="325"/>
      <c r="RIR42" s="325"/>
      <c r="RIS42" s="325"/>
      <c r="RIT42" s="325"/>
      <c r="RIU42" s="325"/>
      <c r="RIV42" s="325"/>
      <c r="RIW42" s="325"/>
      <c r="RIX42" s="325"/>
      <c r="RIY42" s="325"/>
      <c r="RIZ42" s="325"/>
      <c r="RJA42" s="325"/>
      <c r="RJB42" s="325"/>
      <c r="RJC42" s="325"/>
      <c r="RJD42" s="325"/>
      <c r="RJE42" s="325"/>
      <c r="RJF42" s="325"/>
      <c r="RJG42" s="325"/>
      <c r="RJH42" s="325"/>
      <c r="RJI42" s="325"/>
      <c r="RJJ42" s="325"/>
      <c r="RJK42" s="325"/>
      <c r="RJL42" s="325"/>
      <c r="RJM42" s="325"/>
      <c r="RJN42" s="325"/>
      <c r="RJO42" s="325"/>
      <c r="RJP42" s="325"/>
      <c r="RJQ42" s="325"/>
      <c r="RJR42" s="325"/>
      <c r="RJS42" s="325"/>
      <c r="RJT42" s="325"/>
      <c r="RJU42" s="325"/>
      <c r="RJV42" s="325"/>
      <c r="RJW42" s="325"/>
      <c r="RJX42" s="325"/>
      <c r="RJY42" s="325"/>
      <c r="RJZ42" s="325"/>
      <c r="RKA42" s="325"/>
      <c r="RKB42" s="325"/>
      <c r="RKC42" s="325"/>
      <c r="RKD42" s="325"/>
      <c r="RKE42" s="325"/>
      <c r="RKF42" s="325"/>
      <c r="RKG42" s="325"/>
      <c r="RKH42" s="325"/>
      <c r="RKI42" s="325"/>
      <c r="RKJ42" s="325"/>
      <c r="RKK42" s="325"/>
      <c r="RKL42" s="325"/>
      <c r="RKM42" s="325"/>
      <c r="RKN42" s="325"/>
      <c r="RKO42" s="325"/>
      <c r="RKP42" s="325"/>
      <c r="RKQ42" s="325"/>
      <c r="RKR42" s="325"/>
      <c r="RKS42" s="325"/>
      <c r="RKT42" s="325"/>
      <c r="RKU42" s="325"/>
      <c r="RKV42" s="325"/>
      <c r="RKW42" s="325"/>
      <c r="RKX42" s="325"/>
      <c r="RKY42" s="325"/>
      <c r="RKZ42" s="325"/>
      <c r="RLA42" s="325"/>
      <c r="RLB42" s="325"/>
      <c r="RLC42" s="325"/>
      <c r="RLD42" s="325"/>
      <c r="RLE42" s="325"/>
      <c r="RLF42" s="325"/>
      <c r="RLG42" s="325"/>
      <c r="RLH42" s="325"/>
      <c r="RLI42" s="325"/>
      <c r="RLJ42" s="325"/>
      <c r="RLK42" s="325"/>
      <c r="RLL42" s="325"/>
      <c r="RLM42" s="325"/>
      <c r="RLN42" s="325"/>
      <c r="RLO42" s="325"/>
      <c r="RLP42" s="325"/>
      <c r="RLQ42" s="325"/>
      <c r="RLR42" s="325"/>
      <c r="RLS42" s="325"/>
      <c r="RLT42" s="325"/>
      <c r="RLU42" s="325"/>
      <c r="RLV42" s="325"/>
      <c r="RLW42" s="325"/>
      <c r="RLX42" s="325"/>
      <c r="RLY42" s="325"/>
      <c r="RLZ42" s="325"/>
      <c r="RMA42" s="325"/>
      <c r="RMB42" s="325"/>
      <c r="RMC42" s="325"/>
      <c r="RMD42" s="325"/>
      <c r="RME42" s="325"/>
      <c r="RMF42" s="325"/>
      <c r="RMG42" s="325"/>
      <c r="RMH42" s="325"/>
      <c r="RMI42" s="325"/>
      <c r="RMJ42" s="325"/>
      <c r="RMK42" s="325"/>
      <c r="RML42" s="325"/>
      <c r="RMM42" s="325"/>
      <c r="RMN42" s="325"/>
      <c r="RMO42" s="325"/>
      <c r="RMP42" s="325"/>
      <c r="RMQ42" s="325"/>
      <c r="RMR42" s="325"/>
      <c r="RMS42" s="325"/>
      <c r="RMT42" s="325"/>
      <c r="RMU42" s="325"/>
      <c r="RMV42" s="325"/>
      <c r="RMW42" s="325"/>
      <c r="RMX42" s="325"/>
      <c r="RMY42" s="325"/>
      <c r="RMZ42" s="325"/>
      <c r="RNA42" s="325"/>
      <c r="RNB42" s="325"/>
      <c r="RNC42" s="325"/>
      <c r="RND42" s="325"/>
      <c r="RNE42" s="325"/>
      <c r="RNF42" s="325"/>
      <c r="RNG42" s="325"/>
      <c r="RNH42" s="325"/>
      <c r="RNI42" s="325"/>
      <c r="RNJ42" s="325"/>
      <c r="RNK42" s="325"/>
      <c r="RNL42" s="325"/>
      <c r="RNM42" s="325"/>
      <c r="RNN42" s="325"/>
      <c r="RNO42" s="325"/>
      <c r="RNP42" s="325"/>
      <c r="RNQ42" s="325"/>
      <c r="RNR42" s="325"/>
      <c r="RNS42" s="325"/>
      <c r="RNT42" s="325"/>
      <c r="RNU42" s="325"/>
      <c r="RNV42" s="325"/>
      <c r="RNW42" s="325"/>
      <c r="RNX42" s="325"/>
      <c r="RNY42" s="325"/>
      <c r="RNZ42" s="325"/>
      <c r="ROA42" s="325"/>
      <c r="ROB42" s="325"/>
      <c r="ROC42" s="325"/>
      <c r="ROD42" s="325"/>
      <c r="ROE42" s="325"/>
      <c r="ROF42" s="325"/>
      <c r="ROG42" s="325"/>
      <c r="ROH42" s="325"/>
      <c r="ROI42" s="325"/>
      <c r="ROJ42" s="325"/>
      <c r="ROK42" s="325"/>
      <c r="ROL42" s="325"/>
      <c r="ROM42" s="325"/>
      <c r="RON42" s="325"/>
      <c r="ROO42" s="325"/>
      <c r="ROP42" s="325"/>
      <c r="ROQ42" s="325"/>
      <c r="ROR42" s="325"/>
      <c r="ROS42" s="325"/>
      <c r="ROT42" s="325"/>
      <c r="ROU42" s="325"/>
      <c r="ROV42" s="325"/>
      <c r="ROW42" s="325"/>
      <c r="ROX42" s="325"/>
      <c r="ROY42" s="325"/>
      <c r="ROZ42" s="325"/>
      <c r="RPA42" s="325"/>
      <c r="RPB42" s="325"/>
      <c r="RPC42" s="325"/>
      <c r="RPD42" s="325"/>
      <c r="RPE42" s="325"/>
      <c r="RPF42" s="325"/>
      <c r="RPG42" s="325"/>
      <c r="RPH42" s="325"/>
      <c r="RPI42" s="325"/>
      <c r="RPJ42" s="325"/>
      <c r="RPK42" s="325"/>
      <c r="RPL42" s="325"/>
      <c r="RPM42" s="325"/>
      <c r="RPN42" s="325"/>
      <c r="RPO42" s="325"/>
      <c r="RPP42" s="325"/>
      <c r="RPQ42" s="325"/>
      <c r="RPR42" s="325"/>
      <c r="RPS42" s="325"/>
      <c r="RPT42" s="325"/>
      <c r="RPU42" s="325"/>
      <c r="RPV42" s="325"/>
      <c r="RPW42" s="325"/>
      <c r="RPX42" s="325"/>
      <c r="RPY42" s="325"/>
      <c r="RPZ42" s="325"/>
      <c r="RQA42" s="325"/>
      <c r="RQB42" s="325"/>
      <c r="RQC42" s="325"/>
      <c r="RQD42" s="325"/>
      <c r="RQE42" s="325"/>
      <c r="RQF42" s="325"/>
      <c r="RQG42" s="325"/>
      <c r="RQH42" s="325"/>
      <c r="RQI42" s="325"/>
      <c r="RQJ42" s="325"/>
      <c r="RQK42" s="325"/>
      <c r="RQL42" s="325"/>
      <c r="RQM42" s="325"/>
      <c r="RQN42" s="325"/>
      <c r="RQO42" s="325"/>
      <c r="RQP42" s="325"/>
      <c r="RQQ42" s="325"/>
      <c r="RQR42" s="325"/>
      <c r="RQS42" s="325"/>
      <c r="RQT42" s="325"/>
      <c r="RQU42" s="325"/>
      <c r="RQV42" s="325"/>
      <c r="RQW42" s="325"/>
      <c r="RQX42" s="325"/>
      <c r="RQY42" s="325"/>
      <c r="RQZ42" s="325"/>
      <c r="RRA42" s="325"/>
      <c r="RRB42" s="325"/>
      <c r="RRC42" s="325"/>
      <c r="RRD42" s="325"/>
      <c r="RRE42" s="325"/>
      <c r="RRF42" s="325"/>
      <c r="RRG42" s="325"/>
      <c r="RRH42" s="325"/>
      <c r="RRI42" s="325"/>
      <c r="RRJ42" s="325"/>
      <c r="RRK42" s="325"/>
      <c r="RRL42" s="325"/>
      <c r="RRM42" s="325"/>
      <c r="RRN42" s="325"/>
      <c r="RRO42" s="325"/>
      <c r="RRP42" s="325"/>
      <c r="RRQ42" s="325"/>
      <c r="RRR42" s="325"/>
      <c r="RRS42" s="325"/>
      <c r="RRT42" s="325"/>
      <c r="RRU42" s="325"/>
      <c r="RRV42" s="325"/>
      <c r="RRW42" s="325"/>
      <c r="RRX42" s="325"/>
      <c r="RRY42" s="325"/>
      <c r="RRZ42" s="325"/>
      <c r="RSA42" s="325"/>
      <c r="RSB42" s="325"/>
      <c r="RSC42" s="325"/>
      <c r="RSD42" s="325"/>
      <c r="RSE42" s="325"/>
      <c r="RSF42" s="325"/>
      <c r="RSG42" s="325"/>
      <c r="RSH42" s="325"/>
      <c r="RSI42" s="325"/>
      <c r="RSJ42" s="325"/>
      <c r="RSK42" s="325"/>
      <c r="RSL42" s="325"/>
      <c r="RSM42" s="325"/>
      <c r="RSN42" s="325"/>
      <c r="RSO42" s="325"/>
      <c r="RSP42" s="325"/>
      <c r="RSQ42" s="325"/>
      <c r="RSR42" s="325"/>
      <c r="RSS42" s="325"/>
      <c r="RST42" s="325"/>
      <c r="RSU42" s="325"/>
      <c r="RSV42" s="325"/>
      <c r="RSW42" s="325"/>
      <c r="RSX42" s="325"/>
      <c r="RSY42" s="325"/>
      <c r="RSZ42" s="325"/>
      <c r="RTA42" s="325"/>
      <c r="RTB42" s="325"/>
      <c r="RTC42" s="325"/>
      <c r="RTD42" s="325"/>
      <c r="RTE42" s="325"/>
      <c r="RTF42" s="325"/>
      <c r="RTG42" s="325"/>
      <c r="RTH42" s="325"/>
      <c r="RTI42" s="325"/>
      <c r="RTJ42" s="325"/>
      <c r="RTK42" s="325"/>
      <c r="RTL42" s="325"/>
      <c r="RTM42" s="325"/>
      <c r="RTN42" s="325"/>
      <c r="RTO42" s="325"/>
      <c r="RTP42" s="325"/>
      <c r="RTQ42" s="325"/>
      <c r="RTR42" s="325"/>
      <c r="RTS42" s="325"/>
      <c r="RTT42" s="325"/>
      <c r="RTU42" s="325"/>
      <c r="RTV42" s="325"/>
      <c r="RTW42" s="325"/>
      <c r="RTX42" s="325"/>
      <c r="RTY42" s="325"/>
      <c r="RTZ42" s="325"/>
      <c r="RUA42" s="325"/>
      <c r="RUB42" s="325"/>
      <c r="RUC42" s="325"/>
      <c r="RUD42" s="325"/>
      <c r="RUE42" s="325"/>
      <c r="RUF42" s="325"/>
      <c r="RUG42" s="325"/>
      <c r="RUH42" s="325"/>
      <c r="RUI42" s="325"/>
      <c r="RUJ42" s="325"/>
      <c r="RUK42" s="325"/>
      <c r="RUL42" s="325"/>
      <c r="RUM42" s="325"/>
      <c r="RUN42" s="325"/>
      <c r="RUO42" s="325"/>
      <c r="RUP42" s="325"/>
      <c r="RUQ42" s="325"/>
      <c r="RUR42" s="325"/>
      <c r="RUS42" s="325"/>
      <c r="RUT42" s="325"/>
      <c r="RUU42" s="325"/>
      <c r="RUV42" s="325"/>
      <c r="RUW42" s="325"/>
      <c r="RUX42" s="325"/>
      <c r="RUY42" s="325"/>
      <c r="RUZ42" s="325"/>
      <c r="RVA42" s="325"/>
      <c r="RVB42" s="325"/>
      <c r="RVC42" s="325"/>
      <c r="RVD42" s="325"/>
      <c r="RVE42" s="325"/>
      <c r="RVF42" s="325"/>
      <c r="RVG42" s="325"/>
      <c r="RVH42" s="325"/>
      <c r="RVI42" s="325"/>
      <c r="RVJ42" s="325"/>
      <c r="RVK42" s="325"/>
      <c r="RVL42" s="325"/>
      <c r="RVM42" s="325"/>
      <c r="RVN42" s="325"/>
      <c r="RVO42" s="325"/>
      <c r="RVP42" s="325"/>
      <c r="RVQ42" s="325"/>
      <c r="RVR42" s="325"/>
      <c r="RVS42" s="325"/>
      <c r="RVT42" s="325"/>
      <c r="RVU42" s="325"/>
      <c r="RVV42" s="325"/>
      <c r="RVW42" s="325"/>
      <c r="RVX42" s="325"/>
      <c r="RVY42" s="325"/>
      <c r="RVZ42" s="325"/>
      <c r="RWA42" s="325"/>
      <c r="RWB42" s="325"/>
      <c r="RWC42" s="325"/>
      <c r="RWD42" s="325"/>
      <c r="RWE42" s="325"/>
      <c r="RWF42" s="325"/>
      <c r="RWG42" s="325"/>
      <c r="RWH42" s="325"/>
      <c r="RWI42" s="325"/>
      <c r="RWJ42" s="325"/>
      <c r="RWK42" s="325"/>
      <c r="RWL42" s="325"/>
      <c r="RWM42" s="325"/>
      <c r="RWN42" s="325"/>
      <c r="RWO42" s="325"/>
      <c r="RWP42" s="325"/>
      <c r="RWQ42" s="325"/>
      <c r="RWR42" s="325"/>
      <c r="RWS42" s="325"/>
      <c r="RWT42" s="325"/>
      <c r="RWU42" s="325"/>
      <c r="RWV42" s="325"/>
      <c r="RWW42" s="325"/>
      <c r="RWX42" s="325"/>
      <c r="RWY42" s="325"/>
      <c r="RWZ42" s="325"/>
      <c r="RXA42" s="325"/>
      <c r="RXB42" s="325"/>
      <c r="RXC42" s="325"/>
      <c r="RXD42" s="325"/>
      <c r="RXE42" s="325"/>
      <c r="RXF42" s="325"/>
      <c r="RXG42" s="325"/>
      <c r="RXH42" s="325"/>
      <c r="RXI42" s="325"/>
      <c r="RXJ42" s="325"/>
      <c r="RXK42" s="325"/>
      <c r="RXL42" s="325"/>
      <c r="RXM42" s="325"/>
      <c r="RXN42" s="325"/>
      <c r="RXO42" s="325"/>
      <c r="RXP42" s="325"/>
      <c r="RXQ42" s="325"/>
      <c r="RXR42" s="325"/>
      <c r="RXS42" s="325"/>
      <c r="RXT42" s="325"/>
      <c r="RXU42" s="325"/>
      <c r="RXV42" s="325"/>
      <c r="RXW42" s="325"/>
      <c r="RXX42" s="325"/>
      <c r="RXY42" s="325"/>
      <c r="RXZ42" s="325"/>
      <c r="RYA42" s="325"/>
      <c r="RYB42" s="325"/>
      <c r="RYC42" s="325"/>
      <c r="RYD42" s="325"/>
      <c r="RYE42" s="325"/>
      <c r="RYF42" s="325"/>
      <c r="RYG42" s="325"/>
      <c r="RYH42" s="325"/>
      <c r="RYI42" s="325"/>
      <c r="RYJ42" s="325"/>
      <c r="RYK42" s="325"/>
      <c r="RYL42" s="325"/>
      <c r="RYM42" s="325"/>
      <c r="RYN42" s="325"/>
      <c r="RYO42" s="325"/>
      <c r="RYP42" s="325"/>
      <c r="RYQ42" s="325"/>
      <c r="RYR42" s="325"/>
      <c r="RYS42" s="325"/>
      <c r="RYT42" s="325"/>
      <c r="RYU42" s="325"/>
      <c r="RYV42" s="325"/>
      <c r="RYW42" s="325"/>
      <c r="RYX42" s="325"/>
      <c r="RYY42" s="325"/>
      <c r="RYZ42" s="325"/>
      <c r="RZA42" s="325"/>
      <c r="RZB42" s="325"/>
      <c r="RZC42" s="325"/>
      <c r="RZD42" s="325"/>
      <c r="RZE42" s="325"/>
      <c r="RZF42" s="325"/>
      <c r="RZG42" s="325"/>
      <c r="RZH42" s="325"/>
      <c r="RZI42" s="325"/>
      <c r="RZJ42" s="325"/>
      <c r="RZK42" s="325"/>
      <c r="RZL42" s="325"/>
      <c r="RZM42" s="325"/>
      <c r="RZN42" s="325"/>
      <c r="RZO42" s="325"/>
      <c r="RZP42" s="325"/>
      <c r="RZQ42" s="325"/>
      <c r="RZR42" s="325"/>
      <c r="RZS42" s="325"/>
      <c r="RZT42" s="325"/>
      <c r="RZU42" s="325"/>
      <c r="RZV42" s="325"/>
      <c r="RZW42" s="325"/>
      <c r="RZX42" s="325"/>
      <c r="RZY42" s="325"/>
      <c r="RZZ42" s="325"/>
      <c r="SAA42" s="325"/>
      <c r="SAB42" s="325"/>
      <c r="SAC42" s="325"/>
      <c r="SAD42" s="325"/>
      <c r="SAE42" s="325"/>
      <c r="SAF42" s="325"/>
      <c r="SAG42" s="325"/>
      <c r="SAH42" s="325"/>
      <c r="SAI42" s="325"/>
      <c r="SAJ42" s="325"/>
      <c r="SAK42" s="325"/>
      <c r="SAL42" s="325"/>
      <c r="SAM42" s="325"/>
      <c r="SAN42" s="325"/>
      <c r="SAO42" s="325"/>
      <c r="SAP42" s="325"/>
      <c r="SAQ42" s="325"/>
      <c r="SAR42" s="325"/>
      <c r="SAS42" s="325"/>
      <c r="SAT42" s="325"/>
      <c r="SAU42" s="325"/>
      <c r="SAV42" s="325"/>
      <c r="SAW42" s="325"/>
      <c r="SAX42" s="325"/>
      <c r="SAY42" s="325"/>
      <c r="SAZ42" s="325"/>
      <c r="SBA42" s="325"/>
      <c r="SBB42" s="325"/>
      <c r="SBC42" s="325"/>
      <c r="SBD42" s="325"/>
      <c r="SBE42" s="325"/>
      <c r="SBF42" s="325"/>
      <c r="SBG42" s="325"/>
      <c r="SBH42" s="325"/>
      <c r="SBI42" s="325"/>
      <c r="SBJ42" s="325"/>
      <c r="SBK42" s="325"/>
      <c r="SBL42" s="325"/>
      <c r="SBM42" s="325"/>
      <c r="SBN42" s="325"/>
      <c r="SBO42" s="325"/>
      <c r="SBP42" s="325"/>
      <c r="SBQ42" s="325"/>
      <c r="SBR42" s="325"/>
      <c r="SBS42" s="325"/>
      <c r="SBT42" s="325"/>
      <c r="SBU42" s="325"/>
      <c r="SBV42" s="325"/>
      <c r="SBW42" s="325"/>
      <c r="SBX42" s="325"/>
      <c r="SBY42" s="325"/>
      <c r="SBZ42" s="325"/>
      <c r="SCA42" s="325"/>
      <c r="SCB42" s="325"/>
      <c r="SCC42" s="325"/>
      <c r="SCD42" s="325"/>
      <c r="SCE42" s="325"/>
      <c r="SCF42" s="325"/>
      <c r="SCG42" s="325"/>
      <c r="SCH42" s="325"/>
      <c r="SCI42" s="325"/>
      <c r="SCJ42" s="325"/>
      <c r="SCK42" s="325"/>
      <c r="SCL42" s="325"/>
      <c r="SCM42" s="325"/>
      <c r="SCN42" s="325"/>
      <c r="SCO42" s="325"/>
      <c r="SCP42" s="325"/>
      <c r="SCQ42" s="325"/>
      <c r="SCR42" s="325"/>
      <c r="SCS42" s="325"/>
      <c r="SCT42" s="325"/>
      <c r="SCU42" s="325"/>
      <c r="SCV42" s="325"/>
      <c r="SCW42" s="325"/>
      <c r="SCX42" s="325"/>
      <c r="SCY42" s="325"/>
      <c r="SCZ42" s="325"/>
      <c r="SDA42" s="325"/>
      <c r="SDB42" s="325"/>
      <c r="SDC42" s="325"/>
      <c r="SDD42" s="325"/>
      <c r="SDE42" s="325"/>
      <c r="SDF42" s="325"/>
      <c r="SDG42" s="325"/>
      <c r="SDH42" s="325"/>
      <c r="SDI42" s="325"/>
      <c r="SDJ42" s="325"/>
      <c r="SDK42" s="325"/>
      <c r="SDL42" s="325"/>
      <c r="SDM42" s="325"/>
      <c r="SDN42" s="325"/>
      <c r="SDO42" s="325"/>
      <c r="SDP42" s="325"/>
      <c r="SDQ42" s="325"/>
      <c r="SDR42" s="325"/>
      <c r="SDS42" s="325"/>
      <c r="SDT42" s="325"/>
      <c r="SDU42" s="325"/>
      <c r="SDV42" s="325"/>
      <c r="SDW42" s="325"/>
      <c r="SDX42" s="325"/>
      <c r="SDY42" s="325"/>
      <c r="SDZ42" s="325"/>
      <c r="SEA42" s="325"/>
      <c r="SEB42" s="325"/>
      <c r="SEC42" s="325"/>
      <c r="SED42" s="325"/>
      <c r="SEE42" s="325"/>
      <c r="SEF42" s="325"/>
      <c r="SEG42" s="325"/>
      <c r="SEH42" s="325"/>
      <c r="SEI42" s="325"/>
      <c r="SEJ42" s="325"/>
      <c r="SEK42" s="325"/>
      <c r="SEL42" s="325"/>
      <c r="SEM42" s="325"/>
      <c r="SEN42" s="325"/>
      <c r="SEO42" s="325"/>
      <c r="SEP42" s="325"/>
      <c r="SEQ42" s="325"/>
      <c r="SER42" s="325"/>
      <c r="SES42" s="325"/>
      <c r="SET42" s="325"/>
      <c r="SEU42" s="325"/>
      <c r="SEV42" s="325"/>
      <c r="SEW42" s="325"/>
      <c r="SEX42" s="325"/>
      <c r="SEY42" s="325"/>
      <c r="SEZ42" s="325"/>
      <c r="SFA42" s="325"/>
      <c r="SFB42" s="325"/>
      <c r="SFC42" s="325"/>
      <c r="SFD42" s="325"/>
      <c r="SFE42" s="325"/>
      <c r="SFF42" s="325"/>
      <c r="SFG42" s="325"/>
      <c r="SFH42" s="325"/>
      <c r="SFI42" s="325"/>
      <c r="SFJ42" s="325"/>
      <c r="SFK42" s="325"/>
      <c r="SFL42" s="325"/>
      <c r="SFM42" s="325"/>
      <c r="SFN42" s="325"/>
      <c r="SFO42" s="325"/>
      <c r="SFP42" s="325"/>
      <c r="SFQ42" s="325"/>
      <c r="SFR42" s="325"/>
      <c r="SFS42" s="325"/>
      <c r="SFT42" s="325"/>
      <c r="SFU42" s="325"/>
      <c r="SFV42" s="325"/>
      <c r="SFW42" s="325"/>
      <c r="SFX42" s="325"/>
      <c r="SFY42" s="325"/>
      <c r="SFZ42" s="325"/>
      <c r="SGA42" s="325"/>
      <c r="SGB42" s="325"/>
      <c r="SGC42" s="325"/>
      <c r="SGD42" s="325"/>
      <c r="SGE42" s="325"/>
      <c r="SGF42" s="325"/>
      <c r="SGG42" s="325"/>
      <c r="SGH42" s="325"/>
      <c r="SGI42" s="325"/>
      <c r="SGJ42" s="325"/>
      <c r="SGK42" s="325"/>
      <c r="SGL42" s="325"/>
      <c r="SGM42" s="325"/>
      <c r="SGN42" s="325"/>
      <c r="SGO42" s="325"/>
      <c r="SGP42" s="325"/>
      <c r="SGQ42" s="325"/>
      <c r="SGR42" s="325"/>
      <c r="SGS42" s="325"/>
      <c r="SGT42" s="325"/>
      <c r="SGU42" s="325"/>
      <c r="SGV42" s="325"/>
      <c r="SGW42" s="325"/>
      <c r="SGX42" s="325"/>
      <c r="SGY42" s="325"/>
      <c r="SGZ42" s="325"/>
      <c r="SHA42" s="325"/>
      <c r="SHB42" s="325"/>
      <c r="SHC42" s="325"/>
      <c r="SHD42" s="325"/>
      <c r="SHE42" s="325"/>
      <c r="SHF42" s="325"/>
      <c r="SHG42" s="325"/>
      <c r="SHH42" s="325"/>
      <c r="SHI42" s="325"/>
      <c r="SHJ42" s="325"/>
      <c r="SHK42" s="325"/>
      <c r="SHL42" s="325"/>
      <c r="SHM42" s="325"/>
      <c r="SHN42" s="325"/>
      <c r="SHO42" s="325"/>
      <c r="SHP42" s="325"/>
      <c r="SHQ42" s="325"/>
      <c r="SHR42" s="325"/>
      <c r="SHS42" s="325"/>
      <c r="SHT42" s="325"/>
      <c r="SHU42" s="325"/>
      <c r="SHV42" s="325"/>
      <c r="SHW42" s="325"/>
      <c r="SHX42" s="325"/>
      <c r="SHY42" s="325"/>
      <c r="SHZ42" s="325"/>
      <c r="SIA42" s="325"/>
      <c r="SIB42" s="325"/>
      <c r="SIC42" s="325"/>
      <c r="SID42" s="325"/>
      <c r="SIE42" s="325"/>
      <c r="SIF42" s="325"/>
      <c r="SIG42" s="325"/>
      <c r="SIH42" s="325"/>
      <c r="SII42" s="325"/>
      <c r="SIJ42" s="325"/>
      <c r="SIK42" s="325"/>
      <c r="SIL42" s="325"/>
      <c r="SIM42" s="325"/>
      <c r="SIN42" s="325"/>
      <c r="SIO42" s="325"/>
      <c r="SIP42" s="325"/>
      <c r="SIQ42" s="325"/>
      <c r="SIR42" s="325"/>
      <c r="SIS42" s="325"/>
      <c r="SIT42" s="325"/>
      <c r="SIU42" s="325"/>
      <c r="SIV42" s="325"/>
      <c r="SIW42" s="325"/>
      <c r="SIX42" s="325"/>
      <c r="SIY42" s="325"/>
      <c r="SIZ42" s="325"/>
      <c r="SJA42" s="325"/>
      <c r="SJB42" s="325"/>
      <c r="SJC42" s="325"/>
      <c r="SJD42" s="325"/>
      <c r="SJE42" s="325"/>
      <c r="SJF42" s="325"/>
      <c r="SJG42" s="325"/>
      <c r="SJH42" s="325"/>
      <c r="SJI42" s="325"/>
      <c r="SJJ42" s="325"/>
      <c r="SJK42" s="325"/>
      <c r="SJL42" s="325"/>
      <c r="SJM42" s="325"/>
      <c r="SJN42" s="325"/>
      <c r="SJO42" s="325"/>
      <c r="SJP42" s="325"/>
      <c r="SJQ42" s="325"/>
      <c r="SJR42" s="325"/>
      <c r="SJS42" s="325"/>
      <c r="SJT42" s="325"/>
      <c r="SJU42" s="325"/>
      <c r="SJV42" s="325"/>
      <c r="SJW42" s="325"/>
      <c r="SJX42" s="325"/>
      <c r="SJY42" s="325"/>
      <c r="SJZ42" s="325"/>
      <c r="SKA42" s="325"/>
      <c r="SKB42" s="325"/>
      <c r="SKC42" s="325"/>
      <c r="SKD42" s="325"/>
      <c r="SKE42" s="325"/>
      <c r="SKF42" s="325"/>
      <c r="SKG42" s="325"/>
      <c r="SKH42" s="325"/>
      <c r="SKI42" s="325"/>
      <c r="SKJ42" s="325"/>
      <c r="SKK42" s="325"/>
      <c r="SKL42" s="325"/>
      <c r="SKM42" s="325"/>
      <c r="SKN42" s="325"/>
      <c r="SKO42" s="325"/>
      <c r="SKP42" s="325"/>
      <c r="SKQ42" s="325"/>
      <c r="SKR42" s="325"/>
      <c r="SKS42" s="325"/>
      <c r="SKT42" s="325"/>
      <c r="SKU42" s="325"/>
      <c r="SKV42" s="325"/>
      <c r="SKW42" s="325"/>
      <c r="SKX42" s="325"/>
      <c r="SKY42" s="325"/>
      <c r="SKZ42" s="325"/>
      <c r="SLA42" s="325"/>
      <c r="SLB42" s="325"/>
      <c r="SLC42" s="325"/>
      <c r="SLD42" s="325"/>
      <c r="SLE42" s="325"/>
      <c r="SLF42" s="325"/>
      <c r="SLG42" s="325"/>
      <c r="SLH42" s="325"/>
      <c r="SLI42" s="325"/>
      <c r="SLJ42" s="325"/>
      <c r="SLK42" s="325"/>
      <c r="SLL42" s="325"/>
      <c r="SLM42" s="325"/>
      <c r="SLN42" s="325"/>
      <c r="SLO42" s="325"/>
      <c r="SLP42" s="325"/>
      <c r="SLQ42" s="325"/>
      <c r="SLR42" s="325"/>
      <c r="SLS42" s="325"/>
      <c r="SLT42" s="325"/>
      <c r="SLU42" s="325"/>
      <c r="SLV42" s="325"/>
      <c r="SLW42" s="325"/>
      <c r="SLX42" s="325"/>
      <c r="SLY42" s="325"/>
      <c r="SLZ42" s="325"/>
      <c r="SMA42" s="325"/>
      <c r="SMB42" s="325"/>
      <c r="SMC42" s="325"/>
      <c r="SMD42" s="325"/>
      <c r="SME42" s="325"/>
      <c r="SMF42" s="325"/>
      <c r="SMG42" s="325"/>
      <c r="SMH42" s="325"/>
      <c r="SMI42" s="325"/>
      <c r="SMJ42" s="325"/>
      <c r="SMK42" s="325"/>
      <c r="SML42" s="325"/>
      <c r="SMM42" s="325"/>
      <c r="SMN42" s="325"/>
      <c r="SMO42" s="325"/>
      <c r="SMP42" s="325"/>
      <c r="SMQ42" s="325"/>
      <c r="SMR42" s="325"/>
      <c r="SMS42" s="325"/>
      <c r="SMT42" s="325"/>
      <c r="SMU42" s="325"/>
      <c r="SMV42" s="325"/>
      <c r="SMW42" s="325"/>
      <c r="SMX42" s="325"/>
      <c r="SMY42" s="325"/>
      <c r="SMZ42" s="325"/>
      <c r="SNA42" s="325"/>
      <c r="SNB42" s="325"/>
      <c r="SNC42" s="325"/>
      <c r="SND42" s="325"/>
      <c r="SNE42" s="325"/>
      <c r="SNF42" s="325"/>
      <c r="SNG42" s="325"/>
      <c r="SNH42" s="325"/>
      <c r="SNI42" s="325"/>
      <c r="SNJ42" s="325"/>
      <c r="SNK42" s="325"/>
      <c r="SNL42" s="325"/>
      <c r="SNM42" s="325"/>
      <c r="SNN42" s="325"/>
      <c r="SNO42" s="325"/>
      <c r="SNP42" s="325"/>
      <c r="SNQ42" s="325"/>
      <c r="SNR42" s="325"/>
      <c r="SNS42" s="325"/>
      <c r="SNT42" s="325"/>
      <c r="SNU42" s="325"/>
      <c r="SNV42" s="325"/>
      <c r="SNW42" s="325"/>
      <c r="SNX42" s="325"/>
      <c r="SNY42" s="325"/>
      <c r="SNZ42" s="325"/>
      <c r="SOA42" s="325"/>
      <c r="SOB42" s="325"/>
      <c r="SOC42" s="325"/>
      <c r="SOD42" s="325"/>
      <c r="SOE42" s="325"/>
      <c r="SOF42" s="325"/>
      <c r="SOG42" s="325"/>
      <c r="SOH42" s="325"/>
      <c r="SOI42" s="325"/>
      <c r="SOJ42" s="325"/>
      <c r="SOK42" s="325"/>
      <c r="SOL42" s="325"/>
      <c r="SOM42" s="325"/>
      <c r="SON42" s="325"/>
      <c r="SOO42" s="325"/>
      <c r="SOP42" s="325"/>
      <c r="SOQ42" s="325"/>
      <c r="SOR42" s="325"/>
      <c r="SOS42" s="325"/>
      <c r="SOT42" s="325"/>
      <c r="SOU42" s="325"/>
      <c r="SOV42" s="325"/>
      <c r="SOW42" s="325"/>
      <c r="SOX42" s="325"/>
      <c r="SOY42" s="325"/>
      <c r="SOZ42" s="325"/>
      <c r="SPA42" s="325"/>
      <c r="SPB42" s="325"/>
      <c r="SPC42" s="325"/>
      <c r="SPD42" s="325"/>
      <c r="SPE42" s="325"/>
      <c r="SPF42" s="325"/>
      <c r="SPG42" s="325"/>
      <c r="SPH42" s="325"/>
      <c r="SPI42" s="325"/>
      <c r="SPJ42" s="325"/>
      <c r="SPK42" s="325"/>
      <c r="SPL42" s="325"/>
      <c r="SPM42" s="325"/>
      <c r="SPN42" s="325"/>
      <c r="SPO42" s="325"/>
      <c r="SPP42" s="325"/>
      <c r="SPQ42" s="325"/>
      <c r="SPR42" s="325"/>
      <c r="SPS42" s="325"/>
      <c r="SPT42" s="325"/>
      <c r="SPU42" s="325"/>
      <c r="SPV42" s="325"/>
      <c r="SPW42" s="325"/>
      <c r="SPX42" s="325"/>
      <c r="SPY42" s="325"/>
      <c r="SPZ42" s="325"/>
      <c r="SQA42" s="325"/>
      <c r="SQB42" s="325"/>
      <c r="SQC42" s="325"/>
      <c r="SQD42" s="325"/>
      <c r="SQE42" s="325"/>
      <c r="SQF42" s="325"/>
      <c r="SQG42" s="325"/>
      <c r="SQH42" s="325"/>
      <c r="SQI42" s="325"/>
      <c r="SQJ42" s="325"/>
      <c r="SQK42" s="325"/>
      <c r="SQL42" s="325"/>
      <c r="SQM42" s="325"/>
      <c r="SQN42" s="325"/>
      <c r="SQO42" s="325"/>
      <c r="SQP42" s="325"/>
      <c r="SQQ42" s="325"/>
      <c r="SQR42" s="325"/>
      <c r="SQS42" s="325"/>
      <c r="SQT42" s="325"/>
      <c r="SQU42" s="325"/>
      <c r="SQV42" s="325"/>
      <c r="SQW42" s="325"/>
      <c r="SQX42" s="325"/>
      <c r="SQY42" s="325"/>
      <c r="SQZ42" s="325"/>
      <c r="SRA42" s="325"/>
      <c r="SRB42" s="325"/>
      <c r="SRC42" s="325"/>
      <c r="SRD42" s="325"/>
      <c r="SRE42" s="325"/>
      <c r="SRF42" s="325"/>
      <c r="SRG42" s="325"/>
      <c r="SRH42" s="325"/>
      <c r="SRI42" s="325"/>
      <c r="SRJ42" s="325"/>
      <c r="SRK42" s="325"/>
      <c r="SRL42" s="325"/>
      <c r="SRM42" s="325"/>
      <c r="SRN42" s="325"/>
      <c r="SRO42" s="325"/>
      <c r="SRP42" s="325"/>
      <c r="SRQ42" s="325"/>
      <c r="SRR42" s="325"/>
      <c r="SRS42" s="325"/>
      <c r="SRT42" s="325"/>
      <c r="SRU42" s="325"/>
      <c r="SRV42" s="325"/>
      <c r="SRW42" s="325"/>
      <c r="SRX42" s="325"/>
      <c r="SRY42" s="325"/>
      <c r="SRZ42" s="325"/>
      <c r="SSA42" s="325"/>
      <c r="SSB42" s="325"/>
      <c r="SSC42" s="325"/>
      <c r="SSD42" s="325"/>
      <c r="SSE42" s="325"/>
      <c r="SSF42" s="325"/>
      <c r="SSG42" s="325"/>
      <c r="SSH42" s="325"/>
      <c r="SSI42" s="325"/>
      <c r="SSJ42" s="325"/>
      <c r="SSK42" s="325"/>
      <c r="SSL42" s="325"/>
      <c r="SSM42" s="325"/>
      <c r="SSN42" s="325"/>
      <c r="SSO42" s="325"/>
      <c r="SSP42" s="325"/>
      <c r="SSQ42" s="325"/>
      <c r="SSR42" s="325"/>
      <c r="SSS42" s="325"/>
      <c r="SST42" s="325"/>
      <c r="SSU42" s="325"/>
      <c r="SSV42" s="325"/>
      <c r="SSW42" s="325"/>
      <c r="SSX42" s="325"/>
      <c r="SSY42" s="325"/>
      <c r="SSZ42" s="325"/>
      <c r="STA42" s="325"/>
      <c r="STB42" s="325"/>
      <c r="STC42" s="325"/>
      <c r="STD42" s="325"/>
      <c r="STE42" s="325"/>
      <c r="STF42" s="325"/>
      <c r="STG42" s="325"/>
      <c r="STH42" s="325"/>
      <c r="STI42" s="325"/>
      <c r="STJ42" s="325"/>
      <c r="STK42" s="325"/>
      <c r="STL42" s="325"/>
      <c r="STM42" s="325"/>
      <c r="STN42" s="325"/>
      <c r="STO42" s="325"/>
      <c r="STP42" s="325"/>
      <c r="STQ42" s="325"/>
      <c r="STR42" s="325"/>
      <c r="STS42" s="325"/>
      <c r="STT42" s="325"/>
      <c r="STU42" s="325"/>
      <c r="STV42" s="325"/>
      <c r="STW42" s="325"/>
      <c r="STX42" s="325"/>
      <c r="STY42" s="325"/>
      <c r="STZ42" s="325"/>
      <c r="SUA42" s="325"/>
      <c r="SUB42" s="325"/>
      <c r="SUC42" s="325"/>
      <c r="SUD42" s="325"/>
      <c r="SUE42" s="325"/>
      <c r="SUF42" s="325"/>
      <c r="SUG42" s="325"/>
      <c r="SUH42" s="325"/>
      <c r="SUI42" s="325"/>
      <c r="SUJ42" s="325"/>
      <c r="SUK42" s="325"/>
      <c r="SUL42" s="325"/>
      <c r="SUM42" s="325"/>
      <c r="SUN42" s="325"/>
      <c r="SUO42" s="325"/>
      <c r="SUP42" s="325"/>
      <c r="SUQ42" s="325"/>
      <c r="SUR42" s="325"/>
      <c r="SUS42" s="325"/>
      <c r="SUT42" s="325"/>
      <c r="SUU42" s="325"/>
      <c r="SUV42" s="325"/>
      <c r="SUW42" s="325"/>
      <c r="SUX42" s="325"/>
      <c r="SUY42" s="325"/>
      <c r="SUZ42" s="325"/>
      <c r="SVA42" s="325"/>
      <c r="SVB42" s="325"/>
      <c r="SVC42" s="325"/>
      <c r="SVD42" s="325"/>
      <c r="SVE42" s="325"/>
      <c r="SVF42" s="325"/>
      <c r="SVG42" s="325"/>
      <c r="SVH42" s="325"/>
      <c r="SVI42" s="325"/>
      <c r="SVJ42" s="325"/>
      <c r="SVK42" s="325"/>
      <c r="SVL42" s="325"/>
      <c r="SVM42" s="325"/>
      <c r="SVN42" s="325"/>
      <c r="SVO42" s="325"/>
      <c r="SVP42" s="325"/>
      <c r="SVQ42" s="325"/>
      <c r="SVR42" s="325"/>
      <c r="SVS42" s="325"/>
      <c r="SVT42" s="325"/>
      <c r="SVU42" s="325"/>
      <c r="SVV42" s="325"/>
      <c r="SVW42" s="325"/>
      <c r="SVX42" s="325"/>
      <c r="SVY42" s="325"/>
      <c r="SVZ42" s="325"/>
      <c r="SWA42" s="325"/>
      <c r="SWB42" s="325"/>
      <c r="SWC42" s="325"/>
      <c r="SWD42" s="325"/>
      <c r="SWE42" s="325"/>
      <c r="SWF42" s="325"/>
      <c r="SWG42" s="325"/>
      <c r="SWH42" s="325"/>
      <c r="SWI42" s="325"/>
      <c r="SWJ42" s="325"/>
      <c r="SWK42" s="325"/>
      <c r="SWL42" s="325"/>
      <c r="SWM42" s="325"/>
      <c r="SWN42" s="325"/>
      <c r="SWO42" s="325"/>
      <c r="SWP42" s="325"/>
      <c r="SWQ42" s="325"/>
      <c r="SWR42" s="325"/>
      <c r="SWS42" s="325"/>
      <c r="SWT42" s="325"/>
      <c r="SWU42" s="325"/>
      <c r="SWV42" s="325"/>
      <c r="SWW42" s="325"/>
      <c r="SWX42" s="325"/>
      <c r="SWY42" s="325"/>
      <c r="SWZ42" s="325"/>
      <c r="SXA42" s="325"/>
      <c r="SXB42" s="325"/>
      <c r="SXC42" s="325"/>
      <c r="SXD42" s="325"/>
      <c r="SXE42" s="325"/>
      <c r="SXF42" s="325"/>
      <c r="SXG42" s="325"/>
      <c r="SXH42" s="325"/>
      <c r="SXI42" s="325"/>
      <c r="SXJ42" s="325"/>
      <c r="SXK42" s="325"/>
      <c r="SXL42" s="325"/>
      <c r="SXM42" s="325"/>
      <c r="SXN42" s="325"/>
      <c r="SXO42" s="325"/>
      <c r="SXP42" s="325"/>
      <c r="SXQ42" s="325"/>
      <c r="SXR42" s="325"/>
      <c r="SXS42" s="325"/>
      <c r="SXT42" s="325"/>
      <c r="SXU42" s="325"/>
      <c r="SXV42" s="325"/>
      <c r="SXW42" s="325"/>
      <c r="SXX42" s="325"/>
      <c r="SXY42" s="325"/>
      <c r="SXZ42" s="325"/>
      <c r="SYA42" s="325"/>
      <c r="SYB42" s="325"/>
      <c r="SYC42" s="325"/>
      <c r="SYD42" s="325"/>
      <c r="SYE42" s="325"/>
      <c r="SYF42" s="325"/>
      <c r="SYG42" s="325"/>
      <c r="SYH42" s="325"/>
      <c r="SYI42" s="325"/>
      <c r="SYJ42" s="325"/>
      <c r="SYK42" s="325"/>
      <c r="SYL42" s="325"/>
      <c r="SYM42" s="325"/>
      <c r="SYN42" s="325"/>
      <c r="SYO42" s="325"/>
      <c r="SYP42" s="325"/>
      <c r="SYQ42" s="325"/>
      <c r="SYR42" s="325"/>
      <c r="SYS42" s="325"/>
      <c r="SYT42" s="325"/>
      <c r="SYU42" s="325"/>
      <c r="SYV42" s="325"/>
      <c r="SYW42" s="325"/>
      <c r="SYX42" s="325"/>
      <c r="SYY42" s="325"/>
      <c r="SYZ42" s="325"/>
      <c r="SZA42" s="325"/>
      <c r="SZB42" s="325"/>
      <c r="SZC42" s="325"/>
      <c r="SZD42" s="325"/>
      <c r="SZE42" s="325"/>
      <c r="SZF42" s="325"/>
      <c r="SZG42" s="325"/>
      <c r="SZH42" s="325"/>
      <c r="SZI42" s="325"/>
      <c r="SZJ42" s="325"/>
      <c r="SZK42" s="325"/>
      <c r="SZL42" s="325"/>
      <c r="SZM42" s="325"/>
      <c r="SZN42" s="325"/>
      <c r="SZO42" s="325"/>
      <c r="SZP42" s="325"/>
      <c r="SZQ42" s="325"/>
      <c r="SZR42" s="325"/>
      <c r="SZS42" s="325"/>
      <c r="SZT42" s="325"/>
      <c r="SZU42" s="325"/>
      <c r="SZV42" s="325"/>
      <c r="SZW42" s="325"/>
      <c r="SZX42" s="325"/>
      <c r="SZY42" s="325"/>
      <c r="SZZ42" s="325"/>
      <c r="TAA42" s="325"/>
      <c r="TAB42" s="325"/>
      <c r="TAC42" s="325"/>
      <c r="TAD42" s="325"/>
      <c r="TAE42" s="325"/>
      <c r="TAF42" s="325"/>
      <c r="TAG42" s="325"/>
      <c r="TAH42" s="325"/>
      <c r="TAI42" s="325"/>
      <c r="TAJ42" s="325"/>
      <c r="TAK42" s="325"/>
      <c r="TAL42" s="325"/>
      <c r="TAM42" s="325"/>
      <c r="TAN42" s="325"/>
      <c r="TAO42" s="325"/>
      <c r="TAP42" s="325"/>
      <c r="TAQ42" s="325"/>
      <c r="TAR42" s="325"/>
      <c r="TAS42" s="325"/>
      <c r="TAT42" s="325"/>
      <c r="TAU42" s="325"/>
      <c r="TAV42" s="325"/>
      <c r="TAW42" s="325"/>
      <c r="TAX42" s="325"/>
      <c r="TAY42" s="325"/>
      <c r="TAZ42" s="325"/>
      <c r="TBA42" s="325"/>
      <c r="TBB42" s="325"/>
      <c r="TBC42" s="325"/>
      <c r="TBD42" s="325"/>
      <c r="TBE42" s="325"/>
      <c r="TBF42" s="325"/>
      <c r="TBG42" s="325"/>
      <c r="TBH42" s="325"/>
      <c r="TBI42" s="325"/>
      <c r="TBJ42" s="325"/>
      <c r="TBK42" s="325"/>
      <c r="TBL42" s="325"/>
      <c r="TBM42" s="325"/>
      <c r="TBN42" s="325"/>
      <c r="TBO42" s="325"/>
      <c r="TBP42" s="325"/>
      <c r="TBQ42" s="325"/>
      <c r="TBR42" s="325"/>
      <c r="TBS42" s="325"/>
      <c r="TBT42" s="325"/>
      <c r="TBU42" s="325"/>
      <c r="TBV42" s="325"/>
      <c r="TBW42" s="325"/>
      <c r="TBX42" s="325"/>
      <c r="TBY42" s="325"/>
      <c r="TBZ42" s="325"/>
      <c r="TCA42" s="325"/>
      <c r="TCB42" s="325"/>
      <c r="TCC42" s="325"/>
      <c r="TCD42" s="325"/>
      <c r="TCE42" s="325"/>
      <c r="TCF42" s="325"/>
      <c r="TCG42" s="325"/>
      <c r="TCH42" s="325"/>
      <c r="TCI42" s="325"/>
      <c r="TCJ42" s="325"/>
      <c r="TCK42" s="325"/>
      <c r="TCL42" s="325"/>
      <c r="TCM42" s="325"/>
      <c r="TCN42" s="325"/>
      <c r="TCO42" s="325"/>
      <c r="TCP42" s="325"/>
      <c r="TCQ42" s="325"/>
      <c r="TCR42" s="325"/>
      <c r="TCS42" s="325"/>
      <c r="TCT42" s="325"/>
      <c r="TCU42" s="325"/>
      <c r="TCV42" s="325"/>
      <c r="TCW42" s="325"/>
      <c r="TCX42" s="325"/>
      <c r="TCY42" s="325"/>
      <c r="TCZ42" s="325"/>
      <c r="TDA42" s="325"/>
      <c r="TDB42" s="325"/>
      <c r="TDC42" s="325"/>
      <c r="TDD42" s="325"/>
      <c r="TDE42" s="325"/>
      <c r="TDF42" s="325"/>
      <c r="TDG42" s="325"/>
      <c r="TDH42" s="325"/>
      <c r="TDI42" s="325"/>
      <c r="TDJ42" s="325"/>
      <c r="TDK42" s="325"/>
      <c r="TDL42" s="325"/>
      <c r="TDM42" s="325"/>
      <c r="TDN42" s="325"/>
      <c r="TDO42" s="325"/>
      <c r="TDP42" s="325"/>
      <c r="TDQ42" s="325"/>
      <c r="TDR42" s="325"/>
      <c r="TDS42" s="325"/>
      <c r="TDT42" s="325"/>
      <c r="TDU42" s="325"/>
      <c r="TDV42" s="325"/>
      <c r="TDW42" s="325"/>
      <c r="TDX42" s="325"/>
      <c r="TDY42" s="325"/>
      <c r="TDZ42" s="325"/>
      <c r="TEA42" s="325"/>
      <c r="TEB42" s="325"/>
      <c r="TEC42" s="325"/>
      <c r="TED42" s="325"/>
      <c r="TEE42" s="325"/>
      <c r="TEF42" s="325"/>
      <c r="TEG42" s="325"/>
      <c r="TEH42" s="325"/>
      <c r="TEI42" s="325"/>
      <c r="TEJ42" s="325"/>
      <c r="TEK42" s="325"/>
      <c r="TEL42" s="325"/>
      <c r="TEM42" s="325"/>
      <c r="TEN42" s="325"/>
      <c r="TEO42" s="325"/>
      <c r="TEP42" s="325"/>
      <c r="TEQ42" s="325"/>
      <c r="TER42" s="325"/>
      <c r="TES42" s="325"/>
      <c r="TET42" s="325"/>
      <c r="TEU42" s="325"/>
      <c r="TEV42" s="325"/>
      <c r="TEW42" s="325"/>
      <c r="TEX42" s="325"/>
      <c r="TEY42" s="325"/>
      <c r="TEZ42" s="325"/>
      <c r="TFA42" s="325"/>
      <c r="TFB42" s="325"/>
      <c r="TFC42" s="325"/>
      <c r="TFD42" s="325"/>
      <c r="TFE42" s="325"/>
      <c r="TFF42" s="325"/>
      <c r="TFG42" s="325"/>
      <c r="TFH42" s="325"/>
      <c r="TFI42" s="325"/>
      <c r="TFJ42" s="325"/>
      <c r="TFK42" s="325"/>
      <c r="TFL42" s="325"/>
      <c r="TFM42" s="325"/>
      <c r="TFN42" s="325"/>
      <c r="TFO42" s="325"/>
      <c r="TFP42" s="325"/>
      <c r="TFQ42" s="325"/>
      <c r="TFR42" s="325"/>
      <c r="TFS42" s="325"/>
      <c r="TFT42" s="325"/>
      <c r="TFU42" s="325"/>
      <c r="TFV42" s="325"/>
      <c r="TFW42" s="325"/>
      <c r="TFX42" s="325"/>
      <c r="TFY42" s="325"/>
      <c r="TFZ42" s="325"/>
      <c r="TGA42" s="325"/>
      <c r="TGB42" s="325"/>
      <c r="TGC42" s="325"/>
      <c r="TGD42" s="325"/>
      <c r="TGE42" s="325"/>
      <c r="TGF42" s="325"/>
      <c r="TGG42" s="325"/>
      <c r="TGH42" s="325"/>
      <c r="TGI42" s="325"/>
      <c r="TGJ42" s="325"/>
      <c r="TGK42" s="325"/>
      <c r="TGL42" s="325"/>
      <c r="TGM42" s="325"/>
      <c r="TGN42" s="325"/>
      <c r="TGO42" s="325"/>
      <c r="TGP42" s="325"/>
      <c r="TGQ42" s="325"/>
      <c r="TGR42" s="325"/>
      <c r="TGS42" s="325"/>
      <c r="TGT42" s="325"/>
      <c r="TGU42" s="325"/>
      <c r="TGV42" s="325"/>
      <c r="TGW42" s="325"/>
      <c r="TGX42" s="325"/>
      <c r="TGY42" s="325"/>
      <c r="TGZ42" s="325"/>
      <c r="THA42" s="325"/>
      <c r="THB42" s="325"/>
      <c r="THC42" s="325"/>
      <c r="THD42" s="325"/>
      <c r="THE42" s="325"/>
      <c r="THF42" s="325"/>
      <c r="THG42" s="325"/>
      <c r="THH42" s="325"/>
      <c r="THI42" s="325"/>
      <c r="THJ42" s="325"/>
      <c r="THK42" s="325"/>
      <c r="THL42" s="325"/>
      <c r="THM42" s="325"/>
      <c r="THN42" s="325"/>
      <c r="THO42" s="325"/>
      <c r="THP42" s="325"/>
      <c r="THQ42" s="325"/>
      <c r="THR42" s="325"/>
      <c r="THS42" s="325"/>
      <c r="THT42" s="325"/>
      <c r="THU42" s="325"/>
      <c r="THV42" s="325"/>
      <c r="THW42" s="325"/>
      <c r="THX42" s="325"/>
      <c r="THY42" s="325"/>
      <c r="THZ42" s="325"/>
      <c r="TIA42" s="325"/>
      <c r="TIB42" s="325"/>
      <c r="TIC42" s="325"/>
      <c r="TID42" s="325"/>
      <c r="TIE42" s="325"/>
      <c r="TIF42" s="325"/>
      <c r="TIG42" s="325"/>
      <c r="TIH42" s="325"/>
      <c r="TII42" s="325"/>
      <c r="TIJ42" s="325"/>
      <c r="TIK42" s="325"/>
      <c r="TIL42" s="325"/>
      <c r="TIM42" s="325"/>
      <c r="TIN42" s="325"/>
      <c r="TIO42" s="325"/>
      <c r="TIP42" s="325"/>
      <c r="TIQ42" s="325"/>
      <c r="TIR42" s="325"/>
      <c r="TIS42" s="325"/>
      <c r="TIT42" s="325"/>
      <c r="TIU42" s="325"/>
      <c r="TIV42" s="325"/>
      <c r="TIW42" s="325"/>
      <c r="TIX42" s="325"/>
      <c r="TIY42" s="325"/>
      <c r="TIZ42" s="325"/>
      <c r="TJA42" s="325"/>
      <c r="TJB42" s="325"/>
      <c r="TJC42" s="325"/>
      <c r="TJD42" s="325"/>
      <c r="TJE42" s="325"/>
      <c r="TJF42" s="325"/>
      <c r="TJG42" s="325"/>
      <c r="TJH42" s="325"/>
      <c r="TJI42" s="325"/>
      <c r="TJJ42" s="325"/>
      <c r="TJK42" s="325"/>
      <c r="TJL42" s="325"/>
      <c r="TJM42" s="325"/>
      <c r="TJN42" s="325"/>
      <c r="TJO42" s="325"/>
      <c r="TJP42" s="325"/>
      <c r="TJQ42" s="325"/>
      <c r="TJR42" s="325"/>
      <c r="TJS42" s="325"/>
      <c r="TJT42" s="325"/>
      <c r="TJU42" s="325"/>
      <c r="TJV42" s="325"/>
      <c r="TJW42" s="325"/>
      <c r="TJX42" s="325"/>
      <c r="TJY42" s="325"/>
      <c r="TJZ42" s="325"/>
      <c r="TKA42" s="325"/>
      <c r="TKB42" s="325"/>
      <c r="TKC42" s="325"/>
      <c r="TKD42" s="325"/>
      <c r="TKE42" s="325"/>
      <c r="TKF42" s="325"/>
      <c r="TKG42" s="325"/>
      <c r="TKH42" s="325"/>
      <c r="TKI42" s="325"/>
      <c r="TKJ42" s="325"/>
      <c r="TKK42" s="325"/>
      <c r="TKL42" s="325"/>
      <c r="TKM42" s="325"/>
      <c r="TKN42" s="325"/>
      <c r="TKO42" s="325"/>
      <c r="TKP42" s="325"/>
      <c r="TKQ42" s="325"/>
      <c r="TKR42" s="325"/>
      <c r="TKS42" s="325"/>
      <c r="TKT42" s="325"/>
      <c r="TKU42" s="325"/>
      <c r="TKV42" s="325"/>
      <c r="TKW42" s="325"/>
      <c r="TKX42" s="325"/>
      <c r="TKY42" s="325"/>
      <c r="TKZ42" s="325"/>
      <c r="TLA42" s="325"/>
      <c r="TLB42" s="325"/>
      <c r="TLC42" s="325"/>
      <c r="TLD42" s="325"/>
      <c r="TLE42" s="325"/>
      <c r="TLF42" s="325"/>
      <c r="TLG42" s="325"/>
      <c r="TLH42" s="325"/>
      <c r="TLI42" s="325"/>
      <c r="TLJ42" s="325"/>
      <c r="TLK42" s="325"/>
      <c r="TLL42" s="325"/>
      <c r="TLM42" s="325"/>
      <c r="TLN42" s="325"/>
      <c r="TLO42" s="325"/>
      <c r="TLP42" s="325"/>
      <c r="TLQ42" s="325"/>
      <c r="TLR42" s="325"/>
      <c r="TLS42" s="325"/>
      <c r="TLT42" s="325"/>
      <c r="TLU42" s="325"/>
      <c r="TLV42" s="325"/>
      <c r="TLW42" s="325"/>
      <c r="TLX42" s="325"/>
      <c r="TLY42" s="325"/>
      <c r="TLZ42" s="325"/>
      <c r="TMA42" s="325"/>
      <c r="TMB42" s="325"/>
      <c r="TMC42" s="325"/>
      <c r="TMD42" s="325"/>
      <c r="TME42" s="325"/>
      <c r="TMF42" s="325"/>
      <c r="TMG42" s="325"/>
      <c r="TMH42" s="325"/>
      <c r="TMI42" s="325"/>
      <c r="TMJ42" s="325"/>
      <c r="TMK42" s="325"/>
      <c r="TML42" s="325"/>
      <c r="TMM42" s="325"/>
      <c r="TMN42" s="325"/>
      <c r="TMO42" s="325"/>
      <c r="TMP42" s="325"/>
      <c r="TMQ42" s="325"/>
      <c r="TMR42" s="325"/>
      <c r="TMS42" s="325"/>
      <c r="TMT42" s="325"/>
      <c r="TMU42" s="325"/>
      <c r="TMV42" s="325"/>
      <c r="TMW42" s="325"/>
      <c r="TMX42" s="325"/>
      <c r="TMY42" s="325"/>
      <c r="TMZ42" s="325"/>
      <c r="TNA42" s="325"/>
      <c r="TNB42" s="325"/>
      <c r="TNC42" s="325"/>
      <c r="TND42" s="325"/>
      <c r="TNE42" s="325"/>
      <c r="TNF42" s="325"/>
      <c r="TNG42" s="325"/>
      <c r="TNH42" s="325"/>
      <c r="TNI42" s="325"/>
      <c r="TNJ42" s="325"/>
      <c r="TNK42" s="325"/>
      <c r="TNL42" s="325"/>
      <c r="TNM42" s="325"/>
      <c r="TNN42" s="325"/>
      <c r="TNO42" s="325"/>
      <c r="TNP42" s="325"/>
      <c r="TNQ42" s="325"/>
      <c r="TNR42" s="325"/>
      <c r="TNS42" s="325"/>
      <c r="TNT42" s="325"/>
      <c r="TNU42" s="325"/>
      <c r="TNV42" s="325"/>
      <c r="TNW42" s="325"/>
      <c r="TNX42" s="325"/>
      <c r="TNY42" s="325"/>
      <c r="TNZ42" s="325"/>
      <c r="TOA42" s="325"/>
      <c r="TOB42" s="325"/>
      <c r="TOC42" s="325"/>
      <c r="TOD42" s="325"/>
      <c r="TOE42" s="325"/>
      <c r="TOF42" s="325"/>
      <c r="TOG42" s="325"/>
      <c r="TOH42" s="325"/>
      <c r="TOI42" s="325"/>
      <c r="TOJ42" s="325"/>
      <c r="TOK42" s="325"/>
      <c r="TOL42" s="325"/>
      <c r="TOM42" s="325"/>
      <c r="TON42" s="325"/>
      <c r="TOO42" s="325"/>
      <c r="TOP42" s="325"/>
      <c r="TOQ42" s="325"/>
      <c r="TOR42" s="325"/>
      <c r="TOS42" s="325"/>
      <c r="TOT42" s="325"/>
      <c r="TOU42" s="325"/>
      <c r="TOV42" s="325"/>
      <c r="TOW42" s="325"/>
      <c r="TOX42" s="325"/>
      <c r="TOY42" s="325"/>
      <c r="TOZ42" s="325"/>
      <c r="TPA42" s="325"/>
      <c r="TPB42" s="325"/>
      <c r="TPC42" s="325"/>
      <c r="TPD42" s="325"/>
      <c r="TPE42" s="325"/>
      <c r="TPF42" s="325"/>
      <c r="TPG42" s="325"/>
      <c r="TPH42" s="325"/>
      <c r="TPI42" s="325"/>
      <c r="TPJ42" s="325"/>
      <c r="TPK42" s="325"/>
      <c r="TPL42" s="325"/>
      <c r="TPM42" s="325"/>
      <c r="TPN42" s="325"/>
      <c r="TPO42" s="325"/>
      <c r="TPP42" s="325"/>
      <c r="TPQ42" s="325"/>
      <c r="TPR42" s="325"/>
      <c r="TPS42" s="325"/>
      <c r="TPT42" s="325"/>
      <c r="TPU42" s="325"/>
      <c r="TPV42" s="325"/>
      <c r="TPW42" s="325"/>
      <c r="TPX42" s="325"/>
      <c r="TPY42" s="325"/>
      <c r="TPZ42" s="325"/>
      <c r="TQA42" s="325"/>
      <c r="TQB42" s="325"/>
      <c r="TQC42" s="325"/>
      <c r="TQD42" s="325"/>
      <c r="TQE42" s="325"/>
      <c r="TQF42" s="325"/>
      <c r="TQG42" s="325"/>
      <c r="TQH42" s="325"/>
      <c r="TQI42" s="325"/>
      <c r="TQJ42" s="325"/>
      <c r="TQK42" s="325"/>
      <c r="TQL42" s="325"/>
      <c r="TQM42" s="325"/>
      <c r="TQN42" s="325"/>
      <c r="TQO42" s="325"/>
      <c r="TQP42" s="325"/>
      <c r="TQQ42" s="325"/>
      <c r="TQR42" s="325"/>
      <c r="TQS42" s="325"/>
      <c r="TQT42" s="325"/>
      <c r="TQU42" s="325"/>
      <c r="TQV42" s="325"/>
      <c r="TQW42" s="325"/>
      <c r="TQX42" s="325"/>
      <c r="TQY42" s="325"/>
      <c r="TQZ42" s="325"/>
      <c r="TRA42" s="325"/>
      <c r="TRB42" s="325"/>
      <c r="TRC42" s="325"/>
      <c r="TRD42" s="325"/>
      <c r="TRE42" s="325"/>
      <c r="TRF42" s="325"/>
      <c r="TRG42" s="325"/>
      <c r="TRH42" s="325"/>
      <c r="TRI42" s="325"/>
      <c r="TRJ42" s="325"/>
      <c r="TRK42" s="325"/>
      <c r="TRL42" s="325"/>
      <c r="TRM42" s="325"/>
      <c r="TRN42" s="325"/>
      <c r="TRO42" s="325"/>
      <c r="TRP42" s="325"/>
      <c r="TRQ42" s="325"/>
      <c r="TRR42" s="325"/>
      <c r="TRS42" s="325"/>
      <c r="TRT42" s="325"/>
      <c r="TRU42" s="325"/>
      <c r="TRV42" s="325"/>
      <c r="TRW42" s="325"/>
      <c r="TRX42" s="325"/>
      <c r="TRY42" s="325"/>
      <c r="TRZ42" s="325"/>
      <c r="TSA42" s="325"/>
      <c r="TSB42" s="325"/>
      <c r="TSC42" s="325"/>
      <c r="TSD42" s="325"/>
      <c r="TSE42" s="325"/>
      <c r="TSF42" s="325"/>
      <c r="TSG42" s="325"/>
      <c r="TSH42" s="325"/>
      <c r="TSI42" s="325"/>
      <c r="TSJ42" s="325"/>
      <c r="TSK42" s="325"/>
      <c r="TSL42" s="325"/>
      <c r="TSM42" s="325"/>
      <c r="TSN42" s="325"/>
      <c r="TSO42" s="325"/>
      <c r="TSP42" s="325"/>
      <c r="TSQ42" s="325"/>
      <c r="TSR42" s="325"/>
      <c r="TSS42" s="325"/>
      <c r="TST42" s="325"/>
      <c r="TSU42" s="325"/>
      <c r="TSV42" s="325"/>
      <c r="TSW42" s="325"/>
      <c r="TSX42" s="325"/>
      <c r="TSY42" s="325"/>
      <c r="TSZ42" s="325"/>
      <c r="TTA42" s="325"/>
      <c r="TTB42" s="325"/>
      <c r="TTC42" s="325"/>
      <c r="TTD42" s="325"/>
      <c r="TTE42" s="325"/>
      <c r="TTF42" s="325"/>
      <c r="TTG42" s="325"/>
      <c r="TTH42" s="325"/>
      <c r="TTI42" s="325"/>
      <c r="TTJ42" s="325"/>
      <c r="TTK42" s="325"/>
      <c r="TTL42" s="325"/>
      <c r="TTM42" s="325"/>
      <c r="TTN42" s="325"/>
      <c r="TTO42" s="325"/>
      <c r="TTP42" s="325"/>
      <c r="TTQ42" s="325"/>
      <c r="TTR42" s="325"/>
      <c r="TTS42" s="325"/>
      <c r="TTT42" s="325"/>
      <c r="TTU42" s="325"/>
      <c r="TTV42" s="325"/>
      <c r="TTW42" s="325"/>
      <c r="TTX42" s="325"/>
      <c r="TTY42" s="325"/>
      <c r="TTZ42" s="325"/>
      <c r="TUA42" s="325"/>
      <c r="TUB42" s="325"/>
      <c r="TUC42" s="325"/>
      <c r="TUD42" s="325"/>
      <c r="TUE42" s="325"/>
      <c r="TUF42" s="325"/>
      <c r="TUG42" s="325"/>
      <c r="TUH42" s="325"/>
      <c r="TUI42" s="325"/>
      <c r="TUJ42" s="325"/>
      <c r="TUK42" s="325"/>
      <c r="TUL42" s="325"/>
      <c r="TUM42" s="325"/>
      <c r="TUN42" s="325"/>
      <c r="TUO42" s="325"/>
      <c r="TUP42" s="325"/>
      <c r="TUQ42" s="325"/>
      <c r="TUR42" s="325"/>
      <c r="TUS42" s="325"/>
      <c r="TUT42" s="325"/>
      <c r="TUU42" s="325"/>
      <c r="TUV42" s="325"/>
      <c r="TUW42" s="325"/>
      <c r="TUX42" s="325"/>
      <c r="TUY42" s="325"/>
      <c r="TUZ42" s="325"/>
      <c r="TVA42" s="325"/>
      <c r="TVB42" s="325"/>
      <c r="TVC42" s="325"/>
      <c r="TVD42" s="325"/>
      <c r="TVE42" s="325"/>
      <c r="TVF42" s="325"/>
      <c r="TVG42" s="325"/>
      <c r="TVH42" s="325"/>
      <c r="TVI42" s="325"/>
      <c r="TVJ42" s="325"/>
      <c r="TVK42" s="325"/>
      <c r="TVL42" s="325"/>
      <c r="TVM42" s="325"/>
      <c r="TVN42" s="325"/>
      <c r="TVO42" s="325"/>
      <c r="TVP42" s="325"/>
      <c r="TVQ42" s="325"/>
      <c r="TVR42" s="325"/>
      <c r="TVS42" s="325"/>
      <c r="TVT42" s="325"/>
      <c r="TVU42" s="325"/>
      <c r="TVV42" s="325"/>
      <c r="TVW42" s="325"/>
      <c r="TVX42" s="325"/>
      <c r="TVY42" s="325"/>
      <c r="TVZ42" s="325"/>
      <c r="TWA42" s="325"/>
      <c r="TWB42" s="325"/>
      <c r="TWC42" s="325"/>
      <c r="TWD42" s="325"/>
      <c r="TWE42" s="325"/>
      <c r="TWF42" s="325"/>
      <c r="TWG42" s="325"/>
      <c r="TWH42" s="325"/>
      <c r="TWI42" s="325"/>
      <c r="TWJ42" s="325"/>
      <c r="TWK42" s="325"/>
      <c r="TWL42" s="325"/>
      <c r="TWM42" s="325"/>
      <c r="TWN42" s="325"/>
      <c r="TWO42" s="325"/>
      <c r="TWP42" s="325"/>
      <c r="TWQ42" s="325"/>
      <c r="TWR42" s="325"/>
      <c r="TWS42" s="325"/>
      <c r="TWT42" s="325"/>
      <c r="TWU42" s="325"/>
      <c r="TWV42" s="325"/>
      <c r="TWW42" s="325"/>
      <c r="TWX42" s="325"/>
      <c r="TWY42" s="325"/>
      <c r="TWZ42" s="325"/>
      <c r="TXA42" s="325"/>
      <c r="TXB42" s="325"/>
      <c r="TXC42" s="325"/>
      <c r="TXD42" s="325"/>
      <c r="TXE42" s="325"/>
      <c r="TXF42" s="325"/>
      <c r="TXG42" s="325"/>
      <c r="TXH42" s="325"/>
      <c r="TXI42" s="325"/>
      <c r="TXJ42" s="325"/>
      <c r="TXK42" s="325"/>
      <c r="TXL42" s="325"/>
      <c r="TXM42" s="325"/>
      <c r="TXN42" s="325"/>
      <c r="TXO42" s="325"/>
      <c r="TXP42" s="325"/>
      <c r="TXQ42" s="325"/>
      <c r="TXR42" s="325"/>
      <c r="TXS42" s="325"/>
      <c r="TXT42" s="325"/>
      <c r="TXU42" s="325"/>
      <c r="TXV42" s="325"/>
      <c r="TXW42" s="325"/>
      <c r="TXX42" s="325"/>
      <c r="TXY42" s="325"/>
      <c r="TXZ42" s="325"/>
      <c r="TYA42" s="325"/>
      <c r="TYB42" s="325"/>
      <c r="TYC42" s="325"/>
      <c r="TYD42" s="325"/>
      <c r="TYE42" s="325"/>
      <c r="TYF42" s="325"/>
      <c r="TYG42" s="325"/>
      <c r="TYH42" s="325"/>
      <c r="TYI42" s="325"/>
      <c r="TYJ42" s="325"/>
      <c r="TYK42" s="325"/>
      <c r="TYL42" s="325"/>
      <c r="TYM42" s="325"/>
      <c r="TYN42" s="325"/>
      <c r="TYO42" s="325"/>
      <c r="TYP42" s="325"/>
      <c r="TYQ42" s="325"/>
      <c r="TYR42" s="325"/>
      <c r="TYS42" s="325"/>
      <c r="TYT42" s="325"/>
      <c r="TYU42" s="325"/>
      <c r="TYV42" s="325"/>
      <c r="TYW42" s="325"/>
      <c r="TYX42" s="325"/>
      <c r="TYY42" s="325"/>
      <c r="TYZ42" s="325"/>
      <c r="TZA42" s="325"/>
      <c r="TZB42" s="325"/>
      <c r="TZC42" s="325"/>
      <c r="TZD42" s="325"/>
      <c r="TZE42" s="325"/>
      <c r="TZF42" s="325"/>
      <c r="TZG42" s="325"/>
      <c r="TZH42" s="325"/>
      <c r="TZI42" s="325"/>
      <c r="TZJ42" s="325"/>
      <c r="TZK42" s="325"/>
      <c r="TZL42" s="325"/>
      <c r="TZM42" s="325"/>
      <c r="TZN42" s="325"/>
      <c r="TZO42" s="325"/>
      <c r="TZP42" s="325"/>
      <c r="TZQ42" s="325"/>
      <c r="TZR42" s="325"/>
      <c r="TZS42" s="325"/>
      <c r="TZT42" s="325"/>
      <c r="TZU42" s="325"/>
      <c r="TZV42" s="325"/>
      <c r="TZW42" s="325"/>
      <c r="TZX42" s="325"/>
      <c r="TZY42" s="325"/>
      <c r="TZZ42" s="325"/>
      <c r="UAA42" s="325"/>
      <c r="UAB42" s="325"/>
      <c r="UAC42" s="325"/>
      <c r="UAD42" s="325"/>
      <c r="UAE42" s="325"/>
      <c r="UAF42" s="325"/>
      <c r="UAG42" s="325"/>
      <c r="UAH42" s="325"/>
      <c r="UAI42" s="325"/>
      <c r="UAJ42" s="325"/>
      <c r="UAK42" s="325"/>
      <c r="UAL42" s="325"/>
      <c r="UAM42" s="325"/>
      <c r="UAN42" s="325"/>
      <c r="UAO42" s="325"/>
      <c r="UAP42" s="325"/>
      <c r="UAQ42" s="325"/>
      <c r="UAR42" s="325"/>
      <c r="UAS42" s="325"/>
      <c r="UAT42" s="325"/>
      <c r="UAU42" s="325"/>
      <c r="UAV42" s="325"/>
      <c r="UAW42" s="325"/>
      <c r="UAX42" s="325"/>
      <c r="UAY42" s="325"/>
      <c r="UAZ42" s="325"/>
      <c r="UBA42" s="325"/>
      <c r="UBB42" s="325"/>
      <c r="UBC42" s="325"/>
      <c r="UBD42" s="325"/>
      <c r="UBE42" s="325"/>
      <c r="UBF42" s="325"/>
      <c r="UBG42" s="325"/>
      <c r="UBH42" s="325"/>
      <c r="UBI42" s="325"/>
      <c r="UBJ42" s="325"/>
      <c r="UBK42" s="325"/>
      <c r="UBL42" s="325"/>
      <c r="UBM42" s="325"/>
      <c r="UBN42" s="325"/>
      <c r="UBO42" s="325"/>
      <c r="UBP42" s="325"/>
      <c r="UBQ42" s="325"/>
      <c r="UBR42" s="325"/>
      <c r="UBS42" s="325"/>
      <c r="UBT42" s="325"/>
      <c r="UBU42" s="325"/>
      <c r="UBV42" s="325"/>
      <c r="UBW42" s="325"/>
      <c r="UBX42" s="325"/>
      <c r="UBY42" s="325"/>
      <c r="UBZ42" s="325"/>
      <c r="UCA42" s="325"/>
      <c r="UCB42" s="325"/>
      <c r="UCC42" s="325"/>
      <c r="UCD42" s="325"/>
      <c r="UCE42" s="325"/>
      <c r="UCF42" s="325"/>
      <c r="UCG42" s="325"/>
      <c r="UCH42" s="325"/>
      <c r="UCI42" s="325"/>
      <c r="UCJ42" s="325"/>
      <c r="UCK42" s="325"/>
      <c r="UCL42" s="325"/>
      <c r="UCM42" s="325"/>
      <c r="UCN42" s="325"/>
      <c r="UCO42" s="325"/>
      <c r="UCP42" s="325"/>
      <c r="UCQ42" s="325"/>
      <c r="UCR42" s="325"/>
      <c r="UCS42" s="325"/>
      <c r="UCT42" s="325"/>
      <c r="UCU42" s="325"/>
      <c r="UCV42" s="325"/>
      <c r="UCW42" s="325"/>
      <c r="UCX42" s="325"/>
      <c r="UCY42" s="325"/>
      <c r="UCZ42" s="325"/>
      <c r="UDA42" s="325"/>
      <c r="UDB42" s="325"/>
      <c r="UDC42" s="325"/>
      <c r="UDD42" s="325"/>
      <c r="UDE42" s="325"/>
      <c r="UDF42" s="325"/>
      <c r="UDG42" s="325"/>
      <c r="UDH42" s="325"/>
      <c r="UDI42" s="325"/>
      <c r="UDJ42" s="325"/>
      <c r="UDK42" s="325"/>
      <c r="UDL42" s="325"/>
      <c r="UDM42" s="325"/>
      <c r="UDN42" s="325"/>
      <c r="UDO42" s="325"/>
      <c r="UDP42" s="325"/>
      <c r="UDQ42" s="325"/>
      <c r="UDR42" s="325"/>
      <c r="UDS42" s="325"/>
      <c r="UDT42" s="325"/>
      <c r="UDU42" s="325"/>
      <c r="UDV42" s="325"/>
      <c r="UDW42" s="325"/>
      <c r="UDX42" s="325"/>
      <c r="UDY42" s="325"/>
      <c r="UDZ42" s="325"/>
      <c r="UEA42" s="325"/>
      <c r="UEB42" s="325"/>
      <c r="UEC42" s="325"/>
      <c r="UED42" s="325"/>
      <c r="UEE42" s="325"/>
      <c r="UEF42" s="325"/>
      <c r="UEG42" s="325"/>
      <c r="UEH42" s="325"/>
      <c r="UEI42" s="325"/>
      <c r="UEJ42" s="325"/>
      <c r="UEK42" s="325"/>
      <c r="UEL42" s="325"/>
      <c r="UEM42" s="325"/>
      <c r="UEN42" s="325"/>
      <c r="UEO42" s="325"/>
      <c r="UEP42" s="325"/>
      <c r="UEQ42" s="325"/>
      <c r="UER42" s="325"/>
      <c r="UES42" s="325"/>
      <c r="UET42" s="325"/>
      <c r="UEU42" s="325"/>
      <c r="UEV42" s="325"/>
      <c r="UEW42" s="325"/>
      <c r="UEX42" s="325"/>
      <c r="UEY42" s="325"/>
      <c r="UEZ42" s="325"/>
      <c r="UFA42" s="325"/>
      <c r="UFB42" s="325"/>
      <c r="UFC42" s="325"/>
      <c r="UFD42" s="325"/>
      <c r="UFE42" s="325"/>
      <c r="UFF42" s="325"/>
      <c r="UFG42" s="325"/>
      <c r="UFH42" s="325"/>
      <c r="UFI42" s="325"/>
      <c r="UFJ42" s="325"/>
      <c r="UFK42" s="325"/>
      <c r="UFL42" s="325"/>
      <c r="UFM42" s="325"/>
      <c r="UFN42" s="325"/>
      <c r="UFO42" s="325"/>
      <c r="UFP42" s="325"/>
      <c r="UFQ42" s="325"/>
      <c r="UFR42" s="325"/>
      <c r="UFS42" s="325"/>
      <c r="UFT42" s="325"/>
      <c r="UFU42" s="325"/>
      <c r="UFV42" s="325"/>
      <c r="UFW42" s="325"/>
      <c r="UFX42" s="325"/>
      <c r="UFY42" s="325"/>
      <c r="UFZ42" s="325"/>
      <c r="UGA42" s="325"/>
      <c r="UGB42" s="325"/>
      <c r="UGC42" s="325"/>
      <c r="UGD42" s="325"/>
      <c r="UGE42" s="325"/>
      <c r="UGF42" s="325"/>
      <c r="UGG42" s="325"/>
      <c r="UGH42" s="325"/>
      <c r="UGI42" s="325"/>
      <c r="UGJ42" s="325"/>
      <c r="UGK42" s="325"/>
      <c r="UGL42" s="325"/>
      <c r="UGM42" s="325"/>
      <c r="UGN42" s="325"/>
      <c r="UGO42" s="325"/>
      <c r="UGP42" s="325"/>
      <c r="UGQ42" s="325"/>
      <c r="UGR42" s="325"/>
      <c r="UGS42" s="325"/>
      <c r="UGT42" s="325"/>
      <c r="UGU42" s="325"/>
      <c r="UGV42" s="325"/>
      <c r="UGW42" s="325"/>
      <c r="UGX42" s="325"/>
      <c r="UGY42" s="325"/>
      <c r="UGZ42" s="325"/>
      <c r="UHA42" s="325"/>
      <c r="UHB42" s="325"/>
      <c r="UHC42" s="325"/>
      <c r="UHD42" s="325"/>
      <c r="UHE42" s="325"/>
      <c r="UHF42" s="325"/>
      <c r="UHG42" s="325"/>
      <c r="UHH42" s="325"/>
      <c r="UHI42" s="325"/>
      <c r="UHJ42" s="325"/>
      <c r="UHK42" s="325"/>
      <c r="UHL42" s="325"/>
      <c r="UHM42" s="325"/>
      <c r="UHN42" s="325"/>
      <c r="UHO42" s="325"/>
      <c r="UHP42" s="325"/>
      <c r="UHQ42" s="325"/>
      <c r="UHR42" s="325"/>
      <c r="UHS42" s="325"/>
      <c r="UHT42" s="325"/>
      <c r="UHU42" s="325"/>
      <c r="UHV42" s="325"/>
      <c r="UHW42" s="325"/>
      <c r="UHX42" s="325"/>
      <c r="UHY42" s="325"/>
      <c r="UHZ42" s="325"/>
      <c r="UIA42" s="325"/>
      <c r="UIB42" s="325"/>
      <c r="UIC42" s="325"/>
      <c r="UID42" s="325"/>
      <c r="UIE42" s="325"/>
      <c r="UIF42" s="325"/>
      <c r="UIG42" s="325"/>
      <c r="UIH42" s="325"/>
      <c r="UII42" s="325"/>
      <c r="UIJ42" s="325"/>
      <c r="UIK42" s="325"/>
      <c r="UIL42" s="325"/>
      <c r="UIM42" s="325"/>
      <c r="UIN42" s="325"/>
      <c r="UIO42" s="325"/>
      <c r="UIP42" s="325"/>
      <c r="UIQ42" s="325"/>
      <c r="UIR42" s="325"/>
      <c r="UIS42" s="325"/>
      <c r="UIT42" s="325"/>
      <c r="UIU42" s="325"/>
      <c r="UIV42" s="325"/>
      <c r="UIW42" s="325"/>
      <c r="UIX42" s="325"/>
      <c r="UIY42" s="325"/>
      <c r="UIZ42" s="325"/>
      <c r="UJA42" s="325"/>
      <c r="UJB42" s="325"/>
      <c r="UJC42" s="325"/>
      <c r="UJD42" s="325"/>
      <c r="UJE42" s="325"/>
      <c r="UJF42" s="325"/>
      <c r="UJG42" s="325"/>
      <c r="UJH42" s="325"/>
      <c r="UJI42" s="325"/>
      <c r="UJJ42" s="325"/>
      <c r="UJK42" s="325"/>
      <c r="UJL42" s="325"/>
      <c r="UJM42" s="325"/>
      <c r="UJN42" s="325"/>
      <c r="UJO42" s="325"/>
      <c r="UJP42" s="325"/>
      <c r="UJQ42" s="325"/>
      <c r="UJR42" s="325"/>
      <c r="UJS42" s="325"/>
      <c r="UJT42" s="325"/>
      <c r="UJU42" s="325"/>
      <c r="UJV42" s="325"/>
      <c r="UJW42" s="325"/>
      <c r="UJX42" s="325"/>
      <c r="UJY42" s="325"/>
      <c r="UJZ42" s="325"/>
      <c r="UKA42" s="325"/>
      <c r="UKB42" s="325"/>
      <c r="UKC42" s="325"/>
      <c r="UKD42" s="325"/>
      <c r="UKE42" s="325"/>
      <c r="UKF42" s="325"/>
      <c r="UKG42" s="325"/>
      <c r="UKH42" s="325"/>
      <c r="UKI42" s="325"/>
      <c r="UKJ42" s="325"/>
      <c r="UKK42" s="325"/>
      <c r="UKL42" s="325"/>
      <c r="UKM42" s="325"/>
      <c r="UKN42" s="325"/>
      <c r="UKO42" s="325"/>
      <c r="UKP42" s="325"/>
      <c r="UKQ42" s="325"/>
      <c r="UKR42" s="325"/>
      <c r="UKS42" s="325"/>
      <c r="UKT42" s="325"/>
      <c r="UKU42" s="325"/>
      <c r="UKV42" s="325"/>
      <c r="UKW42" s="325"/>
      <c r="UKX42" s="325"/>
      <c r="UKY42" s="325"/>
      <c r="UKZ42" s="325"/>
      <c r="ULA42" s="325"/>
      <c r="ULB42" s="325"/>
      <c r="ULC42" s="325"/>
      <c r="ULD42" s="325"/>
      <c r="ULE42" s="325"/>
      <c r="ULF42" s="325"/>
      <c r="ULG42" s="325"/>
      <c r="ULH42" s="325"/>
      <c r="ULI42" s="325"/>
      <c r="ULJ42" s="325"/>
      <c r="ULK42" s="325"/>
      <c r="ULL42" s="325"/>
      <c r="ULM42" s="325"/>
      <c r="ULN42" s="325"/>
      <c r="ULO42" s="325"/>
      <c r="ULP42" s="325"/>
      <c r="ULQ42" s="325"/>
      <c r="ULR42" s="325"/>
      <c r="ULS42" s="325"/>
      <c r="ULT42" s="325"/>
      <c r="ULU42" s="325"/>
      <c r="ULV42" s="325"/>
      <c r="ULW42" s="325"/>
      <c r="ULX42" s="325"/>
      <c r="ULY42" s="325"/>
      <c r="ULZ42" s="325"/>
      <c r="UMA42" s="325"/>
      <c r="UMB42" s="325"/>
      <c r="UMC42" s="325"/>
      <c r="UMD42" s="325"/>
      <c r="UME42" s="325"/>
      <c r="UMF42" s="325"/>
      <c r="UMG42" s="325"/>
      <c r="UMH42" s="325"/>
      <c r="UMI42" s="325"/>
      <c r="UMJ42" s="325"/>
      <c r="UMK42" s="325"/>
      <c r="UML42" s="325"/>
      <c r="UMM42" s="325"/>
      <c r="UMN42" s="325"/>
      <c r="UMO42" s="325"/>
      <c r="UMP42" s="325"/>
      <c r="UMQ42" s="325"/>
      <c r="UMR42" s="325"/>
      <c r="UMS42" s="325"/>
      <c r="UMT42" s="325"/>
      <c r="UMU42" s="325"/>
      <c r="UMV42" s="325"/>
      <c r="UMW42" s="325"/>
      <c r="UMX42" s="325"/>
      <c r="UMY42" s="325"/>
      <c r="UMZ42" s="325"/>
      <c r="UNA42" s="325"/>
      <c r="UNB42" s="325"/>
      <c r="UNC42" s="325"/>
      <c r="UND42" s="325"/>
      <c r="UNE42" s="325"/>
      <c r="UNF42" s="325"/>
      <c r="UNG42" s="325"/>
      <c r="UNH42" s="325"/>
      <c r="UNI42" s="325"/>
      <c r="UNJ42" s="325"/>
      <c r="UNK42" s="325"/>
      <c r="UNL42" s="325"/>
      <c r="UNM42" s="325"/>
      <c r="UNN42" s="325"/>
      <c r="UNO42" s="325"/>
      <c r="UNP42" s="325"/>
      <c r="UNQ42" s="325"/>
      <c r="UNR42" s="325"/>
      <c r="UNS42" s="325"/>
      <c r="UNT42" s="325"/>
      <c r="UNU42" s="325"/>
      <c r="UNV42" s="325"/>
      <c r="UNW42" s="325"/>
      <c r="UNX42" s="325"/>
      <c r="UNY42" s="325"/>
      <c r="UNZ42" s="325"/>
      <c r="UOA42" s="325"/>
      <c r="UOB42" s="325"/>
      <c r="UOC42" s="325"/>
      <c r="UOD42" s="325"/>
      <c r="UOE42" s="325"/>
      <c r="UOF42" s="325"/>
      <c r="UOG42" s="325"/>
      <c r="UOH42" s="325"/>
      <c r="UOI42" s="325"/>
      <c r="UOJ42" s="325"/>
      <c r="UOK42" s="325"/>
      <c r="UOL42" s="325"/>
      <c r="UOM42" s="325"/>
      <c r="UON42" s="325"/>
      <c r="UOO42" s="325"/>
      <c r="UOP42" s="325"/>
      <c r="UOQ42" s="325"/>
      <c r="UOR42" s="325"/>
      <c r="UOS42" s="325"/>
      <c r="UOT42" s="325"/>
      <c r="UOU42" s="325"/>
      <c r="UOV42" s="325"/>
      <c r="UOW42" s="325"/>
      <c r="UOX42" s="325"/>
      <c r="UOY42" s="325"/>
      <c r="UOZ42" s="325"/>
      <c r="UPA42" s="325"/>
      <c r="UPB42" s="325"/>
      <c r="UPC42" s="325"/>
      <c r="UPD42" s="325"/>
      <c r="UPE42" s="325"/>
      <c r="UPF42" s="325"/>
      <c r="UPG42" s="325"/>
      <c r="UPH42" s="325"/>
      <c r="UPI42" s="325"/>
      <c r="UPJ42" s="325"/>
      <c r="UPK42" s="325"/>
      <c r="UPL42" s="325"/>
      <c r="UPM42" s="325"/>
      <c r="UPN42" s="325"/>
      <c r="UPO42" s="325"/>
      <c r="UPP42" s="325"/>
      <c r="UPQ42" s="325"/>
      <c r="UPR42" s="325"/>
      <c r="UPS42" s="325"/>
      <c r="UPT42" s="325"/>
      <c r="UPU42" s="325"/>
      <c r="UPV42" s="325"/>
      <c r="UPW42" s="325"/>
      <c r="UPX42" s="325"/>
      <c r="UPY42" s="325"/>
      <c r="UPZ42" s="325"/>
      <c r="UQA42" s="325"/>
      <c r="UQB42" s="325"/>
      <c r="UQC42" s="325"/>
      <c r="UQD42" s="325"/>
      <c r="UQE42" s="325"/>
      <c r="UQF42" s="325"/>
      <c r="UQG42" s="325"/>
      <c r="UQH42" s="325"/>
      <c r="UQI42" s="325"/>
      <c r="UQJ42" s="325"/>
      <c r="UQK42" s="325"/>
      <c r="UQL42" s="325"/>
      <c r="UQM42" s="325"/>
      <c r="UQN42" s="325"/>
      <c r="UQO42" s="325"/>
      <c r="UQP42" s="325"/>
      <c r="UQQ42" s="325"/>
      <c r="UQR42" s="325"/>
      <c r="UQS42" s="325"/>
      <c r="UQT42" s="325"/>
      <c r="UQU42" s="325"/>
      <c r="UQV42" s="325"/>
      <c r="UQW42" s="325"/>
      <c r="UQX42" s="325"/>
      <c r="UQY42" s="325"/>
      <c r="UQZ42" s="325"/>
      <c r="URA42" s="325"/>
      <c r="URB42" s="325"/>
      <c r="URC42" s="325"/>
      <c r="URD42" s="325"/>
      <c r="URE42" s="325"/>
      <c r="URF42" s="325"/>
      <c r="URG42" s="325"/>
      <c r="URH42" s="325"/>
      <c r="URI42" s="325"/>
      <c r="URJ42" s="325"/>
      <c r="URK42" s="325"/>
      <c r="URL42" s="325"/>
      <c r="URM42" s="325"/>
      <c r="URN42" s="325"/>
      <c r="URO42" s="325"/>
      <c r="URP42" s="325"/>
      <c r="URQ42" s="325"/>
      <c r="URR42" s="325"/>
      <c r="URS42" s="325"/>
      <c r="URT42" s="325"/>
      <c r="URU42" s="325"/>
      <c r="URV42" s="325"/>
      <c r="URW42" s="325"/>
      <c r="URX42" s="325"/>
      <c r="URY42" s="325"/>
      <c r="URZ42" s="325"/>
      <c r="USA42" s="325"/>
      <c r="USB42" s="325"/>
      <c r="USC42" s="325"/>
      <c r="USD42" s="325"/>
      <c r="USE42" s="325"/>
      <c r="USF42" s="325"/>
      <c r="USG42" s="325"/>
      <c r="USH42" s="325"/>
      <c r="USI42" s="325"/>
      <c r="USJ42" s="325"/>
      <c r="USK42" s="325"/>
      <c r="USL42" s="325"/>
      <c r="USM42" s="325"/>
      <c r="USN42" s="325"/>
      <c r="USO42" s="325"/>
      <c r="USP42" s="325"/>
      <c r="USQ42" s="325"/>
      <c r="USR42" s="325"/>
      <c r="USS42" s="325"/>
      <c r="UST42" s="325"/>
      <c r="USU42" s="325"/>
      <c r="USV42" s="325"/>
      <c r="USW42" s="325"/>
      <c r="USX42" s="325"/>
      <c r="USY42" s="325"/>
      <c r="USZ42" s="325"/>
      <c r="UTA42" s="325"/>
      <c r="UTB42" s="325"/>
      <c r="UTC42" s="325"/>
      <c r="UTD42" s="325"/>
      <c r="UTE42" s="325"/>
      <c r="UTF42" s="325"/>
      <c r="UTG42" s="325"/>
      <c r="UTH42" s="325"/>
      <c r="UTI42" s="325"/>
      <c r="UTJ42" s="325"/>
      <c r="UTK42" s="325"/>
      <c r="UTL42" s="325"/>
      <c r="UTM42" s="325"/>
      <c r="UTN42" s="325"/>
      <c r="UTO42" s="325"/>
      <c r="UTP42" s="325"/>
      <c r="UTQ42" s="325"/>
      <c r="UTR42" s="325"/>
      <c r="UTS42" s="325"/>
      <c r="UTT42" s="325"/>
      <c r="UTU42" s="325"/>
      <c r="UTV42" s="325"/>
      <c r="UTW42" s="325"/>
      <c r="UTX42" s="325"/>
      <c r="UTY42" s="325"/>
      <c r="UTZ42" s="325"/>
      <c r="UUA42" s="325"/>
      <c r="UUB42" s="325"/>
      <c r="UUC42" s="325"/>
      <c r="UUD42" s="325"/>
      <c r="UUE42" s="325"/>
      <c r="UUF42" s="325"/>
      <c r="UUG42" s="325"/>
      <c r="UUH42" s="325"/>
      <c r="UUI42" s="325"/>
      <c r="UUJ42" s="325"/>
      <c r="UUK42" s="325"/>
      <c r="UUL42" s="325"/>
      <c r="UUM42" s="325"/>
      <c r="UUN42" s="325"/>
      <c r="UUO42" s="325"/>
      <c r="UUP42" s="325"/>
      <c r="UUQ42" s="325"/>
      <c r="UUR42" s="325"/>
      <c r="UUS42" s="325"/>
      <c r="UUT42" s="325"/>
      <c r="UUU42" s="325"/>
      <c r="UUV42" s="325"/>
      <c r="UUW42" s="325"/>
      <c r="UUX42" s="325"/>
      <c r="UUY42" s="325"/>
      <c r="UUZ42" s="325"/>
      <c r="UVA42" s="325"/>
      <c r="UVB42" s="325"/>
      <c r="UVC42" s="325"/>
      <c r="UVD42" s="325"/>
      <c r="UVE42" s="325"/>
      <c r="UVF42" s="325"/>
      <c r="UVG42" s="325"/>
      <c r="UVH42" s="325"/>
      <c r="UVI42" s="325"/>
      <c r="UVJ42" s="325"/>
      <c r="UVK42" s="325"/>
      <c r="UVL42" s="325"/>
      <c r="UVM42" s="325"/>
      <c r="UVN42" s="325"/>
      <c r="UVO42" s="325"/>
      <c r="UVP42" s="325"/>
      <c r="UVQ42" s="325"/>
      <c r="UVR42" s="325"/>
      <c r="UVS42" s="325"/>
      <c r="UVT42" s="325"/>
      <c r="UVU42" s="325"/>
      <c r="UVV42" s="325"/>
      <c r="UVW42" s="325"/>
      <c r="UVX42" s="325"/>
      <c r="UVY42" s="325"/>
      <c r="UVZ42" s="325"/>
      <c r="UWA42" s="325"/>
      <c r="UWB42" s="325"/>
      <c r="UWC42" s="325"/>
      <c r="UWD42" s="325"/>
      <c r="UWE42" s="325"/>
      <c r="UWF42" s="325"/>
      <c r="UWG42" s="325"/>
      <c r="UWH42" s="325"/>
      <c r="UWI42" s="325"/>
      <c r="UWJ42" s="325"/>
      <c r="UWK42" s="325"/>
      <c r="UWL42" s="325"/>
      <c r="UWM42" s="325"/>
      <c r="UWN42" s="325"/>
      <c r="UWO42" s="325"/>
      <c r="UWP42" s="325"/>
      <c r="UWQ42" s="325"/>
      <c r="UWR42" s="325"/>
      <c r="UWS42" s="325"/>
      <c r="UWT42" s="325"/>
      <c r="UWU42" s="325"/>
      <c r="UWV42" s="325"/>
      <c r="UWW42" s="325"/>
      <c r="UWX42" s="325"/>
      <c r="UWY42" s="325"/>
      <c r="UWZ42" s="325"/>
      <c r="UXA42" s="325"/>
      <c r="UXB42" s="325"/>
      <c r="UXC42" s="325"/>
      <c r="UXD42" s="325"/>
      <c r="UXE42" s="325"/>
      <c r="UXF42" s="325"/>
      <c r="UXG42" s="325"/>
      <c r="UXH42" s="325"/>
      <c r="UXI42" s="325"/>
      <c r="UXJ42" s="325"/>
      <c r="UXK42" s="325"/>
      <c r="UXL42" s="325"/>
      <c r="UXM42" s="325"/>
      <c r="UXN42" s="325"/>
      <c r="UXO42" s="325"/>
      <c r="UXP42" s="325"/>
      <c r="UXQ42" s="325"/>
      <c r="UXR42" s="325"/>
      <c r="UXS42" s="325"/>
      <c r="UXT42" s="325"/>
      <c r="UXU42" s="325"/>
      <c r="UXV42" s="325"/>
      <c r="UXW42" s="325"/>
      <c r="UXX42" s="325"/>
      <c r="UXY42" s="325"/>
      <c r="UXZ42" s="325"/>
      <c r="UYA42" s="325"/>
      <c r="UYB42" s="325"/>
      <c r="UYC42" s="325"/>
      <c r="UYD42" s="325"/>
      <c r="UYE42" s="325"/>
      <c r="UYF42" s="325"/>
      <c r="UYG42" s="325"/>
      <c r="UYH42" s="325"/>
      <c r="UYI42" s="325"/>
      <c r="UYJ42" s="325"/>
      <c r="UYK42" s="325"/>
      <c r="UYL42" s="325"/>
      <c r="UYM42" s="325"/>
      <c r="UYN42" s="325"/>
      <c r="UYO42" s="325"/>
      <c r="UYP42" s="325"/>
      <c r="UYQ42" s="325"/>
      <c r="UYR42" s="325"/>
      <c r="UYS42" s="325"/>
      <c r="UYT42" s="325"/>
      <c r="UYU42" s="325"/>
      <c r="UYV42" s="325"/>
      <c r="UYW42" s="325"/>
      <c r="UYX42" s="325"/>
      <c r="UYY42" s="325"/>
      <c r="UYZ42" s="325"/>
      <c r="UZA42" s="325"/>
      <c r="UZB42" s="325"/>
      <c r="UZC42" s="325"/>
      <c r="UZD42" s="325"/>
      <c r="UZE42" s="325"/>
      <c r="UZF42" s="325"/>
      <c r="UZG42" s="325"/>
      <c r="UZH42" s="325"/>
      <c r="UZI42" s="325"/>
      <c r="UZJ42" s="325"/>
      <c r="UZK42" s="325"/>
      <c r="UZL42" s="325"/>
      <c r="UZM42" s="325"/>
      <c r="UZN42" s="325"/>
      <c r="UZO42" s="325"/>
      <c r="UZP42" s="325"/>
      <c r="UZQ42" s="325"/>
      <c r="UZR42" s="325"/>
      <c r="UZS42" s="325"/>
      <c r="UZT42" s="325"/>
      <c r="UZU42" s="325"/>
      <c r="UZV42" s="325"/>
      <c r="UZW42" s="325"/>
      <c r="UZX42" s="325"/>
      <c r="UZY42" s="325"/>
      <c r="UZZ42" s="325"/>
      <c r="VAA42" s="325"/>
      <c r="VAB42" s="325"/>
      <c r="VAC42" s="325"/>
      <c r="VAD42" s="325"/>
      <c r="VAE42" s="325"/>
      <c r="VAF42" s="325"/>
      <c r="VAG42" s="325"/>
      <c r="VAH42" s="325"/>
      <c r="VAI42" s="325"/>
      <c r="VAJ42" s="325"/>
      <c r="VAK42" s="325"/>
      <c r="VAL42" s="325"/>
      <c r="VAM42" s="325"/>
      <c r="VAN42" s="325"/>
      <c r="VAO42" s="325"/>
      <c r="VAP42" s="325"/>
      <c r="VAQ42" s="325"/>
      <c r="VAR42" s="325"/>
      <c r="VAS42" s="325"/>
      <c r="VAT42" s="325"/>
      <c r="VAU42" s="325"/>
      <c r="VAV42" s="325"/>
      <c r="VAW42" s="325"/>
      <c r="VAX42" s="325"/>
      <c r="VAY42" s="325"/>
      <c r="VAZ42" s="325"/>
      <c r="VBA42" s="325"/>
      <c r="VBB42" s="325"/>
      <c r="VBC42" s="325"/>
      <c r="VBD42" s="325"/>
      <c r="VBE42" s="325"/>
      <c r="VBF42" s="325"/>
      <c r="VBG42" s="325"/>
      <c r="VBH42" s="325"/>
      <c r="VBI42" s="325"/>
      <c r="VBJ42" s="325"/>
      <c r="VBK42" s="325"/>
      <c r="VBL42" s="325"/>
      <c r="VBM42" s="325"/>
      <c r="VBN42" s="325"/>
      <c r="VBO42" s="325"/>
      <c r="VBP42" s="325"/>
      <c r="VBQ42" s="325"/>
      <c r="VBR42" s="325"/>
      <c r="VBS42" s="325"/>
      <c r="VBT42" s="325"/>
      <c r="VBU42" s="325"/>
      <c r="VBV42" s="325"/>
      <c r="VBW42" s="325"/>
      <c r="VBX42" s="325"/>
      <c r="VBY42" s="325"/>
      <c r="VBZ42" s="325"/>
      <c r="VCA42" s="325"/>
      <c r="VCB42" s="325"/>
      <c r="VCC42" s="325"/>
      <c r="VCD42" s="325"/>
      <c r="VCE42" s="325"/>
      <c r="VCF42" s="325"/>
      <c r="VCG42" s="325"/>
      <c r="VCH42" s="325"/>
      <c r="VCI42" s="325"/>
      <c r="VCJ42" s="325"/>
      <c r="VCK42" s="325"/>
      <c r="VCL42" s="325"/>
      <c r="VCM42" s="325"/>
      <c r="VCN42" s="325"/>
      <c r="VCO42" s="325"/>
      <c r="VCP42" s="325"/>
      <c r="VCQ42" s="325"/>
      <c r="VCR42" s="325"/>
      <c r="VCS42" s="325"/>
      <c r="VCT42" s="325"/>
      <c r="VCU42" s="325"/>
      <c r="VCV42" s="325"/>
      <c r="VCW42" s="325"/>
      <c r="VCX42" s="325"/>
      <c r="VCY42" s="325"/>
      <c r="VCZ42" s="325"/>
      <c r="VDA42" s="325"/>
      <c r="VDB42" s="325"/>
      <c r="VDC42" s="325"/>
      <c r="VDD42" s="325"/>
      <c r="VDE42" s="325"/>
      <c r="VDF42" s="325"/>
      <c r="VDG42" s="325"/>
      <c r="VDH42" s="325"/>
      <c r="VDI42" s="325"/>
      <c r="VDJ42" s="325"/>
      <c r="VDK42" s="325"/>
      <c r="VDL42" s="325"/>
      <c r="VDM42" s="325"/>
      <c r="VDN42" s="325"/>
      <c r="VDO42" s="325"/>
      <c r="VDP42" s="325"/>
      <c r="VDQ42" s="325"/>
      <c r="VDR42" s="325"/>
      <c r="VDS42" s="325"/>
      <c r="VDT42" s="325"/>
      <c r="VDU42" s="325"/>
      <c r="VDV42" s="325"/>
      <c r="VDW42" s="325"/>
      <c r="VDX42" s="325"/>
      <c r="VDY42" s="325"/>
      <c r="VDZ42" s="325"/>
      <c r="VEA42" s="325"/>
      <c r="VEB42" s="325"/>
      <c r="VEC42" s="325"/>
      <c r="VED42" s="325"/>
      <c r="VEE42" s="325"/>
      <c r="VEF42" s="325"/>
      <c r="VEG42" s="325"/>
      <c r="VEH42" s="325"/>
      <c r="VEI42" s="325"/>
      <c r="VEJ42" s="325"/>
      <c r="VEK42" s="325"/>
      <c r="VEL42" s="325"/>
      <c r="VEM42" s="325"/>
      <c r="VEN42" s="325"/>
      <c r="VEO42" s="325"/>
      <c r="VEP42" s="325"/>
      <c r="VEQ42" s="325"/>
      <c r="VER42" s="325"/>
      <c r="VES42" s="325"/>
      <c r="VET42" s="325"/>
      <c r="VEU42" s="325"/>
      <c r="VEV42" s="325"/>
      <c r="VEW42" s="325"/>
      <c r="VEX42" s="325"/>
      <c r="VEY42" s="325"/>
      <c r="VEZ42" s="325"/>
      <c r="VFA42" s="325"/>
      <c r="VFB42" s="325"/>
      <c r="VFC42" s="325"/>
      <c r="VFD42" s="325"/>
      <c r="VFE42" s="325"/>
      <c r="VFF42" s="325"/>
      <c r="VFG42" s="325"/>
      <c r="VFH42" s="325"/>
      <c r="VFI42" s="325"/>
      <c r="VFJ42" s="325"/>
      <c r="VFK42" s="325"/>
      <c r="VFL42" s="325"/>
      <c r="VFM42" s="325"/>
      <c r="VFN42" s="325"/>
      <c r="VFO42" s="325"/>
      <c r="VFP42" s="325"/>
      <c r="VFQ42" s="325"/>
      <c r="VFR42" s="325"/>
      <c r="VFS42" s="325"/>
      <c r="VFT42" s="325"/>
      <c r="VFU42" s="325"/>
      <c r="VFV42" s="325"/>
      <c r="VFW42" s="325"/>
      <c r="VFX42" s="325"/>
      <c r="VFY42" s="325"/>
      <c r="VFZ42" s="325"/>
      <c r="VGA42" s="325"/>
      <c r="VGB42" s="325"/>
      <c r="VGC42" s="325"/>
      <c r="VGD42" s="325"/>
      <c r="VGE42" s="325"/>
      <c r="VGF42" s="325"/>
      <c r="VGG42" s="325"/>
      <c r="VGH42" s="325"/>
      <c r="VGI42" s="325"/>
      <c r="VGJ42" s="325"/>
      <c r="VGK42" s="325"/>
      <c r="VGL42" s="325"/>
      <c r="VGM42" s="325"/>
      <c r="VGN42" s="325"/>
      <c r="VGO42" s="325"/>
      <c r="VGP42" s="325"/>
      <c r="VGQ42" s="325"/>
      <c r="VGR42" s="325"/>
      <c r="VGS42" s="325"/>
      <c r="VGT42" s="325"/>
      <c r="VGU42" s="325"/>
      <c r="VGV42" s="325"/>
      <c r="VGW42" s="325"/>
      <c r="VGX42" s="325"/>
      <c r="VGY42" s="325"/>
      <c r="VGZ42" s="325"/>
      <c r="VHA42" s="325"/>
      <c r="VHB42" s="325"/>
      <c r="VHC42" s="325"/>
      <c r="VHD42" s="325"/>
      <c r="VHE42" s="325"/>
      <c r="VHF42" s="325"/>
      <c r="VHG42" s="325"/>
      <c r="VHH42" s="325"/>
      <c r="VHI42" s="325"/>
      <c r="VHJ42" s="325"/>
      <c r="VHK42" s="325"/>
      <c r="VHL42" s="325"/>
      <c r="VHM42" s="325"/>
      <c r="VHN42" s="325"/>
      <c r="VHO42" s="325"/>
      <c r="VHP42" s="325"/>
      <c r="VHQ42" s="325"/>
      <c r="VHR42" s="325"/>
      <c r="VHS42" s="325"/>
      <c r="VHT42" s="325"/>
      <c r="VHU42" s="325"/>
      <c r="VHV42" s="325"/>
      <c r="VHW42" s="325"/>
      <c r="VHX42" s="325"/>
      <c r="VHY42" s="325"/>
      <c r="VHZ42" s="325"/>
      <c r="VIA42" s="325"/>
      <c r="VIB42" s="325"/>
      <c r="VIC42" s="325"/>
      <c r="VID42" s="325"/>
      <c r="VIE42" s="325"/>
      <c r="VIF42" s="325"/>
      <c r="VIG42" s="325"/>
      <c r="VIH42" s="325"/>
      <c r="VII42" s="325"/>
      <c r="VIJ42" s="325"/>
      <c r="VIK42" s="325"/>
      <c r="VIL42" s="325"/>
      <c r="VIM42" s="325"/>
      <c r="VIN42" s="325"/>
      <c r="VIO42" s="325"/>
      <c r="VIP42" s="325"/>
      <c r="VIQ42" s="325"/>
      <c r="VIR42" s="325"/>
      <c r="VIS42" s="325"/>
      <c r="VIT42" s="325"/>
      <c r="VIU42" s="325"/>
      <c r="VIV42" s="325"/>
      <c r="VIW42" s="325"/>
      <c r="VIX42" s="325"/>
      <c r="VIY42" s="325"/>
      <c r="VIZ42" s="325"/>
      <c r="VJA42" s="325"/>
      <c r="VJB42" s="325"/>
      <c r="VJC42" s="325"/>
      <c r="VJD42" s="325"/>
      <c r="VJE42" s="325"/>
      <c r="VJF42" s="325"/>
      <c r="VJG42" s="325"/>
      <c r="VJH42" s="325"/>
      <c r="VJI42" s="325"/>
      <c r="VJJ42" s="325"/>
      <c r="VJK42" s="325"/>
      <c r="VJL42" s="325"/>
      <c r="VJM42" s="325"/>
      <c r="VJN42" s="325"/>
      <c r="VJO42" s="325"/>
      <c r="VJP42" s="325"/>
      <c r="VJQ42" s="325"/>
      <c r="VJR42" s="325"/>
      <c r="VJS42" s="325"/>
      <c r="VJT42" s="325"/>
      <c r="VJU42" s="325"/>
      <c r="VJV42" s="325"/>
      <c r="VJW42" s="325"/>
      <c r="VJX42" s="325"/>
      <c r="VJY42" s="325"/>
      <c r="VJZ42" s="325"/>
      <c r="VKA42" s="325"/>
      <c r="VKB42" s="325"/>
      <c r="VKC42" s="325"/>
      <c r="VKD42" s="325"/>
      <c r="VKE42" s="325"/>
      <c r="VKF42" s="325"/>
      <c r="VKG42" s="325"/>
      <c r="VKH42" s="325"/>
      <c r="VKI42" s="325"/>
      <c r="VKJ42" s="325"/>
      <c r="VKK42" s="325"/>
      <c r="VKL42" s="325"/>
      <c r="VKM42" s="325"/>
      <c r="VKN42" s="325"/>
      <c r="VKO42" s="325"/>
      <c r="VKP42" s="325"/>
      <c r="VKQ42" s="325"/>
      <c r="VKR42" s="325"/>
      <c r="VKS42" s="325"/>
      <c r="VKT42" s="325"/>
      <c r="VKU42" s="325"/>
      <c r="VKV42" s="325"/>
      <c r="VKW42" s="325"/>
      <c r="VKX42" s="325"/>
      <c r="VKY42" s="325"/>
      <c r="VKZ42" s="325"/>
      <c r="VLA42" s="325"/>
      <c r="VLB42" s="325"/>
      <c r="VLC42" s="325"/>
      <c r="VLD42" s="325"/>
      <c r="VLE42" s="325"/>
      <c r="VLF42" s="325"/>
      <c r="VLG42" s="325"/>
      <c r="VLH42" s="325"/>
      <c r="VLI42" s="325"/>
      <c r="VLJ42" s="325"/>
      <c r="VLK42" s="325"/>
      <c r="VLL42" s="325"/>
      <c r="VLM42" s="325"/>
      <c r="VLN42" s="325"/>
      <c r="VLO42" s="325"/>
      <c r="VLP42" s="325"/>
      <c r="VLQ42" s="325"/>
      <c r="VLR42" s="325"/>
      <c r="VLS42" s="325"/>
      <c r="VLT42" s="325"/>
      <c r="VLU42" s="325"/>
      <c r="VLV42" s="325"/>
      <c r="VLW42" s="325"/>
      <c r="VLX42" s="325"/>
      <c r="VLY42" s="325"/>
      <c r="VLZ42" s="325"/>
      <c r="VMA42" s="325"/>
      <c r="VMB42" s="325"/>
      <c r="VMC42" s="325"/>
      <c r="VMD42" s="325"/>
      <c r="VME42" s="325"/>
      <c r="VMF42" s="325"/>
      <c r="VMG42" s="325"/>
      <c r="VMH42" s="325"/>
      <c r="VMI42" s="325"/>
      <c r="VMJ42" s="325"/>
      <c r="VMK42" s="325"/>
      <c r="VML42" s="325"/>
      <c r="VMM42" s="325"/>
      <c r="VMN42" s="325"/>
      <c r="VMO42" s="325"/>
      <c r="VMP42" s="325"/>
      <c r="VMQ42" s="325"/>
      <c r="VMR42" s="325"/>
      <c r="VMS42" s="325"/>
      <c r="VMT42" s="325"/>
      <c r="VMU42" s="325"/>
      <c r="VMV42" s="325"/>
      <c r="VMW42" s="325"/>
      <c r="VMX42" s="325"/>
      <c r="VMY42" s="325"/>
      <c r="VMZ42" s="325"/>
      <c r="VNA42" s="325"/>
      <c r="VNB42" s="325"/>
      <c r="VNC42" s="325"/>
      <c r="VND42" s="325"/>
      <c r="VNE42" s="325"/>
      <c r="VNF42" s="325"/>
      <c r="VNG42" s="325"/>
      <c r="VNH42" s="325"/>
      <c r="VNI42" s="325"/>
      <c r="VNJ42" s="325"/>
      <c r="VNK42" s="325"/>
      <c r="VNL42" s="325"/>
      <c r="VNM42" s="325"/>
      <c r="VNN42" s="325"/>
      <c r="VNO42" s="325"/>
      <c r="VNP42" s="325"/>
      <c r="VNQ42" s="325"/>
      <c r="VNR42" s="325"/>
      <c r="VNS42" s="325"/>
      <c r="VNT42" s="325"/>
      <c r="VNU42" s="325"/>
      <c r="VNV42" s="325"/>
      <c r="VNW42" s="325"/>
      <c r="VNX42" s="325"/>
      <c r="VNY42" s="325"/>
      <c r="VNZ42" s="325"/>
      <c r="VOA42" s="325"/>
      <c r="VOB42" s="325"/>
      <c r="VOC42" s="325"/>
      <c r="VOD42" s="325"/>
      <c r="VOE42" s="325"/>
      <c r="VOF42" s="325"/>
      <c r="VOG42" s="325"/>
      <c r="VOH42" s="325"/>
      <c r="VOI42" s="325"/>
      <c r="VOJ42" s="325"/>
      <c r="VOK42" s="325"/>
      <c r="VOL42" s="325"/>
      <c r="VOM42" s="325"/>
      <c r="VON42" s="325"/>
      <c r="VOO42" s="325"/>
      <c r="VOP42" s="325"/>
      <c r="VOQ42" s="325"/>
      <c r="VOR42" s="325"/>
      <c r="VOS42" s="325"/>
      <c r="VOT42" s="325"/>
      <c r="VOU42" s="325"/>
      <c r="VOV42" s="325"/>
      <c r="VOW42" s="325"/>
      <c r="VOX42" s="325"/>
      <c r="VOY42" s="325"/>
      <c r="VOZ42" s="325"/>
      <c r="VPA42" s="325"/>
      <c r="VPB42" s="325"/>
      <c r="VPC42" s="325"/>
      <c r="VPD42" s="325"/>
      <c r="VPE42" s="325"/>
      <c r="VPF42" s="325"/>
      <c r="VPG42" s="325"/>
      <c r="VPH42" s="325"/>
      <c r="VPI42" s="325"/>
      <c r="VPJ42" s="325"/>
      <c r="VPK42" s="325"/>
      <c r="VPL42" s="325"/>
      <c r="VPM42" s="325"/>
      <c r="VPN42" s="325"/>
      <c r="VPO42" s="325"/>
      <c r="VPP42" s="325"/>
      <c r="VPQ42" s="325"/>
      <c r="VPR42" s="325"/>
      <c r="VPS42" s="325"/>
      <c r="VPT42" s="325"/>
      <c r="VPU42" s="325"/>
      <c r="VPV42" s="325"/>
      <c r="VPW42" s="325"/>
      <c r="VPX42" s="325"/>
      <c r="VPY42" s="325"/>
      <c r="VPZ42" s="325"/>
      <c r="VQA42" s="325"/>
      <c r="VQB42" s="325"/>
      <c r="VQC42" s="325"/>
      <c r="VQD42" s="325"/>
      <c r="VQE42" s="325"/>
      <c r="VQF42" s="325"/>
      <c r="VQG42" s="325"/>
      <c r="VQH42" s="325"/>
      <c r="VQI42" s="325"/>
      <c r="VQJ42" s="325"/>
      <c r="VQK42" s="325"/>
      <c r="VQL42" s="325"/>
      <c r="VQM42" s="325"/>
      <c r="VQN42" s="325"/>
      <c r="VQO42" s="325"/>
      <c r="VQP42" s="325"/>
      <c r="VQQ42" s="325"/>
      <c r="VQR42" s="325"/>
      <c r="VQS42" s="325"/>
      <c r="VQT42" s="325"/>
      <c r="VQU42" s="325"/>
      <c r="VQV42" s="325"/>
      <c r="VQW42" s="325"/>
      <c r="VQX42" s="325"/>
      <c r="VQY42" s="325"/>
      <c r="VQZ42" s="325"/>
      <c r="VRA42" s="325"/>
      <c r="VRB42" s="325"/>
      <c r="VRC42" s="325"/>
      <c r="VRD42" s="325"/>
      <c r="VRE42" s="325"/>
      <c r="VRF42" s="325"/>
      <c r="VRG42" s="325"/>
      <c r="VRH42" s="325"/>
      <c r="VRI42" s="325"/>
      <c r="VRJ42" s="325"/>
      <c r="VRK42" s="325"/>
      <c r="VRL42" s="325"/>
      <c r="VRM42" s="325"/>
      <c r="VRN42" s="325"/>
      <c r="VRO42" s="325"/>
      <c r="VRP42" s="325"/>
      <c r="VRQ42" s="325"/>
      <c r="VRR42" s="325"/>
      <c r="VRS42" s="325"/>
      <c r="VRT42" s="325"/>
      <c r="VRU42" s="325"/>
      <c r="VRV42" s="325"/>
      <c r="VRW42" s="325"/>
      <c r="VRX42" s="325"/>
      <c r="VRY42" s="325"/>
      <c r="VRZ42" s="325"/>
      <c r="VSA42" s="325"/>
      <c r="VSB42" s="325"/>
      <c r="VSC42" s="325"/>
      <c r="VSD42" s="325"/>
      <c r="VSE42" s="325"/>
      <c r="VSF42" s="325"/>
      <c r="VSG42" s="325"/>
      <c r="VSH42" s="325"/>
      <c r="VSI42" s="325"/>
      <c r="VSJ42" s="325"/>
      <c r="VSK42" s="325"/>
      <c r="VSL42" s="325"/>
      <c r="VSM42" s="325"/>
      <c r="VSN42" s="325"/>
      <c r="VSO42" s="325"/>
      <c r="VSP42" s="325"/>
      <c r="VSQ42" s="325"/>
      <c r="VSR42" s="325"/>
      <c r="VSS42" s="325"/>
      <c r="VST42" s="325"/>
      <c r="VSU42" s="325"/>
      <c r="VSV42" s="325"/>
      <c r="VSW42" s="325"/>
      <c r="VSX42" s="325"/>
      <c r="VSY42" s="325"/>
      <c r="VSZ42" s="325"/>
      <c r="VTA42" s="325"/>
      <c r="VTB42" s="325"/>
      <c r="VTC42" s="325"/>
      <c r="VTD42" s="325"/>
      <c r="VTE42" s="325"/>
      <c r="VTF42" s="325"/>
      <c r="VTG42" s="325"/>
      <c r="VTH42" s="325"/>
      <c r="VTI42" s="325"/>
      <c r="VTJ42" s="325"/>
      <c r="VTK42" s="325"/>
      <c r="VTL42" s="325"/>
      <c r="VTM42" s="325"/>
      <c r="VTN42" s="325"/>
      <c r="VTO42" s="325"/>
      <c r="VTP42" s="325"/>
      <c r="VTQ42" s="325"/>
      <c r="VTR42" s="325"/>
      <c r="VTS42" s="325"/>
      <c r="VTT42" s="325"/>
      <c r="VTU42" s="325"/>
      <c r="VTV42" s="325"/>
      <c r="VTW42" s="325"/>
      <c r="VTX42" s="325"/>
      <c r="VTY42" s="325"/>
      <c r="VTZ42" s="325"/>
      <c r="VUA42" s="325"/>
      <c r="VUB42" s="325"/>
      <c r="VUC42" s="325"/>
      <c r="VUD42" s="325"/>
      <c r="VUE42" s="325"/>
      <c r="VUF42" s="325"/>
      <c r="VUG42" s="325"/>
      <c r="VUH42" s="325"/>
      <c r="VUI42" s="325"/>
      <c r="VUJ42" s="325"/>
      <c r="VUK42" s="325"/>
      <c r="VUL42" s="325"/>
      <c r="VUM42" s="325"/>
      <c r="VUN42" s="325"/>
      <c r="VUO42" s="325"/>
      <c r="VUP42" s="325"/>
      <c r="VUQ42" s="325"/>
      <c r="VUR42" s="325"/>
      <c r="VUS42" s="325"/>
      <c r="VUT42" s="325"/>
      <c r="VUU42" s="325"/>
      <c r="VUV42" s="325"/>
      <c r="VUW42" s="325"/>
      <c r="VUX42" s="325"/>
      <c r="VUY42" s="325"/>
      <c r="VUZ42" s="325"/>
      <c r="VVA42" s="325"/>
      <c r="VVB42" s="325"/>
      <c r="VVC42" s="325"/>
      <c r="VVD42" s="325"/>
      <c r="VVE42" s="325"/>
      <c r="VVF42" s="325"/>
      <c r="VVG42" s="325"/>
      <c r="VVH42" s="325"/>
      <c r="VVI42" s="325"/>
      <c r="VVJ42" s="325"/>
      <c r="VVK42" s="325"/>
      <c r="VVL42" s="325"/>
      <c r="VVM42" s="325"/>
      <c r="VVN42" s="325"/>
      <c r="VVO42" s="325"/>
      <c r="VVP42" s="325"/>
      <c r="VVQ42" s="325"/>
      <c r="VVR42" s="325"/>
      <c r="VVS42" s="325"/>
      <c r="VVT42" s="325"/>
      <c r="VVU42" s="325"/>
      <c r="VVV42" s="325"/>
      <c r="VVW42" s="325"/>
      <c r="VVX42" s="325"/>
      <c r="VVY42" s="325"/>
      <c r="VVZ42" s="325"/>
      <c r="VWA42" s="325"/>
      <c r="VWB42" s="325"/>
      <c r="VWC42" s="325"/>
      <c r="VWD42" s="325"/>
      <c r="VWE42" s="325"/>
      <c r="VWF42" s="325"/>
      <c r="VWG42" s="325"/>
      <c r="VWH42" s="325"/>
      <c r="VWI42" s="325"/>
      <c r="VWJ42" s="325"/>
      <c r="VWK42" s="325"/>
      <c r="VWL42" s="325"/>
      <c r="VWM42" s="325"/>
      <c r="VWN42" s="325"/>
      <c r="VWO42" s="325"/>
      <c r="VWP42" s="325"/>
      <c r="VWQ42" s="325"/>
      <c r="VWR42" s="325"/>
      <c r="VWS42" s="325"/>
      <c r="VWT42" s="325"/>
      <c r="VWU42" s="325"/>
      <c r="VWV42" s="325"/>
      <c r="VWW42" s="325"/>
      <c r="VWX42" s="325"/>
      <c r="VWY42" s="325"/>
      <c r="VWZ42" s="325"/>
      <c r="VXA42" s="325"/>
      <c r="VXB42" s="325"/>
      <c r="VXC42" s="325"/>
      <c r="VXD42" s="325"/>
      <c r="VXE42" s="325"/>
      <c r="VXF42" s="325"/>
      <c r="VXG42" s="325"/>
      <c r="VXH42" s="325"/>
      <c r="VXI42" s="325"/>
      <c r="VXJ42" s="325"/>
      <c r="VXK42" s="325"/>
      <c r="VXL42" s="325"/>
      <c r="VXM42" s="325"/>
      <c r="VXN42" s="325"/>
      <c r="VXO42" s="325"/>
      <c r="VXP42" s="325"/>
      <c r="VXQ42" s="325"/>
      <c r="VXR42" s="325"/>
      <c r="VXS42" s="325"/>
      <c r="VXT42" s="325"/>
      <c r="VXU42" s="325"/>
      <c r="VXV42" s="325"/>
      <c r="VXW42" s="325"/>
      <c r="VXX42" s="325"/>
      <c r="VXY42" s="325"/>
      <c r="VXZ42" s="325"/>
      <c r="VYA42" s="325"/>
      <c r="VYB42" s="325"/>
      <c r="VYC42" s="325"/>
      <c r="VYD42" s="325"/>
      <c r="VYE42" s="325"/>
      <c r="VYF42" s="325"/>
      <c r="VYG42" s="325"/>
      <c r="VYH42" s="325"/>
      <c r="VYI42" s="325"/>
      <c r="VYJ42" s="325"/>
      <c r="VYK42" s="325"/>
      <c r="VYL42" s="325"/>
      <c r="VYM42" s="325"/>
      <c r="VYN42" s="325"/>
      <c r="VYO42" s="325"/>
      <c r="VYP42" s="325"/>
      <c r="VYQ42" s="325"/>
      <c r="VYR42" s="325"/>
      <c r="VYS42" s="325"/>
      <c r="VYT42" s="325"/>
      <c r="VYU42" s="325"/>
      <c r="VYV42" s="325"/>
      <c r="VYW42" s="325"/>
      <c r="VYX42" s="325"/>
      <c r="VYY42" s="325"/>
      <c r="VYZ42" s="325"/>
      <c r="VZA42" s="325"/>
      <c r="VZB42" s="325"/>
      <c r="VZC42" s="325"/>
      <c r="VZD42" s="325"/>
      <c r="VZE42" s="325"/>
      <c r="VZF42" s="325"/>
      <c r="VZG42" s="325"/>
      <c r="VZH42" s="325"/>
      <c r="VZI42" s="325"/>
      <c r="VZJ42" s="325"/>
      <c r="VZK42" s="325"/>
      <c r="VZL42" s="325"/>
      <c r="VZM42" s="325"/>
      <c r="VZN42" s="325"/>
      <c r="VZO42" s="325"/>
      <c r="VZP42" s="325"/>
      <c r="VZQ42" s="325"/>
      <c r="VZR42" s="325"/>
      <c r="VZS42" s="325"/>
      <c r="VZT42" s="325"/>
      <c r="VZU42" s="325"/>
      <c r="VZV42" s="325"/>
      <c r="VZW42" s="325"/>
      <c r="VZX42" s="325"/>
      <c r="VZY42" s="325"/>
      <c r="VZZ42" s="325"/>
      <c r="WAA42" s="325"/>
      <c r="WAB42" s="325"/>
      <c r="WAC42" s="325"/>
      <c r="WAD42" s="325"/>
      <c r="WAE42" s="325"/>
      <c r="WAF42" s="325"/>
      <c r="WAG42" s="325"/>
      <c r="WAH42" s="325"/>
      <c r="WAI42" s="325"/>
      <c r="WAJ42" s="325"/>
      <c r="WAK42" s="325"/>
      <c r="WAL42" s="325"/>
      <c r="WAM42" s="325"/>
      <c r="WAN42" s="325"/>
      <c r="WAO42" s="325"/>
      <c r="WAP42" s="325"/>
      <c r="WAQ42" s="325"/>
      <c r="WAR42" s="325"/>
      <c r="WAS42" s="325"/>
      <c r="WAT42" s="325"/>
      <c r="WAU42" s="325"/>
      <c r="WAV42" s="325"/>
      <c r="WAW42" s="325"/>
      <c r="WAX42" s="325"/>
      <c r="WAY42" s="325"/>
      <c r="WAZ42" s="325"/>
      <c r="WBA42" s="325"/>
      <c r="WBB42" s="325"/>
      <c r="WBC42" s="325"/>
      <c r="WBD42" s="325"/>
      <c r="WBE42" s="325"/>
      <c r="WBF42" s="325"/>
      <c r="WBG42" s="325"/>
      <c r="WBH42" s="325"/>
      <c r="WBI42" s="325"/>
      <c r="WBJ42" s="325"/>
      <c r="WBK42" s="325"/>
      <c r="WBL42" s="325"/>
      <c r="WBM42" s="325"/>
      <c r="WBN42" s="325"/>
      <c r="WBO42" s="325"/>
      <c r="WBP42" s="325"/>
      <c r="WBQ42" s="325"/>
      <c r="WBR42" s="325"/>
      <c r="WBS42" s="325"/>
      <c r="WBT42" s="325"/>
      <c r="WBU42" s="325"/>
      <c r="WBV42" s="325"/>
      <c r="WBW42" s="325"/>
      <c r="WBX42" s="325"/>
      <c r="WBY42" s="325"/>
      <c r="WBZ42" s="325"/>
      <c r="WCA42" s="325"/>
      <c r="WCB42" s="325"/>
      <c r="WCC42" s="325"/>
      <c r="WCD42" s="325"/>
      <c r="WCE42" s="325"/>
      <c r="WCF42" s="325"/>
      <c r="WCG42" s="325"/>
      <c r="WCH42" s="325"/>
      <c r="WCI42" s="325"/>
      <c r="WCJ42" s="325"/>
      <c r="WCK42" s="325"/>
      <c r="WCL42" s="325"/>
      <c r="WCM42" s="325"/>
      <c r="WCN42" s="325"/>
      <c r="WCO42" s="325"/>
      <c r="WCP42" s="325"/>
      <c r="WCQ42" s="325"/>
      <c r="WCR42" s="325"/>
      <c r="WCS42" s="325"/>
      <c r="WCT42" s="325"/>
      <c r="WCU42" s="325"/>
      <c r="WCV42" s="325"/>
      <c r="WCW42" s="325"/>
      <c r="WCX42" s="325"/>
      <c r="WCY42" s="325"/>
      <c r="WCZ42" s="325"/>
      <c r="WDA42" s="325"/>
      <c r="WDB42" s="325"/>
      <c r="WDC42" s="325"/>
      <c r="WDD42" s="325"/>
      <c r="WDE42" s="325"/>
      <c r="WDF42" s="325"/>
      <c r="WDG42" s="325"/>
      <c r="WDH42" s="325"/>
      <c r="WDI42" s="325"/>
      <c r="WDJ42" s="325"/>
      <c r="WDK42" s="325"/>
      <c r="WDL42" s="325"/>
      <c r="WDM42" s="325"/>
      <c r="WDN42" s="325"/>
      <c r="WDO42" s="325"/>
      <c r="WDP42" s="325"/>
      <c r="WDQ42" s="325"/>
      <c r="WDR42" s="325"/>
      <c r="WDS42" s="325"/>
      <c r="WDT42" s="325"/>
      <c r="WDU42" s="325"/>
      <c r="WDV42" s="325"/>
      <c r="WDW42" s="325"/>
      <c r="WDX42" s="325"/>
      <c r="WDY42" s="325"/>
      <c r="WDZ42" s="325"/>
      <c r="WEA42" s="325"/>
      <c r="WEB42" s="325"/>
      <c r="WEC42" s="325"/>
      <c r="WED42" s="325"/>
      <c r="WEE42" s="325"/>
      <c r="WEF42" s="325"/>
      <c r="WEG42" s="325"/>
      <c r="WEH42" s="325"/>
      <c r="WEI42" s="325"/>
      <c r="WEJ42" s="325"/>
      <c r="WEK42" s="325"/>
      <c r="WEL42" s="325"/>
      <c r="WEM42" s="325"/>
      <c r="WEN42" s="325"/>
      <c r="WEO42" s="325"/>
      <c r="WEP42" s="325"/>
      <c r="WEQ42" s="325"/>
      <c r="WER42" s="325"/>
      <c r="WES42" s="325"/>
      <c r="WET42" s="325"/>
      <c r="WEU42" s="325"/>
      <c r="WEV42" s="325"/>
      <c r="WEW42" s="325"/>
      <c r="WEX42" s="325"/>
      <c r="WEY42" s="325"/>
      <c r="WEZ42" s="325"/>
      <c r="WFA42" s="325"/>
      <c r="WFB42" s="325"/>
      <c r="WFC42" s="325"/>
      <c r="WFD42" s="325"/>
      <c r="WFE42" s="325"/>
      <c r="WFF42" s="325"/>
      <c r="WFG42" s="325"/>
      <c r="WFH42" s="325"/>
      <c r="WFI42" s="325"/>
      <c r="WFJ42" s="325"/>
      <c r="WFK42" s="325"/>
      <c r="WFL42" s="325"/>
      <c r="WFM42" s="325"/>
      <c r="WFN42" s="325"/>
      <c r="WFO42" s="325"/>
      <c r="WFP42" s="325"/>
      <c r="WFQ42" s="325"/>
      <c r="WFR42" s="325"/>
      <c r="WFS42" s="325"/>
      <c r="WFT42" s="325"/>
      <c r="WFU42" s="325"/>
      <c r="WFV42" s="325"/>
      <c r="WFW42" s="325"/>
      <c r="WFX42" s="325"/>
      <c r="WFY42" s="325"/>
      <c r="WFZ42" s="325"/>
      <c r="WGA42" s="325"/>
      <c r="WGB42" s="325"/>
      <c r="WGC42" s="325"/>
      <c r="WGD42" s="325"/>
      <c r="WGE42" s="325"/>
      <c r="WGF42" s="325"/>
      <c r="WGG42" s="325"/>
      <c r="WGH42" s="325"/>
      <c r="WGI42" s="325"/>
      <c r="WGJ42" s="325"/>
      <c r="WGK42" s="325"/>
      <c r="WGL42" s="325"/>
      <c r="WGM42" s="325"/>
      <c r="WGN42" s="325"/>
      <c r="WGO42" s="325"/>
      <c r="WGP42" s="325"/>
      <c r="WGQ42" s="325"/>
      <c r="WGR42" s="325"/>
      <c r="WGS42" s="325"/>
      <c r="WGT42" s="325"/>
      <c r="WGU42" s="325"/>
      <c r="WGV42" s="325"/>
      <c r="WGW42" s="325"/>
      <c r="WGX42" s="325"/>
      <c r="WGY42" s="325"/>
      <c r="WGZ42" s="325"/>
      <c r="WHA42" s="325"/>
      <c r="WHB42" s="325"/>
      <c r="WHC42" s="325"/>
      <c r="WHD42" s="325"/>
      <c r="WHE42" s="325"/>
      <c r="WHF42" s="325"/>
      <c r="WHG42" s="325"/>
      <c r="WHH42" s="325"/>
      <c r="WHI42" s="325"/>
      <c r="WHJ42" s="325"/>
      <c r="WHK42" s="325"/>
      <c r="WHL42" s="325"/>
      <c r="WHM42" s="325"/>
      <c r="WHN42" s="325"/>
      <c r="WHO42" s="325"/>
      <c r="WHP42" s="325"/>
      <c r="WHQ42" s="325"/>
      <c r="WHR42" s="325"/>
      <c r="WHS42" s="325"/>
      <c r="WHT42" s="325"/>
      <c r="WHU42" s="325"/>
      <c r="WHV42" s="325"/>
      <c r="WHW42" s="325"/>
      <c r="WHX42" s="325"/>
      <c r="WHY42" s="325"/>
      <c r="WHZ42" s="325"/>
      <c r="WIA42" s="325"/>
      <c r="WIB42" s="325"/>
      <c r="WIC42" s="325"/>
      <c r="WID42" s="325"/>
      <c r="WIE42" s="325"/>
      <c r="WIF42" s="325"/>
      <c r="WIG42" s="325"/>
      <c r="WIH42" s="325"/>
      <c r="WII42" s="325"/>
      <c r="WIJ42" s="325"/>
      <c r="WIK42" s="325"/>
      <c r="WIL42" s="325"/>
      <c r="WIM42" s="325"/>
      <c r="WIN42" s="325"/>
      <c r="WIO42" s="325"/>
      <c r="WIP42" s="325"/>
      <c r="WIQ42" s="325"/>
      <c r="WIR42" s="325"/>
      <c r="WIS42" s="325"/>
      <c r="WIT42" s="325"/>
      <c r="WIU42" s="325"/>
      <c r="WIV42" s="325"/>
      <c r="WIW42" s="325"/>
      <c r="WIX42" s="325"/>
      <c r="WIY42" s="325"/>
      <c r="WIZ42" s="325"/>
      <c r="WJA42" s="325"/>
      <c r="WJB42" s="325"/>
      <c r="WJC42" s="325"/>
      <c r="WJD42" s="325"/>
      <c r="WJE42" s="325"/>
      <c r="WJF42" s="325"/>
      <c r="WJG42" s="325"/>
      <c r="WJH42" s="325"/>
      <c r="WJI42" s="325"/>
      <c r="WJJ42" s="325"/>
      <c r="WJK42" s="325"/>
      <c r="WJL42" s="325"/>
      <c r="WJM42" s="325"/>
      <c r="WJN42" s="325"/>
      <c r="WJO42" s="325"/>
      <c r="WJP42" s="325"/>
      <c r="WJQ42" s="325"/>
      <c r="WJR42" s="325"/>
      <c r="WJS42" s="325"/>
      <c r="WJT42" s="325"/>
      <c r="WJU42" s="325"/>
      <c r="WJV42" s="325"/>
      <c r="WJW42" s="325"/>
      <c r="WJX42" s="325"/>
      <c r="WJY42" s="325"/>
      <c r="WJZ42" s="325"/>
      <c r="WKA42" s="325"/>
      <c r="WKB42" s="325"/>
      <c r="WKC42" s="325"/>
      <c r="WKD42" s="325"/>
      <c r="WKE42" s="325"/>
      <c r="WKF42" s="325"/>
      <c r="WKG42" s="325"/>
      <c r="WKH42" s="325"/>
      <c r="WKI42" s="325"/>
      <c r="WKJ42" s="325"/>
      <c r="WKK42" s="325"/>
      <c r="WKL42" s="325"/>
      <c r="WKM42" s="325"/>
      <c r="WKN42" s="325"/>
      <c r="WKO42" s="325"/>
      <c r="WKP42" s="325"/>
      <c r="WKQ42" s="325"/>
      <c r="WKR42" s="325"/>
      <c r="WKS42" s="325"/>
      <c r="WKT42" s="325"/>
      <c r="WKU42" s="325"/>
      <c r="WKV42" s="325"/>
      <c r="WKW42" s="325"/>
      <c r="WKX42" s="325"/>
      <c r="WKY42" s="325"/>
      <c r="WKZ42" s="325"/>
      <c r="WLA42" s="325"/>
      <c r="WLB42" s="325"/>
      <c r="WLC42" s="325"/>
      <c r="WLD42" s="325"/>
      <c r="WLE42" s="325"/>
      <c r="WLF42" s="325"/>
      <c r="WLG42" s="325"/>
      <c r="WLH42" s="325"/>
      <c r="WLI42" s="325"/>
      <c r="WLJ42" s="325"/>
      <c r="WLK42" s="325"/>
      <c r="WLL42" s="325"/>
      <c r="WLM42" s="325"/>
      <c r="WLN42" s="325"/>
      <c r="WLO42" s="325"/>
      <c r="WLP42" s="325"/>
      <c r="WLQ42" s="325"/>
      <c r="WLR42" s="325"/>
      <c r="WLS42" s="325"/>
      <c r="WLT42" s="325"/>
      <c r="WLU42" s="325"/>
      <c r="WLV42" s="325"/>
      <c r="WLW42" s="325"/>
      <c r="WLX42" s="325"/>
      <c r="WLY42" s="325"/>
      <c r="WLZ42" s="325"/>
      <c r="WMA42" s="325"/>
      <c r="WMB42" s="325"/>
      <c r="WMC42" s="325"/>
      <c r="WMD42" s="325"/>
      <c r="WME42" s="325"/>
      <c r="WMF42" s="325"/>
      <c r="WMG42" s="325"/>
      <c r="WMH42" s="325"/>
      <c r="WMI42" s="325"/>
      <c r="WMJ42" s="325"/>
      <c r="WMK42" s="325"/>
      <c r="WML42" s="325"/>
      <c r="WMM42" s="325"/>
      <c r="WMN42" s="325"/>
      <c r="WMO42" s="325"/>
      <c r="WMP42" s="325"/>
      <c r="WMQ42" s="325"/>
      <c r="WMR42" s="325"/>
      <c r="WMS42" s="325"/>
      <c r="WMT42" s="325"/>
      <c r="WMU42" s="325"/>
      <c r="WMV42" s="325"/>
      <c r="WMW42" s="325"/>
      <c r="WMX42" s="325"/>
      <c r="WMY42" s="325"/>
      <c r="WMZ42" s="325"/>
      <c r="WNA42" s="325"/>
      <c r="WNB42" s="325"/>
      <c r="WNC42" s="325"/>
      <c r="WND42" s="325"/>
      <c r="WNE42" s="325"/>
      <c r="WNF42" s="325"/>
      <c r="WNG42" s="325"/>
      <c r="WNH42" s="325"/>
      <c r="WNI42" s="325"/>
      <c r="WNJ42" s="325"/>
      <c r="WNK42" s="325"/>
      <c r="WNL42" s="325"/>
      <c r="WNM42" s="325"/>
      <c r="WNN42" s="325"/>
      <c r="WNO42" s="325"/>
      <c r="WNP42" s="325"/>
      <c r="WNQ42" s="325"/>
      <c r="WNR42" s="325"/>
      <c r="WNS42" s="325"/>
      <c r="WNT42" s="325"/>
      <c r="WNU42" s="325"/>
      <c r="WNV42" s="325"/>
      <c r="WNW42" s="325"/>
      <c r="WNX42" s="325"/>
      <c r="WNY42" s="325"/>
      <c r="WNZ42" s="325"/>
      <c r="WOA42" s="325"/>
      <c r="WOB42" s="325"/>
      <c r="WOC42" s="325"/>
      <c r="WOD42" s="325"/>
      <c r="WOE42" s="325"/>
      <c r="WOF42" s="325"/>
      <c r="WOG42" s="325"/>
      <c r="WOH42" s="325"/>
      <c r="WOI42" s="325"/>
      <c r="WOJ42" s="325"/>
      <c r="WOK42" s="325"/>
      <c r="WOL42" s="325"/>
      <c r="WOM42" s="325"/>
      <c r="WON42" s="325"/>
      <c r="WOO42" s="325"/>
      <c r="WOP42" s="325"/>
      <c r="WOQ42" s="325"/>
      <c r="WOR42" s="325"/>
      <c r="WOS42" s="325"/>
      <c r="WOT42" s="325"/>
      <c r="WOU42" s="325"/>
      <c r="WOV42" s="325"/>
      <c r="WOW42" s="325"/>
      <c r="WOX42" s="325"/>
      <c r="WOY42" s="325"/>
      <c r="WOZ42" s="325"/>
      <c r="WPA42" s="325"/>
      <c r="WPB42" s="325"/>
      <c r="WPC42" s="325"/>
      <c r="WPD42" s="325"/>
      <c r="WPE42" s="325"/>
      <c r="WPF42" s="325"/>
      <c r="WPG42" s="325"/>
      <c r="WPH42" s="325"/>
      <c r="WPI42" s="325"/>
      <c r="WPJ42" s="325"/>
      <c r="WPK42" s="325"/>
      <c r="WPL42" s="325"/>
      <c r="WPM42" s="325"/>
      <c r="WPN42" s="325"/>
      <c r="WPO42" s="325"/>
      <c r="WPP42" s="325"/>
      <c r="WPQ42" s="325"/>
      <c r="WPR42" s="325"/>
      <c r="WPS42" s="325"/>
      <c r="WPT42" s="325"/>
      <c r="WPU42" s="325"/>
      <c r="WPV42" s="325"/>
      <c r="WPW42" s="325"/>
      <c r="WPX42" s="325"/>
      <c r="WPY42" s="325"/>
      <c r="WPZ42" s="325"/>
      <c r="WQA42" s="325"/>
      <c r="WQB42" s="325"/>
      <c r="WQC42" s="325"/>
      <c r="WQD42" s="325"/>
      <c r="WQE42" s="325"/>
      <c r="WQF42" s="325"/>
      <c r="WQG42" s="325"/>
      <c r="WQH42" s="325"/>
      <c r="WQI42" s="325"/>
      <c r="WQJ42" s="325"/>
      <c r="WQK42" s="325"/>
      <c r="WQL42" s="325"/>
      <c r="WQM42" s="325"/>
      <c r="WQN42" s="325"/>
      <c r="WQO42" s="325"/>
      <c r="WQP42" s="325"/>
      <c r="WQQ42" s="325"/>
      <c r="WQR42" s="325"/>
      <c r="WQS42" s="325"/>
      <c r="WQT42" s="325"/>
      <c r="WQU42" s="325"/>
      <c r="WQV42" s="325"/>
      <c r="WQW42" s="325"/>
      <c r="WQX42" s="325"/>
      <c r="WQY42" s="325"/>
      <c r="WQZ42" s="325"/>
      <c r="WRA42" s="325"/>
      <c r="WRB42" s="325"/>
      <c r="WRC42" s="325"/>
      <c r="WRD42" s="325"/>
      <c r="WRE42" s="325"/>
      <c r="WRF42" s="325"/>
      <c r="WRG42" s="325"/>
      <c r="WRH42" s="325"/>
      <c r="WRI42" s="325"/>
      <c r="WRJ42" s="325"/>
      <c r="WRK42" s="325"/>
      <c r="WRL42" s="325"/>
      <c r="WRM42" s="325"/>
      <c r="WRN42" s="325"/>
      <c r="WRO42" s="325"/>
      <c r="WRP42" s="325"/>
      <c r="WRQ42" s="325"/>
      <c r="WRR42" s="325"/>
      <c r="WRS42" s="325"/>
      <c r="WRT42" s="325"/>
      <c r="WRU42" s="325"/>
      <c r="WRV42" s="325"/>
      <c r="WRW42" s="325"/>
      <c r="WRX42" s="325"/>
      <c r="WRY42" s="325"/>
      <c r="WRZ42" s="325"/>
      <c r="WSA42" s="325"/>
      <c r="WSB42" s="325"/>
      <c r="WSC42" s="325"/>
      <c r="WSD42" s="325"/>
      <c r="WSE42" s="325"/>
      <c r="WSF42" s="325"/>
      <c r="WSG42" s="325"/>
      <c r="WSH42" s="325"/>
      <c r="WSI42" s="325"/>
      <c r="WSJ42" s="325"/>
      <c r="WSK42" s="325"/>
      <c r="WSL42" s="325"/>
      <c r="WSM42" s="325"/>
      <c r="WSN42" s="325"/>
      <c r="WSO42" s="325"/>
      <c r="WSP42" s="325"/>
      <c r="WSQ42" s="325"/>
      <c r="WSR42" s="325"/>
      <c r="WSS42" s="325"/>
      <c r="WST42" s="325"/>
      <c r="WSU42" s="325"/>
      <c r="WSV42" s="325"/>
      <c r="WSW42" s="325"/>
      <c r="WSX42" s="325"/>
      <c r="WSY42" s="325"/>
      <c r="WSZ42" s="325"/>
      <c r="WTA42" s="325"/>
      <c r="WTB42" s="325"/>
      <c r="WTC42" s="325"/>
      <c r="WTD42" s="325"/>
      <c r="WTE42" s="325"/>
      <c r="WTF42" s="325"/>
      <c r="WTG42" s="325"/>
      <c r="WTH42" s="325"/>
      <c r="WTI42" s="325"/>
      <c r="WTJ42" s="325"/>
      <c r="WTK42" s="325"/>
      <c r="WTL42" s="325"/>
      <c r="WTM42" s="325"/>
      <c r="WTN42" s="325"/>
      <c r="WTO42" s="325"/>
      <c r="WTP42" s="325"/>
      <c r="WTQ42" s="325"/>
      <c r="WTR42" s="325"/>
      <c r="WTS42" s="325"/>
      <c r="WTT42" s="325"/>
      <c r="WTU42" s="325"/>
      <c r="WTV42" s="325"/>
      <c r="WTW42" s="325"/>
      <c r="WTX42" s="325"/>
      <c r="WTY42" s="325"/>
      <c r="WTZ42" s="325"/>
      <c r="WUA42" s="325"/>
      <c r="WUB42" s="325"/>
      <c r="WUC42" s="325"/>
      <c r="WUD42" s="325"/>
      <c r="WUE42" s="325"/>
      <c r="WUF42" s="325"/>
      <c r="WUG42" s="325"/>
      <c r="WUH42" s="325"/>
      <c r="WUI42" s="325"/>
      <c r="WUJ42" s="325"/>
      <c r="WUK42" s="325"/>
      <c r="WUL42" s="325"/>
      <c r="WUM42" s="325"/>
      <c r="WUN42" s="325"/>
      <c r="WUO42" s="325"/>
      <c r="WUP42" s="325"/>
      <c r="WUQ42" s="325"/>
      <c r="WUR42" s="325"/>
      <c r="WUS42" s="325"/>
      <c r="WUT42" s="325"/>
      <c r="WUU42" s="325"/>
      <c r="WUV42" s="325"/>
      <c r="WUW42" s="325"/>
      <c r="WUX42" s="325"/>
      <c r="WUY42" s="325"/>
      <c r="WUZ42" s="325"/>
      <c r="WVA42" s="325"/>
      <c r="WVB42" s="325"/>
      <c r="WVC42" s="325"/>
      <c r="WVD42" s="325"/>
      <c r="WVE42" s="325"/>
      <c r="WVF42" s="325"/>
      <c r="WVG42" s="325"/>
      <c r="WVH42" s="325"/>
      <c r="WVI42" s="325"/>
      <c r="WVJ42" s="325"/>
      <c r="WVK42" s="325"/>
      <c r="WVL42" s="325"/>
      <c r="WVM42" s="325"/>
      <c r="WVN42" s="325"/>
      <c r="WVO42" s="325"/>
      <c r="WVP42" s="325"/>
      <c r="WVQ42" s="325"/>
      <c r="WVR42" s="325"/>
      <c r="WVS42" s="325"/>
      <c r="WVT42" s="325"/>
      <c r="WVU42" s="325"/>
      <c r="WVV42" s="325"/>
      <c r="WVW42" s="325"/>
      <c r="WVX42" s="325"/>
      <c r="WVY42" s="325"/>
      <c r="WVZ42" s="325"/>
      <c r="WWA42" s="325"/>
      <c r="WWB42" s="325"/>
      <c r="WWC42" s="325"/>
      <c r="WWD42" s="325"/>
      <c r="WWE42" s="325"/>
      <c r="WWF42" s="325"/>
      <c r="WWG42" s="325"/>
      <c r="WWH42" s="325"/>
      <c r="WWI42" s="325"/>
      <c r="WWJ42" s="325"/>
      <c r="WWK42" s="325"/>
      <c r="WWL42" s="325"/>
      <c r="WWM42" s="325"/>
      <c r="WWN42" s="325"/>
      <c r="WWO42" s="325"/>
      <c r="WWP42" s="325"/>
      <c r="WWQ42" s="325"/>
      <c r="WWR42" s="325"/>
      <c r="WWS42" s="325"/>
      <c r="WWT42" s="325"/>
      <c r="WWU42" s="325"/>
      <c r="WWV42" s="325"/>
      <c r="WWW42" s="325"/>
      <c r="WWX42" s="325"/>
      <c r="WWY42" s="325"/>
      <c r="WWZ42" s="325"/>
      <c r="WXA42" s="325"/>
      <c r="WXB42" s="325"/>
      <c r="WXC42" s="325"/>
      <c r="WXD42" s="325"/>
      <c r="WXE42" s="325"/>
      <c r="WXF42" s="325"/>
      <c r="WXG42" s="325"/>
      <c r="WXH42" s="325"/>
      <c r="WXI42" s="325"/>
      <c r="WXJ42" s="325"/>
      <c r="WXK42" s="325"/>
      <c r="WXL42" s="325"/>
      <c r="WXM42" s="325"/>
      <c r="WXN42" s="325"/>
      <c r="WXO42" s="325"/>
      <c r="WXP42" s="325"/>
      <c r="WXQ42" s="325"/>
      <c r="WXR42" s="325"/>
      <c r="WXS42" s="325"/>
      <c r="WXT42" s="325"/>
      <c r="WXU42" s="325"/>
      <c r="WXV42" s="325"/>
      <c r="WXW42" s="325"/>
      <c r="WXX42" s="325"/>
      <c r="WXY42" s="325"/>
      <c r="WXZ42" s="325"/>
      <c r="WYA42" s="325"/>
      <c r="WYB42" s="325"/>
      <c r="WYC42" s="325"/>
      <c r="WYD42" s="325"/>
      <c r="WYE42" s="325"/>
      <c r="WYF42" s="325"/>
      <c r="WYG42" s="325"/>
      <c r="WYH42" s="325"/>
      <c r="WYI42" s="325"/>
      <c r="WYJ42" s="325"/>
      <c r="WYK42" s="325"/>
      <c r="WYL42" s="325"/>
      <c r="WYM42" s="325"/>
      <c r="WYN42" s="325"/>
      <c r="WYO42" s="325"/>
      <c r="WYP42" s="325"/>
      <c r="WYQ42" s="325"/>
      <c r="WYR42" s="325"/>
      <c r="WYS42" s="325"/>
      <c r="WYT42" s="325"/>
      <c r="WYU42" s="325"/>
      <c r="WYV42" s="325"/>
      <c r="WYW42" s="325"/>
      <c r="WYX42" s="325"/>
      <c r="WYY42" s="325"/>
      <c r="WYZ42" s="325"/>
      <c r="WZA42" s="325"/>
      <c r="WZB42" s="325"/>
      <c r="WZC42" s="325"/>
      <c r="WZD42" s="325"/>
      <c r="WZE42" s="325"/>
      <c r="WZF42" s="325"/>
      <c r="WZG42" s="325"/>
      <c r="WZH42" s="325"/>
      <c r="WZI42" s="325"/>
      <c r="WZJ42" s="325"/>
      <c r="WZK42" s="325"/>
      <c r="WZL42" s="325"/>
      <c r="WZM42" s="325"/>
      <c r="WZN42" s="325"/>
      <c r="WZO42" s="325"/>
      <c r="WZP42" s="325"/>
      <c r="WZQ42" s="325"/>
      <c r="WZR42" s="325"/>
      <c r="WZS42" s="325"/>
      <c r="WZT42" s="325"/>
      <c r="WZU42" s="325"/>
      <c r="WZV42" s="325"/>
      <c r="WZW42" s="325"/>
      <c r="WZX42" s="325"/>
      <c r="WZY42" s="325"/>
      <c r="WZZ42" s="325"/>
      <c r="XAA42" s="325"/>
      <c r="XAB42" s="325"/>
      <c r="XAC42" s="325"/>
      <c r="XAD42" s="325"/>
      <c r="XAE42" s="325"/>
      <c r="XAF42" s="325"/>
      <c r="XAG42" s="325"/>
      <c r="XAH42" s="325"/>
      <c r="XAI42" s="325"/>
      <c r="XAJ42" s="325"/>
      <c r="XAK42" s="325"/>
      <c r="XAL42" s="325"/>
      <c r="XAM42" s="325"/>
      <c r="XAN42" s="325"/>
      <c r="XAO42" s="325"/>
      <c r="XAP42" s="325"/>
      <c r="XAQ42" s="325"/>
      <c r="XAR42" s="325"/>
      <c r="XAS42" s="325"/>
      <c r="XAT42" s="325"/>
      <c r="XAU42" s="325"/>
      <c r="XAV42" s="325"/>
      <c r="XAW42" s="325"/>
      <c r="XAX42" s="325"/>
      <c r="XAY42" s="325"/>
      <c r="XAZ42" s="325"/>
      <c r="XBA42" s="325"/>
      <c r="XBB42" s="325"/>
      <c r="XBC42" s="325"/>
      <c r="XBD42" s="325"/>
      <c r="XBE42" s="325"/>
      <c r="XBF42" s="325"/>
      <c r="XBG42" s="325"/>
      <c r="XBH42" s="325"/>
      <c r="XBI42" s="325"/>
      <c r="XBJ42" s="325"/>
      <c r="XBK42" s="325"/>
      <c r="XBL42" s="325"/>
      <c r="XBM42" s="325"/>
      <c r="XBN42" s="325"/>
      <c r="XBO42" s="325"/>
      <c r="XBP42" s="325"/>
      <c r="XBQ42" s="325"/>
      <c r="XBR42" s="325"/>
      <c r="XBS42" s="325"/>
      <c r="XBT42" s="325"/>
      <c r="XBU42" s="325"/>
      <c r="XBV42" s="325"/>
      <c r="XBW42" s="325"/>
      <c r="XBX42" s="325"/>
      <c r="XBY42" s="325"/>
      <c r="XBZ42" s="325"/>
      <c r="XCA42" s="325"/>
      <c r="XCB42" s="325"/>
      <c r="XCC42" s="325"/>
      <c r="XCD42" s="325"/>
      <c r="XCE42" s="325"/>
      <c r="XCF42" s="325"/>
      <c r="XCG42" s="325"/>
      <c r="XCH42" s="325"/>
      <c r="XCI42" s="325"/>
      <c r="XCJ42" s="325"/>
      <c r="XCK42" s="325"/>
      <c r="XCL42" s="325"/>
      <c r="XCM42" s="325"/>
      <c r="XCN42" s="325"/>
      <c r="XCO42" s="325"/>
      <c r="XCP42" s="325"/>
      <c r="XCQ42" s="325"/>
      <c r="XCR42" s="325"/>
      <c r="XCS42" s="325"/>
      <c r="XCT42" s="325"/>
      <c r="XCU42" s="325"/>
      <c r="XCV42" s="325"/>
      <c r="XCW42" s="325"/>
      <c r="XCX42" s="325"/>
      <c r="XCY42" s="325"/>
      <c r="XCZ42" s="325"/>
      <c r="XDA42" s="325"/>
      <c r="XDB42" s="325"/>
      <c r="XDC42" s="325"/>
      <c r="XDD42" s="325"/>
      <c r="XDE42" s="325"/>
      <c r="XDF42" s="325"/>
      <c r="XDG42" s="325"/>
      <c r="XDH42" s="325"/>
      <c r="XDI42" s="325"/>
      <c r="XDJ42" s="325"/>
      <c r="XDK42" s="325"/>
      <c r="XDL42" s="325"/>
      <c r="XDM42" s="325"/>
      <c r="XDN42" s="325"/>
    </row>
    <row r="43" spans="1:16342">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row>
    <row r="44" spans="1:16342">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row>
    <row r="45" spans="1:16342" s="146" customFormat="1">
      <c r="Y45" s="296"/>
      <c r="Z45" s="296"/>
      <c r="AA45" s="296"/>
      <c r="AB45" s="296"/>
      <c r="AC45" s="296"/>
      <c r="AD45" s="296"/>
      <c r="AE45" s="296"/>
      <c r="AF45" s="296"/>
      <c r="AG45" s="296"/>
      <c r="AH45" s="296"/>
      <c r="AI45" s="296"/>
      <c r="AJ45" s="296"/>
      <c r="AK45" s="296"/>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c r="BK45" s="296"/>
      <c r="BL45" s="296"/>
      <c r="BM45" s="296"/>
      <c r="BN45" s="296"/>
      <c r="BO45" s="296"/>
      <c r="BP45" s="296"/>
      <c r="BQ45" s="296"/>
      <c r="BR45" s="296"/>
      <c r="BS45" s="296"/>
      <c r="BT45" s="296"/>
      <c r="BU45" s="296"/>
      <c r="BV45" s="296"/>
      <c r="BW45" s="296"/>
      <c r="BX45" s="296"/>
      <c r="BY45" s="296"/>
      <c r="BZ45" s="296"/>
      <c r="CA45" s="296"/>
      <c r="CB45" s="296"/>
      <c r="CC45" s="296"/>
      <c r="CD45" s="296"/>
      <c r="CE45" s="296"/>
      <c r="CF45" s="296"/>
      <c r="CG45" s="296"/>
      <c r="CH45" s="296"/>
      <c r="CI45" s="296"/>
      <c r="CJ45" s="296"/>
      <c r="CK45" s="296"/>
      <c r="CL45" s="296"/>
      <c r="CM45" s="296"/>
      <c r="CN45" s="296"/>
      <c r="CO45" s="296"/>
      <c r="CP45" s="296"/>
      <c r="CQ45" s="296"/>
      <c r="CR45" s="296"/>
      <c r="CS45" s="296"/>
      <c r="CT45" s="296"/>
      <c r="CU45" s="296"/>
      <c r="CV45" s="296"/>
      <c r="CW45" s="296"/>
      <c r="CX45" s="296"/>
      <c r="CY45" s="296"/>
      <c r="CZ45" s="296"/>
      <c r="DA45" s="296"/>
      <c r="DB45" s="296"/>
      <c r="DC45" s="296"/>
      <c r="DD45" s="296"/>
      <c r="DE45" s="296"/>
      <c r="DF45" s="296"/>
      <c r="DG45" s="296"/>
      <c r="DH45" s="296"/>
      <c r="DI45" s="296"/>
      <c r="DJ45" s="296"/>
      <c r="DK45" s="296"/>
      <c r="DL45" s="296"/>
      <c r="DM45" s="296"/>
      <c r="DN45" s="296"/>
      <c r="DO45" s="296"/>
      <c r="DP45" s="296"/>
      <c r="DQ45" s="296"/>
      <c r="DR45" s="296"/>
      <c r="DS45" s="296"/>
      <c r="DT45" s="296"/>
      <c r="DU45" s="296"/>
      <c r="DV45" s="296"/>
      <c r="DW45" s="296"/>
      <c r="DX45" s="296"/>
      <c r="DY45" s="296"/>
      <c r="DZ45" s="296"/>
      <c r="EA45" s="296"/>
      <c r="EB45" s="296"/>
      <c r="EC45" s="296"/>
      <c r="ED45" s="296"/>
      <c r="EE45" s="296"/>
      <c r="EF45" s="296"/>
      <c r="EG45" s="296"/>
      <c r="EH45" s="296"/>
      <c r="EI45" s="296"/>
      <c r="EJ45" s="296"/>
      <c r="EK45" s="296"/>
      <c r="EL45" s="296"/>
      <c r="EM45" s="296"/>
      <c r="EN45" s="296"/>
      <c r="EO45" s="296"/>
      <c r="EP45" s="296"/>
      <c r="EQ45" s="296"/>
      <c r="ER45" s="296"/>
      <c r="ES45" s="296"/>
      <c r="ET45" s="296"/>
      <c r="EU45" s="296"/>
      <c r="EV45" s="296"/>
      <c r="EW45" s="296"/>
      <c r="EX45" s="296"/>
      <c r="EY45" s="296"/>
      <c r="EZ45" s="296"/>
      <c r="FA45" s="296"/>
      <c r="FB45" s="296"/>
      <c r="FC45" s="296"/>
      <c r="FD45" s="296"/>
      <c r="FE45" s="296"/>
      <c r="FF45" s="296"/>
      <c r="FG45" s="296"/>
      <c r="FH45" s="296"/>
      <c r="FI45" s="296"/>
      <c r="FJ45" s="296"/>
      <c r="FK45" s="296"/>
      <c r="FL45" s="296"/>
      <c r="FM45" s="296"/>
      <c r="FN45" s="296"/>
      <c r="FO45" s="296"/>
      <c r="FP45" s="296"/>
      <c r="FQ45" s="296"/>
      <c r="FR45" s="296"/>
      <c r="FS45" s="296"/>
      <c r="FT45" s="296"/>
      <c r="FU45" s="296"/>
      <c r="FV45" s="296"/>
      <c r="FW45" s="296"/>
      <c r="FX45" s="296"/>
      <c r="FY45" s="296"/>
      <c r="FZ45" s="296"/>
      <c r="GA45" s="296"/>
      <c r="GB45" s="296"/>
      <c r="GC45" s="296"/>
      <c r="GD45" s="296"/>
      <c r="GE45" s="296"/>
      <c r="GF45" s="296"/>
      <c r="GG45" s="296"/>
      <c r="GH45" s="296"/>
      <c r="GI45" s="296"/>
      <c r="GJ45" s="296"/>
      <c r="GK45" s="296"/>
      <c r="GL45" s="296"/>
      <c r="GM45" s="296"/>
      <c r="GN45" s="296"/>
      <c r="GO45" s="296"/>
      <c r="GP45" s="296"/>
      <c r="GQ45" s="296"/>
      <c r="GR45" s="296"/>
      <c r="GS45" s="296"/>
      <c r="GT45" s="296"/>
      <c r="GU45" s="296"/>
      <c r="GV45" s="296"/>
      <c r="GW45" s="296"/>
      <c r="GX45" s="296"/>
      <c r="GY45" s="296"/>
      <c r="GZ45" s="296"/>
      <c r="HA45" s="296"/>
      <c r="HB45" s="296"/>
      <c r="HC45" s="296"/>
      <c r="HD45" s="296"/>
      <c r="HE45" s="296"/>
      <c r="HF45" s="296"/>
      <c r="HG45" s="296"/>
      <c r="HH45" s="296"/>
      <c r="HI45" s="296"/>
      <c r="HJ45" s="296"/>
      <c r="HK45" s="296"/>
      <c r="HL45" s="296"/>
      <c r="HM45" s="296"/>
      <c r="HN45" s="296"/>
      <c r="HO45" s="296"/>
      <c r="HP45" s="296"/>
      <c r="HQ45" s="296"/>
      <c r="HR45" s="296"/>
      <c r="HS45" s="296"/>
      <c r="HT45" s="296"/>
      <c r="HU45" s="296"/>
      <c r="HV45" s="296"/>
      <c r="HW45" s="296"/>
      <c r="HX45" s="296"/>
      <c r="HY45" s="296"/>
      <c r="HZ45" s="296"/>
      <c r="IA45" s="296"/>
      <c r="IB45" s="296"/>
      <c r="IC45" s="296"/>
      <c r="ID45" s="296"/>
      <c r="IE45" s="296"/>
      <c r="IF45" s="296"/>
      <c r="IG45" s="296"/>
      <c r="IH45" s="296"/>
      <c r="II45" s="296"/>
      <c r="IJ45" s="296"/>
      <c r="IK45" s="296"/>
      <c r="IL45" s="296"/>
      <c r="IM45" s="296"/>
      <c r="IN45" s="296"/>
      <c r="IO45" s="296"/>
      <c r="IP45" s="296"/>
      <c r="IQ45" s="296"/>
      <c r="IR45" s="296"/>
      <c r="IS45" s="296"/>
      <c r="IT45" s="296"/>
      <c r="IU45" s="296"/>
      <c r="IV45" s="296"/>
      <c r="IW45" s="296"/>
      <c r="IX45" s="296"/>
      <c r="IY45" s="296"/>
      <c r="IZ45" s="296"/>
      <c r="JA45" s="296"/>
      <c r="JB45" s="296"/>
      <c r="JC45" s="296"/>
      <c r="JD45" s="296"/>
      <c r="JE45" s="296"/>
      <c r="JF45" s="296"/>
      <c r="JG45" s="296"/>
      <c r="JH45" s="296"/>
      <c r="JI45" s="296"/>
      <c r="JJ45" s="296"/>
      <c r="JK45" s="296"/>
      <c r="JL45" s="296"/>
      <c r="JM45" s="296"/>
      <c r="JN45" s="296"/>
      <c r="JO45" s="296"/>
      <c r="JP45" s="296"/>
      <c r="JQ45" s="296"/>
      <c r="JR45" s="296"/>
      <c r="JS45" s="296"/>
      <c r="JT45" s="296"/>
      <c r="JU45" s="296"/>
      <c r="JV45" s="296"/>
      <c r="JW45" s="296"/>
      <c r="JX45" s="296"/>
      <c r="JY45" s="296"/>
      <c r="JZ45" s="296"/>
      <c r="KA45" s="296"/>
      <c r="KB45" s="296"/>
      <c r="KC45" s="296"/>
      <c r="KD45" s="296"/>
      <c r="KE45" s="296"/>
      <c r="KF45" s="296"/>
      <c r="KG45" s="296"/>
      <c r="KH45" s="296"/>
      <c r="KI45" s="296"/>
      <c r="KJ45" s="296"/>
      <c r="KK45" s="296"/>
      <c r="KL45" s="296"/>
      <c r="KM45" s="296"/>
      <c r="KN45" s="296"/>
      <c r="KO45" s="296"/>
      <c r="KP45" s="296"/>
      <c r="KQ45" s="296"/>
      <c r="KR45" s="296"/>
      <c r="KS45" s="296"/>
      <c r="KT45" s="296"/>
      <c r="KU45" s="296"/>
      <c r="KV45" s="296"/>
      <c r="KW45" s="296"/>
      <c r="KX45" s="296"/>
      <c r="KY45" s="296"/>
      <c r="KZ45" s="296"/>
      <c r="LA45" s="296"/>
      <c r="LB45" s="296"/>
      <c r="LC45" s="296"/>
      <c r="LD45" s="296"/>
      <c r="LE45" s="296"/>
      <c r="LF45" s="296"/>
      <c r="LG45" s="296"/>
      <c r="LH45" s="296"/>
      <c r="LI45" s="296"/>
      <c r="LJ45" s="296"/>
      <c r="LK45" s="296"/>
      <c r="LL45" s="296"/>
      <c r="LM45" s="296"/>
      <c r="LN45" s="296"/>
      <c r="LO45" s="296"/>
      <c r="LP45" s="296"/>
      <c r="LQ45" s="296"/>
      <c r="LR45" s="296"/>
      <c r="LS45" s="296"/>
      <c r="LT45" s="296"/>
      <c r="LU45" s="296"/>
      <c r="LV45" s="296"/>
      <c r="LW45" s="296"/>
      <c r="LX45" s="296"/>
      <c r="LY45" s="296"/>
      <c r="LZ45" s="296"/>
      <c r="MA45" s="296"/>
      <c r="MB45" s="296"/>
      <c r="MC45" s="296"/>
      <c r="MD45" s="296"/>
      <c r="ME45" s="296"/>
      <c r="MF45" s="296"/>
      <c r="MG45" s="296"/>
      <c r="MH45" s="296"/>
      <c r="MI45" s="296"/>
      <c r="MJ45" s="296"/>
      <c r="MK45" s="296"/>
      <c r="ML45" s="296"/>
      <c r="MM45" s="296"/>
      <c r="MN45" s="296"/>
      <c r="MO45" s="296"/>
      <c r="MP45" s="296"/>
      <c r="MQ45" s="296"/>
      <c r="MR45" s="296"/>
      <c r="MS45" s="296"/>
      <c r="MT45" s="296"/>
      <c r="MU45" s="296"/>
      <c r="MV45" s="296"/>
      <c r="MW45" s="296"/>
      <c r="MX45" s="296"/>
      <c r="MY45" s="296"/>
      <c r="MZ45" s="296"/>
      <c r="NA45" s="296"/>
      <c r="NB45" s="296"/>
      <c r="NC45" s="296"/>
      <c r="ND45" s="296"/>
      <c r="NE45" s="296"/>
      <c r="NF45" s="296"/>
      <c r="NG45" s="296"/>
      <c r="NH45" s="296"/>
      <c r="NI45" s="296"/>
      <c r="NJ45" s="296"/>
      <c r="NK45" s="296"/>
      <c r="NL45" s="296"/>
      <c r="NM45" s="296"/>
      <c r="NN45" s="296"/>
      <c r="NO45" s="296"/>
      <c r="NP45" s="296"/>
      <c r="NQ45" s="296"/>
      <c r="NR45" s="296"/>
      <c r="NS45" s="296"/>
      <c r="NT45" s="296"/>
      <c r="NU45" s="296"/>
      <c r="NV45" s="296"/>
      <c r="NW45" s="296"/>
      <c r="NX45" s="296"/>
      <c r="NY45" s="296"/>
      <c r="NZ45" s="296"/>
      <c r="OA45" s="296"/>
      <c r="OB45" s="296"/>
      <c r="OC45" s="296"/>
      <c r="OD45" s="296"/>
      <c r="OE45" s="296"/>
      <c r="OF45" s="296"/>
      <c r="OG45" s="296"/>
      <c r="OH45" s="296"/>
      <c r="OI45" s="296"/>
      <c r="OJ45" s="296"/>
      <c r="OK45" s="296"/>
      <c r="OL45" s="296"/>
      <c r="OM45" s="296"/>
      <c r="ON45" s="296"/>
      <c r="OO45" s="296"/>
      <c r="OP45" s="296"/>
      <c r="OQ45" s="296"/>
      <c r="OR45" s="296"/>
      <c r="OS45" s="296"/>
      <c r="OT45" s="296"/>
      <c r="OU45" s="296"/>
      <c r="OV45" s="296"/>
      <c r="OW45" s="296"/>
      <c r="OX45" s="296"/>
      <c r="OY45" s="296"/>
      <c r="OZ45" s="296"/>
      <c r="PA45" s="296"/>
      <c r="PB45" s="296"/>
      <c r="PC45" s="296"/>
      <c r="PD45" s="296"/>
      <c r="PE45" s="296"/>
      <c r="PF45" s="296"/>
      <c r="PG45" s="296"/>
      <c r="PH45" s="296"/>
      <c r="PI45" s="296"/>
      <c r="PJ45" s="296"/>
      <c r="PK45" s="296"/>
      <c r="PL45" s="296"/>
      <c r="PM45" s="296"/>
      <c r="PN45" s="296"/>
      <c r="PO45" s="296"/>
      <c r="PP45" s="296"/>
      <c r="PQ45" s="296"/>
      <c r="PR45" s="296"/>
      <c r="PS45" s="296"/>
      <c r="PT45" s="296"/>
      <c r="PU45" s="296"/>
      <c r="PV45" s="296"/>
      <c r="PW45" s="296"/>
      <c r="PX45" s="296"/>
      <c r="PY45" s="296"/>
      <c r="PZ45" s="296"/>
      <c r="QA45" s="296"/>
      <c r="QB45" s="296"/>
      <c r="QC45" s="296"/>
      <c r="QD45" s="296"/>
      <c r="QE45" s="296"/>
      <c r="QF45" s="296"/>
      <c r="QG45" s="296"/>
      <c r="QH45" s="296"/>
      <c r="QI45" s="296"/>
      <c r="QJ45" s="296"/>
      <c r="QK45" s="296"/>
      <c r="QL45" s="296"/>
      <c r="QM45" s="296"/>
      <c r="QN45" s="296"/>
      <c r="QO45" s="296"/>
      <c r="QP45" s="296"/>
      <c r="QQ45" s="296"/>
      <c r="QR45" s="296"/>
      <c r="QS45" s="296"/>
      <c r="QT45" s="296"/>
      <c r="QU45" s="296"/>
      <c r="QV45" s="296"/>
      <c r="QW45" s="296"/>
      <c r="QX45" s="296"/>
      <c r="QY45" s="296"/>
      <c r="QZ45" s="296"/>
      <c r="RA45" s="296"/>
      <c r="RB45" s="296"/>
      <c r="RC45" s="296"/>
      <c r="RD45" s="296"/>
      <c r="RE45" s="296"/>
      <c r="RF45" s="296"/>
      <c r="RG45" s="296"/>
      <c r="RH45" s="296"/>
      <c r="RI45" s="296"/>
      <c r="RJ45" s="296"/>
      <c r="RK45" s="296"/>
      <c r="RL45" s="296"/>
      <c r="RM45" s="296"/>
      <c r="RN45" s="296"/>
      <c r="RO45" s="296"/>
      <c r="RP45" s="296"/>
      <c r="RQ45" s="296"/>
      <c r="RR45" s="296"/>
      <c r="RS45" s="296"/>
      <c r="RT45" s="296"/>
      <c r="RU45" s="296"/>
      <c r="RV45" s="296"/>
      <c r="RW45" s="296"/>
      <c r="RX45" s="296"/>
      <c r="RY45" s="296"/>
      <c r="RZ45" s="296"/>
      <c r="SA45" s="296"/>
      <c r="SB45" s="296"/>
      <c r="SC45" s="296"/>
      <c r="SD45" s="296"/>
      <c r="SE45" s="296"/>
      <c r="SF45" s="296"/>
      <c r="SG45" s="296"/>
      <c r="SH45" s="296"/>
      <c r="SI45" s="296"/>
      <c r="SJ45" s="296"/>
      <c r="SK45" s="296"/>
      <c r="SL45" s="296"/>
      <c r="SM45" s="296"/>
      <c r="SN45" s="296"/>
      <c r="SO45" s="296"/>
      <c r="SP45" s="296"/>
      <c r="SQ45" s="296"/>
      <c r="SR45" s="296"/>
      <c r="SS45" s="296"/>
      <c r="ST45" s="296"/>
      <c r="SU45" s="296"/>
      <c r="SV45" s="296"/>
      <c r="SW45" s="296"/>
      <c r="SX45" s="296"/>
      <c r="SY45" s="296"/>
      <c r="SZ45" s="296"/>
      <c r="TA45" s="296"/>
      <c r="TB45" s="296"/>
      <c r="TC45" s="296"/>
      <c r="TD45" s="296"/>
      <c r="TE45" s="296"/>
      <c r="TF45" s="296"/>
      <c r="TG45" s="296"/>
      <c r="TH45" s="296"/>
      <c r="TI45" s="296"/>
      <c r="TJ45" s="296"/>
      <c r="TK45" s="296"/>
      <c r="TL45" s="296"/>
      <c r="TM45" s="296"/>
      <c r="TN45" s="296"/>
      <c r="TO45" s="296"/>
      <c r="TP45" s="296"/>
      <c r="TQ45" s="296"/>
      <c r="TR45" s="296"/>
      <c r="TS45" s="296"/>
      <c r="TT45" s="296"/>
      <c r="TU45" s="296"/>
      <c r="TV45" s="296"/>
      <c r="TW45" s="296"/>
      <c r="TX45" s="296"/>
      <c r="TY45" s="296"/>
      <c r="TZ45" s="296"/>
      <c r="UA45" s="296"/>
      <c r="UB45" s="296"/>
      <c r="UC45" s="296"/>
      <c r="UD45" s="296"/>
      <c r="UE45" s="296"/>
      <c r="UF45" s="296"/>
      <c r="UG45" s="296"/>
      <c r="UH45" s="296"/>
      <c r="UI45" s="296"/>
      <c r="UJ45" s="296"/>
      <c r="UK45" s="296"/>
      <c r="UL45" s="296"/>
      <c r="UM45" s="296"/>
      <c r="UN45" s="296"/>
      <c r="UO45" s="296"/>
      <c r="UP45" s="296"/>
      <c r="UQ45" s="296"/>
      <c r="UR45" s="296"/>
      <c r="US45" s="296"/>
      <c r="UT45" s="296"/>
      <c r="UU45" s="296"/>
      <c r="UV45" s="296"/>
      <c r="UW45" s="296"/>
      <c r="UX45" s="296"/>
      <c r="UY45" s="296"/>
      <c r="UZ45" s="296"/>
      <c r="VA45" s="296"/>
      <c r="VB45" s="296"/>
      <c r="VC45" s="296"/>
      <c r="VD45" s="296"/>
      <c r="VE45" s="296"/>
      <c r="VF45" s="296"/>
      <c r="VG45" s="296"/>
      <c r="VH45" s="296"/>
      <c r="VI45" s="296"/>
      <c r="VJ45" s="296"/>
      <c r="VK45" s="296"/>
      <c r="VL45" s="296"/>
      <c r="VM45" s="296"/>
      <c r="VN45" s="296"/>
      <c r="VO45" s="296"/>
      <c r="VP45" s="296"/>
      <c r="VQ45" s="296"/>
      <c r="VR45" s="296"/>
      <c r="VS45" s="296"/>
      <c r="VT45" s="296"/>
      <c r="VU45" s="296"/>
      <c r="VV45" s="296"/>
      <c r="VW45" s="296"/>
      <c r="VX45" s="296"/>
      <c r="VY45" s="296"/>
      <c r="VZ45" s="296"/>
      <c r="WA45" s="296"/>
      <c r="WB45" s="296"/>
      <c r="WC45" s="296"/>
      <c r="WD45" s="296"/>
      <c r="WE45" s="296"/>
      <c r="WF45" s="296"/>
      <c r="WG45" s="296"/>
      <c r="WH45" s="296"/>
      <c r="WI45" s="296"/>
      <c r="WJ45" s="296"/>
      <c r="WK45" s="296"/>
      <c r="WL45" s="296"/>
      <c r="WM45" s="296"/>
      <c r="WN45" s="296"/>
      <c r="WO45" s="296"/>
      <c r="WP45" s="296"/>
      <c r="WQ45" s="296"/>
      <c r="WR45" s="296"/>
      <c r="WS45" s="296"/>
      <c r="WT45" s="296"/>
      <c r="WU45" s="296"/>
      <c r="WV45" s="296"/>
      <c r="WW45" s="296"/>
      <c r="WX45" s="296"/>
      <c r="WY45" s="296"/>
      <c r="WZ45" s="296"/>
      <c r="XA45" s="296"/>
      <c r="XB45" s="296"/>
      <c r="XC45" s="296"/>
      <c r="XD45" s="296"/>
      <c r="XE45" s="296"/>
      <c r="XF45" s="296"/>
      <c r="XG45" s="296"/>
      <c r="XH45" s="296"/>
      <c r="XI45" s="296"/>
      <c r="XJ45" s="296"/>
      <c r="XK45" s="296"/>
      <c r="XL45" s="296"/>
      <c r="XM45" s="296"/>
      <c r="XN45" s="296"/>
      <c r="XO45" s="296"/>
      <c r="XP45" s="296"/>
      <c r="XQ45" s="296"/>
      <c r="XR45" s="296"/>
      <c r="XS45" s="296"/>
      <c r="XT45" s="296"/>
      <c r="XU45" s="296"/>
      <c r="XV45" s="296"/>
      <c r="XW45" s="296"/>
      <c r="XX45" s="296"/>
      <c r="XY45" s="296"/>
      <c r="XZ45" s="296"/>
      <c r="YA45" s="296"/>
      <c r="YB45" s="296"/>
      <c r="YC45" s="296"/>
      <c r="YD45" s="296"/>
      <c r="YE45" s="296"/>
      <c r="YF45" s="296"/>
      <c r="YG45" s="296"/>
      <c r="YH45" s="296"/>
      <c r="YI45" s="296"/>
      <c r="YJ45" s="296"/>
      <c r="YK45" s="296"/>
      <c r="YL45" s="296"/>
      <c r="YM45" s="296"/>
      <c r="YN45" s="296"/>
      <c r="YO45" s="296"/>
      <c r="YP45" s="296"/>
      <c r="YQ45" s="296"/>
      <c r="YR45" s="296"/>
      <c r="YS45" s="296"/>
      <c r="YT45" s="296"/>
      <c r="YU45" s="296"/>
      <c r="YV45" s="296"/>
      <c r="YW45" s="296"/>
      <c r="YX45" s="296"/>
      <c r="YY45" s="296"/>
      <c r="YZ45" s="296"/>
      <c r="ZA45" s="296"/>
      <c r="ZB45" s="296"/>
      <c r="ZC45" s="296"/>
      <c r="ZD45" s="296"/>
      <c r="ZE45" s="296"/>
      <c r="ZF45" s="296"/>
      <c r="ZG45" s="296"/>
      <c r="ZH45" s="296"/>
      <c r="ZI45" s="296"/>
      <c r="ZJ45" s="296"/>
      <c r="ZK45" s="296"/>
      <c r="ZL45" s="296"/>
      <c r="ZM45" s="296"/>
      <c r="ZN45" s="296"/>
      <c r="ZO45" s="296"/>
      <c r="ZP45" s="296"/>
      <c r="ZQ45" s="296"/>
      <c r="ZR45" s="296"/>
      <c r="ZS45" s="296"/>
      <c r="ZT45" s="296"/>
      <c r="ZU45" s="296"/>
      <c r="ZV45" s="296"/>
      <c r="ZW45" s="296"/>
      <c r="ZX45" s="296"/>
      <c r="ZY45" s="296"/>
      <c r="ZZ45" s="296"/>
      <c r="AAA45" s="296"/>
      <c r="AAB45" s="296"/>
      <c r="AAC45" s="296"/>
      <c r="AAD45" s="296"/>
      <c r="AAE45" s="296"/>
      <c r="AAF45" s="296"/>
      <c r="AAG45" s="296"/>
      <c r="AAH45" s="296"/>
      <c r="AAI45" s="296"/>
      <c r="AAJ45" s="296"/>
      <c r="AAK45" s="296"/>
      <c r="AAL45" s="296"/>
      <c r="AAM45" s="296"/>
      <c r="AAN45" s="296"/>
      <c r="AAO45" s="296"/>
      <c r="AAP45" s="296"/>
      <c r="AAQ45" s="296"/>
      <c r="AAR45" s="296"/>
      <c r="AAS45" s="296"/>
      <c r="AAT45" s="296"/>
      <c r="AAU45" s="296"/>
      <c r="AAV45" s="296"/>
      <c r="AAW45" s="296"/>
      <c r="AAX45" s="296"/>
      <c r="AAY45" s="296"/>
      <c r="AAZ45" s="296"/>
      <c r="ABA45" s="296"/>
      <c r="ABB45" s="296"/>
      <c r="ABC45" s="296"/>
      <c r="ABD45" s="296"/>
      <c r="ABE45" s="296"/>
      <c r="ABF45" s="296"/>
      <c r="ABG45" s="296"/>
      <c r="ABH45" s="296"/>
      <c r="ABI45" s="296"/>
      <c r="ABJ45" s="296"/>
      <c r="ABK45" s="296"/>
      <c r="ABL45" s="296"/>
      <c r="ABM45" s="296"/>
      <c r="ABN45" s="296"/>
      <c r="ABO45" s="296"/>
      <c r="ABP45" s="296"/>
      <c r="ABQ45" s="296"/>
      <c r="ABR45" s="296"/>
      <c r="ABS45" s="296"/>
      <c r="ABT45" s="296"/>
      <c r="ABU45" s="296"/>
      <c r="ABV45" s="296"/>
      <c r="ABW45" s="296"/>
      <c r="ABX45" s="296"/>
      <c r="ABY45" s="296"/>
      <c r="ABZ45" s="296"/>
      <c r="ACA45" s="296"/>
      <c r="ACB45" s="296"/>
      <c r="ACC45" s="296"/>
      <c r="ACD45" s="296"/>
      <c r="ACE45" s="296"/>
      <c r="ACF45" s="296"/>
      <c r="ACG45" s="296"/>
      <c r="ACH45" s="296"/>
      <c r="ACI45" s="296"/>
      <c r="ACJ45" s="296"/>
      <c r="ACK45" s="296"/>
      <c r="ACL45" s="296"/>
      <c r="ACM45" s="296"/>
      <c r="ACN45" s="296"/>
      <c r="ACO45" s="296"/>
      <c r="ACP45" s="296"/>
      <c r="ACQ45" s="296"/>
      <c r="ACR45" s="296"/>
      <c r="ACS45" s="296"/>
      <c r="ACT45" s="296"/>
      <c r="ACU45" s="296"/>
      <c r="ACV45" s="296"/>
      <c r="ACW45" s="296"/>
      <c r="ACX45" s="296"/>
      <c r="ACY45" s="296"/>
      <c r="ACZ45" s="296"/>
      <c r="ADA45" s="296"/>
      <c r="ADB45" s="296"/>
      <c r="ADC45" s="296"/>
      <c r="ADD45" s="296"/>
      <c r="ADE45" s="296"/>
      <c r="ADF45" s="296"/>
      <c r="ADG45" s="296"/>
      <c r="ADH45" s="296"/>
      <c r="ADI45" s="296"/>
      <c r="ADJ45" s="296"/>
      <c r="ADK45" s="296"/>
      <c r="ADL45" s="296"/>
      <c r="ADM45" s="296"/>
      <c r="ADN45" s="296"/>
      <c r="ADO45" s="296"/>
      <c r="ADP45" s="296"/>
      <c r="ADQ45" s="296"/>
      <c r="ADR45" s="296"/>
      <c r="ADS45" s="296"/>
      <c r="ADT45" s="296"/>
      <c r="ADU45" s="296"/>
      <c r="ADV45" s="296"/>
      <c r="ADW45" s="296"/>
      <c r="ADX45" s="296"/>
      <c r="ADY45" s="296"/>
      <c r="ADZ45" s="296"/>
      <c r="AEA45" s="296"/>
      <c r="AEB45" s="296"/>
      <c r="AEC45" s="296"/>
      <c r="AED45" s="296"/>
      <c r="AEE45" s="296"/>
      <c r="AEF45" s="296"/>
      <c r="AEG45" s="296"/>
      <c r="AEH45" s="296"/>
      <c r="AEI45" s="296"/>
      <c r="AEJ45" s="296"/>
      <c r="AEK45" s="296"/>
      <c r="AEL45" s="296"/>
      <c r="AEM45" s="296"/>
      <c r="AEN45" s="296"/>
      <c r="AEO45" s="296"/>
      <c r="AEP45" s="296"/>
      <c r="AEQ45" s="296"/>
      <c r="AER45" s="296"/>
      <c r="AES45" s="296"/>
      <c r="AET45" s="296"/>
      <c r="AEU45" s="296"/>
      <c r="AEV45" s="296"/>
      <c r="AEW45" s="296"/>
      <c r="AEX45" s="296"/>
      <c r="AEY45" s="296"/>
      <c r="AEZ45" s="296"/>
      <c r="AFA45" s="296"/>
      <c r="AFB45" s="296"/>
      <c r="AFC45" s="296"/>
      <c r="AFD45" s="296"/>
      <c r="AFE45" s="296"/>
      <c r="AFF45" s="296"/>
      <c r="AFG45" s="296"/>
      <c r="AFH45" s="296"/>
      <c r="AFI45" s="296"/>
      <c r="AFJ45" s="296"/>
      <c r="AFK45" s="296"/>
      <c r="AFL45" s="296"/>
      <c r="AFM45" s="296"/>
      <c r="AFN45" s="296"/>
      <c r="AFO45" s="296"/>
      <c r="AFP45" s="296"/>
      <c r="AFQ45" s="296"/>
      <c r="AFR45" s="296"/>
      <c r="AFS45" s="296"/>
      <c r="AFT45" s="296"/>
      <c r="AFU45" s="296"/>
      <c r="AFV45" s="296"/>
      <c r="AFW45" s="296"/>
      <c r="AFX45" s="296"/>
      <c r="AFY45" s="296"/>
      <c r="AFZ45" s="296"/>
      <c r="AGA45" s="296"/>
      <c r="AGB45" s="296"/>
      <c r="AGC45" s="296"/>
      <c r="AGD45" s="296"/>
      <c r="AGE45" s="296"/>
      <c r="AGF45" s="296"/>
      <c r="AGG45" s="296"/>
      <c r="AGH45" s="296"/>
      <c r="AGI45" s="296"/>
      <c r="AGJ45" s="296"/>
      <c r="AGK45" s="296"/>
      <c r="AGL45" s="296"/>
      <c r="AGM45" s="296"/>
      <c r="AGN45" s="296"/>
      <c r="AGO45" s="296"/>
      <c r="AGP45" s="296"/>
      <c r="AGQ45" s="296"/>
      <c r="AGR45" s="296"/>
      <c r="AGS45" s="296"/>
      <c r="AGT45" s="296"/>
      <c r="AGU45" s="296"/>
      <c r="AGV45" s="296"/>
      <c r="AGW45" s="296"/>
      <c r="AGX45" s="296"/>
      <c r="AGY45" s="296"/>
      <c r="AGZ45" s="296"/>
      <c r="AHA45" s="296"/>
      <c r="AHB45" s="296"/>
      <c r="AHC45" s="296"/>
      <c r="AHD45" s="296"/>
      <c r="AHE45" s="296"/>
      <c r="AHF45" s="296"/>
      <c r="AHG45" s="296"/>
      <c r="AHH45" s="296"/>
      <c r="AHI45" s="296"/>
      <c r="AHJ45" s="296"/>
      <c r="AHK45" s="296"/>
      <c r="AHL45" s="296"/>
      <c r="AHM45" s="296"/>
      <c r="AHN45" s="296"/>
      <c r="AHO45" s="296"/>
      <c r="AHP45" s="296"/>
      <c r="AHQ45" s="296"/>
      <c r="AHR45" s="296"/>
      <c r="AHS45" s="296"/>
      <c r="AHT45" s="296"/>
      <c r="AHU45" s="296"/>
      <c r="AHV45" s="296"/>
      <c r="AHW45" s="296"/>
      <c r="AHX45" s="296"/>
      <c r="AHY45" s="296"/>
      <c r="AHZ45" s="296"/>
      <c r="AIA45" s="296"/>
      <c r="AIB45" s="296"/>
      <c r="AIC45" s="296"/>
      <c r="AID45" s="296"/>
      <c r="AIE45" s="296"/>
      <c r="AIF45" s="296"/>
      <c r="AIG45" s="296"/>
      <c r="AIH45" s="296"/>
      <c r="AII45" s="296"/>
      <c r="AIJ45" s="296"/>
      <c r="AIK45" s="296"/>
      <c r="AIL45" s="296"/>
      <c r="AIM45" s="296"/>
      <c r="AIN45" s="296"/>
      <c r="AIO45" s="296"/>
      <c r="AIP45" s="296"/>
      <c r="AIQ45" s="296"/>
      <c r="AIR45" s="296"/>
      <c r="AIS45" s="296"/>
      <c r="AIT45" s="296"/>
      <c r="AIU45" s="296"/>
      <c r="AIV45" s="296"/>
      <c r="AIW45" s="296"/>
      <c r="AIX45" s="296"/>
      <c r="AIY45" s="296"/>
      <c r="AIZ45" s="296"/>
      <c r="AJA45" s="296"/>
      <c r="AJB45" s="296"/>
      <c r="AJC45" s="296"/>
      <c r="AJD45" s="296"/>
      <c r="AJE45" s="296"/>
      <c r="AJF45" s="296"/>
      <c r="AJG45" s="296"/>
      <c r="AJH45" s="296"/>
      <c r="AJI45" s="296"/>
      <c r="AJJ45" s="296"/>
      <c r="AJK45" s="296"/>
      <c r="AJL45" s="296"/>
      <c r="AJM45" s="296"/>
      <c r="AJN45" s="296"/>
      <c r="AJO45" s="296"/>
      <c r="AJP45" s="296"/>
      <c r="AJQ45" s="296"/>
      <c r="AJR45" s="296"/>
      <c r="AJS45" s="296"/>
      <c r="AJT45" s="296"/>
      <c r="AJU45" s="296"/>
      <c r="AJV45" s="296"/>
      <c r="AJW45" s="296"/>
      <c r="AJX45" s="296"/>
      <c r="AJY45" s="296"/>
      <c r="AJZ45" s="296"/>
      <c r="AKA45" s="296"/>
      <c r="AKB45" s="296"/>
      <c r="AKC45" s="296"/>
      <c r="AKD45" s="296"/>
      <c r="AKE45" s="296"/>
      <c r="AKF45" s="296"/>
      <c r="AKG45" s="296"/>
      <c r="AKH45" s="296"/>
      <c r="AKI45" s="296"/>
      <c r="AKJ45" s="296"/>
      <c r="AKK45" s="296"/>
      <c r="AKL45" s="296"/>
      <c r="AKM45" s="296"/>
      <c r="AKN45" s="296"/>
      <c r="AKO45" s="296"/>
      <c r="AKP45" s="296"/>
      <c r="AKQ45" s="296"/>
      <c r="AKR45" s="296"/>
      <c r="AKS45" s="296"/>
      <c r="AKT45" s="296"/>
      <c r="AKU45" s="296"/>
      <c r="AKV45" s="296"/>
      <c r="AKW45" s="296"/>
      <c r="AKX45" s="296"/>
      <c r="AKY45" s="296"/>
      <c r="AKZ45" s="296"/>
      <c r="ALA45" s="296"/>
      <c r="ALB45" s="296"/>
      <c r="ALC45" s="296"/>
      <c r="ALD45" s="296"/>
      <c r="ALE45" s="296"/>
      <c r="ALF45" s="296"/>
      <c r="ALG45" s="296"/>
      <c r="ALH45" s="296"/>
      <c r="ALI45" s="296"/>
      <c r="ALJ45" s="296"/>
      <c r="ALK45" s="296"/>
      <c r="ALL45" s="296"/>
      <c r="ALM45" s="296"/>
      <c r="ALN45" s="296"/>
      <c r="ALO45" s="296"/>
      <c r="ALP45" s="296"/>
      <c r="ALQ45" s="296"/>
      <c r="ALR45" s="296"/>
      <c r="ALS45" s="296"/>
      <c r="ALT45" s="296"/>
      <c r="ALU45" s="296"/>
      <c r="ALV45" s="296"/>
      <c r="ALW45" s="296"/>
      <c r="ALX45" s="296"/>
      <c r="ALY45" s="296"/>
      <c r="ALZ45" s="296"/>
      <c r="AMA45" s="296"/>
      <c r="AMB45" s="296"/>
      <c r="AMC45" s="296"/>
      <c r="AMD45" s="296"/>
      <c r="AME45" s="296"/>
      <c r="AMF45" s="296"/>
      <c r="AMG45" s="296"/>
      <c r="AMH45" s="296"/>
      <c r="AMI45" s="296"/>
      <c r="AMJ45" s="296"/>
      <c r="AMK45" s="296"/>
      <c r="AML45" s="296"/>
      <c r="AMM45" s="296"/>
      <c r="AMN45" s="296"/>
      <c r="AMO45" s="296"/>
      <c r="AMP45" s="296"/>
      <c r="AMQ45" s="296"/>
      <c r="AMR45" s="296"/>
      <c r="AMS45" s="296"/>
      <c r="AMT45" s="296"/>
      <c r="AMU45" s="296"/>
      <c r="AMV45" s="296"/>
      <c r="AMW45" s="296"/>
      <c r="AMX45" s="296"/>
      <c r="AMY45" s="296"/>
      <c r="AMZ45" s="296"/>
      <c r="ANA45" s="296"/>
      <c r="ANB45" s="296"/>
      <c r="ANC45" s="296"/>
      <c r="AND45" s="296"/>
      <c r="ANE45" s="296"/>
      <c r="ANF45" s="296"/>
      <c r="ANG45" s="296"/>
      <c r="ANH45" s="296"/>
      <c r="ANI45" s="296"/>
      <c r="ANJ45" s="296"/>
      <c r="ANK45" s="296"/>
      <c r="ANL45" s="296"/>
      <c r="ANM45" s="296"/>
      <c r="ANN45" s="296"/>
      <c r="ANO45" s="296"/>
      <c r="ANP45" s="296"/>
      <c r="ANQ45" s="296"/>
      <c r="ANR45" s="296"/>
      <c r="ANS45" s="296"/>
      <c r="ANT45" s="296"/>
      <c r="ANU45" s="296"/>
      <c r="ANV45" s="296"/>
      <c r="ANW45" s="296"/>
      <c r="ANX45" s="296"/>
      <c r="ANY45" s="296"/>
      <c r="ANZ45" s="296"/>
      <c r="AOA45" s="296"/>
      <c r="AOB45" s="296"/>
      <c r="AOC45" s="296"/>
      <c r="AOD45" s="296"/>
      <c r="AOE45" s="296"/>
      <c r="AOF45" s="296"/>
      <c r="AOG45" s="296"/>
      <c r="AOH45" s="296"/>
      <c r="AOI45" s="296"/>
      <c r="AOJ45" s="296"/>
      <c r="AOK45" s="296"/>
      <c r="AOL45" s="296"/>
      <c r="AOM45" s="296"/>
      <c r="AON45" s="296"/>
      <c r="AOO45" s="296"/>
      <c r="AOP45" s="296"/>
      <c r="AOQ45" s="296"/>
      <c r="AOR45" s="296"/>
      <c r="AOS45" s="296"/>
      <c r="AOT45" s="296"/>
      <c r="AOU45" s="296"/>
      <c r="AOV45" s="296"/>
      <c r="AOW45" s="296"/>
      <c r="AOX45" s="296"/>
      <c r="AOY45" s="296"/>
      <c r="AOZ45" s="296"/>
      <c r="APA45" s="296"/>
      <c r="APB45" s="296"/>
      <c r="APC45" s="296"/>
      <c r="APD45" s="296"/>
      <c r="APE45" s="296"/>
      <c r="APF45" s="296"/>
      <c r="APG45" s="296"/>
      <c r="APH45" s="296"/>
      <c r="API45" s="296"/>
      <c r="APJ45" s="296"/>
      <c r="APK45" s="296"/>
      <c r="APL45" s="296"/>
      <c r="APM45" s="296"/>
      <c r="APN45" s="296"/>
      <c r="APO45" s="296"/>
      <c r="APP45" s="296"/>
      <c r="APQ45" s="296"/>
      <c r="APR45" s="296"/>
      <c r="APS45" s="296"/>
      <c r="APT45" s="296"/>
      <c r="APU45" s="296"/>
      <c r="APV45" s="296"/>
      <c r="APW45" s="296"/>
      <c r="APX45" s="296"/>
      <c r="APY45" s="296"/>
      <c r="APZ45" s="296"/>
      <c r="AQA45" s="296"/>
      <c r="AQB45" s="296"/>
      <c r="AQC45" s="296"/>
      <c r="AQD45" s="296"/>
      <c r="AQE45" s="296"/>
      <c r="AQF45" s="296"/>
      <c r="AQG45" s="296"/>
      <c r="AQH45" s="296"/>
      <c r="AQI45" s="296"/>
      <c r="AQJ45" s="296"/>
      <c r="AQK45" s="296"/>
      <c r="AQL45" s="296"/>
      <c r="AQM45" s="296"/>
      <c r="AQN45" s="296"/>
      <c r="AQO45" s="296"/>
      <c r="AQP45" s="296"/>
      <c r="AQQ45" s="296"/>
      <c r="AQR45" s="296"/>
      <c r="AQS45" s="296"/>
      <c r="AQT45" s="296"/>
      <c r="AQU45" s="296"/>
      <c r="AQV45" s="296"/>
      <c r="AQW45" s="296"/>
      <c r="AQX45" s="296"/>
      <c r="AQY45" s="296"/>
      <c r="AQZ45" s="296"/>
      <c r="ARA45" s="296"/>
      <c r="ARB45" s="296"/>
      <c r="ARC45" s="296"/>
      <c r="ARD45" s="296"/>
      <c r="ARE45" s="296"/>
      <c r="ARF45" s="296"/>
      <c r="ARG45" s="296"/>
      <c r="ARH45" s="296"/>
      <c r="ARI45" s="296"/>
      <c r="ARJ45" s="296"/>
      <c r="ARK45" s="296"/>
      <c r="ARL45" s="296"/>
      <c r="ARM45" s="296"/>
      <c r="ARN45" s="296"/>
      <c r="ARO45" s="296"/>
      <c r="ARP45" s="296"/>
      <c r="ARQ45" s="296"/>
      <c r="ARR45" s="296"/>
      <c r="ARS45" s="296"/>
      <c r="ART45" s="296"/>
      <c r="ARU45" s="296"/>
      <c r="ARV45" s="296"/>
      <c r="ARW45" s="296"/>
      <c r="ARX45" s="296"/>
      <c r="ARY45" s="296"/>
      <c r="ARZ45" s="296"/>
      <c r="ASA45" s="296"/>
      <c r="ASB45" s="296"/>
      <c r="ASC45" s="296"/>
      <c r="ASD45" s="296"/>
      <c r="ASE45" s="296"/>
      <c r="ASF45" s="296"/>
      <c r="ASG45" s="296"/>
      <c r="ASH45" s="296"/>
      <c r="ASI45" s="296"/>
      <c r="ASJ45" s="296"/>
      <c r="ASK45" s="296"/>
      <c r="ASL45" s="296"/>
      <c r="ASM45" s="296"/>
      <c r="ASN45" s="296"/>
      <c r="ASO45" s="296"/>
      <c r="ASP45" s="296"/>
      <c r="ASQ45" s="296"/>
      <c r="ASR45" s="296"/>
      <c r="ASS45" s="296"/>
      <c r="AST45" s="296"/>
      <c r="ASU45" s="296"/>
      <c r="ASV45" s="296"/>
      <c r="ASW45" s="296"/>
      <c r="ASX45" s="296"/>
      <c r="ASY45" s="296"/>
      <c r="ASZ45" s="296"/>
      <c r="ATA45" s="296"/>
      <c r="ATB45" s="296"/>
      <c r="ATC45" s="296"/>
      <c r="ATD45" s="296"/>
      <c r="ATE45" s="296"/>
      <c r="ATF45" s="296"/>
      <c r="ATG45" s="296"/>
      <c r="ATH45" s="296"/>
      <c r="ATI45" s="296"/>
      <c r="ATJ45" s="296"/>
      <c r="ATK45" s="296"/>
      <c r="ATL45" s="296"/>
      <c r="ATM45" s="296"/>
      <c r="ATN45" s="296"/>
      <c r="ATO45" s="296"/>
      <c r="ATP45" s="296"/>
      <c r="ATQ45" s="296"/>
      <c r="ATR45" s="296"/>
      <c r="ATS45" s="296"/>
      <c r="ATT45" s="296"/>
      <c r="ATU45" s="296"/>
      <c r="ATV45" s="296"/>
      <c r="ATW45" s="296"/>
      <c r="ATX45" s="296"/>
      <c r="ATY45" s="296"/>
      <c r="ATZ45" s="296"/>
      <c r="AUA45" s="296"/>
      <c r="AUB45" s="296"/>
      <c r="AUC45" s="296"/>
      <c r="AUD45" s="296"/>
      <c r="AUE45" s="296"/>
      <c r="AUF45" s="296"/>
      <c r="AUG45" s="296"/>
      <c r="AUH45" s="296"/>
      <c r="AUI45" s="296"/>
      <c r="AUJ45" s="296"/>
      <c r="AUK45" s="296"/>
      <c r="AUL45" s="296"/>
      <c r="AUM45" s="296"/>
      <c r="AUN45" s="296"/>
      <c r="AUO45" s="296"/>
      <c r="AUP45" s="296"/>
      <c r="AUQ45" s="296"/>
      <c r="AUR45" s="296"/>
      <c r="AUS45" s="296"/>
      <c r="AUT45" s="296"/>
      <c r="AUU45" s="296"/>
      <c r="AUV45" s="296"/>
      <c r="AUW45" s="296"/>
      <c r="AUX45" s="296"/>
      <c r="AUY45" s="296"/>
      <c r="AUZ45" s="296"/>
      <c r="AVA45" s="296"/>
      <c r="AVB45" s="296"/>
      <c r="AVC45" s="296"/>
      <c r="AVD45" s="296"/>
      <c r="AVE45" s="296"/>
      <c r="AVF45" s="296"/>
      <c r="AVG45" s="296"/>
      <c r="AVH45" s="296"/>
      <c r="AVI45" s="296"/>
      <c r="AVJ45" s="296"/>
      <c r="AVK45" s="296"/>
      <c r="AVL45" s="296"/>
      <c r="AVM45" s="296"/>
      <c r="AVN45" s="296"/>
      <c r="AVO45" s="296"/>
      <c r="AVP45" s="296"/>
      <c r="AVQ45" s="296"/>
      <c r="AVR45" s="296"/>
      <c r="AVS45" s="296"/>
      <c r="AVT45" s="296"/>
      <c r="AVU45" s="296"/>
      <c r="AVV45" s="296"/>
      <c r="AVW45" s="296"/>
      <c r="AVX45" s="296"/>
      <c r="AVY45" s="296"/>
      <c r="AVZ45" s="296"/>
      <c r="AWA45" s="296"/>
      <c r="AWB45" s="296"/>
      <c r="AWC45" s="296"/>
      <c r="AWD45" s="296"/>
      <c r="AWE45" s="296"/>
      <c r="AWF45" s="296"/>
      <c r="AWG45" s="296"/>
      <c r="AWH45" s="296"/>
      <c r="AWI45" s="296"/>
      <c r="AWJ45" s="296"/>
      <c r="AWK45" s="296"/>
      <c r="AWL45" s="296"/>
      <c r="AWM45" s="296"/>
      <c r="AWN45" s="296"/>
      <c r="AWO45" s="296"/>
      <c r="AWP45" s="296"/>
      <c r="AWQ45" s="296"/>
      <c r="AWR45" s="296"/>
      <c r="AWS45" s="296"/>
      <c r="AWT45" s="296"/>
      <c r="AWU45" s="296"/>
      <c r="AWV45" s="296"/>
      <c r="AWW45" s="296"/>
      <c r="AWX45" s="296"/>
      <c r="AWY45" s="296"/>
      <c r="AWZ45" s="296"/>
      <c r="AXA45" s="296"/>
      <c r="AXB45" s="296"/>
      <c r="AXC45" s="296"/>
      <c r="AXD45" s="296"/>
      <c r="AXE45" s="296"/>
      <c r="AXF45" s="296"/>
      <c r="AXG45" s="296"/>
      <c r="AXH45" s="296"/>
      <c r="AXI45" s="296"/>
      <c r="AXJ45" s="296"/>
      <c r="AXK45" s="296"/>
      <c r="AXL45" s="296"/>
      <c r="AXM45" s="296"/>
      <c r="AXN45" s="296"/>
      <c r="AXO45" s="296"/>
      <c r="AXP45" s="296"/>
      <c r="AXQ45" s="296"/>
      <c r="AXR45" s="296"/>
      <c r="AXS45" s="296"/>
      <c r="AXT45" s="296"/>
      <c r="AXU45" s="296"/>
      <c r="AXV45" s="296"/>
      <c r="AXW45" s="296"/>
      <c r="AXX45" s="296"/>
      <c r="AXY45" s="296"/>
      <c r="AXZ45" s="296"/>
      <c r="AYA45" s="296"/>
      <c r="AYB45" s="296"/>
      <c r="AYC45" s="296"/>
      <c r="AYD45" s="296"/>
      <c r="AYE45" s="296"/>
      <c r="AYF45" s="296"/>
      <c r="AYG45" s="296"/>
      <c r="AYH45" s="296"/>
      <c r="AYI45" s="296"/>
      <c r="AYJ45" s="296"/>
      <c r="AYK45" s="296"/>
      <c r="AYL45" s="296"/>
      <c r="AYM45" s="296"/>
      <c r="AYN45" s="296"/>
      <c r="AYO45" s="296"/>
      <c r="AYP45" s="296"/>
      <c r="AYQ45" s="296"/>
      <c r="AYR45" s="296"/>
      <c r="AYS45" s="296"/>
      <c r="AYT45" s="296"/>
      <c r="AYU45" s="296"/>
      <c r="AYV45" s="296"/>
      <c r="AYW45" s="296"/>
      <c r="AYX45" s="296"/>
      <c r="AYY45" s="296"/>
      <c r="AYZ45" s="296"/>
      <c r="AZA45" s="296"/>
      <c r="AZB45" s="296"/>
      <c r="AZC45" s="296"/>
      <c r="AZD45" s="296"/>
      <c r="AZE45" s="296"/>
      <c r="AZF45" s="296"/>
      <c r="AZG45" s="296"/>
      <c r="AZH45" s="296"/>
      <c r="AZI45" s="296"/>
      <c r="AZJ45" s="296"/>
      <c r="AZK45" s="296"/>
      <c r="AZL45" s="296"/>
      <c r="AZM45" s="296"/>
      <c r="AZN45" s="296"/>
      <c r="AZO45" s="296"/>
      <c r="AZP45" s="296"/>
      <c r="AZQ45" s="296"/>
      <c r="AZR45" s="296"/>
      <c r="AZS45" s="296"/>
      <c r="AZT45" s="296"/>
      <c r="AZU45" s="296"/>
      <c r="AZV45" s="296"/>
      <c r="AZW45" s="296"/>
      <c r="AZX45" s="296"/>
      <c r="AZY45" s="296"/>
      <c r="AZZ45" s="296"/>
      <c r="BAA45" s="296"/>
      <c r="BAB45" s="296"/>
      <c r="BAC45" s="296"/>
      <c r="BAD45" s="296"/>
      <c r="BAE45" s="296"/>
      <c r="BAF45" s="296"/>
      <c r="BAG45" s="296"/>
      <c r="BAH45" s="296"/>
      <c r="BAI45" s="296"/>
      <c r="BAJ45" s="296"/>
      <c r="BAK45" s="296"/>
      <c r="BAL45" s="296"/>
      <c r="BAM45" s="296"/>
      <c r="BAN45" s="296"/>
      <c r="BAO45" s="296"/>
      <c r="BAP45" s="296"/>
      <c r="BAQ45" s="296"/>
      <c r="BAR45" s="296"/>
      <c r="BAS45" s="296"/>
      <c r="BAT45" s="296"/>
      <c r="BAU45" s="296"/>
      <c r="BAV45" s="296"/>
      <c r="BAW45" s="296"/>
      <c r="BAX45" s="296"/>
      <c r="BAY45" s="296"/>
      <c r="BAZ45" s="296"/>
      <c r="BBA45" s="296"/>
      <c r="BBB45" s="296"/>
      <c r="BBC45" s="296"/>
      <c r="BBD45" s="296"/>
      <c r="BBE45" s="296"/>
      <c r="BBF45" s="296"/>
      <c r="BBG45" s="296"/>
      <c r="BBH45" s="296"/>
      <c r="BBI45" s="296"/>
      <c r="BBJ45" s="296"/>
      <c r="BBK45" s="296"/>
      <c r="BBL45" s="296"/>
      <c r="BBM45" s="296"/>
      <c r="BBN45" s="296"/>
      <c r="BBO45" s="296"/>
      <c r="BBP45" s="296"/>
      <c r="BBQ45" s="296"/>
      <c r="BBR45" s="296"/>
      <c r="BBS45" s="296"/>
      <c r="BBT45" s="296"/>
      <c r="BBU45" s="296"/>
      <c r="BBV45" s="296"/>
      <c r="BBW45" s="296"/>
      <c r="BBX45" s="296"/>
      <c r="BBY45" s="296"/>
      <c r="BBZ45" s="296"/>
      <c r="BCA45" s="296"/>
      <c r="BCB45" s="296"/>
      <c r="BCC45" s="296"/>
      <c r="BCD45" s="296"/>
      <c r="BCE45" s="296"/>
      <c r="BCF45" s="296"/>
      <c r="BCG45" s="296"/>
      <c r="BCH45" s="296"/>
      <c r="BCI45" s="296"/>
      <c r="BCJ45" s="296"/>
      <c r="BCK45" s="296"/>
      <c r="BCL45" s="296"/>
      <c r="BCM45" s="296"/>
      <c r="BCN45" s="296"/>
      <c r="BCO45" s="296"/>
      <c r="BCP45" s="296"/>
      <c r="BCQ45" s="296"/>
      <c r="BCR45" s="296"/>
      <c r="BCS45" s="296"/>
      <c r="BCT45" s="296"/>
      <c r="BCU45" s="296"/>
      <c r="BCV45" s="296"/>
      <c r="BCW45" s="296"/>
      <c r="BCX45" s="296"/>
      <c r="BCY45" s="296"/>
      <c r="BCZ45" s="296"/>
      <c r="BDA45" s="296"/>
      <c r="BDB45" s="296"/>
      <c r="BDC45" s="296"/>
      <c r="BDD45" s="296"/>
      <c r="BDE45" s="296"/>
      <c r="BDF45" s="296"/>
      <c r="BDG45" s="296"/>
      <c r="BDH45" s="296"/>
      <c r="BDI45" s="296"/>
      <c r="BDJ45" s="296"/>
      <c r="BDK45" s="296"/>
      <c r="BDL45" s="296"/>
      <c r="BDM45" s="296"/>
      <c r="BDN45" s="296"/>
      <c r="BDO45" s="296"/>
      <c r="BDP45" s="296"/>
      <c r="BDQ45" s="296"/>
      <c r="BDR45" s="296"/>
      <c r="BDS45" s="296"/>
      <c r="BDT45" s="296"/>
      <c r="BDU45" s="296"/>
      <c r="BDV45" s="296"/>
      <c r="BDW45" s="296"/>
      <c r="BDX45" s="296"/>
      <c r="BDY45" s="296"/>
      <c r="BDZ45" s="296"/>
      <c r="BEA45" s="296"/>
      <c r="BEB45" s="296"/>
      <c r="BEC45" s="296"/>
      <c r="BED45" s="296"/>
      <c r="BEE45" s="296"/>
      <c r="BEF45" s="296"/>
      <c r="BEG45" s="296"/>
      <c r="BEH45" s="296"/>
      <c r="BEI45" s="296"/>
      <c r="BEJ45" s="296"/>
      <c r="BEK45" s="296"/>
      <c r="BEL45" s="296"/>
      <c r="BEM45" s="296"/>
      <c r="BEN45" s="296"/>
      <c r="BEO45" s="296"/>
      <c r="BEP45" s="296"/>
      <c r="BEQ45" s="296"/>
      <c r="BER45" s="296"/>
      <c r="BES45" s="296"/>
      <c r="BET45" s="296"/>
      <c r="BEU45" s="296"/>
      <c r="BEV45" s="296"/>
      <c r="BEW45" s="296"/>
      <c r="BEX45" s="296"/>
      <c r="BEY45" s="296"/>
      <c r="BEZ45" s="296"/>
      <c r="BFA45" s="296"/>
      <c r="BFB45" s="296"/>
      <c r="BFC45" s="296"/>
      <c r="BFD45" s="296"/>
      <c r="BFE45" s="296"/>
      <c r="BFF45" s="296"/>
      <c r="BFG45" s="296"/>
      <c r="BFH45" s="296"/>
      <c r="BFI45" s="296"/>
      <c r="BFJ45" s="296"/>
      <c r="BFK45" s="296"/>
      <c r="BFL45" s="296"/>
      <c r="BFM45" s="296"/>
      <c r="BFN45" s="296"/>
      <c r="BFO45" s="296"/>
      <c r="BFP45" s="296"/>
      <c r="BFQ45" s="296"/>
      <c r="BFR45" s="296"/>
      <c r="BFS45" s="296"/>
      <c r="BFT45" s="296"/>
      <c r="BFU45" s="296"/>
      <c r="BFV45" s="296"/>
      <c r="BFW45" s="296"/>
      <c r="BFX45" s="296"/>
      <c r="BFY45" s="296"/>
      <c r="BFZ45" s="296"/>
      <c r="BGA45" s="296"/>
      <c r="BGB45" s="296"/>
      <c r="BGC45" s="296"/>
      <c r="BGD45" s="296"/>
      <c r="BGE45" s="296"/>
      <c r="BGF45" s="296"/>
      <c r="BGG45" s="296"/>
      <c r="BGH45" s="296"/>
      <c r="BGI45" s="296"/>
      <c r="BGJ45" s="296"/>
      <c r="BGK45" s="296"/>
      <c r="BGL45" s="296"/>
      <c r="BGM45" s="296"/>
      <c r="BGN45" s="296"/>
      <c r="BGO45" s="296"/>
      <c r="BGP45" s="296"/>
      <c r="BGQ45" s="296"/>
      <c r="BGR45" s="296"/>
      <c r="BGS45" s="296"/>
      <c r="BGT45" s="296"/>
      <c r="BGU45" s="296"/>
      <c r="BGV45" s="296"/>
      <c r="BGW45" s="296"/>
      <c r="BGX45" s="296"/>
      <c r="BGY45" s="296"/>
      <c r="BGZ45" s="296"/>
      <c r="BHA45" s="296"/>
      <c r="BHB45" s="296"/>
      <c r="BHC45" s="296"/>
      <c r="BHD45" s="296"/>
      <c r="BHE45" s="296"/>
      <c r="BHF45" s="296"/>
      <c r="BHG45" s="296"/>
      <c r="BHH45" s="296"/>
      <c r="BHI45" s="296"/>
      <c r="BHJ45" s="296"/>
      <c r="BHK45" s="296"/>
      <c r="BHL45" s="296"/>
      <c r="BHM45" s="296"/>
      <c r="BHN45" s="296"/>
      <c r="BHO45" s="296"/>
      <c r="BHP45" s="296"/>
      <c r="BHQ45" s="296"/>
      <c r="BHR45" s="296"/>
      <c r="BHS45" s="296"/>
      <c r="BHT45" s="296"/>
      <c r="BHU45" s="296"/>
      <c r="BHV45" s="296"/>
      <c r="BHW45" s="296"/>
      <c r="BHX45" s="296"/>
      <c r="BHY45" s="296"/>
      <c r="BHZ45" s="296"/>
      <c r="BIA45" s="296"/>
      <c r="BIB45" s="296"/>
      <c r="BIC45" s="296"/>
      <c r="BID45" s="296"/>
      <c r="BIE45" s="296"/>
      <c r="BIF45" s="296"/>
      <c r="BIG45" s="296"/>
      <c r="BIH45" s="296"/>
      <c r="BII45" s="296"/>
      <c r="BIJ45" s="296"/>
      <c r="BIK45" s="296"/>
      <c r="BIL45" s="296"/>
      <c r="BIM45" s="296"/>
      <c r="BIN45" s="296"/>
      <c r="BIO45" s="296"/>
      <c r="BIP45" s="296"/>
      <c r="BIQ45" s="296"/>
      <c r="BIR45" s="296"/>
      <c r="BIS45" s="296"/>
      <c r="BIT45" s="296"/>
      <c r="BIU45" s="296"/>
      <c r="BIV45" s="296"/>
      <c r="BIW45" s="296"/>
      <c r="BIX45" s="296"/>
      <c r="BIY45" s="296"/>
      <c r="BIZ45" s="296"/>
      <c r="BJA45" s="296"/>
      <c r="BJB45" s="296"/>
      <c r="BJC45" s="296"/>
      <c r="BJD45" s="296"/>
      <c r="BJE45" s="296"/>
      <c r="BJF45" s="296"/>
      <c r="BJG45" s="296"/>
      <c r="BJH45" s="296"/>
      <c r="BJI45" s="296"/>
      <c r="BJJ45" s="296"/>
      <c r="BJK45" s="296"/>
      <c r="BJL45" s="296"/>
      <c r="BJM45" s="296"/>
      <c r="BJN45" s="296"/>
      <c r="BJO45" s="296"/>
      <c r="BJP45" s="296"/>
      <c r="BJQ45" s="296"/>
      <c r="BJR45" s="296"/>
      <c r="BJS45" s="296"/>
      <c r="BJT45" s="296"/>
      <c r="BJU45" s="296"/>
      <c r="BJV45" s="296"/>
      <c r="BJW45" s="296"/>
      <c r="BJX45" s="296"/>
      <c r="BJY45" s="296"/>
      <c r="BJZ45" s="296"/>
      <c r="BKA45" s="296"/>
      <c r="BKB45" s="296"/>
      <c r="BKC45" s="296"/>
      <c r="BKD45" s="296"/>
      <c r="BKE45" s="296"/>
      <c r="BKF45" s="296"/>
      <c r="BKG45" s="296"/>
      <c r="BKH45" s="296"/>
      <c r="BKI45" s="296"/>
      <c r="BKJ45" s="296"/>
      <c r="BKK45" s="296"/>
      <c r="BKL45" s="296"/>
      <c r="BKM45" s="296"/>
      <c r="BKN45" s="296"/>
      <c r="BKO45" s="296"/>
      <c r="BKP45" s="296"/>
      <c r="BKQ45" s="296"/>
      <c r="BKR45" s="296"/>
      <c r="BKS45" s="296"/>
      <c r="BKT45" s="296"/>
      <c r="BKU45" s="296"/>
      <c r="BKV45" s="296"/>
      <c r="BKW45" s="296"/>
      <c r="BKX45" s="296"/>
      <c r="BKY45" s="296"/>
      <c r="BKZ45" s="296"/>
      <c r="BLA45" s="296"/>
      <c r="BLB45" s="296"/>
      <c r="BLC45" s="296"/>
      <c r="BLD45" s="296"/>
      <c r="BLE45" s="296"/>
      <c r="BLF45" s="296"/>
      <c r="BLG45" s="296"/>
      <c r="BLH45" s="296"/>
      <c r="BLI45" s="296"/>
      <c r="BLJ45" s="296"/>
      <c r="BLK45" s="296"/>
      <c r="BLL45" s="296"/>
      <c r="BLM45" s="296"/>
      <c r="BLN45" s="296"/>
      <c r="BLO45" s="296"/>
      <c r="BLP45" s="296"/>
      <c r="BLQ45" s="296"/>
      <c r="BLR45" s="296"/>
      <c r="BLS45" s="296"/>
      <c r="BLT45" s="296"/>
      <c r="BLU45" s="296"/>
      <c r="BLV45" s="296"/>
      <c r="BLW45" s="296"/>
      <c r="BLX45" s="296"/>
      <c r="BLY45" s="296"/>
      <c r="BLZ45" s="296"/>
      <c r="BMA45" s="296"/>
      <c r="BMB45" s="296"/>
      <c r="BMC45" s="296"/>
      <c r="BMD45" s="296"/>
      <c r="BME45" s="296"/>
      <c r="BMF45" s="296"/>
      <c r="BMG45" s="296"/>
      <c r="BMH45" s="296"/>
      <c r="BMI45" s="296"/>
      <c r="BMJ45" s="296"/>
      <c r="BMK45" s="296"/>
      <c r="BML45" s="296"/>
      <c r="BMM45" s="296"/>
      <c r="BMN45" s="296"/>
      <c r="BMO45" s="296"/>
      <c r="BMP45" s="296"/>
      <c r="BMQ45" s="296"/>
      <c r="BMR45" s="296"/>
      <c r="BMS45" s="296"/>
      <c r="BMT45" s="296"/>
      <c r="BMU45" s="296"/>
      <c r="BMV45" s="296"/>
      <c r="BMW45" s="296"/>
      <c r="BMX45" s="296"/>
      <c r="BMY45" s="296"/>
      <c r="BMZ45" s="296"/>
      <c r="BNA45" s="296"/>
      <c r="BNB45" s="296"/>
      <c r="BNC45" s="296"/>
      <c r="BND45" s="296"/>
      <c r="BNE45" s="296"/>
      <c r="BNF45" s="296"/>
      <c r="BNG45" s="296"/>
      <c r="BNH45" s="296"/>
      <c r="BNI45" s="296"/>
      <c r="BNJ45" s="296"/>
      <c r="BNK45" s="296"/>
      <c r="BNL45" s="296"/>
      <c r="BNM45" s="296"/>
      <c r="BNN45" s="296"/>
      <c r="BNO45" s="296"/>
      <c r="BNP45" s="296"/>
      <c r="BNQ45" s="296"/>
      <c r="BNR45" s="296"/>
      <c r="BNS45" s="296"/>
      <c r="BNT45" s="296"/>
      <c r="BNU45" s="296"/>
      <c r="BNV45" s="296"/>
      <c r="BNW45" s="296"/>
      <c r="BNX45" s="296"/>
      <c r="BNY45" s="296"/>
      <c r="BNZ45" s="296"/>
      <c r="BOA45" s="296"/>
      <c r="BOB45" s="296"/>
      <c r="BOC45" s="296"/>
      <c r="BOD45" s="296"/>
      <c r="BOE45" s="296"/>
      <c r="BOF45" s="296"/>
      <c r="BOG45" s="296"/>
      <c r="BOH45" s="296"/>
      <c r="BOI45" s="296"/>
      <c r="BOJ45" s="296"/>
      <c r="BOK45" s="296"/>
      <c r="BOL45" s="296"/>
      <c r="BOM45" s="296"/>
      <c r="BON45" s="296"/>
      <c r="BOO45" s="296"/>
      <c r="BOP45" s="296"/>
      <c r="BOQ45" s="296"/>
      <c r="BOR45" s="296"/>
      <c r="BOS45" s="296"/>
      <c r="BOT45" s="296"/>
      <c r="BOU45" s="296"/>
      <c r="BOV45" s="296"/>
      <c r="BOW45" s="296"/>
      <c r="BOX45" s="296"/>
      <c r="BOY45" s="296"/>
      <c r="BOZ45" s="296"/>
      <c r="BPA45" s="296"/>
      <c r="BPB45" s="296"/>
      <c r="BPC45" s="296"/>
      <c r="BPD45" s="296"/>
      <c r="BPE45" s="296"/>
      <c r="BPF45" s="296"/>
      <c r="BPG45" s="296"/>
      <c r="BPH45" s="296"/>
      <c r="BPI45" s="296"/>
      <c r="BPJ45" s="296"/>
      <c r="BPK45" s="296"/>
      <c r="BPL45" s="296"/>
      <c r="BPM45" s="296"/>
      <c r="BPN45" s="296"/>
      <c r="BPO45" s="296"/>
      <c r="BPP45" s="296"/>
      <c r="BPQ45" s="296"/>
      <c r="BPR45" s="296"/>
      <c r="BPS45" s="296"/>
      <c r="BPT45" s="296"/>
      <c r="BPU45" s="296"/>
      <c r="BPV45" s="296"/>
      <c r="BPW45" s="296"/>
      <c r="BPX45" s="296"/>
      <c r="BPY45" s="296"/>
      <c r="BPZ45" s="296"/>
      <c r="BQA45" s="296"/>
      <c r="BQB45" s="296"/>
      <c r="BQC45" s="296"/>
      <c r="BQD45" s="296"/>
      <c r="BQE45" s="296"/>
      <c r="BQF45" s="296"/>
      <c r="BQG45" s="296"/>
      <c r="BQH45" s="296"/>
      <c r="BQI45" s="296"/>
      <c r="BQJ45" s="296"/>
      <c r="BQK45" s="296"/>
      <c r="BQL45" s="296"/>
      <c r="BQM45" s="296"/>
      <c r="BQN45" s="296"/>
      <c r="BQO45" s="296"/>
      <c r="BQP45" s="296"/>
      <c r="BQQ45" s="296"/>
      <c r="BQR45" s="296"/>
      <c r="BQS45" s="296"/>
      <c r="BQT45" s="296"/>
      <c r="BQU45" s="296"/>
      <c r="BQV45" s="296"/>
      <c r="BQW45" s="296"/>
      <c r="BQX45" s="296"/>
      <c r="BQY45" s="296"/>
      <c r="BQZ45" s="296"/>
      <c r="BRA45" s="296"/>
      <c r="BRB45" s="296"/>
      <c r="BRC45" s="296"/>
      <c r="BRD45" s="296"/>
      <c r="BRE45" s="296"/>
      <c r="BRF45" s="296"/>
      <c r="BRG45" s="296"/>
      <c r="BRH45" s="296"/>
      <c r="BRI45" s="296"/>
      <c r="BRJ45" s="296"/>
      <c r="BRK45" s="296"/>
      <c r="BRL45" s="296"/>
      <c r="BRM45" s="296"/>
      <c r="BRN45" s="296"/>
      <c r="BRO45" s="296"/>
      <c r="BRP45" s="296"/>
      <c r="BRQ45" s="296"/>
      <c r="BRR45" s="296"/>
      <c r="BRS45" s="296"/>
      <c r="BRT45" s="296"/>
      <c r="BRU45" s="296"/>
      <c r="BRV45" s="296"/>
      <c r="BRW45" s="296"/>
      <c r="BRX45" s="296"/>
      <c r="BRY45" s="296"/>
      <c r="BRZ45" s="296"/>
      <c r="BSA45" s="296"/>
      <c r="BSB45" s="296"/>
      <c r="BSC45" s="296"/>
      <c r="BSD45" s="296"/>
      <c r="BSE45" s="296"/>
      <c r="BSF45" s="296"/>
      <c r="BSG45" s="296"/>
      <c r="BSH45" s="296"/>
      <c r="BSI45" s="296"/>
      <c r="BSJ45" s="296"/>
      <c r="BSK45" s="296"/>
      <c r="BSL45" s="296"/>
      <c r="BSM45" s="296"/>
      <c r="BSN45" s="296"/>
      <c r="BSO45" s="296"/>
      <c r="BSP45" s="296"/>
      <c r="BSQ45" s="296"/>
      <c r="BSR45" s="296"/>
      <c r="BSS45" s="296"/>
      <c r="BST45" s="296"/>
      <c r="BSU45" s="296"/>
      <c r="BSV45" s="296"/>
      <c r="BSW45" s="296"/>
      <c r="BSX45" s="296"/>
      <c r="BSY45" s="296"/>
      <c r="BSZ45" s="296"/>
      <c r="BTA45" s="296"/>
      <c r="BTB45" s="296"/>
      <c r="BTC45" s="296"/>
      <c r="BTD45" s="296"/>
      <c r="BTE45" s="296"/>
      <c r="BTF45" s="296"/>
      <c r="BTG45" s="296"/>
      <c r="BTH45" s="296"/>
      <c r="BTI45" s="296"/>
      <c r="BTJ45" s="296"/>
      <c r="BTK45" s="296"/>
      <c r="BTL45" s="296"/>
      <c r="BTM45" s="296"/>
      <c r="BTN45" s="296"/>
      <c r="BTO45" s="296"/>
      <c r="BTP45" s="296"/>
      <c r="BTQ45" s="296"/>
      <c r="BTR45" s="296"/>
      <c r="BTS45" s="296"/>
      <c r="BTT45" s="296"/>
      <c r="BTU45" s="296"/>
      <c r="BTV45" s="296"/>
      <c r="BTW45" s="296"/>
      <c r="BTX45" s="296"/>
      <c r="BTY45" s="296"/>
      <c r="BTZ45" s="296"/>
      <c r="BUA45" s="296"/>
      <c r="BUB45" s="296"/>
      <c r="BUC45" s="296"/>
      <c r="BUD45" s="296"/>
      <c r="BUE45" s="296"/>
      <c r="BUF45" s="296"/>
      <c r="BUG45" s="296"/>
      <c r="BUH45" s="296"/>
      <c r="BUI45" s="296"/>
      <c r="BUJ45" s="296"/>
      <c r="BUK45" s="296"/>
      <c r="BUL45" s="296"/>
      <c r="BUM45" s="296"/>
      <c r="BUN45" s="296"/>
      <c r="BUO45" s="296"/>
      <c r="BUP45" s="296"/>
      <c r="BUQ45" s="296"/>
      <c r="BUR45" s="296"/>
      <c r="BUS45" s="296"/>
      <c r="BUT45" s="296"/>
      <c r="BUU45" s="296"/>
      <c r="BUV45" s="296"/>
      <c r="BUW45" s="296"/>
      <c r="BUX45" s="296"/>
      <c r="BUY45" s="296"/>
      <c r="BUZ45" s="296"/>
      <c r="BVA45" s="296"/>
      <c r="BVB45" s="296"/>
      <c r="BVC45" s="296"/>
      <c r="BVD45" s="296"/>
      <c r="BVE45" s="296"/>
      <c r="BVF45" s="296"/>
      <c r="BVG45" s="296"/>
      <c r="BVH45" s="296"/>
      <c r="BVI45" s="296"/>
      <c r="BVJ45" s="296"/>
      <c r="BVK45" s="296"/>
      <c r="BVL45" s="296"/>
      <c r="BVM45" s="296"/>
      <c r="BVN45" s="296"/>
      <c r="BVO45" s="296"/>
      <c r="BVP45" s="296"/>
      <c r="BVQ45" s="296"/>
      <c r="BVR45" s="296"/>
      <c r="BVS45" s="296"/>
      <c r="BVT45" s="296"/>
      <c r="BVU45" s="296"/>
      <c r="BVV45" s="296"/>
      <c r="BVW45" s="296"/>
      <c r="BVX45" s="296"/>
      <c r="BVY45" s="296"/>
      <c r="BVZ45" s="296"/>
      <c r="BWA45" s="296"/>
      <c r="BWB45" s="296"/>
      <c r="BWC45" s="296"/>
      <c r="BWD45" s="296"/>
      <c r="BWE45" s="296"/>
      <c r="BWF45" s="296"/>
      <c r="BWG45" s="296"/>
      <c r="BWH45" s="296"/>
      <c r="BWI45" s="296"/>
      <c r="BWJ45" s="296"/>
      <c r="BWK45" s="296"/>
      <c r="BWL45" s="296"/>
      <c r="BWM45" s="296"/>
      <c r="BWN45" s="296"/>
      <c r="BWO45" s="296"/>
      <c r="BWP45" s="296"/>
      <c r="BWQ45" s="296"/>
      <c r="BWR45" s="296"/>
      <c r="BWS45" s="296"/>
      <c r="BWT45" s="296"/>
      <c r="BWU45" s="296"/>
      <c r="BWV45" s="296"/>
      <c r="BWW45" s="296"/>
      <c r="BWX45" s="296"/>
      <c r="BWY45" s="296"/>
      <c r="BWZ45" s="296"/>
      <c r="BXA45" s="296"/>
      <c r="BXB45" s="296"/>
      <c r="BXC45" s="296"/>
      <c r="BXD45" s="296"/>
      <c r="BXE45" s="296"/>
      <c r="BXF45" s="296"/>
      <c r="BXG45" s="296"/>
      <c r="BXH45" s="296"/>
      <c r="BXI45" s="296"/>
      <c r="BXJ45" s="296"/>
      <c r="BXK45" s="296"/>
      <c r="BXL45" s="296"/>
      <c r="BXM45" s="296"/>
      <c r="BXN45" s="296"/>
      <c r="BXO45" s="296"/>
      <c r="BXP45" s="296"/>
      <c r="BXQ45" s="296"/>
      <c r="BXR45" s="296"/>
      <c r="BXS45" s="296"/>
      <c r="BXT45" s="296"/>
      <c r="BXU45" s="296"/>
      <c r="BXV45" s="296"/>
      <c r="BXW45" s="296"/>
      <c r="BXX45" s="296"/>
      <c r="BXY45" s="296"/>
      <c r="BXZ45" s="296"/>
      <c r="BYA45" s="296"/>
      <c r="BYB45" s="296"/>
      <c r="BYC45" s="296"/>
      <c r="BYD45" s="296"/>
      <c r="BYE45" s="296"/>
      <c r="BYF45" s="296"/>
      <c r="BYG45" s="296"/>
      <c r="BYH45" s="296"/>
      <c r="BYI45" s="296"/>
      <c r="BYJ45" s="296"/>
      <c r="BYK45" s="296"/>
      <c r="BYL45" s="296"/>
      <c r="BYM45" s="296"/>
      <c r="BYN45" s="296"/>
      <c r="BYO45" s="296"/>
      <c r="BYP45" s="296"/>
      <c r="BYQ45" s="296"/>
      <c r="BYR45" s="296"/>
      <c r="BYS45" s="296"/>
      <c r="BYT45" s="296"/>
      <c r="BYU45" s="296"/>
      <c r="BYV45" s="296"/>
      <c r="BYW45" s="296"/>
      <c r="BYX45" s="296"/>
      <c r="BYY45" s="296"/>
      <c r="BYZ45" s="296"/>
      <c r="BZA45" s="296"/>
      <c r="BZB45" s="296"/>
      <c r="BZC45" s="296"/>
      <c r="BZD45" s="296"/>
      <c r="BZE45" s="296"/>
      <c r="BZF45" s="296"/>
      <c r="BZG45" s="296"/>
      <c r="BZH45" s="296"/>
      <c r="BZI45" s="296"/>
      <c r="BZJ45" s="296"/>
      <c r="BZK45" s="296"/>
      <c r="BZL45" s="296"/>
      <c r="BZM45" s="296"/>
      <c r="BZN45" s="296"/>
      <c r="BZO45" s="296"/>
      <c r="BZP45" s="296"/>
      <c r="BZQ45" s="296"/>
      <c r="BZR45" s="296"/>
      <c r="BZS45" s="296"/>
      <c r="BZT45" s="296"/>
      <c r="BZU45" s="296"/>
      <c r="BZV45" s="296"/>
      <c r="BZW45" s="296"/>
      <c r="BZX45" s="296"/>
      <c r="BZY45" s="296"/>
      <c r="BZZ45" s="296"/>
      <c r="CAA45" s="296"/>
      <c r="CAB45" s="296"/>
      <c r="CAC45" s="296"/>
      <c r="CAD45" s="296"/>
      <c r="CAE45" s="296"/>
      <c r="CAF45" s="296"/>
      <c r="CAG45" s="296"/>
      <c r="CAH45" s="296"/>
      <c r="CAI45" s="296"/>
      <c r="CAJ45" s="296"/>
      <c r="CAK45" s="296"/>
      <c r="CAL45" s="296"/>
      <c r="CAM45" s="296"/>
      <c r="CAN45" s="296"/>
      <c r="CAO45" s="296"/>
      <c r="CAP45" s="296"/>
      <c r="CAQ45" s="296"/>
      <c r="CAR45" s="296"/>
      <c r="CAS45" s="296"/>
      <c r="CAT45" s="296"/>
      <c r="CAU45" s="296"/>
      <c r="CAV45" s="296"/>
      <c r="CAW45" s="296"/>
      <c r="CAX45" s="296"/>
      <c r="CAY45" s="296"/>
      <c r="CAZ45" s="296"/>
      <c r="CBA45" s="296"/>
      <c r="CBB45" s="296"/>
      <c r="CBC45" s="296"/>
      <c r="CBD45" s="296"/>
      <c r="CBE45" s="296"/>
      <c r="CBF45" s="296"/>
      <c r="CBG45" s="296"/>
      <c r="CBH45" s="296"/>
      <c r="CBI45" s="296"/>
      <c r="CBJ45" s="296"/>
      <c r="CBK45" s="296"/>
      <c r="CBL45" s="296"/>
      <c r="CBM45" s="296"/>
      <c r="CBN45" s="296"/>
      <c r="CBO45" s="296"/>
      <c r="CBP45" s="296"/>
      <c r="CBQ45" s="296"/>
      <c r="CBR45" s="296"/>
      <c r="CBS45" s="296"/>
      <c r="CBT45" s="296"/>
      <c r="CBU45" s="296"/>
      <c r="CBV45" s="296"/>
      <c r="CBW45" s="296"/>
      <c r="CBX45" s="296"/>
      <c r="CBY45" s="296"/>
      <c r="CBZ45" s="296"/>
      <c r="CCA45" s="296"/>
      <c r="CCB45" s="296"/>
      <c r="CCC45" s="296"/>
      <c r="CCD45" s="296"/>
      <c r="CCE45" s="296"/>
      <c r="CCF45" s="296"/>
      <c r="CCG45" s="296"/>
      <c r="CCH45" s="296"/>
      <c r="CCI45" s="296"/>
      <c r="CCJ45" s="296"/>
      <c r="CCK45" s="296"/>
      <c r="CCL45" s="296"/>
      <c r="CCM45" s="296"/>
      <c r="CCN45" s="296"/>
      <c r="CCO45" s="296"/>
      <c r="CCP45" s="296"/>
      <c r="CCQ45" s="296"/>
      <c r="CCR45" s="296"/>
      <c r="CCS45" s="296"/>
      <c r="CCT45" s="296"/>
      <c r="CCU45" s="296"/>
      <c r="CCV45" s="296"/>
      <c r="CCW45" s="296"/>
      <c r="CCX45" s="296"/>
      <c r="CCY45" s="296"/>
      <c r="CCZ45" s="296"/>
      <c r="CDA45" s="296"/>
      <c r="CDB45" s="296"/>
      <c r="CDC45" s="296"/>
      <c r="CDD45" s="296"/>
      <c r="CDE45" s="296"/>
      <c r="CDF45" s="296"/>
      <c r="CDG45" s="296"/>
      <c r="CDH45" s="296"/>
      <c r="CDI45" s="296"/>
      <c r="CDJ45" s="296"/>
      <c r="CDK45" s="296"/>
      <c r="CDL45" s="296"/>
      <c r="CDM45" s="296"/>
      <c r="CDN45" s="296"/>
      <c r="CDO45" s="296"/>
      <c r="CDP45" s="296"/>
      <c r="CDQ45" s="296"/>
      <c r="CDR45" s="296"/>
      <c r="CDS45" s="296"/>
      <c r="CDT45" s="296"/>
      <c r="CDU45" s="296"/>
      <c r="CDV45" s="296"/>
      <c r="CDW45" s="296"/>
      <c r="CDX45" s="296"/>
      <c r="CDY45" s="296"/>
      <c r="CDZ45" s="296"/>
      <c r="CEA45" s="296"/>
      <c r="CEB45" s="296"/>
      <c r="CEC45" s="296"/>
      <c r="CED45" s="296"/>
      <c r="CEE45" s="296"/>
      <c r="CEF45" s="296"/>
      <c r="CEG45" s="296"/>
      <c r="CEH45" s="296"/>
      <c r="CEI45" s="296"/>
      <c r="CEJ45" s="296"/>
      <c r="CEK45" s="296"/>
      <c r="CEL45" s="296"/>
      <c r="CEM45" s="296"/>
      <c r="CEN45" s="296"/>
      <c r="CEO45" s="296"/>
      <c r="CEP45" s="296"/>
      <c r="CEQ45" s="296"/>
      <c r="CER45" s="296"/>
      <c r="CES45" s="296"/>
      <c r="CET45" s="296"/>
      <c r="CEU45" s="296"/>
      <c r="CEV45" s="296"/>
      <c r="CEW45" s="296"/>
      <c r="CEX45" s="296"/>
      <c r="CEY45" s="296"/>
      <c r="CEZ45" s="296"/>
      <c r="CFA45" s="296"/>
      <c r="CFB45" s="296"/>
      <c r="CFC45" s="296"/>
      <c r="CFD45" s="296"/>
      <c r="CFE45" s="296"/>
      <c r="CFF45" s="296"/>
      <c r="CFG45" s="296"/>
      <c r="CFH45" s="296"/>
      <c r="CFI45" s="296"/>
      <c r="CFJ45" s="296"/>
      <c r="CFK45" s="296"/>
      <c r="CFL45" s="296"/>
      <c r="CFM45" s="296"/>
      <c r="CFN45" s="296"/>
      <c r="CFO45" s="296"/>
      <c r="CFP45" s="296"/>
      <c r="CFQ45" s="296"/>
      <c r="CFR45" s="296"/>
      <c r="CFS45" s="296"/>
      <c r="CFT45" s="296"/>
      <c r="CFU45" s="296"/>
      <c r="CFV45" s="296"/>
      <c r="CFW45" s="296"/>
      <c r="CFX45" s="296"/>
      <c r="CFY45" s="296"/>
      <c r="CFZ45" s="296"/>
      <c r="CGA45" s="296"/>
      <c r="CGB45" s="296"/>
      <c r="CGC45" s="296"/>
      <c r="CGD45" s="296"/>
      <c r="CGE45" s="296"/>
      <c r="CGF45" s="296"/>
      <c r="CGG45" s="296"/>
      <c r="CGH45" s="296"/>
      <c r="CGI45" s="296"/>
      <c r="CGJ45" s="296"/>
      <c r="CGK45" s="296"/>
      <c r="CGL45" s="296"/>
      <c r="CGM45" s="296"/>
      <c r="CGN45" s="296"/>
      <c r="CGO45" s="296"/>
      <c r="CGP45" s="296"/>
      <c r="CGQ45" s="296"/>
      <c r="CGR45" s="296"/>
      <c r="CGS45" s="296"/>
      <c r="CGT45" s="296"/>
      <c r="CGU45" s="296"/>
      <c r="CGV45" s="296"/>
      <c r="CGW45" s="296"/>
      <c r="CGX45" s="296"/>
      <c r="CGY45" s="296"/>
      <c r="CGZ45" s="296"/>
      <c r="CHA45" s="296"/>
      <c r="CHB45" s="296"/>
      <c r="CHC45" s="296"/>
      <c r="CHD45" s="296"/>
      <c r="CHE45" s="296"/>
      <c r="CHF45" s="296"/>
      <c r="CHG45" s="296"/>
      <c r="CHH45" s="296"/>
      <c r="CHI45" s="296"/>
      <c r="CHJ45" s="296"/>
      <c r="CHK45" s="296"/>
      <c r="CHL45" s="296"/>
      <c r="CHM45" s="296"/>
      <c r="CHN45" s="296"/>
      <c r="CHO45" s="296"/>
      <c r="CHP45" s="296"/>
      <c r="CHQ45" s="296"/>
      <c r="CHR45" s="296"/>
      <c r="CHS45" s="296"/>
      <c r="CHT45" s="296"/>
      <c r="CHU45" s="296"/>
      <c r="CHV45" s="296"/>
      <c r="CHW45" s="296"/>
      <c r="CHX45" s="296"/>
      <c r="CHY45" s="296"/>
      <c r="CHZ45" s="296"/>
      <c r="CIA45" s="296"/>
      <c r="CIB45" s="296"/>
      <c r="CIC45" s="296"/>
      <c r="CID45" s="296"/>
      <c r="CIE45" s="296"/>
      <c r="CIF45" s="296"/>
      <c r="CIG45" s="296"/>
      <c r="CIH45" s="296"/>
      <c r="CII45" s="296"/>
      <c r="CIJ45" s="296"/>
      <c r="CIK45" s="296"/>
      <c r="CIL45" s="296"/>
      <c r="CIM45" s="296"/>
      <c r="CIN45" s="296"/>
      <c r="CIO45" s="296"/>
      <c r="CIP45" s="296"/>
      <c r="CIQ45" s="296"/>
      <c r="CIR45" s="296"/>
      <c r="CIS45" s="296"/>
      <c r="CIT45" s="296"/>
      <c r="CIU45" s="296"/>
      <c r="CIV45" s="296"/>
      <c r="CIW45" s="296"/>
      <c r="CIX45" s="296"/>
      <c r="CIY45" s="296"/>
      <c r="CIZ45" s="296"/>
      <c r="CJA45" s="296"/>
      <c r="CJB45" s="296"/>
      <c r="CJC45" s="296"/>
      <c r="CJD45" s="296"/>
      <c r="CJE45" s="296"/>
      <c r="CJF45" s="296"/>
      <c r="CJG45" s="296"/>
      <c r="CJH45" s="296"/>
      <c r="CJI45" s="296"/>
      <c r="CJJ45" s="296"/>
      <c r="CJK45" s="296"/>
      <c r="CJL45" s="296"/>
      <c r="CJM45" s="296"/>
      <c r="CJN45" s="296"/>
      <c r="CJO45" s="296"/>
      <c r="CJP45" s="296"/>
      <c r="CJQ45" s="296"/>
      <c r="CJR45" s="296"/>
      <c r="CJS45" s="296"/>
      <c r="CJT45" s="296"/>
      <c r="CJU45" s="296"/>
      <c r="CJV45" s="296"/>
      <c r="CJW45" s="296"/>
      <c r="CJX45" s="296"/>
      <c r="CJY45" s="296"/>
      <c r="CJZ45" s="296"/>
      <c r="CKA45" s="296"/>
      <c r="CKB45" s="296"/>
      <c r="CKC45" s="296"/>
      <c r="CKD45" s="296"/>
      <c r="CKE45" s="296"/>
      <c r="CKF45" s="296"/>
      <c r="CKG45" s="296"/>
      <c r="CKH45" s="296"/>
      <c r="CKI45" s="296"/>
      <c r="CKJ45" s="296"/>
      <c r="CKK45" s="296"/>
      <c r="CKL45" s="296"/>
      <c r="CKM45" s="296"/>
      <c r="CKN45" s="296"/>
      <c r="CKO45" s="296"/>
      <c r="CKP45" s="296"/>
      <c r="CKQ45" s="296"/>
      <c r="CKR45" s="296"/>
      <c r="CKS45" s="296"/>
      <c r="CKT45" s="296"/>
      <c r="CKU45" s="296"/>
      <c r="CKV45" s="296"/>
      <c r="CKW45" s="296"/>
      <c r="CKX45" s="296"/>
      <c r="CKY45" s="296"/>
      <c r="CKZ45" s="296"/>
      <c r="CLA45" s="296"/>
      <c r="CLB45" s="296"/>
      <c r="CLC45" s="296"/>
      <c r="CLD45" s="296"/>
      <c r="CLE45" s="296"/>
      <c r="CLF45" s="296"/>
      <c r="CLG45" s="296"/>
      <c r="CLH45" s="296"/>
      <c r="CLI45" s="296"/>
      <c r="CLJ45" s="296"/>
      <c r="CLK45" s="296"/>
      <c r="CLL45" s="296"/>
      <c r="CLM45" s="296"/>
      <c r="CLN45" s="296"/>
      <c r="CLO45" s="296"/>
      <c r="CLP45" s="296"/>
      <c r="CLQ45" s="296"/>
      <c r="CLR45" s="296"/>
      <c r="CLS45" s="296"/>
      <c r="CLT45" s="296"/>
      <c r="CLU45" s="296"/>
      <c r="CLV45" s="296"/>
      <c r="CLW45" s="296"/>
      <c r="CLX45" s="296"/>
      <c r="CLY45" s="296"/>
      <c r="CLZ45" s="296"/>
      <c r="CMA45" s="296"/>
      <c r="CMB45" s="296"/>
      <c r="CMC45" s="296"/>
      <c r="CMD45" s="296"/>
      <c r="CME45" s="296"/>
      <c r="CMF45" s="296"/>
      <c r="CMG45" s="296"/>
      <c r="CMH45" s="296"/>
      <c r="CMI45" s="296"/>
      <c r="CMJ45" s="296"/>
      <c r="CMK45" s="296"/>
      <c r="CML45" s="296"/>
      <c r="CMM45" s="296"/>
      <c r="CMN45" s="296"/>
      <c r="CMO45" s="296"/>
      <c r="CMP45" s="296"/>
      <c r="CMQ45" s="296"/>
      <c r="CMR45" s="296"/>
      <c r="CMS45" s="296"/>
      <c r="CMT45" s="296"/>
      <c r="CMU45" s="296"/>
      <c r="CMV45" s="296"/>
      <c r="CMW45" s="296"/>
      <c r="CMX45" s="296"/>
      <c r="CMY45" s="296"/>
      <c r="CMZ45" s="296"/>
      <c r="CNA45" s="296"/>
      <c r="CNB45" s="296"/>
      <c r="CNC45" s="296"/>
      <c r="CND45" s="296"/>
      <c r="CNE45" s="296"/>
      <c r="CNF45" s="296"/>
      <c r="CNG45" s="296"/>
      <c r="CNH45" s="296"/>
      <c r="CNI45" s="296"/>
      <c r="CNJ45" s="296"/>
      <c r="CNK45" s="296"/>
      <c r="CNL45" s="296"/>
      <c r="CNM45" s="296"/>
      <c r="CNN45" s="296"/>
      <c r="CNO45" s="296"/>
      <c r="CNP45" s="296"/>
      <c r="CNQ45" s="296"/>
      <c r="CNR45" s="296"/>
      <c r="CNS45" s="296"/>
      <c r="CNT45" s="296"/>
      <c r="CNU45" s="296"/>
      <c r="CNV45" s="296"/>
      <c r="CNW45" s="296"/>
      <c r="CNX45" s="296"/>
      <c r="CNY45" s="296"/>
      <c r="CNZ45" s="296"/>
      <c r="COA45" s="296"/>
      <c r="COB45" s="296"/>
      <c r="COC45" s="296"/>
      <c r="COD45" s="296"/>
      <c r="COE45" s="296"/>
      <c r="COF45" s="296"/>
      <c r="COG45" s="296"/>
      <c r="COH45" s="296"/>
      <c r="COI45" s="296"/>
      <c r="COJ45" s="296"/>
      <c r="COK45" s="296"/>
      <c r="COL45" s="296"/>
      <c r="COM45" s="296"/>
      <c r="CON45" s="296"/>
      <c r="COO45" s="296"/>
      <c r="COP45" s="296"/>
      <c r="COQ45" s="296"/>
      <c r="COR45" s="296"/>
      <c r="COS45" s="296"/>
      <c r="COT45" s="296"/>
      <c r="COU45" s="296"/>
      <c r="COV45" s="296"/>
      <c r="COW45" s="296"/>
      <c r="COX45" s="296"/>
      <c r="COY45" s="296"/>
      <c r="COZ45" s="296"/>
      <c r="CPA45" s="296"/>
      <c r="CPB45" s="296"/>
      <c r="CPC45" s="296"/>
      <c r="CPD45" s="296"/>
      <c r="CPE45" s="296"/>
      <c r="CPF45" s="296"/>
      <c r="CPG45" s="296"/>
      <c r="CPH45" s="296"/>
      <c r="CPI45" s="296"/>
      <c r="CPJ45" s="296"/>
      <c r="CPK45" s="296"/>
      <c r="CPL45" s="296"/>
      <c r="CPM45" s="296"/>
      <c r="CPN45" s="296"/>
      <c r="CPO45" s="296"/>
      <c r="CPP45" s="296"/>
      <c r="CPQ45" s="296"/>
      <c r="CPR45" s="296"/>
      <c r="CPS45" s="296"/>
      <c r="CPT45" s="296"/>
      <c r="CPU45" s="296"/>
      <c r="CPV45" s="296"/>
      <c r="CPW45" s="296"/>
      <c r="CPX45" s="296"/>
      <c r="CPY45" s="296"/>
      <c r="CPZ45" s="296"/>
      <c r="CQA45" s="296"/>
      <c r="CQB45" s="296"/>
      <c r="CQC45" s="296"/>
      <c r="CQD45" s="296"/>
      <c r="CQE45" s="296"/>
      <c r="CQF45" s="296"/>
      <c r="CQG45" s="296"/>
      <c r="CQH45" s="296"/>
      <c r="CQI45" s="296"/>
      <c r="CQJ45" s="296"/>
      <c r="CQK45" s="296"/>
      <c r="CQL45" s="296"/>
      <c r="CQM45" s="296"/>
      <c r="CQN45" s="296"/>
      <c r="CQO45" s="296"/>
      <c r="CQP45" s="296"/>
      <c r="CQQ45" s="296"/>
      <c r="CQR45" s="296"/>
      <c r="CQS45" s="296"/>
      <c r="CQT45" s="296"/>
      <c r="CQU45" s="296"/>
      <c r="CQV45" s="296"/>
      <c r="CQW45" s="296"/>
      <c r="CQX45" s="296"/>
      <c r="CQY45" s="296"/>
      <c r="CQZ45" s="296"/>
      <c r="CRA45" s="296"/>
      <c r="CRB45" s="296"/>
      <c r="CRC45" s="296"/>
      <c r="CRD45" s="296"/>
      <c r="CRE45" s="296"/>
      <c r="CRF45" s="296"/>
      <c r="CRG45" s="296"/>
      <c r="CRH45" s="296"/>
      <c r="CRI45" s="296"/>
      <c r="CRJ45" s="296"/>
      <c r="CRK45" s="296"/>
      <c r="CRL45" s="296"/>
      <c r="CRM45" s="296"/>
      <c r="CRN45" s="296"/>
      <c r="CRO45" s="296"/>
      <c r="CRP45" s="296"/>
      <c r="CRQ45" s="296"/>
      <c r="CRR45" s="296"/>
      <c r="CRS45" s="296"/>
      <c r="CRT45" s="296"/>
      <c r="CRU45" s="296"/>
      <c r="CRV45" s="296"/>
      <c r="CRW45" s="296"/>
      <c r="CRX45" s="296"/>
      <c r="CRY45" s="296"/>
      <c r="CRZ45" s="296"/>
      <c r="CSA45" s="296"/>
      <c r="CSB45" s="296"/>
      <c r="CSC45" s="296"/>
      <c r="CSD45" s="296"/>
      <c r="CSE45" s="296"/>
      <c r="CSF45" s="296"/>
      <c r="CSG45" s="296"/>
      <c r="CSH45" s="296"/>
      <c r="CSI45" s="296"/>
      <c r="CSJ45" s="296"/>
      <c r="CSK45" s="296"/>
      <c r="CSL45" s="296"/>
      <c r="CSM45" s="296"/>
      <c r="CSN45" s="296"/>
      <c r="CSO45" s="296"/>
      <c r="CSP45" s="296"/>
      <c r="CSQ45" s="296"/>
      <c r="CSR45" s="296"/>
      <c r="CSS45" s="296"/>
      <c r="CST45" s="296"/>
      <c r="CSU45" s="296"/>
      <c r="CSV45" s="296"/>
      <c r="CSW45" s="296"/>
      <c r="CSX45" s="296"/>
      <c r="CSY45" s="296"/>
      <c r="CSZ45" s="296"/>
      <c r="CTA45" s="296"/>
      <c r="CTB45" s="296"/>
      <c r="CTC45" s="296"/>
      <c r="CTD45" s="296"/>
      <c r="CTE45" s="296"/>
      <c r="CTF45" s="296"/>
      <c r="CTG45" s="296"/>
      <c r="CTH45" s="296"/>
      <c r="CTI45" s="296"/>
      <c r="CTJ45" s="296"/>
      <c r="CTK45" s="296"/>
      <c r="CTL45" s="296"/>
      <c r="CTM45" s="296"/>
      <c r="CTN45" s="296"/>
      <c r="CTO45" s="296"/>
      <c r="CTP45" s="296"/>
      <c r="CTQ45" s="296"/>
      <c r="CTR45" s="296"/>
      <c r="CTS45" s="296"/>
      <c r="CTT45" s="296"/>
      <c r="CTU45" s="296"/>
      <c r="CTV45" s="296"/>
      <c r="CTW45" s="296"/>
      <c r="CTX45" s="296"/>
      <c r="CTY45" s="296"/>
      <c r="CTZ45" s="296"/>
      <c r="CUA45" s="296"/>
      <c r="CUB45" s="296"/>
      <c r="CUC45" s="296"/>
      <c r="CUD45" s="296"/>
      <c r="CUE45" s="296"/>
      <c r="CUF45" s="296"/>
      <c r="CUG45" s="296"/>
      <c r="CUH45" s="296"/>
      <c r="CUI45" s="296"/>
      <c r="CUJ45" s="296"/>
      <c r="CUK45" s="296"/>
      <c r="CUL45" s="296"/>
      <c r="CUM45" s="296"/>
      <c r="CUN45" s="296"/>
      <c r="CUO45" s="296"/>
      <c r="CUP45" s="296"/>
      <c r="CUQ45" s="296"/>
      <c r="CUR45" s="296"/>
      <c r="CUS45" s="296"/>
      <c r="CUT45" s="296"/>
      <c r="CUU45" s="296"/>
      <c r="CUV45" s="296"/>
      <c r="CUW45" s="296"/>
      <c r="CUX45" s="296"/>
      <c r="CUY45" s="296"/>
      <c r="CUZ45" s="296"/>
      <c r="CVA45" s="296"/>
      <c r="CVB45" s="296"/>
      <c r="CVC45" s="296"/>
      <c r="CVD45" s="296"/>
      <c r="CVE45" s="296"/>
      <c r="CVF45" s="296"/>
      <c r="CVG45" s="296"/>
      <c r="CVH45" s="296"/>
      <c r="CVI45" s="296"/>
      <c r="CVJ45" s="296"/>
      <c r="CVK45" s="296"/>
      <c r="CVL45" s="296"/>
      <c r="CVM45" s="296"/>
      <c r="CVN45" s="296"/>
      <c r="CVO45" s="296"/>
      <c r="CVP45" s="296"/>
      <c r="CVQ45" s="296"/>
      <c r="CVR45" s="296"/>
      <c r="CVS45" s="296"/>
      <c r="CVT45" s="296"/>
      <c r="CVU45" s="296"/>
      <c r="CVV45" s="296"/>
      <c r="CVW45" s="296"/>
      <c r="CVX45" s="296"/>
      <c r="CVY45" s="296"/>
      <c r="CVZ45" s="296"/>
      <c r="CWA45" s="296"/>
      <c r="CWB45" s="296"/>
      <c r="CWC45" s="296"/>
      <c r="CWD45" s="296"/>
      <c r="CWE45" s="296"/>
      <c r="CWF45" s="296"/>
      <c r="CWG45" s="296"/>
      <c r="CWH45" s="296"/>
      <c r="CWI45" s="296"/>
      <c r="CWJ45" s="296"/>
      <c r="CWK45" s="296"/>
      <c r="CWL45" s="296"/>
      <c r="CWM45" s="296"/>
      <c r="CWN45" s="296"/>
      <c r="CWO45" s="296"/>
      <c r="CWP45" s="296"/>
      <c r="CWQ45" s="296"/>
      <c r="CWR45" s="296"/>
      <c r="CWS45" s="296"/>
      <c r="CWT45" s="296"/>
      <c r="CWU45" s="296"/>
      <c r="CWV45" s="296"/>
      <c r="CWW45" s="296"/>
      <c r="CWX45" s="296"/>
      <c r="CWY45" s="296"/>
      <c r="CWZ45" s="296"/>
      <c r="CXA45" s="296"/>
      <c r="CXB45" s="296"/>
      <c r="CXC45" s="296"/>
      <c r="CXD45" s="296"/>
      <c r="CXE45" s="296"/>
      <c r="CXF45" s="296"/>
      <c r="CXG45" s="296"/>
      <c r="CXH45" s="296"/>
      <c r="CXI45" s="296"/>
      <c r="CXJ45" s="296"/>
      <c r="CXK45" s="296"/>
      <c r="CXL45" s="296"/>
      <c r="CXM45" s="296"/>
      <c r="CXN45" s="296"/>
      <c r="CXO45" s="296"/>
      <c r="CXP45" s="296"/>
      <c r="CXQ45" s="296"/>
      <c r="CXR45" s="296"/>
      <c r="CXS45" s="296"/>
      <c r="CXT45" s="296"/>
      <c r="CXU45" s="296"/>
      <c r="CXV45" s="296"/>
      <c r="CXW45" s="296"/>
      <c r="CXX45" s="296"/>
      <c r="CXY45" s="296"/>
      <c r="CXZ45" s="296"/>
      <c r="CYA45" s="296"/>
      <c r="CYB45" s="296"/>
      <c r="CYC45" s="296"/>
      <c r="CYD45" s="296"/>
      <c r="CYE45" s="296"/>
      <c r="CYF45" s="296"/>
      <c r="CYG45" s="296"/>
      <c r="CYH45" s="296"/>
      <c r="CYI45" s="296"/>
      <c r="CYJ45" s="296"/>
      <c r="CYK45" s="296"/>
      <c r="CYL45" s="296"/>
      <c r="CYM45" s="296"/>
      <c r="CYN45" s="296"/>
      <c r="CYO45" s="296"/>
      <c r="CYP45" s="296"/>
      <c r="CYQ45" s="296"/>
      <c r="CYR45" s="296"/>
      <c r="CYS45" s="296"/>
      <c r="CYT45" s="296"/>
      <c r="CYU45" s="296"/>
      <c r="CYV45" s="296"/>
      <c r="CYW45" s="296"/>
      <c r="CYX45" s="296"/>
      <c r="CYY45" s="296"/>
      <c r="CYZ45" s="296"/>
      <c r="CZA45" s="296"/>
      <c r="CZB45" s="296"/>
      <c r="CZC45" s="296"/>
      <c r="CZD45" s="296"/>
      <c r="CZE45" s="296"/>
      <c r="CZF45" s="296"/>
      <c r="CZG45" s="296"/>
      <c r="CZH45" s="296"/>
      <c r="CZI45" s="296"/>
      <c r="CZJ45" s="296"/>
      <c r="CZK45" s="296"/>
      <c r="CZL45" s="296"/>
      <c r="CZM45" s="296"/>
      <c r="CZN45" s="296"/>
      <c r="CZO45" s="296"/>
      <c r="CZP45" s="296"/>
      <c r="CZQ45" s="296"/>
      <c r="CZR45" s="296"/>
      <c r="CZS45" s="296"/>
      <c r="CZT45" s="296"/>
      <c r="CZU45" s="296"/>
      <c r="CZV45" s="296"/>
      <c r="CZW45" s="296"/>
      <c r="CZX45" s="296"/>
      <c r="CZY45" s="296"/>
      <c r="CZZ45" s="296"/>
      <c r="DAA45" s="296"/>
      <c r="DAB45" s="296"/>
      <c r="DAC45" s="296"/>
      <c r="DAD45" s="296"/>
      <c r="DAE45" s="296"/>
      <c r="DAF45" s="296"/>
      <c r="DAG45" s="296"/>
      <c r="DAH45" s="296"/>
      <c r="DAI45" s="296"/>
      <c r="DAJ45" s="296"/>
      <c r="DAK45" s="296"/>
      <c r="DAL45" s="296"/>
      <c r="DAM45" s="296"/>
      <c r="DAN45" s="296"/>
      <c r="DAO45" s="296"/>
      <c r="DAP45" s="296"/>
      <c r="DAQ45" s="296"/>
      <c r="DAR45" s="296"/>
      <c r="DAS45" s="296"/>
      <c r="DAT45" s="296"/>
      <c r="DAU45" s="296"/>
      <c r="DAV45" s="296"/>
      <c r="DAW45" s="296"/>
      <c r="DAX45" s="296"/>
      <c r="DAY45" s="296"/>
      <c r="DAZ45" s="296"/>
      <c r="DBA45" s="296"/>
      <c r="DBB45" s="296"/>
      <c r="DBC45" s="296"/>
      <c r="DBD45" s="296"/>
      <c r="DBE45" s="296"/>
      <c r="DBF45" s="296"/>
      <c r="DBG45" s="296"/>
      <c r="DBH45" s="296"/>
      <c r="DBI45" s="296"/>
      <c r="DBJ45" s="296"/>
      <c r="DBK45" s="296"/>
      <c r="DBL45" s="296"/>
      <c r="DBM45" s="296"/>
      <c r="DBN45" s="296"/>
      <c r="DBO45" s="296"/>
      <c r="DBP45" s="296"/>
      <c r="DBQ45" s="296"/>
      <c r="DBR45" s="296"/>
      <c r="DBS45" s="296"/>
      <c r="DBT45" s="296"/>
      <c r="DBU45" s="296"/>
      <c r="DBV45" s="296"/>
      <c r="DBW45" s="296"/>
      <c r="DBX45" s="296"/>
      <c r="DBY45" s="296"/>
      <c r="DBZ45" s="296"/>
      <c r="DCA45" s="296"/>
      <c r="DCB45" s="296"/>
      <c r="DCC45" s="296"/>
      <c r="DCD45" s="296"/>
      <c r="DCE45" s="296"/>
      <c r="DCF45" s="296"/>
      <c r="DCG45" s="296"/>
      <c r="DCH45" s="296"/>
      <c r="DCI45" s="296"/>
      <c r="DCJ45" s="296"/>
      <c r="DCK45" s="296"/>
      <c r="DCL45" s="296"/>
      <c r="DCM45" s="296"/>
      <c r="DCN45" s="296"/>
      <c r="DCO45" s="296"/>
      <c r="DCP45" s="296"/>
      <c r="DCQ45" s="296"/>
      <c r="DCR45" s="296"/>
      <c r="DCS45" s="296"/>
      <c r="DCT45" s="296"/>
      <c r="DCU45" s="296"/>
      <c r="DCV45" s="296"/>
      <c r="DCW45" s="296"/>
      <c r="DCX45" s="296"/>
      <c r="DCY45" s="296"/>
      <c r="DCZ45" s="296"/>
      <c r="DDA45" s="296"/>
      <c r="DDB45" s="296"/>
      <c r="DDC45" s="296"/>
      <c r="DDD45" s="296"/>
      <c r="DDE45" s="296"/>
      <c r="DDF45" s="296"/>
      <c r="DDG45" s="296"/>
      <c r="DDH45" s="296"/>
      <c r="DDI45" s="296"/>
      <c r="DDJ45" s="296"/>
      <c r="DDK45" s="296"/>
      <c r="DDL45" s="296"/>
      <c r="DDM45" s="296"/>
      <c r="DDN45" s="296"/>
      <c r="DDO45" s="296"/>
      <c r="DDP45" s="296"/>
      <c r="DDQ45" s="296"/>
      <c r="DDR45" s="296"/>
      <c r="DDS45" s="296"/>
      <c r="DDT45" s="296"/>
      <c r="DDU45" s="296"/>
      <c r="DDV45" s="296"/>
      <c r="DDW45" s="296"/>
      <c r="DDX45" s="296"/>
      <c r="DDY45" s="296"/>
      <c r="DDZ45" s="296"/>
      <c r="DEA45" s="296"/>
      <c r="DEB45" s="296"/>
      <c r="DEC45" s="296"/>
      <c r="DED45" s="296"/>
      <c r="DEE45" s="296"/>
      <c r="DEF45" s="296"/>
      <c r="DEG45" s="296"/>
      <c r="DEH45" s="296"/>
      <c r="DEI45" s="296"/>
      <c r="DEJ45" s="296"/>
      <c r="DEK45" s="296"/>
      <c r="DEL45" s="296"/>
      <c r="DEM45" s="296"/>
      <c r="DEN45" s="296"/>
      <c r="DEO45" s="296"/>
      <c r="DEP45" s="296"/>
      <c r="DEQ45" s="296"/>
      <c r="DER45" s="296"/>
      <c r="DES45" s="296"/>
      <c r="DET45" s="296"/>
      <c r="DEU45" s="296"/>
      <c r="DEV45" s="296"/>
      <c r="DEW45" s="296"/>
      <c r="DEX45" s="296"/>
      <c r="DEY45" s="296"/>
      <c r="DEZ45" s="296"/>
      <c r="DFA45" s="296"/>
      <c r="DFB45" s="296"/>
      <c r="DFC45" s="296"/>
      <c r="DFD45" s="296"/>
      <c r="DFE45" s="296"/>
      <c r="DFF45" s="296"/>
      <c r="DFG45" s="296"/>
      <c r="DFH45" s="296"/>
      <c r="DFI45" s="296"/>
      <c r="DFJ45" s="296"/>
      <c r="DFK45" s="296"/>
      <c r="DFL45" s="296"/>
      <c r="DFM45" s="296"/>
      <c r="DFN45" s="296"/>
      <c r="DFO45" s="296"/>
      <c r="DFP45" s="296"/>
      <c r="DFQ45" s="296"/>
      <c r="DFR45" s="296"/>
      <c r="DFS45" s="296"/>
      <c r="DFT45" s="296"/>
      <c r="DFU45" s="296"/>
      <c r="DFV45" s="296"/>
      <c r="DFW45" s="296"/>
      <c r="DFX45" s="296"/>
      <c r="DFY45" s="296"/>
      <c r="DFZ45" s="296"/>
      <c r="DGA45" s="296"/>
      <c r="DGB45" s="296"/>
      <c r="DGC45" s="296"/>
      <c r="DGD45" s="296"/>
      <c r="DGE45" s="296"/>
      <c r="DGF45" s="296"/>
      <c r="DGG45" s="296"/>
      <c r="DGH45" s="296"/>
      <c r="DGI45" s="296"/>
      <c r="DGJ45" s="296"/>
      <c r="DGK45" s="296"/>
      <c r="DGL45" s="296"/>
      <c r="DGM45" s="296"/>
      <c r="DGN45" s="296"/>
      <c r="DGO45" s="296"/>
      <c r="DGP45" s="296"/>
      <c r="DGQ45" s="296"/>
      <c r="DGR45" s="296"/>
      <c r="DGS45" s="296"/>
      <c r="DGT45" s="296"/>
      <c r="DGU45" s="296"/>
      <c r="DGV45" s="296"/>
      <c r="DGW45" s="296"/>
      <c r="DGX45" s="296"/>
      <c r="DGY45" s="296"/>
      <c r="DGZ45" s="296"/>
      <c r="DHA45" s="296"/>
      <c r="DHB45" s="296"/>
      <c r="DHC45" s="296"/>
      <c r="DHD45" s="296"/>
      <c r="DHE45" s="296"/>
      <c r="DHF45" s="296"/>
      <c r="DHG45" s="296"/>
      <c r="DHH45" s="296"/>
      <c r="DHI45" s="296"/>
      <c r="DHJ45" s="296"/>
      <c r="DHK45" s="296"/>
      <c r="DHL45" s="296"/>
      <c r="DHM45" s="296"/>
      <c r="DHN45" s="296"/>
      <c r="DHO45" s="296"/>
      <c r="DHP45" s="296"/>
      <c r="DHQ45" s="296"/>
      <c r="DHR45" s="296"/>
      <c r="DHS45" s="296"/>
      <c r="DHT45" s="296"/>
      <c r="DHU45" s="296"/>
      <c r="DHV45" s="296"/>
      <c r="DHW45" s="296"/>
      <c r="DHX45" s="296"/>
      <c r="DHY45" s="296"/>
      <c r="DHZ45" s="296"/>
      <c r="DIA45" s="296"/>
      <c r="DIB45" s="296"/>
      <c r="DIC45" s="296"/>
      <c r="DID45" s="296"/>
      <c r="DIE45" s="296"/>
      <c r="DIF45" s="296"/>
      <c r="DIG45" s="296"/>
      <c r="DIH45" s="296"/>
      <c r="DII45" s="296"/>
      <c r="DIJ45" s="296"/>
      <c r="DIK45" s="296"/>
      <c r="DIL45" s="296"/>
      <c r="DIM45" s="296"/>
      <c r="DIN45" s="296"/>
      <c r="DIO45" s="296"/>
      <c r="DIP45" s="296"/>
      <c r="DIQ45" s="296"/>
      <c r="DIR45" s="296"/>
      <c r="DIS45" s="296"/>
      <c r="DIT45" s="296"/>
      <c r="DIU45" s="296"/>
      <c r="DIV45" s="296"/>
      <c r="DIW45" s="296"/>
      <c r="DIX45" s="296"/>
      <c r="DIY45" s="296"/>
      <c r="DIZ45" s="296"/>
      <c r="DJA45" s="296"/>
      <c r="DJB45" s="296"/>
      <c r="DJC45" s="296"/>
      <c r="DJD45" s="296"/>
      <c r="DJE45" s="296"/>
      <c r="DJF45" s="296"/>
      <c r="DJG45" s="296"/>
      <c r="DJH45" s="296"/>
      <c r="DJI45" s="296"/>
      <c r="DJJ45" s="296"/>
      <c r="DJK45" s="296"/>
      <c r="DJL45" s="296"/>
      <c r="DJM45" s="296"/>
      <c r="DJN45" s="296"/>
      <c r="DJO45" s="296"/>
      <c r="DJP45" s="296"/>
      <c r="DJQ45" s="296"/>
      <c r="DJR45" s="296"/>
      <c r="DJS45" s="296"/>
      <c r="DJT45" s="296"/>
      <c r="DJU45" s="296"/>
      <c r="DJV45" s="296"/>
      <c r="DJW45" s="296"/>
      <c r="DJX45" s="296"/>
      <c r="DJY45" s="296"/>
      <c r="DJZ45" s="296"/>
      <c r="DKA45" s="296"/>
      <c r="DKB45" s="296"/>
      <c r="DKC45" s="296"/>
      <c r="DKD45" s="296"/>
      <c r="DKE45" s="296"/>
      <c r="DKF45" s="296"/>
      <c r="DKG45" s="296"/>
      <c r="DKH45" s="296"/>
      <c r="DKI45" s="296"/>
      <c r="DKJ45" s="296"/>
      <c r="DKK45" s="296"/>
      <c r="DKL45" s="296"/>
      <c r="DKM45" s="296"/>
      <c r="DKN45" s="296"/>
      <c r="DKO45" s="296"/>
      <c r="DKP45" s="296"/>
      <c r="DKQ45" s="296"/>
      <c r="DKR45" s="296"/>
      <c r="DKS45" s="296"/>
      <c r="DKT45" s="296"/>
      <c r="DKU45" s="296"/>
      <c r="DKV45" s="296"/>
      <c r="DKW45" s="296"/>
      <c r="DKX45" s="296"/>
      <c r="DKY45" s="296"/>
      <c r="DKZ45" s="296"/>
      <c r="DLA45" s="296"/>
      <c r="DLB45" s="296"/>
      <c r="DLC45" s="296"/>
      <c r="DLD45" s="296"/>
      <c r="DLE45" s="296"/>
      <c r="DLF45" s="296"/>
      <c r="DLG45" s="296"/>
      <c r="DLH45" s="296"/>
      <c r="DLI45" s="296"/>
      <c r="DLJ45" s="296"/>
      <c r="DLK45" s="296"/>
      <c r="DLL45" s="296"/>
      <c r="DLM45" s="296"/>
      <c r="DLN45" s="296"/>
      <c r="DLO45" s="296"/>
      <c r="DLP45" s="296"/>
      <c r="DLQ45" s="296"/>
      <c r="DLR45" s="296"/>
      <c r="DLS45" s="296"/>
      <c r="DLT45" s="296"/>
      <c r="DLU45" s="296"/>
      <c r="DLV45" s="296"/>
      <c r="DLW45" s="296"/>
      <c r="DLX45" s="296"/>
      <c r="DLY45" s="296"/>
      <c r="DLZ45" s="296"/>
      <c r="DMA45" s="296"/>
      <c r="DMB45" s="296"/>
      <c r="DMC45" s="296"/>
      <c r="DMD45" s="296"/>
      <c r="DME45" s="296"/>
      <c r="DMF45" s="296"/>
      <c r="DMG45" s="296"/>
      <c r="DMH45" s="296"/>
      <c r="DMI45" s="296"/>
      <c r="DMJ45" s="296"/>
      <c r="DMK45" s="296"/>
      <c r="DML45" s="296"/>
      <c r="DMM45" s="296"/>
      <c r="DMN45" s="296"/>
      <c r="DMO45" s="296"/>
      <c r="DMP45" s="296"/>
      <c r="DMQ45" s="296"/>
      <c r="DMR45" s="296"/>
      <c r="DMS45" s="296"/>
      <c r="DMT45" s="296"/>
      <c r="DMU45" s="296"/>
      <c r="DMV45" s="296"/>
      <c r="DMW45" s="296"/>
      <c r="DMX45" s="296"/>
      <c r="DMY45" s="296"/>
      <c r="DMZ45" s="296"/>
      <c r="DNA45" s="296"/>
      <c r="DNB45" s="296"/>
      <c r="DNC45" s="296"/>
      <c r="DND45" s="296"/>
      <c r="DNE45" s="296"/>
      <c r="DNF45" s="296"/>
      <c r="DNG45" s="296"/>
      <c r="DNH45" s="296"/>
      <c r="DNI45" s="296"/>
      <c r="DNJ45" s="296"/>
      <c r="DNK45" s="296"/>
      <c r="DNL45" s="296"/>
      <c r="DNM45" s="296"/>
      <c r="DNN45" s="296"/>
      <c r="DNO45" s="296"/>
      <c r="DNP45" s="296"/>
      <c r="DNQ45" s="296"/>
      <c r="DNR45" s="296"/>
      <c r="DNS45" s="296"/>
      <c r="DNT45" s="296"/>
      <c r="DNU45" s="296"/>
      <c r="DNV45" s="296"/>
      <c r="DNW45" s="296"/>
      <c r="DNX45" s="296"/>
      <c r="DNY45" s="296"/>
      <c r="DNZ45" s="296"/>
      <c r="DOA45" s="296"/>
      <c r="DOB45" s="296"/>
      <c r="DOC45" s="296"/>
      <c r="DOD45" s="296"/>
      <c r="DOE45" s="296"/>
      <c r="DOF45" s="296"/>
      <c r="DOG45" s="296"/>
      <c r="DOH45" s="296"/>
      <c r="DOI45" s="296"/>
      <c r="DOJ45" s="296"/>
      <c r="DOK45" s="296"/>
      <c r="DOL45" s="296"/>
      <c r="DOM45" s="296"/>
      <c r="DON45" s="296"/>
      <c r="DOO45" s="296"/>
      <c r="DOP45" s="296"/>
      <c r="DOQ45" s="296"/>
      <c r="DOR45" s="296"/>
      <c r="DOS45" s="296"/>
      <c r="DOT45" s="296"/>
      <c r="DOU45" s="296"/>
      <c r="DOV45" s="296"/>
      <c r="DOW45" s="296"/>
      <c r="DOX45" s="296"/>
      <c r="DOY45" s="296"/>
      <c r="DOZ45" s="296"/>
      <c r="DPA45" s="296"/>
      <c r="DPB45" s="296"/>
      <c r="DPC45" s="296"/>
      <c r="DPD45" s="296"/>
      <c r="DPE45" s="296"/>
      <c r="DPF45" s="296"/>
      <c r="DPG45" s="296"/>
      <c r="DPH45" s="296"/>
      <c r="DPI45" s="296"/>
      <c r="DPJ45" s="296"/>
      <c r="DPK45" s="296"/>
      <c r="DPL45" s="296"/>
      <c r="DPM45" s="296"/>
      <c r="DPN45" s="296"/>
      <c r="DPO45" s="296"/>
      <c r="DPP45" s="296"/>
      <c r="DPQ45" s="296"/>
      <c r="DPR45" s="296"/>
      <c r="DPS45" s="296"/>
      <c r="DPT45" s="296"/>
      <c r="DPU45" s="296"/>
      <c r="DPV45" s="296"/>
      <c r="DPW45" s="296"/>
      <c r="DPX45" s="296"/>
      <c r="DPY45" s="296"/>
      <c r="DPZ45" s="296"/>
      <c r="DQA45" s="296"/>
      <c r="DQB45" s="296"/>
      <c r="DQC45" s="296"/>
      <c r="DQD45" s="296"/>
      <c r="DQE45" s="296"/>
      <c r="DQF45" s="296"/>
      <c r="DQG45" s="296"/>
      <c r="DQH45" s="296"/>
      <c r="DQI45" s="296"/>
      <c r="DQJ45" s="296"/>
      <c r="DQK45" s="296"/>
      <c r="DQL45" s="296"/>
      <c r="DQM45" s="296"/>
      <c r="DQN45" s="296"/>
      <c r="DQO45" s="296"/>
      <c r="DQP45" s="296"/>
      <c r="DQQ45" s="296"/>
      <c r="DQR45" s="296"/>
      <c r="DQS45" s="296"/>
      <c r="DQT45" s="296"/>
      <c r="DQU45" s="296"/>
      <c r="DQV45" s="296"/>
      <c r="DQW45" s="296"/>
      <c r="DQX45" s="296"/>
      <c r="DQY45" s="296"/>
      <c r="DQZ45" s="296"/>
      <c r="DRA45" s="296"/>
      <c r="DRB45" s="296"/>
      <c r="DRC45" s="296"/>
      <c r="DRD45" s="296"/>
      <c r="DRE45" s="296"/>
      <c r="DRF45" s="296"/>
      <c r="DRG45" s="296"/>
      <c r="DRH45" s="296"/>
      <c r="DRI45" s="296"/>
      <c r="DRJ45" s="296"/>
      <c r="DRK45" s="296"/>
      <c r="DRL45" s="296"/>
      <c r="DRM45" s="296"/>
      <c r="DRN45" s="296"/>
      <c r="DRO45" s="296"/>
      <c r="DRP45" s="296"/>
      <c r="DRQ45" s="296"/>
      <c r="DRR45" s="296"/>
      <c r="DRS45" s="296"/>
      <c r="DRT45" s="296"/>
      <c r="DRU45" s="296"/>
      <c r="DRV45" s="296"/>
      <c r="DRW45" s="296"/>
      <c r="DRX45" s="296"/>
      <c r="DRY45" s="296"/>
      <c r="DRZ45" s="296"/>
      <c r="DSA45" s="296"/>
      <c r="DSB45" s="296"/>
      <c r="DSC45" s="296"/>
      <c r="DSD45" s="296"/>
      <c r="DSE45" s="296"/>
      <c r="DSF45" s="296"/>
      <c r="DSG45" s="296"/>
      <c r="DSH45" s="296"/>
      <c r="DSI45" s="296"/>
      <c r="DSJ45" s="296"/>
      <c r="DSK45" s="296"/>
      <c r="DSL45" s="296"/>
      <c r="DSM45" s="296"/>
      <c r="DSN45" s="296"/>
      <c r="DSO45" s="296"/>
      <c r="DSP45" s="296"/>
      <c r="DSQ45" s="296"/>
      <c r="DSR45" s="296"/>
      <c r="DSS45" s="296"/>
      <c r="DST45" s="296"/>
      <c r="DSU45" s="296"/>
      <c r="DSV45" s="296"/>
      <c r="DSW45" s="296"/>
      <c r="DSX45" s="296"/>
      <c r="DSY45" s="296"/>
      <c r="DSZ45" s="296"/>
      <c r="DTA45" s="296"/>
      <c r="DTB45" s="296"/>
      <c r="DTC45" s="296"/>
      <c r="DTD45" s="296"/>
      <c r="DTE45" s="296"/>
      <c r="DTF45" s="296"/>
      <c r="DTG45" s="296"/>
      <c r="DTH45" s="296"/>
      <c r="DTI45" s="296"/>
      <c r="DTJ45" s="296"/>
      <c r="DTK45" s="296"/>
      <c r="DTL45" s="296"/>
      <c r="DTM45" s="296"/>
      <c r="DTN45" s="296"/>
      <c r="DTO45" s="296"/>
      <c r="DTP45" s="296"/>
      <c r="DTQ45" s="296"/>
      <c r="DTR45" s="296"/>
      <c r="DTS45" s="296"/>
      <c r="DTT45" s="296"/>
      <c r="DTU45" s="296"/>
      <c r="DTV45" s="296"/>
      <c r="DTW45" s="296"/>
      <c r="DTX45" s="296"/>
      <c r="DTY45" s="296"/>
      <c r="DTZ45" s="296"/>
      <c r="DUA45" s="296"/>
      <c r="DUB45" s="296"/>
      <c r="DUC45" s="296"/>
      <c r="DUD45" s="296"/>
      <c r="DUE45" s="296"/>
      <c r="DUF45" s="296"/>
      <c r="DUG45" s="296"/>
      <c r="DUH45" s="296"/>
      <c r="DUI45" s="296"/>
      <c r="DUJ45" s="296"/>
      <c r="DUK45" s="296"/>
      <c r="DUL45" s="296"/>
      <c r="DUM45" s="296"/>
      <c r="DUN45" s="296"/>
      <c r="DUO45" s="296"/>
      <c r="DUP45" s="296"/>
      <c r="DUQ45" s="296"/>
      <c r="DUR45" s="296"/>
      <c r="DUS45" s="296"/>
      <c r="DUT45" s="296"/>
      <c r="DUU45" s="296"/>
      <c r="DUV45" s="296"/>
      <c r="DUW45" s="296"/>
      <c r="DUX45" s="296"/>
      <c r="DUY45" s="296"/>
      <c r="DUZ45" s="296"/>
      <c r="DVA45" s="296"/>
      <c r="DVB45" s="296"/>
      <c r="DVC45" s="296"/>
      <c r="DVD45" s="296"/>
      <c r="DVE45" s="296"/>
      <c r="DVF45" s="296"/>
      <c r="DVG45" s="296"/>
      <c r="DVH45" s="296"/>
      <c r="DVI45" s="296"/>
      <c r="DVJ45" s="296"/>
      <c r="DVK45" s="296"/>
      <c r="DVL45" s="296"/>
      <c r="DVM45" s="296"/>
      <c r="DVN45" s="296"/>
      <c r="DVO45" s="296"/>
      <c r="DVP45" s="296"/>
      <c r="DVQ45" s="296"/>
      <c r="DVR45" s="296"/>
      <c r="DVS45" s="296"/>
      <c r="DVT45" s="296"/>
      <c r="DVU45" s="296"/>
      <c r="DVV45" s="296"/>
      <c r="DVW45" s="296"/>
      <c r="DVX45" s="296"/>
      <c r="DVY45" s="296"/>
      <c r="DVZ45" s="296"/>
      <c r="DWA45" s="296"/>
      <c r="DWB45" s="296"/>
      <c r="DWC45" s="296"/>
      <c r="DWD45" s="296"/>
      <c r="DWE45" s="296"/>
      <c r="DWF45" s="296"/>
      <c r="DWG45" s="296"/>
      <c r="DWH45" s="296"/>
      <c r="DWI45" s="296"/>
      <c r="DWJ45" s="296"/>
      <c r="DWK45" s="296"/>
      <c r="DWL45" s="296"/>
      <c r="DWM45" s="296"/>
      <c r="DWN45" s="296"/>
      <c r="DWO45" s="296"/>
      <c r="DWP45" s="296"/>
      <c r="DWQ45" s="296"/>
      <c r="DWR45" s="296"/>
      <c r="DWS45" s="296"/>
      <c r="DWT45" s="296"/>
      <c r="DWU45" s="296"/>
      <c r="DWV45" s="296"/>
      <c r="DWW45" s="296"/>
      <c r="DWX45" s="296"/>
      <c r="DWY45" s="296"/>
      <c r="DWZ45" s="296"/>
      <c r="DXA45" s="296"/>
      <c r="DXB45" s="296"/>
      <c r="DXC45" s="296"/>
      <c r="DXD45" s="296"/>
      <c r="DXE45" s="296"/>
      <c r="DXF45" s="296"/>
      <c r="DXG45" s="296"/>
      <c r="DXH45" s="296"/>
      <c r="DXI45" s="296"/>
      <c r="DXJ45" s="296"/>
      <c r="DXK45" s="296"/>
      <c r="DXL45" s="296"/>
      <c r="DXM45" s="296"/>
      <c r="DXN45" s="296"/>
      <c r="DXO45" s="296"/>
      <c r="DXP45" s="296"/>
      <c r="DXQ45" s="296"/>
      <c r="DXR45" s="296"/>
      <c r="DXS45" s="296"/>
      <c r="DXT45" s="296"/>
      <c r="DXU45" s="296"/>
      <c r="DXV45" s="296"/>
      <c r="DXW45" s="296"/>
      <c r="DXX45" s="296"/>
      <c r="DXY45" s="296"/>
      <c r="DXZ45" s="296"/>
      <c r="DYA45" s="296"/>
      <c r="DYB45" s="296"/>
      <c r="DYC45" s="296"/>
      <c r="DYD45" s="296"/>
      <c r="DYE45" s="296"/>
      <c r="DYF45" s="296"/>
      <c r="DYG45" s="296"/>
      <c r="DYH45" s="296"/>
      <c r="DYI45" s="296"/>
      <c r="DYJ45" s="296"/>
      <c r="DYK45" s="296"/>
      <c r="DYL45" s="296"/>
      <c r="DYM45" s="296"/>
      <c r="DYN45" s="296"/>
      <c r="DYO45" s="296"/>
      <c r="DYP45" s="296"/>
      <c r="DYQ45" s="296"/>
      <c r="DYR45" s="296"/>
      <c r="DYS45" s="296"/>
      <c r="DYT45" s="296"/>
      <c r="DYU45" s="296"/>
      <c r="DYV45" s="296"/>
      <c r="DYW45" s="296"/>
      <c r="DYX45" s="296"/>
      <c r="DYY45" s="296"/>
      <c r="DYZ45" s="296"/>
      <c r="DZA45" s="296"/>
      <c r="DZB45" s="296"/>
      <c r="DZC45" s="296"/>
      <c r="DZD45" s="296"/>
      <c r="DZE45" s="296"/>
      <c r="DZF45" s="296"/>
      <c r="DZG45" s="296"/>
      <c r="DZH45" s="296"/>
      <c r="DZI45" s="296"/>
      <c r="DZJ45" s="296"/>
      <c r="DZK45" s="296"/>
      <c r="DZL45" s="296"/>
      <c r="DZM45" s="296"/>
      <c r="DZN45" s="296"/>
      <c r="DZO45" s="296"/>
      <c r="DZP45" s="296"/>
      <c r="DZQ45" s="296"/>
      <c r="DZR45" s="296"/>
      <c r="DZS45" s="296"/>
      <c r="DZT45" s="296"/>
      <c r="DZU45" s="296"/>
      <c r="DZV45" s="296"/>
      <c r="DZW45" s="296"/>
      <c r="DZX45" s="296"/>
      <c r="DZY45" s="296"/>
      <c r="DZZ45" s="296"/>
      <c r="EAA45" s="296"/>
      <c r="EAB45" s="296"/>
      <c r="EAC45" s="296"/>
      <c r="EAD45" s="296"/>
      <c r="EAE45" s="296"/>
      <c r="EAF45" s="296"/>
      <c r="EAG45" s="296"/>
      <c r="EAH45" s="296"/>
      <c r="EAI45" s="296"/>
      <c r="EAJ45" s="296"/>
      <c r="EAK45" s="296"/>
      <c r="EAL45" s="296"/>
      <c r="EAM45" s="296"/>
      <c r="EAN45" s="296"/>
      <c r="EAO45" s="296"/>
      <c r="EAP45" s="296"/>
      <c r="EAQ45" s="296"/>
      <c r="EAR45" s="296"/>
      <c r="EAS45" s="296"/>
      <c r="EAT45" s="296"/>
      <c r="EAU45" s="296"/>
      <c r="EAV45" s="296"/>
      <c r="EAW45" s="296"/>
      <c r="EAX45" s="296"/>
      <c r="EAY45" s="296"/>
      <c r="EAZ45" s="296"/>
      <c r="EBA45" s="296"/>
      <c r="EBB45" s="296"/>
      <c r="EBC45" s="296"/>
      <c r="EBD45" s="296"/>
      <c r="EBE45" s="296"/>
      <c r="EBF45" s="296"/>
      <c r="EBG45" s="296"/>
      <c r="EBH45" s="296"/>
      <c r="EBI45" s="296"/>
      <c r="EBJ45" s="296"/>
      <c r="EBK45" s="296"/>
      <c r="EBL45" s="296"/>
      <c r="EBM45" s="296"/>
      <c r="EBN45" s="296"/>
      <c r="EBO45" s="296"/>
      <c r="EBP45" s="296"/>
      <c r="EBQ45" s="296"/>
      <c r="EBR45" s="296"/>
      <c r="EBS45" s="296"/>
      <c r="EBT45" s="296"/>
      <c r="EBU45" s="296"/>
      <c r="EBV45" s="296"/>
      <c r="EBW45" s="296"/>
      <c r="EBX45" s="296"/>
      <c r="EBY45" s="296"/>
      <c r="EBZ45" s="296"/>
      <c r="ECA45" s="296"/>
      <c r="ECB45" s="296"/>
      <c r="ECC45" s="296"/>
      <c r="ECD45" s="296"/>
      <c r="ECE45" s="296"/>
      <c r="ECF45" s="296"/>
      <c r="ECG45" s="296"/>
      <c r="ECH45" s="296"/>
      <c r="ECI45" s="296"/>
      <c r="ECJ45" s="296"/>
      <c r="ECK45" s="296"/>
      <c r="ECL45" s="296"/>
      <c r="ECM45" s="296"/>
      <c r="ECN45" s="296"/>
      <c r="ECO45" s="296"/>
      <c r="ECP45" s="296"/>
      <c r="ECQ45" s="296"/>
      <c r="ECR45" s="296"/>
      <c r="ECS45" s="296"/>
      <c r="ECT45" s="296"/>
      <c r="ECU45" s="296"/>
      <c r="ECV45" s="296"/>
      <c r="ECW45" s="296"/>
      <c r="ECX45" s="296"/>
      <c r="ECY45" s="296"/>
      <c r="ECZ45" s="296"/>
      <c r="EDA45" s="296"/>
      <c r="EDB45" s="296"/>
      <c r="EDC45" s="296"/>
      <c r="EDD45" s="296"/>
      <c r="EDE45" s="296"/>
      <c r="EDF45" s="296"/>
      <c r="EDG45" s="296"/>
      <c r="EDH45" s="296"/>
      <c r="EDI45" s="296"/>
      <c r="EDJ45" s="296"/>
      <c r="EDK45" s="296"/>
      <c r="EDL45" s="296"/>
      <c r="EDM45" s="296"/>
      <c r="EDN45" s="296"/>
      <c r="EDO45" s="296"/>
      <c r="EDP45" s="296"/>
      <c r="EDQ45" s="296"/>
      <c r="EDR45" s="296"/>
      <c r="EDS45" s="296"/>
      <c r="EDT45" s="296"/>
      <c r="EDU45" s="296"/>
      <c r="EDV45" s="296"/>
      <c r="EDW45" s="296"/>
      <c r="EDX45" s="296"/>
      <c r="EDY45" s="296"/>
      <c r="EDZ45" s="296"/>
      <c r="EEA45" s="296"/>
      <c r="EEB45" s="296"/>
      <c r="EEC45" s="296"/>
      <c r="EED45" s="296"/>
      <c r="EEE45" s="296"/>
      <c r="EEF45" s="296"/>
      <c r="EEG45" s="296"/>
      <c r="EEH45" s="296"/>
      <c r="EEI45" s="296"/>
      <c r="EEJ45" s="296"/>
      <c r="EEK45" s="296"/>
      <c r="EEL45" s="296"/>
      <c r="EEM45" s="296"/>
      <c r="EEN45" s="296"/>
      <c r="EEO45" s="296"/>
      <c r="EEP45" s="296"/>
      <c r="EEQ45" s="296"/>
      <c r="EER45" s="296"/>
      <c r="EES45" s="296"/>
      <c r="EET45" s="296"/>
      <c r="EEU45" s="296"/>
      <c r="EEV45" s="296"/>
      <c r="EEW45" s="296"/>
      <c r="EEX45" s="296"/>
      <c r="EEY45" s="296"/>
      <c r="EEZ45" s="296"/>
      <c r="EFA45" s="296"/>
      <c r="EFB45" s="296"/>
      <c r="EFC45" s="296"/>
      <c r="EFD45" s="296"/>
      <c r="EFE45" s="296"/>
      <c r="EFF45" s="296"/>
      <c r="EFG45" s="296"/>
      <c r="EFH45" s="296"/>
      <c r="EFI45" s="296"/>
      <c r="EFJ45" s="296"/>
      <c r="EFK45" s="296"/>
      <c r="EFL45" s="296"/>
      <c r="EFM45" s="296"/>
      <c r="EFN45" s="296"/>
      <c r="EFO45" s="296"/>
      <c r="EFP45" s="296"/>
      <c r="EFQ45" s="296"/>
      <c r="EFR45" s="296"/>
      <c r="EFS45" s="296"/>
      <c r="EFT45" s="296"/>
      <c r="EFU45" s="296"/>
      <c r="EFV45" s="296"/>
      <c r="EFW45" s="296"/>
      <c r="EFX45" s="296"/>
      <c r="EFY45" s="296"/>
      <c r="EFZ45" s="296"/>
      <c r="EGA45" s="296"/>
      <c r="EGB45" s="296"/>
      <c r="EGC45" s="296"/>
      <c r="EGD45" s="296"/>
      <c r="EGE45" s="296"/>
      <c r="EGF45" s="296"/>
      <c r="EGG45" s="296"/>
      <c r="EGH45" s="296"/>
      <c r="EGI45" s="296"/>
      <c r="EGJ45" s="296"/>
      <c r="EGK45" s="296"/>
      <c r="EGL45" s="296"/>
      <c r="EGM45" s="296"/>
      <c r="EGN45" s="296"/>
      <c r="EGO45" s="296"/>
      <c r="EGP45" s="296"/>
      <c r="EGQ45" s="296"/>
      <c r="EGR45" s="296"/>
      <c r="EGS45" s="296"/>
      <c r="EGT45" s="296"/>
      <c r="EGU45" s="296"/>
      <c r="EGV45" s="296"/>
      <c r="EGW45" s="296"/>
      <c r="EGX45" s="296"/>
      <c r="EGY45" s="296"/>
      <c r="EGZ45" s="296"/>
      <c r="EHA45" s="296"/>
      <c r="EHB45" s="296"/>
      <c r="EHC45" s="296"/>
      <c r="EHD45" s="296"/>
      <c r="EHE45" s="296"/>
      <c r="EHF45" s="296"/>
      <c r="EHG45" s="296"/>
      <c r="EHH45" s="296"/>
      <c r="EHI45" s="296"/>
      <c r="EHJ45" s="296"/>
      <c r="EHK45" s="296"/>
      <c r="EHL45" s="296"/>
      <c r="EHM45" s="296"/>
      <c r="EHN45" s="296"/>
      <c r="EHO45" s="296"/>
      <c r="EHP45" s="296"/>
      <c r="EHQ45" s="296"/>
      <c r="EHR45" s="296"/>
      <c r="EHS45" s="296"/>
      <c r="EHT45" s="296"/>
      <c r="EHU45" s="296"/>
      <c r="EHV45" s="296"/>
      <c r="EHW45" s="296"/>
      <c r="EHX45" s="296"/>
      <c r="EHY45" s="296"/>
      <c r="EHZ45" s="296"/>
      <c r="EIA45" s="296"/>
      <c r="EIB45" s="296"/>
      <c r="EIC45" s="296"/>
      <c r="EID45" s="296"/>
      <c r="EIE45" s="296"/>
      <c r="EIF45" s="296"/>
      <c r="EIG45" s="296"/>
      <c r="EIH45" s="296"/>
      <c r="EII45" s="296"/>
      <c r="EIJ45" s="296"/>
      <c r="EIK45" s="296"/>
      <c r="EIL45" s="296"/>
      <c r="EIM45" s="296"/>
      <c r="EIN45" s="296"/>
      <c r="EIO45" s="296"/>
      <c r="EIP45" s="296"/>
      <c r="EIQ45" s="296"/>
      <c r="EIR45" s="296"/>
      <c r="EIS45" s="296"/>
      <c r="EIT45" s="296"/>
      <c r="EIU45" s="296"/>
      <c r="EIV45" s="296"/>
      <c r="EIW45" s="296"/>
      <c r="EIX45" s="296"/>
      <c r="EIY45" s="296"/>
      <c r="EIZ45" s="296"/>
      <c r="EJA45" s="296"/>
      <c r="EJB45" s="296"/>
      <c r="EJC45" s="296"/>
      <c r="EJD45" s="296"/>
      <c r="EJE45" s="296"/>
      <c r="EJF45" s="296"/>
      <c r="EJG45" s="296"/>
      <c r="EJH45" s="296"/>
      <c r="EJI45" s="296"/>
      <c r="EJJ45" s="296"/>
      <c r="EJK45" s="296"/>
      <c r="EJL45" s="296"/>
      <c r="EJM45" s="296"/>
      <c r="EJN45" s="296"/>
      <c r="EJO45" s="296"/>
      <c r="EJP45" s="296"/>
      <c r="EJQ45" s="296"/>
      <c r="EJR45" s="296"/>
      <c r="EJS45" s="296"/>
      <c r="EJT45" s="296"/>
      <c r="EJU45" s="296"/>
      <c r="EJV45" s="296"/>
      <c r="EJW45" s="296"/>
      <c r="EJX45" s="296"/>
      <c r="EJY45" s="296"/>
      <c r="EJZ45" s="296"/>
      <c r="EKA45" s="296"/>
      <c r="EKB45" s="296"/>
      <c r="EKC45" s="296"/>
      <c r="EKD45" s="296"/>
      <c r="EKE45" s="296"/>
      <c r="EKF45" s="296"/>
      <c r="EKG45" s="296"/>
      <c r="EKH45" s="296"/>
      <c r="EKI45" s="296"/>
      <c r="EKJ45" s="296"/>
      <c r="EKK45" s="296"/>
      <c r="EKL45" s="296"/>
      <c r="EKM45" s="296"/>
      <c r="EKN45" s="296"/>
      <c r="EKO45" s="296"/>
      <c r="EKP45" s="296"/>
      <c r="EKQ45" s="296"/>
      <c r="EKR45" s="296"/>
      <c r="EKS45" s="296"/>
      <c r="EKT45" s="296"/>
      <c r="EKU45" s="296"/>
      <c r="EKV45" s="296"/>
      <c r="EKW45" s="296"/>
      <c r="EKX45" s="296"/>
      <c r="EKY45" s="296"/>
      <c r="EKZ45" s="296"/>
      <c r="ELA45" s="296"/>
      <c r="ELB45" s="296"/>
      <c r="ELC45" s="296"/>
      <c r="ELD45" s="296"/>
      <c r="ELE45" s="296"/>
      <c r="ELF45" s="296"/>
      <c r="ELG45" s="296"/>
      <c r="ELH45" s="296"/>
      <c r="ELI45" s="296"/>
      <c r="ELJ45" s="296"/>
      <c r="ELK45" s="296"/>
      <c r="ELL45" s="296"/>
      <c r="ELM45" s="296"/>
      <c r="ELN45" s="296"/>
      <c r="ELO45" s="296"/>
      <c r="ELP45" s="296"/>
      <c r="ELQ45" s="296"/>
      <c r="ELR45" s="296"/>
      <c r="ELS45" s="296"/>
      <c r="ELT45" s="296"/>
      <c r="ELU45" s="296"/>
      <c r="ELV45" s="296"/>
      <c r="ELW45" s="296"/>
      <c r="ELX45" s="296"/>
      <c r="ELY45" s="296"/>
      <c r="ELZ45" s="296"/>
      <c r="EMA45" s="296"/>
      <c r="EMB45" s="296"/>
      <c r="EMC45" s="296"/>
      <c r="EMD45" s="296"/>
      <c r="EME45" s="296"/>
      <c r="EMF45" s="296"/>
      <c r="EMG45" s="296"/>
      <c r="EMH45" s="296"/>
      <c r="EMI45" s="296"/>
      <c r="EMJ45" s="296"/>
      <c r="EMK45" s="296"/>
      <c r="EML45" s="296"/>
      <c r="EMM45" s="296"/>
      <c r="EMN45" s="296"/>
      <c r="EMO45" s="296"/>
      <c r="EMP45" s="296"/>
      <c r="EMQ45" s="296"/>
      <c r="EMR45" s="296"/>
      <c r="EMS45" s="296"/>
      <c r="EMT45" s="296"/>
      <c r="EMU45" s="296"/>
      <c r="EMV45" s="296"/>
      <c r="EMW45" s="296"/>
      <c r="EMX45" s="296"/>
      <c r="EMY45" s="296"/>
      <c r="EMZ45" s="296"/>
      <c r="ENA45" s="296"/>
      <c r="ENB45" s="296"/>
      <c r="ENC45" s="296"/>
      <c r="END45" s="296"/>
      <c r="ENE45" s="296"/>
      <c r="ENF45" s="296"/>
      <c r="ENG45" s="296"/>
      <c r="ENH45" s="296"/>
      <c r="ENI45" s="296"/>
      <c r="ENJ45" s="296"/>
      <c r="ENK45" s="296"/>
      <c r="ENL45" s="296"/>
      <c r="ENM45" s="296"/>
      <c r="ENN45" s="296"/>
      <c r="ENO45" s="296"/>
      <c r="ENP45" s="296"/>
      <c r="ENQ45" s="296"/>
      <c r="ENR45" s="296"/>
      <c r="ENS45" s="296"/>
      <c r="ENT45" s="296"/>
      <c r="ENU45" s="296"/>
      <c r="ENV45" s="296"/>
      <c r="ENW45" s="296"/>
      <c r="ENX45" s="296"/>
      <c r="ENY45" s="296"/>
      <c r="ENZ45" s="296"/>
      <c r="EOA45" s="296"/>
      <c r="EOB45" s="296"/>
      <c r="EOC45" s="296"/>
      <c r="EOD45" s="296"/>
      <c r="EOE45" s="296"/>
      <c r="EOF45" s="296"/>
      <c r="EOG45" s="296"/>
      <c r="EOH45" s="296"/>
      <c r="EOI45" s="296"/>
      <c r="EOJ45" s="296"/>
      <c r="EOK45" s="296"/>
      <c r="EOL45" s="296"/>
      <c r="EOM45" s="296"/>
      <c r="EON45" s="296"/>
      <c r="EOO45" s="296"/>
      <c r="EOP45" s="296"/>
      <c r="EOQ45" s="296"/>
      <c r="EOR45" s="296"/>
      <c r="EOS45" s="296"/>
      <c r="EOT45" s="296"/>
      <c r="EOU45" s="296"/>
      <c r="EOV45" s="296"/>
      <c r="EOW45" s="296"/>
      <c r="EOX45" s="296"/>
      <c r="EOY45" s="296"/>
      <c r="EOZ45" s="296"/>
      <c r="EPA45" s="296"/>
      <c r="EPB45" s="296"/>
      <c r="EPC45" s="296"/>
      <c r="EPD45" s="296"/>
      <c r="EPE45" s="296"/>
      <c r="EPF45" s="296"/>
      <c r="EPG45" s="296"/>
      <c r="EPH45" s="296"/>
      <c r="EPI45" s="296"/>
      <c r="EPJ45" s="296"/>
      <c r="EPK45" s="296"/>
      <c r="EPL45" s="296"/>
      <c r="EPM45" s="296"/>
      <c r="EPN45" s="296"/>
      <c r="EPO45" s="296"/>
      <c r="EPP45" s="296"/>
      <c r="EPQ45" s="296"/>
      <c r="EPR45" s="296"/>
      <c r="EPS45" s="296"/>
      <c r="EPT45" s="296"/>
      <c r="EPU45" s="296"/>
      <c r="EPV45" s="296"/>
      <c r="EPW45" s="296"/>
      <c r="EPX45" s="296"/>
      <c r="EPY45" s="296"/>
      <c r="EPZ45" s="296"/>
      <c r="EQA45" s="296"/>
      <c r="EQB45" s="296"/>
      <c r="EQC45" s="296"/>
      <c r="EQD45" s="296"/>
      <c r="EQE45" s="296"/>
      <c r="EQF45" s="296"/>
      <c r="EQG45" s="296"/>
      <c r="EQH45" s="296"/>
      <c r="EQI45" s="296"/>
      <c r="EQJ45" s="296"/>
      <c r="EQK45" s="296"/>
      <c r="EQL45" s="296"/>
      <c r="EQM45" s="296"/>
      <c r="EQN45" s="296"/>
      <c r="EQO45" s="296"/>
      <c r="EQP45" s="296"/>
      <c r="EQQ45" s="296"/>
      <c r="EQR45" s="296"/>
      <c r="EQS45" s="296"/>
      <c r="EQT45" s="296"/>
      <c r="EQU45" s="296"/>
      <c r="EQV45" s="296"/>
      <c r="EQW45" s="296"/>
      <c r="EQX45" s="296"/>
      <c r="EQY45" s="296"/>
      <c r="EQZ45" s="296"/>
      <c r="ERA45" s="296"/>
      <c r="ERB45" s="296"/>
      <c r="ERC45" s="296"/>
      <c r="ERD45" s="296"/>
      <c r="ERE45" s="296"/>
      <c r="ERF45" s="296"/>
      <c r="ERG45" s="296"/>
      <c r="ERH45" s="296"/>
      <c r="ERI45" s="296"/>
      <c r="ERJ45" s="296"/>
      <c r="ERK45" s="296"/>
      <c r="ERL45" s="296"/>
      <c r="ERM45" s="296"/>
      <c r="ERN45" s="296"/>
      <c r="ERO45" s="296"/>
      <c r="ERP45" s="296"/>
      <c r="ERQ45" s="296"/>
      <c r="ERR45" s="296"/>
      <c r="ERS45" s="296"/>
      <c r="ERT45" s="296"/>
      <c r="ERU45" s="296"/>
      <c r="ERV45" s="296"/>
      <c r="ERW45" s="296"/>
      <c r="ERX45" s="296"/>
      <c r="ERY45" s="296"/>
      <c r="ERZ45" s="296"/>
      <c r="ESA45" s="296"/>
      <c r="ESB45" s="296"/>
      <c r="ESC45" s="296"/>
      <c r="ESD45" s="296"/>
      <c r="ESE45" s="296"/>
      <c r="ESF45" s="296"/>
      <c r="ESG45" s="296"/>
      <c r="ESH45" s="296"/>
      <c r="ESI45" s="296"/>
      <c r="ESJ45" s="296"/>
      <c r="ESK45" s="296"/>
      <c r="ESL45" s="296"/>
      <c r="ESM45" s="296"/>
      <c r="ESN45" s="296"/>
      <c r="ESO45" s="296"/>
      <c r="ESP45" s="296"/>
      <c r="ESQ45" s="296"/>
      <c r="ESR45" s="296"/>
      <c r="ESS45" s="296"/>
      <c r="EST45" s="296"/>
      <c r="ESU45" s="296"/>
      <c r="ESV45" s="296"/>
      <c r="ESW45" s="296"/>
      <c r="ESX45" s="296"/>
      <c r="ESY45" s="296"/>
      <c r="ESZ45" s="296"/>
      <c r="ETA45" s="296"/>
      <c r="ETB45" s="296"/>
      <c r="ETC45" s="296"/>
      <c r="ETD45" s="296"/>
      <c r="ETE45" s="296"/>
      <c r="ETF45" s="296"/>
      <c r="ETG45" s="296"/>
      <c r="ETH45" s="296"/>
      <c r="ETI45" s="296"/>
      <c r="ETJ45" s="296"/>
      <c r="ETK45" s="296"/>
      <c r="ETL45" s="296"/>
      <c r="ETM45" s="296"/>
      <c r="ETN45" s="296"/>
      <c r="ETO45" s="296"/>
      <c r="ETP45" s="296"/>
      <c r="ETQ45" s="296"/>
      <c r="ETR45" s="296"/>
      <c r="ETS45" s="296"/>
      <c r="ETT45" s="296"/>
      <c r="ETU45" s="296"/>
      <c r="ETV45" s="296"/>
      <c r="ETW45" s="296"/>
      <c r="ETX45" s="296"/>
      <c r="ETY45" s="296"/>
      <c r="ETZ45" s="296"/>
      <c r="EUA45" s="296"/>
      <c r="EUB45" s="296"/>
      <c r="EUC45" s="296"/>
      <c r="EUD45" s="296"/>
      <c r="EUE45" s="296"/>
      <c r="EUF45" s="296"/>
      <c r="EUG45" s="296"/>
      <c r="EUH45" s="296"/>
      <c r="EUI45" s="296"/>
      <c r="EUJ45" s="296"/>
      <c r="EUK45" s="296"/>
      <c r="EUL45" s="296"/>
      <c r="EUM45" s="296"/>
      <c r="EUN45" s="296"/>
      <c r="EUO45" s="296"/>
      <c r="EUP45" s="296"/>
      <c r="EUQ45" s="296"/>
      <c r="EUR45" s="296"/>
      <c r="EUS45" s="296"/>
      <c r="EUT45" s="296"/>
      <c r="EUU45" s="296"/>
      <c r="EUV45" s="296"/>
      <c r="EUW45" s="296"/>
      <c r="EUX45" s="296"/>
      <c r="EUY45" s="296"/>
      <c r="EUZ45" s="296"/>
      <c r="EVA45" s="296"/>
      <c r="EVB45" s="296"/>
      <c r="EVC45" s="296"/>
      <c r="EVD45" s="296"/>
      <c r="EVE45" s="296"/>
      <c r="EVF45" s="296"/>
      <c r="EVG45" s="296"/>
      <c r="EVH45" s="296"/>
      <c r="EVI45" s="296"/>
      <c r="EVJ45" s="296"/>
      <c r="EVK45" s="296"/>
      <c r="EVL45" s="296"/>
      <c r="EVM45" s="296"/>
      <c r="EVN45" s="296"/>
      <c r="EVO45" s="296"/>
      <c r="EVP45" s="296"/>
      <c r="EVQ45" s="296"/>
      <c r="EVR45" s="296"/>
      <c r="EVS45" s="296"/>
      <c r="EVT45" s="296"/>
      <c r="EVU45" s="296"/>
      <c r="EVV45" s="296"/>
      <c r="EVW45" s="296"/>
      <c r="EVX45" s="296"/>
      <c r="EVY45" s="296"/>
      <c r="EVZ45" s="296"/>
      <c r="EWA45" s="296"/>
      <c r="EWB45" s="296"/>
      <c r="EWC45" s="296"/>
      <c r="EWD45" s="296"/>
      <c r="EWE45" s="296"/>
      <c r="EWF45" s="296"/>
      <c r="EWG45" s="296"/>
      <c r="EWH45" s="296"/>
      <c r="EWI45" s="296"/>
      <c r="EWJ45" s="296"/>
      <c r="EWK45" s="296"/>
      <c r="EWL45" s="296"/>
      <c r="EWM45" s="296"/>
      <c r="EWN45" s="296"/>
      <c r="EWO45" s="296"/>
      <c r="EWP45" s="296"/>
      <c r="EWQ45" s="296"/>
      <c r="EWR45" s="296"/>
      <c r="EWS45" s="296"/>
      <c r="EWT45" s="296"/>
      <c r="EWU45" s="296"/>
      <c r="EWV45" s="296"/>
      <c r="EWW45" s="296"/>
      <c r="EWX45" s="296"/>
      <c r="EWY45" s="296"/>
      <c r="EWZ45" s="296"/>
      <c r="EXA45" s="296"/>
      <c r="EXB45" s="296"/>
      <c r="EXC45" s="296"/>
      <c r="EXD45" s="296"/>
      <c r="EXE45" s="296"/>
      <c r="EXF45" s="296"/>
      <c r="EXG45" s="296"/>
      <c r="EXH45" s="296"/>
      <c r="EXI45" s="296"/>
      <c r="EXJ45" s="296"/>
      <c r="EXK45" s="296"/>
      <c r="EXL45" s="296"/>
      <c r="EXM45" s="296"/>
      <c r="EXN45" s="296"/>
      <c r="EXO45" s="296"/>
      <c r="EXP45" s="296"/>
      <c r="EXQ45" s="296"/>
      <c r="EXR45" s="296"/>
      <c r="EXS45" s="296"/>
      <c r="EXT45" s="296"/>
      <c r="EXU45" s="296"/>
      <c r="EXV45" s="296"/>
      <c r="EXW45" s="296"/>
      <c r="EXX45" s="296"/>
      <c r="EXY45" s="296"/>
      <c r="EXZ45" s="296"/>
      <c r="EYA45" s="296"/>
      <c r="EYB45" s="296"/>
      <c r="EYC45" s="296"/>
      <c r="EYD45" s="296"/>
      <c r="EYE45" s="296"/>
      <c r="EYF45" s="296"/>
      <c r="EYG45" s="296"/>
      <c r="EYH45" s="296"/>
      <c r="EYI45" s="296"/>
      <c r="EYJ45" s="296"/>
      <c r="EYK45" s="296"/>
      <c r="EYL45" s="296"/>
      <c r="EYM45" s="296"/>
      <c r="EYN45" s="296"/>
      <c r="EYO45" s="296"/>
      <c r="EYP45" s="296"/>
      <c r="EYQ45" s="296"/>
      <c r="EYR45" s="296"/>
      <c r="EYS45" s="296"/>
      <c r="EYT45" s="296"/>
      <c r="EYU45" s="296"/>
      <c r="EYV45" s="296"/>
      <c r="EYW45" s="296"/>
      <c r="EYX45" s="296"/>
      <c r="EYY45" s="296"/>
      <c r="EYZ45" s="296"/>
      <c r="EZA45" s="296"/>
      <c r="EZB45" s="296"/>
      <c r="EZC45" s="296"/>
      <c r="EZD45" s="296"/>
      <c r="EZE45" s="296"/>
      <c r="EZF45" s="296"/>
      <c r="EZG45" s="296"/>
      <c r="EZH45" s="296"/>
      <c r="EZI45" s="296"/>
      <c r="EZJ45" s="296"/>
      <c r="EZK45" s="296"/>
      <c r="EZL45" s="296"/>
      <c r="EZM45" s="296"/>
      <c r="EZN45" s="296"/>
      <c r="EZO45" s="296"/>
      <c r="EZP45" s="296"/>
      <c r="EZQ45" s="296"/>
      <c r="EZR45" s="296"/>
      <c r="EZS45" s="296"/>
      <c r="EZT45" s="296"/>
      <c r="EZU45" s="296"/>
      <c r="EZV45" s="296"/>
      <c r="EZW45" s="296"/>
      <c r="EZX45" s="296"/>
      <c r="EZY45" s="296"/>
      <c r="EZZ45" s="296"/>
      <c r="FAA45" s="296"/>
      <c r="FAB45" s="296"/>
      <c r="FAC45" s="296"/>
      <c r="FAD45" s="296"/>
      <c r="FAE45" s="296"/>
      <c r="FAF45" s="296"/>
      <c r="FAG45" s="296"/>
      <c r="FAH45" s="296"/>
      <c r="FAI45" s="296"/>
      <c r="FAJ45" s="296"/>
      <c r="FAK45" s="296"/>
      <c r="FAL45" s="296"/>
      <c r="FAM45" s="296"/>
      <c r="FAN45" s="296"/>
      <c r="FAO45" s="296"/>
      <c r="FAP45" s="296"/>
      <c r="FAQ45" s="296"/>
      <c r="FAR45" s="296"/>
      <c r="FAS45" s="296"/>
      <c r="FAT45" s="296"/>
      <c r="FAU45" s="296"/>
      <c r="FAV45" s="296"/>
      <c r="FAW45" s="296"/>
      <c r="FAX45" s="296"/>
      <c r="FAY45" s="296"/>
      <c r="FAZ45" s="296"/>
      <c r="FBA45" s="296"/>
      <c r="FBB45" s="296"/>
      <c r="FBC45" s="296"/>
      <c r="FBD45" s="296"/>
      <c r="FBE45" s="296"/>
      <c r="FBF45" s="296"/>
      <c r="FBG45" s="296"/>
      <c r="FBH45" s="296"/>
      <c r="FBI45" s="296"/>
      <c r="FBJ45" s="296"/>
      <c r="FBK45" s="296"/>
      <c r="FBL45" s="296"/>
      <c r="FBM45" s="296"/>
      <c r="FBN45" s="296"/>
      <c r="FBO45" s="296"/>
      <c r="FBP45" s="296"/>
      <c r="FBQ45" s="296"/>
      <c r="FBR45" s="296"/>
      <c r="FBS45" s="296"/>
      <c r="FBT45" s="296"/>
      <c r="FBU45" s="296"/>
      <c r="FBV45" s="296"/>
      <c r="FBW45" s="296"/>
      <c r="FBX45" s="296"/>
      <c r="FBY45" s="296"/>
      <c r="FBZ45" s="296"/>
      <c r="FCA45" s="296"/>
      <c r="FCB45" s="296"/>
      <c r="FCC45" s="296"/>
      <c r="FCD45" s="296"/>
      <c r="FCE45" s="296"/>
      <c r="FCF45" s="296"/>
      <c r="FCG45" s="296"/>
      <c r="FCH45" s="296"/>
      <c r="FCI45" s="296"/>
      <c r="FCJ45" s="296"/>
      <c r="FCK45" s="296"/>
      <c r="FCL45" s="296"/>
      <c r="FCM45" s="296"/>
      <c r="FCN45" s="296"/>
      <c r="FCO45" s="296"/>
      <c r="FCP45" s="296"/>
      <c r="FCQ45" s="296"/>
      <c r="FCR45" s="296"/>
      <c r="FCS45" s="296"/>
      <c r="FCT45" s="296"/>
      <c r="FCU45" s="296"/>
      <c r="FCV45" s="296"/>
      <c r="FCW45" s="296"/>
      <c r="FCX45" s="296"/>
      <c r="FCY45" s="296"/>
      <c r="FCZ45" s="296"/>
      <c r="FDA45" s="296"/>
      <c r="FDB45" s="296"/>
      <c r="FDC45" s="296"/>
      <c r="FDD45" s="296"/>
      <c r="FDE45" s="296"/>
      <c r="FDF45" s="296"/>
      <c r="FDG45" s="296"/>
      <c r="FDH45" s="296"/>
      <c r="FDI45" s="296"/>
      <c r="FDJ45" s="296"/>
      <c r="FDK45" s="296"/>
      <c r="FDL45" s="296"/>
      <c r="FDM45" s="296"/>
      <c r="FDN45" s="296"/>
      <c r="FDO45" s="296"/>
      <c r="FDP45" s="296"/>
      <c r="FDQ45" s="296"/>
      <c r="FDR45" s="296"/>
      <c r="FDS45" s="296"/>
      <c r="FDT45" s="296"/>
      <c r="FDU45" s="296"/>
      <c r="FDV45" s="296"/>
      <c r="FDW45" s="296"/>
      <c r="FDX45" s="296"/>
      <c r="FDY45" s="296"/>
      <c r="FDZ45" s="296"/>
      <c r="FEA45" s="296"/>
      <c r="FEB45" s="296"/>
      <c r="FEC45" s="296"/>
      <c r="FED45" s="296"/>
      <c r="FEE45" s="296"/>
      <c r="FEF45" s="296"/>
      <c r="FEG45" s="296"/>
      <c r="FEH45" s="296"/>
      <c r="FEI45" s="296"/>
      <c r="FEJ45" s="296"/>
      <c r="FEK45" s="296"/>
      <c r="FEL45" s="296"/>
      <c r="FEM45" s="296"/>
      <c r="FEN45" s="296"/>
      <c r="FEO45" s="296"/>
      <c r="FEP45" s="296"/>
      <c r="FEQ45" s="296"/>
      <c r="FER45" s="296"/>
      <c r="FES45" s="296"/>
      <c r="FET45" s="296"/>
      <c r="FEU45" s="296"/>
      <c r="FEV45" s="296"/>
      <c r="FEW45" s="296"/>
      <c r="FEX45" s="296"/>
      <c r="FEY45" s="296"/>
      <c r="FEZ45" s="296"/>
      <c r="FFA45" s="296"/>
      <c r="FFB45" s="296"/>
      <c r="FFC45" s="296"/>
      <c r="FFD45" s="296"/>
      <c r="FFE45" s="296"/>
      <c r="FFF45" s="296"/>
      <c r="FFG45" s="296"/>
      <c r="FFH45" s="296"/>
      <c r="FFI45" s="296"/>
      <c r="FFJ45" s="296"/>
      <c r="FFK45" s="296"/>
      <c r="FFL45" s="296"/>
      <c r="FFM45" s="296"/>
      <c r="FFN45" s="296"/>
      <c r="FFO45" s="296"/>
      <c r="FFP45" s="296"/>
      <c r="FFQ45" s="296"/>
      <c r="FFR45" s="296"/>
      <c r="FFS45" s="296"/>
      <c r="FFT45" s="296"/>
      <c r="FFU45" s="296"/>
      <c r="FFV45" s="296"/>
      <c r="FFW45" s="296"/>
      <c r="FFX45" s="296"/>
      <c r="FFY45" s="296"/>
      <c r="FFZ45" s="296"/>
      <c r="FGA45" s="296"/>
      <c r="FGB45" s="296"/>
      <c r="FGC45" s="296"/>
      <c r="FGD45" s="296"/>
      <c r="FGE45" s="296"/>
      <c r="FGF45" s="296"/>
      <c r="FGG45" s="296"/>
      <c r="FGH45" s="296"/>
      <c r="FGI45" s="296"/>
      <c r="FGJ45" s="296"/>
      <c r="FGK45" s="296"/>
      <c r="FGL45" s="296"/>
      <c r="FGM45" s="296"/>
      <c r="FGN45" s="296"/>
      <c r="FGO45" s="296"/>
      <c r="FGP45" s="296"/>
      <c r="FGQ45" s="296"/>
      <c r="FGR45" s="296"/>
      <c r="FGS45" s="296"/>
      <c r="FGT45" s="296"/>
      <c r="FGU45" s="296"/>
      <c r="FGV45" s="296"/>
      <c r="FGW45" s="296"/>
      <c r="FGX45" s="296"/>
      <c r="FGY45" s="296"/>
      <c r="FGZ45" s="296"/>
      <c r="FHA45" s="296"/>
      <c r="FHB45" s="296"/>
      <c r="FHC45" s="296"/>
      <c r="FHD45" s="296"/>
      <c r="FHE45" s="296"/>
      <c r="FHF45" s="296"/>
      <c r="FHG45" s="296"/>
      <c r="FHH45" s="296"/>
      <c r="FHI45" s="296"/>
      <c r="FHJ45" s="296"/>
      <c r="FHK45" s="296"/>
      <c r="FHL45" s="296"/>
      <c r="FHM45" s="296"/>
      <c r="FHN45" s="296"/>
      <c r="FHO45" s="296"/>
      <c r="FHP45" s="296"/>
      <c r="FHQ45" s="296"/>
      <c r="FHR45" s="296"/>
      <c r="FHS45" s="296"/>
      <c r="FHT45" s="296"/>
      <c r="FHU45" s="296"/>
      <c r="FHV45" s="296"/>
      <c r="FHW45" s="296"/>
      <c r="FHX45" s="296"/>
      <c r="FHY45" s="296"/>
      <c r="FHZ45" s="296"/>
      <c r="FIA45" s="296"/>
      <c r="FIB45" s="296"/>
      <c r="FIC45" s="296"/>
      <c r="FID45" s="296"/>
      <c r="FIE45" s="296"/>
      <c r="FIF45" s="296"/>
      <c r="FIG45" s="296"/>
      <c r="FIH45" s="296"/>
      <c r="FII45" s="296"/>
      <c r="FIJ45" s="296"/>
      <c r="FIK45" s="296"/>
      <c r="FIL45" s="296"/>
      <c r="FIM45" s="296"/>
      <c r="FIN45" s="296"/>
      <c r="FIO45" s="296"/>
      <c r="FIP45" s="296"/>
      <c r="FIQ45" s="296"/>
      <c r="FIR45" s="296"/>
      <c r="FIS45" s="296"/>
      <c r="FIT45" s="296"/>
      <c r="FIU45" s="296"/>
      <c r="FIV45" s="296"/>
      <c r="FIW45" s="296"/>
      <c r="FIX45" s="296"/>
      <c r="FIY45" s="296"/>
      <c r="FIZ45" s="296"/>
      <c r="FJA45" s="296"/>
      <c r="FJB45" s="296"/>
      <c r="FJC45" s="296"/>
      <c r="FJD45" s="296"/>
      <c r="FJE45" s="296"/>
      <c r="FJF45" s="296"/>
      <c r="FJG45" s="296"/>
      <c r="FJH45" s="296"/>
      <c r="FJI45" s="296"/>
      <c r="FJJ45" s="296"/>
      <c r="FJK45" s="296"/>
      <c r="FJL45" s="296"/>
      <c r="FJM45" s="296"/>
      <c r="FJN45" s="296"/>
      <c r="FJO45" s="296"/>
      <c r="FJP45" s="296"/>
      <c r="FJQ45" s="296"/>
      <c r="FJR45" s="296"/>
      <c r="FJS45" s="296"/>
      <c r="FJT45" s="296"/>
      <c r="FJU45" s="296"/>
      <c r="FJV45" s="296"/>
      <c r="FJW45" s="296"/>
      <c r="FJX45" s="296"/>
      <c r="FJY45" s="296"/>
      <c r="FJZ45" s="296"/>
      <c r="FKA45" s="296"/>
      <c r="FKB45" s="296"/>
      <c r="FKC45" s="296"/>
      <c r="FKD45" s="296"/>
      <c r="FKE45" s="296"/>
      <c r="FKF45" s="296"/>
      <c r="FKG45" s="296"/>
      <c r="FKH45" s="296"/>
      <c r="FKI45" s="296"/>
      <c r="FKJ45" s="296"/>
      <c r="FKK45" s="296"/>
      <c r="FKL45" s="296"/>
      <c r="FKM45" s="296"/>
      <c r="FKN45" s="296"/>
      <c r="FKO45" s="296"/>
      <c r="FKP45" s="296"/>
      <c r="FKQ45" s="296"/>
      <c r="FKR45" s="296"/>
      <c r="FKS45" s="296"/>
      <c r="FKT45" s="296"/>
      <c r="FKU45" s="296"/>
      <c r="FKV45" s="296"/>
      <c r="FKW45" s="296"/>
      <c r="FKX45" s="296"/>
      <c r="FKY45" s="296"/>
      <c r="FKZ45" s="296"/>
      <c r="FLA45" s="296"/>
      <c r="FLB45" s="296"/>
      <c r="FLC45" s="296"/>
      <c r="FLD45" s="296"/>
      <c r="FLE45" s="296"/>
      <c r="FLF45" s="296"/>
      <c r="FLG45" s="296"/>
      <c r="FLH45" s="296"/>
      <c r="FLI45" s="296"/>
      <c r="FLJ45" s="296"/>
      <c r="FLK45" s="296"/>
      <c r="FLL45" s="296"/>
      <c r="FLM45" s="296"/>
      <c r="FLN45" s="296"/>
      <c r="FLO45" s="296"/>
      <c r="FLP45" s="296"/>
      <c r="FLQ45" s="296"/>
      <c r="FLR45" s="296"/>
      <c r="FLS45" s="296"/>
      <c r="FLT45" s="296"/>
      <c r="FLU45" s="296"/>
      <c r="FLV45" s="296"/>
      <c r="FLW45" s="296"/>
      <c r="FLX45" s="296"/>
      <c r="FLY45" s="296"/>
      <c r="FLZ45" s="296"/>
      <c r="FMA45" s="296"/>
      <c r="FMB45" s="296"/>
      <c r="FMC45" s="296"/>
      <c r="FMD45" s="296"/>
      <c r="FME45" s="296"/>
      <c r="FMF45" s="296"/>
      <c r="FMG45" s="296"/>
      <c r="FMH45" s="296"/>
      <c r="FMI45" s="296"/>
      <c r="FMJ45" s="296"/>
      <c r="FMK45" s="296"/>
      <c r="FML45" s="296"/>
      <c r="FMM45" s="296"/>
      <c r="FMN45" s="296"/>
      <c r="FMO45" s="296"/>
      <c r="FMP45" s="296"/>
      <c r="FMQ45" s="296"/>
      <c r="FMR45" s="296"/>
      <c r="FMS45" s="296"/>
      <c r="FMT45" s="296"/>
      <c r="FMU45" s="296"/>
      <c r="FMV45" s="296"/>
      <c r="FMW45" s="296"/>
      <c r="FMX45" s="296"/>
      <c r="FMY45" s="296"/>
      <c r="FMZ45" s="296"/>
      <c r="FNA45" s="296"/>
      <c r="FNB45" s="296"/>
      <c r="FNC45" s="296"/>
      <c r="FND45" s="296"/>
      <c r="FNE45" s="296"/>
      <c r="FNF45" s="296"/>
      <c r="FNG45" s="296"/>
      <c r="FNH45" s="296"/>
      <c r="FNI45" s="296"/>
      <c r="FNJ45" s="296"/>
      <c r="FNK45" s="296"/>
      <c r="FNL45" s="296"/>
      <c r="FNM45" s="296"/>
      <c r="FNN45" s="296"/>
      <c r="FNO45" s="296"/>
      <c r="FNP45" s="296"/>
      <c r="FNQ45" s="296"/>
      <c r="FNR45" s="296"/>
      <c r="FNS45" s="296"/>
      <c r="FNT45" s="296"/>
      <c r="FNU45" s="296"/>
      <c r="FNV45" s="296"/>
      <c r="FNW45" s="296"/>
      <c r="FNX45" s="296"/>
      <c r="FNY45" s="296"/>
      <c r="FNZ45" s="296"/>
      <c r="FOA45" s="296"/>
      <c r="FOB45" s="296"/>
      <c r="FOC45" s="296"/>
      <c r="FOD45" s="296"/>
      <c r="FOE45" s="296"/>
      <c r="FOF45" s="296"/>
      <c r="FOG45" s="296"/>
      <c r="FOH45" s="296"/>
      <c r="FOI45" s="296"/>
      <c r="FOJ45" s="296"/>
      <c r="FOK45" s="296"/>
      <c r="FOL45" s="296"/>
      <c r="FOM45" s="296"/>
      <c r="FON45" s="296"/>
      <c r="FOO45" s="296"/>
      <c r="FOP45" s="296"/>
      <c r="FOQ45" s="296"/>
      <c r="FOR45" s="296"/>
      <c r="FOS45" s="296"/>
      <c r="FOT45" s="296"/>
      <c r="FOU45" s="296"/>
      <c r="FOV45" s="296"/>
      <c r="FOW45" s="296"/>
      <c r="FOX45" s="296"/>
      <c r="FOY45" s="296"/>
      <c r="FOZ45" s="296"/>
      <c r="FPA45" s="296"/>
      <c r="FPB45" s="296"/>
      <c r="FPC45" s="296"/>
      <c r="FPD45" s="296"/>
      <c r="FPE45" s="296"/>
      <c r="FPF45" s="296"/>
      <c r="FPG45" s="296"/>
      <c r="FPH45" s="296"/>
      <c r="FPI45" s="296"/>
      <c r="FPJ45" s="296"/>
      <c r="FPK45" s="296"/>
      <c r="FPL45" s="296"/>
      <c r="FPM45" s="296"/>
      <c r="FPN45" s="296"/>
      <c r="FPO45" s="296"/>
      <c r="FPP45" s="296"/>
      <c r="FPQ45" s="296"/>
      <c r="FPR45" s="296"/>
      <c r="FPS45" s="296"/>
      <c r="FPT45" s="296"/>
      <c r="FPU45" s="296"/>
      <c r="FPV45" s="296"/>
      <c r="FPW45" s="296"/>
      <c r="FPX45" s="296"/>
      <c r="FPY45" s="296"/>
      <c r="FPZ45" s="296"/>
      <c r="FQA45" s="296"/>
      <c r="FQB45" s="296"/>
      <c r="FQC45" s="296"/>
      <c r="FQD45" s="296"/>
      <c r="FQE45" s="296"/>
      <c r="FQF45" s="296"/>
      <c r="FQG45" s="296"/>
      <c r="FQH45" s="296"/>
      <c r="FQI45" s="296"/>
      <c r="FQJ45" s="296"/>
      <c r="FQK45" s="296"/>
      <c r="FQL45" s="296"/>
      <c r="FQM45" s="296"/>
      <c r="FQN45" s="296"/>
      <c r="FQO45" s="296"/>
      <c r="FQP45" s="296"/>
      <c r="FQQ45" s="296"/>
      <c r="FQR45" s="296"/>
      <c r="FQS45" s="296"/>
      <c r="FQT45" s="296"/>
      <c r="FQU45" s="296"/>
      <c r="FQV45" s="296"/>
      <c r="FQW45" s="296"/>
      <c r="FQX45" s="296"/>
      <c r="FQY45" s="296"/>
      <c r="FQZ45" s="296"/>
      <c r="FRA45" s="296"/>
      <c r="FRB45" s="296"/>
      <c r="FRC45" s="296"/>
      <c r="FRD45" s="296"/>
      <c r="FRE45" s="296"/>
      <c r="FRF45" s="296"/>
      <c r="FRG45" s="296"/>
      <c r="FRH45" s="296"/>
      <c r="FRI45" s="296"/>
      <c r="FRJ45" s="296"/>
      <c r="FRK45" s="296"/>
      <c r="FRL45" s="296"/>
      <c r="FRM45" s="296"/>
      <c r="FRN45" s="296"/>
      <c r="FRO45" s="296"/>
      <c r="FRP45" s="296"/>
      <c r="FRQ45" s="296"/>
      <c r="FRR45" s="296"/>
      <c r="FRS45" s="296"/>
      <c r="FRT45" s="296"/>
      <c r="FRU45" s="296"/>
      <c r="FRV45" s="296"/>
      <c r="FRW45" s="296"/>
      <c r="FRX45" s="296"/>
      <c r="FRY45" s="296"/>
      <c r="FRZ45" s="296"/>
      <c r="FSA45" s="296"/>
      <c r="FSB45" s="296"/>
      <c r="FSC45" s="296"/>
      <c r="FSD45" s="296"/>
      <c r="FSE45" s="296"/>
      <c r="FSF45" s="296"/>
      <c r="FSG45" s="296"/>
      <c r="FSH45" s="296"/>
      <c r="FSI45" s="296"/>
      <c r="FSJ45" s="296"/>
      <c r="FSK45" s="296"/>
      <c r="FSL45" s="296"/>
      <c r="FSM45" s="296"/>
      <c r="FSN45" s="296"/>
      <c r="FSO45" s="296"/>
      <c r="FSP45" s="296"/>
      <c r="FSQ45" s="296"/>
      <c r="FSR45" s="296"/>
      <c r="FSS45" s="296"/>
      <c r="FST45" s="296"/>
      <c r="FSU45" s="296"/>
      <c r="FSV45" s="296"/>
      <c r="FSW45" s="296"/>
      <c r="FSX45" s="296"/>
      <c r="FSY45" s="296"/>
      <c r="FSZ45" s="296"/>
      <c r="FTA45" s="296"/>
      <c r="FTB45" s="296"/>
      <c r="FTC45" s="296"/>
      <c r="FTD45" s="296"/>
      <c r="FTE45" s="296"/>
      <c r="FTF45" s="296"/>
      <c r="FTG45" s="296"/>
      <c r="FTH45" s="296"/>
      <c r="FTI45" s="296"/>
      <c r="FTJ45" s="296"/>
      <c r="FTK45" s="296"/>
      <c r="FTL45" s="296"/>
      <c r="FTM45" s="296"/>
      <c r="FTN45" s="296"/>
      <c r="FTO45" s="296"/>
      <c r="FTP45" s="296"/>
      <c r="FTQ45" s="296"/>
      <c r="FTR45" s="296"/>
      <c r="FTS45" s="296"/>
      <c r="FTT45" s="296"/>
      <c r="FTU45" s="296"/>
      <c r="FTV45" s="296"/>
      <c r="FTW45" s="296"/>
      <c r="FTX45" s="296"/>
      <c r="FTY45" s="296"/>
      <c r="FTZ45" s="296"/>
      <c r="FUA45" s="296"/>
      <c r="FUB45" s="296"/>
      <c r="FUC45" s="296"/>
      <c r="FUD45" s="296"/>
      <c r="FUE45" s="296"/>
      <c r="FUF45" s="296"/>
      <c r="FUG45" s="296"/>
      <c r="FUH45" s="296"/>
      <c r="FUI45" s="296"/>
      <c r="FUJ45" s="296"/>
      <c r="FUK45" s="296"/>
      <c r="FUL45" s="296"/>
      <c r="FUM45" s="296"/>
      <c r="FUN45" s="296"/>
      <c r="FUO45" s="296"/>
      <c r="FUP45" s="296"/>
      <c r="FUQ45" s="296"/>
      <c r="FUR45" s="296"/>
      <c r="FUS45" s="296"/>
      <c r="FUT45" s="296"/>
      <c r="FUU45" s="296"/>
      <c r="FUV45" s="296"/>
      <c r="FUW45" s="296"/>
      <c r="FUX45" s="296"/>
      <c r="FUY45" s="296"/>
      <c r="FUZ45" s="296"/>
      <c r="FVA45" s="296"/>
      <c r="FVB45" s="296"/>
      <c r="FVC45" s="296"/>
      <c r="FVD45" s="296"/>
      <c r="FVE45" s="296"/>
      <c r="FVF45" s="296"/>
      <c r="FVG45" s="296"/>
      <c r="FVH45" s="296"/>
      <c r="FVI45" s="296"/>
      <c r="FVJ45" s="296"/>
      <c r="FVK45" s="296"/>
      <c r="FVL45" s="296"/>
      <c r="FVM45" s="296"/>
      <c r="FVN45" s="296"/>
      <c r="FVO45" s="296"/>
      <c r="FVP45" s="296"/>
      <c r="FVQ45" s="296"/>
      <c r="FVR45" s="296"/>
      <c r="FVS45" s="296"/>
      <c r="FVT45" s="296"/>
      <c r="FVU45" s="296"/>
      <c r="FVV45" s="296"/>
      <c r="FVW45" s="296"/>
      <c r="FVX45" s="296"/>
      <c r="FVY45" s="296"/>
      <c r="FVZ45" s="296"/>
      <c r="FWA45" s="296"/>
      <c r="FWB45" s="296"/>
      <c r="FWC45" s="296"/>
      <c r="FWD45" s="296"/>
      <c r="FWE45" s="296"/>
      <c r="FWF45" s="296"/>
      <c r="FWG45" s="296"/>
      <c r="FWH45" s="296"/>
      <c r="FWI45" s="296"/>
      <c r="FWJ45" s="296"/>
      <c r="FWK45" s="296"/>
      <c r="FWL45" s="296"/>
      <c r="FWM45" s="296"/>
      <c r="FWN45" s="296"/>
      <c r="FWO45" s="296"/>
      <c r="FWP45" s="296"/>
      <c r="FWQ45" s="296"/>
      <c r="FWR45" s="296"/>
      <c r="FWS45" s="296"/>
      <c r="FWT45" s="296"/>
      <c r="FWU45" s="296"/>
      <c r="FWV45" s="296"/>
      <c r="FWW45" s="296"/>
      <c r="FWX45" s="296"/>
      <c r="FWY45" s="296"/>
      <c r="FWZ45" s="296"/>
      <c r="FXA45" s="296"/>
      <c r="FXB45" s="296"/>
      <c r="FXC45" s="296"/>
      <c r="FXD45" s="296"/>
      <c r="FXE45" s="296"/>
      <c r="FXF45" s="296"/>
      <c r="FXG45" s="296"/>
      <c r="FXH45" s="296"/>
      <c r="FXI45" s="296"/>
      <c r="FXJ45" s="296"/>
      <c r="FXK45" s="296"/>
      <c r="FXL45" s="296"/>
      <c r="FXM45" s="296"/>
      <c r="FXN45" s="296"/>
      <c r="FXO45" s="296"/>
      <c r="FXP45" s="296"/>
      <c r="FXQ45" s="296"/>
      <c r="FXR45" s="296"/>
      <c r="FXS45" s="296"/>
      <c r="FXT45" s="296"/>
      <c r="FXU45" s="296"/>
      <c r="FXV45" s="296"/>
      <c r="FXW45" s="296"/>
      <c r="FXX45" s="296"/>
      <c r="FXY45" s="296"/>
      <c r="FXZ45" s="296"/>
      <c r="FYA45" s="296"/>
      <c r="FYB45" s="296"/>
      <c r="FYC45" s="296"/>
      <c r="FYD45" s="296"/>
      <c r="FYE45" s="296"/>
      <c r="FYF45" s="296"/>
      <c r="FYG45" s="296"/>
      <c r="FYH45" s="296"/>
      <c r="FYI45" s="296"/>
      <c r="FYJ45" s="296"/>
      <c r="FYK45" s="296"/>
      <c r="FYL45" s="296"/>
      <c r="FYM45" s="296"/>
      <c r="FYN45" s="296"/>
      <c r="FYO45" s="296"/>
      <c r="FYP45" s="296"/>
      <c r="FYQ45" s="296"/>
      <c r="FYR45" s="296"/>
      <c r="FYS45" s="296"/>
      <c r="FYT45" s="296"/>
      <c r="FYU45" s="296"/>
      <c r="FYV45" s="296"/>
      <c r="FYW45" s="296"/>
      <c r="FYX45" s="296"/>
      <c r="FYY45" s="296"/>
      <c r="FYZ45" s="296"/>
      <c r="FZA45" s="296"/>
      <c r="FZB45" s="296"/>
      <c r="FZC45" s="296"/>
      <c r="FZD45" s="296"/>
      <c r="FZE45" s="296"/>
      <c r="FZF45" s="296"/>
      <c r="FZG45" s="296"/>
      <c r="FZH45" s="296"/>
      <c r="FZI45" s="296"/>
      <c r="FZJ45" s="296"/>
      <c r="FZK45" s="296"/>
      <c r="FZL45" s="296"/>
      <c r="FZM45" s="296"/>
      <c r="FZN45" s="296"/>
      <c r="FZO45" s="296"/>
      <c r="FZP45" s="296"/>
      <c r="FZQ45" s="296"/>
      <c r="FZR45" s="296"/>
      <c r="FZS45" s="296"/>
      <c r="FZT45" s="296"/>
      <c r="FZU45" s="296"/>
      <c r="FZV45" s="296"/>
      <c r="FZW45" s="296"/>
      <c r="FZX45" s="296"/>
      <c r="FZY45" s="296"/>
      <c r="FZZ45" s="296"/>
      <c r="GAA45" s="296"/>
      <c r="GAB45" s="296"/>
      <c r="GAC45" s="296"/>
      <c r="GAD45" s="296"/>
      <c r="GAE45" s="296"/>
      <c r="GAF45" s="296"/>
      <c r="GAG45" s="296"/>
      <c r="GAH45" s="296"/>
      <c r="GAI45" s="296"/>
      <c r="GAJ45" s="296"/>
      <c r="GAK45" s="296"/>
      <c r="GAL45" s="296"/>
      <c r="GAM45" s="296"/>
      <c r="GAN45" s="296"/>
      <c r="GAO45" s="296"/>
      <c r="GAP45" s="296"/>
      <c r="GAQ45" s="296"/>
      <c r="GAR45" s="296"/>
      <c r="GAS45" s="296"/>
      <c r="GAT45" s="296"/>
      <c r="GAU45" s="296"/>
      <c r="GAV45" s="296"/>
      <c r="GAW45" s="296"/>
      <c r="GAX45" s="296"/>
      <c r="GAY45" s="296"/>
      <c r="GAZ45" s="296"/>
      <c r="GBA45" s="296"/>
      <c r="GBB45" s="296"/>
      <c r="GBC45" s="296"/>
      <c r="GBD45" s="296"/>
      <c r="GBE45" s="296"/>
      <c r="GBF45" s="296"/>
      <c r="GBG45" s="296"/>
      <c r="GBH45" s="296"/>
      <c r="GBI45" s="296"/>
      <c r="GBJ45" s="296"/>
      <c r="GBK45" s="296"/>
      <c r="GBL45" s="296"/>
      <c r="GBM45" s="296"/>
      <c r="GBN45" s="296"/>
      <c r="GBO45" s="296"/>
      <c r="GBP45" s="296"/>
      <c r="GBQ45" s="296"/>
      <c r="GBR45" s="296"/>
      <c r="GBS45" s="296"/>
      <c r="GBT45" s="296"/>
      <c r="GBU45" s="296"/>
      <c r="GBV45" s="296"/>
      <c r="GBW45" s="296"/>
      <c r="GBX45" s="296"/>
      <c r="GBY45" s="296"/>
      <c r="GBZ45" s="296"/>
      <c r="GCA45" s="296"/>
      <c r="GCB45" s="296"/>
      <c r="GCC45" s="296"/>
      <c r="GCD45" s="296"/>
      <c r="GCE45" s="296"/>
      <c r="GCF45" s="296"/>
      <c r="GCG45" s="296"/>
      <c r="GCH45" s="296"/>
      <c r="GCI45" s="296"/>
      <c r="GCJ45" s="296"/>
      <c r="GCK45" s="296"/>
      <c r="GCL45" s="296"/>
      <c r="GCM45" s="296"/>
      <c r="GCN45" s="296"/>
      <c r="GCO45" s="296"/>
      <c r="GCP45" s="296"/>
      <c r="GCQ45" s="296"/>
      <c r="GCR45" s="296"/>
      <c r="GCS45" s="296"/>
      <c r="GCT45" s="296"/>
      <c r="GCU45" s="296"/>
      <c r="GCV45" s="296"/>
      <c r="GCW45" s="296"/>
      <c r="GCX45" s="296"/>
      <c r="GCY45" s="296"/>
      <c r="GCZ45" s="296"/>
      <c r="GDA45" s="296"/>
      <c r="GDB45" s="296"/>
      <c r="GDC45" s="296"/>
      <c r="GDD45" s="296"/>
      <c r="GDE45" s="296"/>
      <c r="GDF45" s="296"/>
      <c r="GDG45" s="296"/>
      <c r="GDH45" s="296"/>
      <c r="GDI45" s="296"/>
      <c r="GDJ45" s="296"/>
      <c r="GDK45" s="296"/>
      <c r="GDL45" s="296"/>
      <c r="GDM45" s="296"/>
      <c r="GDN45" s="296"/>
      <c r="GDO45" s="296"/>
      <c r="GDP45" s="296"/>
      <c r="GDQ45" s="296"/>
      <c r="GDR45" s="296"/>
      <c r="GDS45" s="296"/>
      <c r="GDT45" s="296"/>
      <c r="GDU45" s="296"/>
      <c r="GDV45" s="296"/>
      <c r="GDW45" s="296"/>
      <c r="GDX45" s="296"/>
      <c r="GDY45" s="296"/>
      <c r="GDZ45" s="296"/>
      <c r="GEA45" s="296"/>
      <c r="GEB45" s="296"/>
      <c r="GEC45" s="296"/>
      <c r="GED45" s="296"/>
      <c r="GEE45" s="296"/>
      <c r="GEF45" s="296"/>
      <c r="GEG45" s="296"/>
      <c r="GEH45" s="296"/>
      <c r="GEI45" s="296"/>
      <c r="GEJ45" s="296"/>
      <c r="GEK45" s="296"/>
      <c r="GEL45" s="296"/>
      <c r="GEM45" s="296"/>
      <c r="GEN45" s="296"/>
      <c r="GEO45" s="296"/>
      <c r="GEP45" s="296"/>
      <c r="GEQ45" s="296"/>
      <c r="GER45" s="296"/>
      <c r="GES45" s="296"/>
      <c r="GET45" s="296"/>
      <c r="GEU45" s="296"/>
      <c r="GEV45" s="296"/>
      <c r="GEW45" s="296"/>
      <c r="GEX45" s="296"/>
      <c r="GEY45" s="296"/>
      <c r="GEZ45" s="296"/>
      <c r="GFA45" s="296"/>
      <c r="GFB45" s="296"/>
      <c r="GFC45" s="296"/>
      <c r="GFD45" s="296"/>
      <c r="GFE45" s="296"/>
      <c r="GFF45" s="296"/>
      <c r="GFG45" s="296"/>
      <c r="GFH45" s="296"/>
      <c r="GFI45" s="296"/>
      <c r="GFJ45" s="296"/>
      <c r="GFK45" s="296"/>
      <c r="GFL45" s="296"/>
      <c r="GFM45" s="296"/>
      <c r="GFN45" s="296"/>
      <c r="GFO45" s="296"/>
      <c r="GFP45" s="296"/>
      <c r="GFQ45" s="296"/>
      <c r="GFR45" s="296"/>
      <c r="GFS45" s="296"/>
      <c r="GFT45" s="296"/>
      <c r="GFU45" s="296"/>
      <c r="GFV45" s="296"/>
      <c r="GFW45" s="296"/>
      <c r="GFX45" s="296"/>
      <c r="GFY45" s="296"/>
      <c r="GFZ45" s="296"/>
      <c r="GGA45" s="296"/>
      <c r="GGB45" s="296"/>
      <c r="GGC45" s="296"/>
      <c r="GGD45" s="296"/>
      <c r="GGE45" s="296"/>
      <c r="GGF45" s="296"/>
      <c r="GGG45" s="296"/>
      <c r="GGH45" s="296"/>
      <c r="GGI45" s="296"/>
      <c r="GGJ45" s="296"/>
      <c r="GGK45" s="296"/>
      <c r="GGL45" s="296"/>
      <c r="GGM45" s="296"/>
      <c r="GGN45" s="296"/>
      <c r="GGO45" s="296"/>
      <c r="GGP45" s="296"/>
      <c r="GGQ45" s="296"/>
      <c r="GGR45" s="296"/>
      <c r="GGS45" s="296"/>
      <c r="GGT45" s="296"/>
      <c r="GGU45" s="296"/>
      <c r="GGV45" s="296"/>
      <c r="GGW45" s="296"/>
      <c r="GGX45" s="296"/>
      <c r="GGY45" s="296"/>
      <c r="GGZ45" s="296"/>
      <c r="GHA45" s="296"/>
      <c r="GHB45" s="296"/>
      <c r="GHC45" s="296"/>
      <c r="GHD45" s="296"/>
      <c r="GHE45" s="296"/>
      <c r="GHF45" s="296"/>
      <c r="GHG45" s="296"/>
      <c r="GHH45" s="296"/>
      <c r="GHI45" s="296"/>
      <c r="GHJ45" s="296"/>
      <c r="GHK45" s="296"/>
      <c r="GHL45" s="296"/>
      <c r="GHM45" s="296"/>
      <c r="GHN45" s="296"/>
      <c r="GHO45" s="296"/>
      <c r="GHP45" s="296"/>
      <c r="GHQ45" s="296"/>
      <c r="GHR45" s="296"/>
      <c r="GHS45" s="296"/>
      <c r="GHT45" s="296"/>
      <c r="GHU45" s="296"/>
      <c r="GHV45" s="296"/>
      <c r="GHW45" s="296"/>
      <c r="GHX45" s="296"/>
      <c r="GHY45" s="296"/>
      <c r="GHZ45" s="296"/>
      <c r="GIA45" s="296"/>
      <c r="GIB45" s="296"/>
      <c r="GIC45" s="296"/>
      <c r="GID45" s="296"/>
      <c r="GIE45" s="296"/>
      <c r="GIF45" s="296"/>
      <c r="GIG45" s="296"/>
      <c r="GIH45" s="296"/>
      <c r="GII45" s="296"/>
      <c r="GIJ45" s="296"/>
      <c r="GIK45" s="296"/>
      <c r="GIL45" s="296"/>
      <c r="GIM45" s="296"/>
      <c r="GIN45" s="296"/>
      <c r="GIO45" s="296"/>
      <c r="GIP45" s="296"/>
      <c r="GIQ45" s="296"/>
      <c r="GIR45" s="296"/>
      <c r="GIS45" s="296"/>
      <c r="GIT45" s="296"/>
      <c r="GIU45" s="296"/>
      <c r="GIV45" s="296"/>
      <c r="GIW45" s="296"/>
      <c r="GIX45" s="296"/>
      <c r="GIY45" s="296"/>
      <c r="GIZ45" s="296"/>
      <c r="GJA45" s="296"/>
      <c r="GJB45" s="296"/>
      <c r="GJC45" s="296"/>
      <c r="GJD45" s="296"/>
      <c r="GJE45" s="296"/>
      <c r="GJF45" s="296"/>
      <c r="GJG45" s="296"/>
      <c r="GJH45" s="296"/>
      <c r="GJI45" s="296"/>
      <c r="GJJ45" s="296"/>
      <c r="GJK45" s="296"/>
      <c r="GJL45" s="296"/>
      <c r="GJM45" s="296"/>
      <c r="GJN45" s="296"/>
      <c r="GJO45" s="296"/>
      <c r="GJP45" s="296"/>
      <c r="GJQ45" s="296"/>
      <c r="GJR45" s="296"/>
      <c r="GJS45" s="296"/>
      <c r="GJT45" s="296"/>
      <c r="GJU45" s="296"/>
      <c r="GJV45" s="296"/>
      <c r="GJW45" s="296"/>
      <c r="GJX45" s="296"/>
      <c r="GJY45" s="296"/>
      <c r="GJZ45" s="296"/>
      <c r="GKA45" s="296"/>
      <c r="GKB45" s="296"/>
      <c r="GKC45" s="296"/>
      <c r="GKD45" s="296"/>
      <c r="GKE45" s="296"/>
      <c r="GKF45" s="296"/>
      <c r="GKG45" s="296"/>
      <c r="GKH45" s="296"/>
      <c r="GKI45" s="296"/>
      <c r="GKJ45" s="296"/>
      <c r="GKK45" s="296"/>
      <c r="GKL45" s="296"/>
      <c r="GKM45" s="296"/>
      <c r="GKN45" s="296"/>
      <c r="GKO45" s="296"/>
      <c r="GKP45" s="296"/>
      <c r="GKQ45" s="296"/>
      <c r="GKR45" s="296"/>
      <c r="GKS45" s="296"/>
      <c r="GKT45" s="296"/>
      <c r="GKU45" s="296"/>
      <c r="GKV45" s="296"/>
      <c r="GKW45" s="296"/>
      <c r="GKX45" s="296"/>
      <c r="GKY45" s="296"/>
      <c r="GKZ45" s="296"/>
      <c r="GLA45" s="296"/>
      <c r="GLB45" s="296"/>
      <c r="GLC45" s="296"/>
      <c r="GLD45" s="296"/>
      <c r="GLE45" s="296"/>
      <c r="GLF45" s="296"/>
      <c r="GLG45" s="296"/>
      <c r="GLH45" s="296"/>
      <c r="GLI45" s="296"/>
      <c r="GLJ45" s="296"/>
      <c r="GLK45" s="296"/>
      <c r="GLL45" s="296"/>
      <c r="GLM45" s="296"/>
      <c r="GLN45" s="296"/>
      <c r="GLO45" s="296"/>
      <c r="GLP45" s="296"/>
      <c r="GLQ45" s="296"/>
      <c r="GLR45" s="296"/>
      <c r="GLS45" s="296"/>
      <c r="GLT45" s="296"/>
      <c r="GLU45" s="296"/>
      <c r="GLV45" s="296"/>
      <c r="GLW45" s="296"/>
      <c r="GLX45" s="296"/>
      <c r="GLY45" s="296"/>
      <c r="GLZ45" s="296"/>
      <c r="GMA45" s="296"/>
      <c r="GMB45" s="296"/>
      <c r="GMC45" s="296"/>
      <c r="GMD45" s="296"/>
      <c r="GME45" s="296"/>
      <c r="GMF45" s="296"/>
      <c r="GMG45" s="296"/>
      <c r="GMH45" s="296"/>
      <c r="GMI45" s="296"/>
      <c r="GMJ45" s="296"/>
      <c r="GMK45" s="296"/>
      <c r="GML45" s="296"/>
      <c r="GMM45" s="296"/>
      <c r="GMN45" s="296"/>
      <c r="GMO45" s="296"/>
      <c r="GMP45" s="296"/>
      <c r="GMQ45" s="296"/>
      <c r="GMR45" s="296"/>
      <c r="GMS45" s="296"/>
      <c r="GMT45" s="296"/>
      <c r="GMU45" s="296"/>
      <c r="GMV45" s="296"/>
      <c r="GMW45" s="296"/>
      <c r="GMX45" s="296"/>
      <c r="GMY45" s="296"/>
      <c r="GMZ45" s="296"/>
      <c r="GNA45" s="296"/>
      <c r="GNB45" s="296"/>
      <c r="GNC45" s="296"/>
      <c r="GND45" s="296"/>
      <c r="GNE45" s="296"/>
      <c r="GNF45" s="296"/>
      <c r="GNG45" s="296"/>
      <c r="GNH45" s="296"/>
      <c r="GNI45" s="296"/>
      <c r="GNJ45" s="296"/>
      <c r="GNK45" s="296"/>
      <c r="GNL45" s="296"/>
      <c r="GNM45" s="296"/>
      <c r="GNN45" s="296"/>
      <c r="GNO45" s="296"/>
      <c r="GNP45" s="296"/>
      <c r="GNQ45" s="296"/>
      <c r="GNR45" s="296"/>
      <c r="GNS45" s="296"/>
      <c r="GNT45" s="296"/>
      <c r="GNU45" s="296"/>
      <c r="GNV45" s="296"/>
      <c r="GNW45" s="296"/>
      <c r="GNX45" s="296"/>
      <c r="GNY45" s="296"/>
      <c r="GNZ45" s="296"/>
      <c r="GOA45" s="296"/>
      <c r="GOB45" s="296"/>
      <c r="GOC45" s="296"/>
      <c r="GOD45" s="296"/>
      <c r="GOE45" s="296"/>
      <c r="GOF45" s="296"/>
      <c r="GOG45" s="296"/>
      <c r="GOH45" s="296"/>
      <c r="GOI45" s="296"/>
      <c r="GOJ45" s="296"/>
      <c r="GOK45" s="296"/>
      <c r="GOL45" s="296"/>
      <c r="GOM45" s="296"/>
      <c r="GON45" s="296"/>
      <c r="GOO45" s="296"/>
      <c r="GOP45" s="296"/>
      <c r="GOQ45" s="296"/>
      <c r="GOR45" s="296"/>
      <c r="GOS45" s="296"/>
      <c r="GOT45" s="296"/>
      <c r="GOU45" s="296"/>
      <c r="GOV45" s="296"/>
      <c r="GOW45" s="296"/>
      <c r="GOX45" s="296"/>
      <c r="GOY45" s="296"/>
      <c r="GOZ45" s="296"/>
      <c r="GPA45" s="296"/>
      <c r="GPB45" s="296"/>
      <c r="GPC45" s="296"/>
      <c r="GPD45" s="296"/>
      <c r="GPE45" s="296"/>
      <c r="GPF45" s="296"/>
      <c r="GPG45" s="296"/>
      <c r="GPH45" s="296"/>
      <c r="GPI45" s="296"/>
      <c r="GPJ45" s="296"/>
      <c r="GPK45" s="296"/>
      <c r="GPL45" s="296"/>
      <c r="GPM45" s="296"/>
      <c r="GPN45" s="296"/>
      <c r="GPO45" s="296"/>
      <c r="GPP45" s="296"/>
      <c r="GPQ45" s="296"/>
      <c r="GPR45" s="296"/>
      <c r="GPS45" s="296"/>
      <c r="GPT45" s="296"/>
      <c r="GPU45" s="296"/>
      <c r="GPV45" s="296"/>
      <c r="GPW45" s="296"/>
      <c r="GPX45" s="296"/>
      <c r="GPY45" s="296"/>
      <c r="GPZ45" s="296"/>
      <c r="GQA45" s="296"/>
      <c r="GQB45" s="296"/>
      <c r="GQC45" s="296"/>
      <c r="GQD45" s="296"/>
      <c r="GQE45" s="296"/>
      <c r="GQF45" s="296"/>
      <c r="GQG45" s="296"/>
      <c r="GQH45" s="296"/>
      <c r="GQI45" s="296"/>
      <c r="GQJ45" s="296"/>
      <c r="GQK45" s="296"/>
      <c r="GQL45" s="296"/>
      <c r="GQM45" s="296"/>
      <c r="GQN45" s="296"/>
      <c r="GQO45" s="296"/>
      <c r="GQP45" s="296"/>
      <c r="GQQ45" s="296"/>
      <c r="GQR45" s="296"/>
      <c r="GQS45" s="296"/>
      <c r="GQT45" s="296"/>
      <c r="GQU45" s="296"/>
      <c r="GQV45" s="296"/>
      <c r="GQW45" s="296"/>
      <c r="GQX45" s="296"/>
      <c r="GQY45" s="296"/>
      <c r="GQZ45" s="296"/>
      <c r="GRA45" s="296"/>
      <c r="GRB45" s="296"/>
      <c r="GRC45" s="296"/>
      <c r="GRD45" s="296"/>
      <c r="GRE45" s="296"/>
      <c r="GRF45" s="296"/>
      <c r="GRG45" s="296"/>
      <c r="GRH45" s="296"/>
      <c r="GRI45" s="296"/>
      <c r="GRJ45" s="296"/>
      <c r="GRK45" s="296"/>
      <c r="GRL45" s="296"/>
      <c r="GRM45" s="296"/>
      <c r="GRN45" s="296"/>
      <c r="GRO45" s="296"/>
      <c r="GRP45" s="296"/>
      <c r="GRQ45" s="296"/>
      <c r="GRR45" s="296"/>
      <c r="GRS45" s="296"/>
      <c r="GRT45" s="296"/>
      <c r="GRU45" s="296"/>
      <c r="GRV45" s="296"/>
      <c r="GRW45" s="296"/>
      <c r="GRX45" s="296"/>
      <c r="GRY45" s="296"/>
      <c r="GRZ45" s="296"/>
      <c r="GSA45" s="296"/>
      <c r="GSB45" s="296"/>
      <c r="GSC45" s="296"/>
      <c r="GSD45" s="296"/>
      <c r="GSE45" s="296"/>
      <c r="GSF45" s="296"/>
      <c r="GSG45" s="296"/>
      <c r="GSH45" s="296"/>
      <c r="GSI45" s="296"/>
      <c r="GSJ45" s="296"/>
      <c r="GSK45" s="296"/>
      <c r="GSL45" s="296"/>
      <c r="GSM45" s="296"/>
      <c r="GSN45" s="296"/>
      <c r="GSO45" s="296"/>
      <c r="GSP45" s="296"/>
      <c r="GSQ45" s="296"/>
      <c r="GSR45" s="296"/>
      <c r="GSS45" s="296"/>
      <c r="GST45" s="296"/>
      <c r="GSU45" s="296"/>
      <c r="GSV45" s="296"/>
      <c r="GSW45" s="296"/>
      <c r="GSX45" s="296"/>
      <c r="GSY45" s="296"/>
      <c r="GSZ45" s="296"/>
      <c r="GTA45" s="296"/>
      <c r="GTB45" s="296"/>
      <c r="GTC45" s="296"/>
      <c r="GTD45" s="296"/>
      <c r="GTE45" s="296"/>
      <c r="GTF45" s="296"/>
      <c r="GTG45" s="296"/>
      <c r="GTH45" s="296"/>
      <c r="GTI45" s="296"/>
      <c r="GTJ45" s="296"/>
      <c r="GTK45" s="296"/>
      <c r="GTL45" s="296"/>
      <c r="GTM45" s="296"/>
      <c r="GTN45" s="296"/>
      <c r="GTO45" s="296"/>
      <c r="GTP45" s="296"/>
      <c r="GTQ45" s="296"/>
      <c r="GTR45" s="296"/>
      <c r="GTS45" s="296"/>
      <c r="GTT45" s="296"/>
      <c r="GTU45" s="296"/>
      <c r="GTV45" s="296"/>
      <c r="GTW45" s="296"/>
      <c r="GTX45" s="296"/>
      <c r="GTY45" s="296"/>
      <c r="GTZ45" s="296"/>
      <c r="GUA45" s="296"/>
      <c r="GUB45" s="296"/>
      <c r="GUC45" s="296"/>
      <c r="GUD45" s="296"/>
      <c r="GUE45" s="296"/>
      <c r="GUF45" s="296"/>
      <c r="GUG45" s="296"/>
      <c r="GUH45" s="296"/>
      <c r="GUI45" s="296"/>
      <c r="GUJ45" s="296"/>
      <c r="GUK45" s="296"/>
      <c r="GUL45" s="296"/>
      <c r="GUM45" s="296"/>
      <c r="GUN45" s="296"/>
      <c r="GUO45" s="296"/>
      <c r="GUP45" s="296"/>
      <c r="GUQ45" s="296"/>
      <c r="GUR45" s="296"/>
      <c r="GUS45" s="296"/>
      <c r="GUT45" s="296"/>
      <c r="GUU45" s="296"/>
      <c r="GUV45" s="296"/>
      <c r="GUW45" s="296"/>
      <c r="GUX45" s="296"/>
      <c r="GUY45" s="296"/>
      <c r="GUZ45" s="296"/>
      <c r="GVA45" s="296"/>
      <c r="GVB45" s="296"/>
      <c r="GVC45" s="296"/>
      <c r="GVD45" s="296"/>
      <c r="GVE45" s="296"/>
      <c r="GVF45" s="296"/>
      <c r="GVG45" s="296"/>
      <c r="GVH45" s="296"/>
      <c r="GVI45" s="296"/>
      <c r="GVJ45" s="296"/>
      <c r="GVK45" s="296"/>
      <c r="GVL45" s="296"/>
      <c r="GVM45" s="296"/>
      <c r="GVN45" s="296"/>
      <c r="GVO45" s="296"/>
      <c r="GVP45" s="296"/>
      <c r="GVQ45" s="296"/>
      <c r="GVR45" s="296"/>
      <c r="GVS45" s="296"/>
      <c r="GVT45" s="296"/>
      <c r="GVU45" s="296"/>
      <c r="GVV45" s="296"/>
      <c r="GVW45" s="296"/>
      <c r="GVX45" s="296"/>
      <c r="GVY45" s="296"/>
      <c r="GVZ45" s="296"/>
      <c r="GWA45" s="296"/>
      <c r="GWB45" s="296"/>
      <c r="GWC45" s="296"/>
      <c r="GWD45" s="296"/>
      <c r="GWE45" s="296"/>
      <c r="GWF45" s="296"/>
      <c r="GWG45" s="296"/>
      <c r="GWH45" s="296"/>
      <c r="GWI45" s="296"/>
      <c r="GWJ45" s="296"/>
      <c r="GWK45" s="296"/>
      <c r="GWL45" s="296"/>
      <c r="GWM45" s="296"/>
      <c r="GWN45" s="296"/>
      <c r="GWO45" s="296"/>
      <c r="GWP45" s="296"/>
      <c r="GWQ45" s="296"/>
      <c r="GWR45" s="296"/>
      <c r="GWS45" s="296"/>
      <c r="GWT45" s="296"/>
      <c r="GWU45" s="296"/>
      <c r="GWV45" s="296"/>
      <c r="GWW45" s="296"/>
      <c r="GWX45" s="296"/>
      <c r="GWY45" s="296"/>
      <c r="GWZ45" s="296"/>
      <c r="GXA45" s="296"/>
      <c r="GXB45" s="296"/>
      <c r="GXC45" s="296"/>
      <c r="GXD45" s="296"/>
      <c r="GXE45" s="296"/>
      <c r="GXF45" s="296"/>
      <c r="GXG45" s="296"/>
      <c r="GXH45" s="296"/>
      <c r="GXI45" s="296"/>
      <c r="GXJ45" s="296"/>
      <c r="GXK45" s="296"/>
      <c r="GXL45" s="296"/>
      <c r="GXM45" s="296"/>
      <c r="GXN45" s="296"/>
      <c r="GXO45" s="296"/>
      <c r="GXP45" s="296"/>
      <c r="GXQ45" s="296"/>
      <c r="GXR45" s="296"/>
      <c r="GXS45" s="296"/>
      <c r="GXT45" s="296"/>
      <c r="GXU45" s="296"/>
      <c r="GXV45" s="296"/>
      <c r="GXW45" s="296"/>
      <c r="GXX45" s="296"/>
      <c r="GXY45" s="296"/>
      <c r="GXZ45" s="296"/>
      <c r="GYA45" s="296"/>
      <c r="GYB45" s="296"/>
      <c r="GYC45" s="296"/>
      <c r="GYD45" s="296"/>
      <c r="GYE45" s="296"/>
      <c r="GYF45" s="296"/>
      <c r="GYG45" s="296"/>
      <c r="GYH45" s="296"/>
      <c r="GYI45" s="296"/>
      <c r="GYJ45" s="296"/>
      <c r="GYK45" s="296"/>
      <c r="GYL45" s="296"/>
      <c r="GYM45" s="296"/>
      <c r="GYN45" s="296"/>
      <c r="GYO45" s="296"/>
      <c r="GYP45" s="296"/>
      <c r="GYQ45" s="296"/>
      <c r="GYR45" s="296"/>
      <c r="GYS45" s="296"/>
      <c r="GYT45" s="296"/>
      <c r="GYU45" s="296"/>
      <c r="GYV45" s="296"/>
      <c r="GYW45" s="296"/>
      <c r="GYX45" s="296"/>
      <c r="GYY45" s="296"/>
      <c r="GYZ45" s="296"/>
      <c r="GZA45" s="296"/>
      <c r="GZB45" s="296"/>
      <c r="GZC45" s="296"/>
      <c r="GZD45" s="296"/>
      <c r="GZE45" s="296"/>
      <c r="GZF45" s="296"/>
      <c r="GZG45" s="296"/>
      <c r="GZH45" s="296"/>
      <c r="GZI45" s="296"/>
      <c r="GZJ45" s="296"/>
      <c r="GZK45" s="296"/>
      <c r="GZL45" s="296"/>
      <c r="GZM45" s="296"/>
      <c r="GZN45" s="296"/>
      <c r="GZO45" s="296"/>
      <c r="GZP45" s="296"/>
      <c r="GZQ45" s="296"/>
      <c r="GZR45" s="296"/>
      <c r="GZS45" s="296"/>
      <c r="GZT45" s="296"/>
      <c r="GZU45" s="296"/>
      <c r="GZV45" s="296"/>
      <c r="GZW45" s="296"/>
      <c r="GZX45" s="296"/>
      <c r="GZY45" s="296"/>
      <c r="GZZ45" s="296"/>
      <c r="HAA45" s="296"/>
      <c r="HAB45" s="296"/>
      <c r="HAC45" s="296"/>
      <c r="HAD45" s="296"/>
      <c r="HAE45" s="296"/>
      <c r="HAF45" s="296"/>
      <c r="HAG45" s="296"/>
      <c r="HAH45" s="296"/>
      <c r="HAI45" s="296"/>
      <c r="HAJ45" s="296"/>
      <c r="HAK45" s="296"/>
      <c r="HAL45" s="296"/>
      <c r="HAM45" s="296"/>
      <c r="HAN45" s="296"/>
      <c r="HAO45" s="296"/>
      <c r="HAP45" s="296"/>
      <c r="HAQ45" s="296"/>
      <c r="HAR45" s="296"/>
      <c r="HAS45" s="296"/>
      <c r="HAT45" s="296"/>
      <c r="HAU45" s="296"/>
      <c r="HAV45" s="296"/>
      <c r="HAW45" s="296"/>
      <c r="HAX45" s="296"/>
      <c r="HAY45" s="296"/>
      <c r="HAZ45" s="296"/>
      <c r="HBA45" s="296"/>
      <c r="HBB45" s="296"/>
      <c r="HBC45" s="296"/>
      <c r="HBD45" s="296"/>
      <c r="HBE45" s="296"/>
      <c r="HBF45" s="296"/>
      <c r="HBG45" s="296"/>
      <c r="HBH45" s="296"/>
      <c r="HBI45" s="296"/>
      <c r="HBJ45" s="296"/>
      <c r="HBK45" s="296"/>
      <c r="HBL45" s="296"/>
      <c r="HBM45" s="296"/>
      <c r="HBN45" s="296"/>
      <c r="HBO45" s="296"/>
      <c r="HBP45" s="296"/>
      <c r="HBQ45" s="296"/>
      <c r="HBR45" s="296"/>
      <c r="HBS45" s="296"/>
      <c r="HBT45" s="296"/>
      <c r="HBU45" s="296"/>
      <c r="HBV45" s="296"/>
      <c r="HBW45" s="296"/>
      <c r="HBX45" s="296"/>
      <c r="HBY45" s="296"/>
      <c r="HBZ45" s="296"/>
      <c r="HCA45" s="296"/>
      <c r="HCB45" s="296"/>
      <c r="HCC45" s="296"/>
      <c r="HCD45" s="296"/>
      <c r="HCE45" s="296"/>
      <c r="HCF45" s="296"/>
      <c r="HCG45" s="296"/>
      <c r="HCH45" s="296"/>
      <c r="HCI45" s="296"/>
      <c r="HCJ45" s="296"/>
      <c r="HCK45" s="296"/>
      <c r="HCL45" s="296"/>
      <c r="HCM45" s="296"/>
      <c r="HCN45" s="296"/>
      <c r="HCO45" s="296"/>
      <c r="HCP45" s="296"/>
      <c r="HCQ45" s="296"/>
      <c r="HCR45" s="296"/>
      <c r="HCS45" s="296"/>
      <c r="HCT45" s="296"/>
      <c r="HCU45" s="296"/>
      <c r="HCV45" s="296"/>
      <c r="HCW45" s="296"/>
      <c r="HCX45" s="296"/>
      <c r="HCY45" s="296"/>
      <c r="HCZ45" s="296"/>
      <c r="HDA45" s="296"/>
      <c r="HDB45" s="296"/>
      <c r="HDC45" s="296"/>
      <c r="HDD45" s="296"/>
      <c r="HDE45" s="296"/>
      <c r="HDF45" s="296"/>
      <c r="HDG45" s="296"/>
      <c r="HDH45" s="296"/>
      <c r="HDI45" s="296"/>
      <c r="HDJ45" s="296"/>
      <c r="HDK45" s="296"/>
      <c r="HDL45" s="296"/>
      <c r="HDM45" s="296"/>
      <c r="HDN45" s="296"/>
      <c r="HDO45" s="296"/>
      <c r="HDP45" s="296"/>
      <c r="HDQ45" s="296"/>
      <c r="HDR45" s="296"/>
      <c r="HDS45" s="296"/>
      <c r="HDT45" s="296"/>
      <c r="HDU45" s="296"/>
      <c r="HDV45" s="296"/>
      <c r="HDW45" s="296"/>
      <c r="HDX45" s="296"/>
      <c r="HDY45" s="296"/>
      <c r="HDZ45" s="296"/>
      <c r="HEA45" s="296"/>
      <c r="HEB45" s="296"/>
      <c r="HEC45" s="296"/>
      <c r="HED45" s="296"/>
      <c r="HEE45" s="296"/>
      <c r="HEF45" s="296"/>
      <c r="HEG45" s="296"/>
      <c r="HEH45" s="296"/>
      <c r="HEI45" s="296"/>
      <c r="HEJ45" s="296"/>
      <c r="HEK45" s="296"/>
      <c r="HEL45" s="296"/>
      <c r="HEM45" s="296"/>
      <c r="HEN45" s="296"/>
      <c r="HEO45" s="296"/>
      <c r="HEP45" s="296"/>
      <c r="HEQ45" s="296"/>
      <c r="HER45" s="296"/>
      <c r="HES45" s="296"/>
      <c r="HET45" s="296"/>
      <c r="HEU45" s="296"/>
      <c r="HEV45" s="296"/>
      <c r="HEW45" s="296"/>
      <c r="HEX45" s="296"/>
      <c r="HEY45" s="296"/>
      <c r="HEZ45" s="296"/>
      <c r="HFA45" s="296"/>
      <c r="HFB45" s="296"/>
      <c r="HFC45" s="296"/>
      <c r="HFD45" s="296"/>
      <c r="HFE45" s="296"/>
      <c r="HFF45" s="296"/>
      <c r="HFG45" s="296"/>
      <c r="HFH45" s="296"/>
      <c r="HFI45" s="296"/>
      <c r="HFJ45" s="296"/>
      <c r="HFK45" s="296"/>
      <c r="HFL45" s="296"/>
      <c r="HFM45" s="296"/>
      <c r="HFN45" s="296"/>
      <c r="HFO45" s="296"/>
      <c r="HFP45" s="296"/>
      <c r="HFQ45" s="296"/>
      <c r="HFR45" s="296"/>
      <c r="HFS45" s="296"/>
      <c r="HFT45" s="296"/>
      <c r="HFU45" s="296"/>
      <c r="HFV45" s="296"/>
      <c r="HFW45" s="296"/>
      <c r="HFX45" s="296"/>
      <c r="HFY45" s="296"/>
      <c r="HFZ45" s="296"/>
      <c r="HGA45" s="296"/>
      <c r="HGB45" s="296"/>
      <c r="HGC45" s="296"/>
      <c r="HGD45" s="296"/>
      <c r="HGE45" s="296"/>
      <c r="HGF45" s="296"/>
      <c r="HGG45" s="296"/>
      <c r="HGH45" s="296"/>
      <c r="HGI45" s="296"/>
      <c r="HGJ45" s="296"/>
      <c r="HGK45" s="296"/>
      <c r="HGL45" s="296"/>
      <c r="HGM45" s="296"/>
      <c r="HGN45" s="296"/>
      <c r="HGO45" s="296"/>
      <c r="HGP45" s="296"/>
      <c r="HGQ45" s="296"/>
      <c r="HGR45" s="296"/>
      <c r="HGS45" s="296"/>
      <c r="HGT45" s="296"/>
      <c r="HGU45" s="296"/>
      <c r="HGV45" s="296"/>
      <c r="HGW45" s="296"/>
      <c r="HGX45" s="296"/>
      <c r="HGY45" s="296"/>
      <c r="HGZ45" s="296"/>
      <c r="HHA45" s="296"/>
      <c r="HHB45" s="296"/>
      <c r="HHC45" s="296"/>
      <c r="HHD45" s="296"/>
      <c r="HHE45" s="296"/>
      <c r="HHF45" s="296"/>
      <c r="HHG45" s="296"/>
      <c r="HHH45" s="296"/>
      <c r="HHI45" s="296"/>
      <c r="HHJ45" s="296"/>
      <c r="HHK45" s="296"/>
      <c r="HHL45" s="296"/>
      <c r="HHM45" s="296"/>
      <c r="HHN45" s="296"/>
      <c r="HHO45" s="296"/>
      <c r="HHP45" s="296"/>
      <c r="HHQ45" s="296"/>
      <c r="HHR45" s="296"/>
      <c r="HHS45" s="296"/>
      <c r="HHT45" s="296"/>
      <c r="HHU45" s="296"/>
      <c r="HHV45" s="296"/>
      <c r="HHW45" s="296"/>
      <c r="HHX45" s="296"/>
      <c r="HHY45" s="296"/>
      <c r="HHZ45" s="296"/>
      <c r="HIA45" s="296"/>
      <c r="HIB45" s="296"/>
      <c r="HIC45" s="296"/>
      <c r="HID45" s="296"/>
      <c r="HIE45" s="296"/>
      <c r="HIF45" s="296"/>
      <c r="HIG45" s="296"/>
      <c r="HIH45" s="296"/>
      <c r="HII45" s="296"/>
      <c r="HIJ45" s="296"/>
      <c r="HIK45" s="296"/>
      <c r="HIL45" s="296"/>
      <c r="HIM45" s="296"/>
      <c r="HIN45" s="296"/>
      <c r="HIO45" s="296"/>
      <c r="HIP45" s="296"/>
      <c r="HIQ45" s="296"/>
      <c r="HIR45" s="296"/>
      <c r="HIS45" s="296"/>
      <c r="HIT45" s="296"/>
      <c r="HIU45" s="296"/>
      <c r="HIV45" s="296"/>
      <c r="HIW45" s="296"/>
      <c r="HIX45" s="296"/>
      <c r="HIY45" s="296"/>
      <c r="HIZ45" s="296"/>
      <c r="HJA45" s="296"/>
      <c r="HJB45" s="296"/>
      <c r="HJC45" s="296"/>
      <c r="HJD45" s="296"/>
      <c r="HJE45" s="296"/>
      <c r="HJF45" s="296"/>
      <c r="HJG45" s="296"/>
      <c r="HJH45" s="296"/>
      <c r="HJI45" s="296"/>
      <c r="HJJ45" s="296"/>
      <c r="HJK45" s="296"/>
      <c r="HJL45" s="296"/>
      <c r="HJM45" s="296"/>
      <c r="HJN45" s="296"/>
      <c r="HJO45" s="296"/>
      <c r="HJP45" s="296"/>
      <c r="HJQ45" s="296"/>
      <c r="HJR45" s="296"/>
      <c r="HJS45" s="296"/>
      <c r="HJT45" s="296"/>
      <c r="HJU45" s="296"/>
      <c r="HJV45" s="296"/>
      <c r="HJW45" s="296"/>
      <c r="HJX45" s="296"/>
      <c r="HJY45" s="296"/>
      <c r="HJZ45" s="296"/>
      <c r="HKA45" s="296"/>
      <c r="HKB45" s="296"/>
      <c r="HKC45" s="296"/>
      <c r="HKD45" s="296"/>
      <c r="HKE45" s="296"/>
      <c r="HKF45" s="296"/>
      <c r="HKG45" s="296"/>
      <c r="HKH45" s="296"/>
      <c r="HKI45" s="296"/>
      <c r="HKJ45" s="296"/>
      <c r="HKK45" s="296"/>
      <c r="HKL45" s="296"/>
      <c r="HKM45" s="296"/>
      <c r="HKN45" s="296"/>
      <c r="HKO45" s="296"/>
      <c r="HKP45" s="296"/>
      <c r="HKQ45" s="296"/>
      <c r="HKR45" s="296"/>
      <c r="HKS45" s="296"/>
      <c r="HKT45" s="296"/>
      <c r="HKU45" s="296"/>
      <c r="HKV45" s="296"/>
      <c r="HKW45" s="296"/>
      <c r="HKX45" s="296"/>
      <c r="HKY45" s="296"/>
      <c r="HKZ45" s="296"/>
      <c r="HLA45" s="296"/>
      <c r="HLB45" s="296"/>
      <c r="HLC45" s="296"/>
      <c r="HLD45" s="296"/>
      <c r="HLE45" s="296"/>
      <c r="HLF45" s="296"/>
      <c r="HLG45" s="296"/>
      <c r="HLH45" s="296"/>
      <c r="HLI45" s="296"/>
      <c r="HLJ45" s="296"/>
      <c r="HLK45" s="296"/>
      <c r="HLL45" s="296"/>
      <c r="HLM45" s="296"/>
      <c r="HLN45" s="296"/>
      <c r="HLO45" s="296"/>
      <c r="HLP45" s="296"/>
      <c r="HLQ45" s="296"/>
      <c r="HLR45" s="296"/>
      <c r="HLS45" s="296"/>
      <c r="HLT45" s="296"/>
      <c r="HLU45" s="296"/>
      <c r="HLV45" s="296"/>
      <c r="HLW45" s="296"/>
      <c r="HLX45" s="296"/>
      <c r="HLY45" s="296"/>
      <c r="HLZ45" s="296"/>
      <c r="HMA45" s="296"/>
      <c r="HMB45" s="296"/>
      <c r="HMC45" s="296"/>
      <c r="HMD45" s="296"/>
      <c r="HME45" s="296"/>
      <c r="HMF45" s="296"/>
      <c r="HMG45" s="296"/>
      <c r="HMH45" s="296"/>
      <c r="HMI45" s="296"/>
      <c r="HMJ45" s="296"/>
      <c r="HMK45" s="296"/>
      <c r="HML45" s="296"/>
      <c r="HMM45" s="296"/>
      <c r="HMN45" s="296"/>
      <c r="HMO45" s="296"/>
      <c r="HMP45" s="296"/>
      <c r="HMQ45" s="296"/>
      <c r="HMR45" s="296"/>
      <c r="HMS45" s="296"/>
      <c r="HMT45" s="296"/>
      <c r="HMU45" s="296"/>
      <c r="HMV45" s="296"/>
      <c r="HMW45" s="296"/>
      <c r="HMX45" s="296"/>
      <c r="HMY45" s="296"/>
      <c r="HMZ45" s="296"/>
      <c r="HNA45" s="296"/>
      <c r="HNB45" s="296"/>
      <c r="HNC45" s="296"/>
      <c r="HND45" s="296"/>
      <c r="HNE45" s="296"/>
      <c r="HNF45" s="296"/>
      <c r="HNG45" s="296"/>
      <c r="HNH45" s="296"/>
      <c r="HNI45" s="296"/>
      <c r="HNJ45" s="296"/>
      <c r="HNK45" s="296"/>
      <c r="HNL45" s="296"/>
      <c r="HNM45" s="296"/>
      <c r="HNN45" s="296"/>
      <c r="HNO45" s="296"/>
      <c r="HNP45" s="296"/>
      <c r="HNQ45" s="296"/>
      <c r="HNR45" s="296"/>
      <c r="HNS45" s="296"/>
      <c r="HNT45" s="296"/>
      <c r="HNU45" s="296"/>
      <c r="HNV45" s="296"/>
      <c r="HNW45" s="296"/>
      <c r="HNX45" s="296"/>
      <c r="HNY45" s="296"/>
      <c r="HNZ45" s="296"/>
      <c r="HOA45" s="296"/>
      <c r="HOB45" s="296"/>
      <c r="HOC45" s="296"/>
      <c r="HOD45" s="296"/>
      <c r="HOE45" s="296"/>
      <c r="HOF45" s="296"/>
      <c r="HOG45" s="296"/>
      <c r="HOH45" s="296"/>
      <c r="HOI45" s="296"/>
      <c r="HOJ45" s="296"/>
      <c r="HOK45" s="296"/>
      <c r="HOL45" s="296"/>
      <c r="HOM45" s="296"/>
      <c r="HON45" s="296"/>
      <c r="HOO45" s="296"/>
      <c r="HOP45" s="296"/>
      <c r="HOQ45" s="296"/>
      <c r="HOR45" s="296"/>
      <c r="HOS45" s="296"/>
      <c r="HOT45" s="296"/>
      <c r="HOU45" s="296"/>
      <c r="HOV45" s="296"/>
      <c r="HOW45" s="296"/>
      <c r="HOX45" s="296"/>
      <c r="HOY45" s="296"/>
      <c r="HOZ45" s="296"/>
      <c r="HPA45" s="296"/>
      <c r="HPB45" s="296"/>
      <c r="HPC45" s="296"/>
      <c r="HPD45" s="296"/>
      <c r="HPE45" s="296"/>
      <c r="HPF45" s="296"/>
      <c r="HPG45" s="296"/>
      <c r="HPH45" s="296"/>
      <c r="HPI45" s="296"/>
      <c r="HPJ45" s="296"/>
      <c r="HPK45" s="296"/>
      <c r="HPL45" s="296"/>
      <c r="HPM45" s="296"/>
      <c r="HPN45" s="296"/>
      <c r="HPO45" s="296"/>
      <c r="HPP45" s="296"/>
      <c r="HPQ45" s="296"/>
      <c r="HPR45" s="296"/>
      <c r="HPS45" s="296"/>
      <c r="HPT45" s="296"/>
      <c r="HPU45" s="296"/>
      <c r="HPV45" s="296"/>
      <c r="HPW45" s="296"/>
      <c r="HPX45" s="296"/>
      <c r="HPY45" s="296"/>
      <c r="HPZ45" s="296"/>
      <c r="HQA45" s="296"/>
      <c r="HQB45" s="296"/>
      <c r="HQC45" s="296"/>
      <c r="HQD45" s="296"/>
      <c r="HQE45" s="296"/>
      <c r="HQF45" s="296"/>
      <c r="HQG45" s="296"/>
      <c r="HQH45" s="296"/>
      <c r="HQI45" s="296"/>
      <c r="HQJ45" s="296"/>
      <c r="HQK45" s="296"/>
      <c r="HQL45" s="296"/>
      <c r="HQM45" s="296"/>
      <c r="HQN45" s="296"/>
      <c r="HQO45" s="296"/>
      <c r="HQP45" s="296"/>
      <c r="HQQ45" s="296"/>
      <c r="HQR45" s="296"/>
      <c r="HQS45" s="296"/>
      <c r="HQT45" s="296"/>
      <c r="HQU45" s="296"/>
      <c r="HQV45" s="296"/>
      <c r="HQW45" s="296"/>
      <c r="HQX45" s="296"/>
      <c r="HQY45" s="296"/>
      <c r="HQZ45" s="296"/>
      <c r="HRA45" s="296"/>
      <c r="HRB45" s="296"/>
      <c r="HRC45" s="296"/>
      <c r="HRD45" s="296"/>
      <c r="HRE45" s="296"/>
      <c r="HRF45" s="296"/>
      <c r="HRG45" s="296"/>
      <c r="HRH45" s="296"/>
      <c r="HRI45" s="296"/>
      <c r="HRJ45" s="296"/>
      <c r="HRK45" s="296"/>
      <c r="HRL45" s="296"/>
      <c r="HRM45" s="296"/>
      <c r="HRN45" s="296"/>
      <c r="HRO45" s="296"/>
      <c r="HRP45" s="296"/>
      <c r="HRQ45" s="296"/>
      <c r="HRR45" s="296"/>
      <c r="HRS45" s="296"/>
      <c r="HRT45" s="296"/>
      <c r="HRU45" s="296"/>
      <c r="HRV45" s="296"/>
      <c r="HRW45" s="296"/>
      <c r="HRX45" s="296"/>
      <c r="HRY45" s="296"/>
      <c r="HRZ45" s="296"/>
      <c r="HSA45" s="296"/>
      <c r="HSB45" s="296"/>
      <c r="HSC45" s="296"/>
      <c r="HSD45" s="296"/>
      <c r="HSE45" s="296"/>
      <c r="HSF45" s="296"/>
      <c r="HSG45" s="296"/>
      <c r="HSH45" s="296"/>
      <c r="HSI45" s="296"/>
      <c r="HSJ45" s="296"/>
      <c r="HSK45" s="296"/>
      <c r="HSL45" s="296"/>
      <c r="HSM45" s="296"/>
      <c r="HSN45" s="296"/>
      <c r="HSO45" s="296"/>
      <c r="HSP45" s="296"/>
      <c r="HSQ45" s="296"/>
      <c r="HSR45" s="296"/>
      <c r="HSS45" s="296"/>
      <c r="HST45" s="296"/>
      <c r="HSU45" s="296"/>
      <c r="HSV45" s="296"/>
      <c r="HSW45" s="296"/>
      <c r="HSX45" s="296"/>
      <c r="HSY45" s="296"/>
      <c r="HSZ45" s="296"/>
      <c r="HTA45" s="296"/>
      <c r="HTB45" s="296"/>
      <c r="HTC45" s="296"/>
      <c r="HTD45" s="296"/>
      <c r="HTE45" s="296"/>
      <c r="HTF45" s="296"/>
      <c r="HTG45" s="296"/>
      <c r="HTH45" s="296"/>
      <c r="HTI45" s="296"/>
      <c r="HTJ45" s="296"/>
      <c r="HTK45" s="296"/>
      <c r="HTL45" s="296"/>
      <c r="HTM45" s="296"/>
      <c r="HTN45" s="296"/>
      <c r="HTO45" s="296"/>
      <c r="HTP45" s="296"/>
      <c r="HTQ45" s="296"/>
      <c r="HTR45" s="296"/>
      <c r="HTS45" s="296"/>
      <c r="HTT45" s="296"/>
      <c r="HTU45" s="296"/>
      <c r="HTV45" s="296"/>
      <c r="HTW45" s="296"/>
      <c r="HTX45" s="296"/>
      <c r="HTY45" s="296"/>
      <c r="HTZ45" s="296"/>
      <c r="HUA45" s="296"/>
      <c r="HUB45" s="296"/>
      <c r="HUC45" s="296"/>
      <c r="HUD45" s="296"/>
      <c r="HUE45" s="296"/>
      <c r="HUF45" s="296"/>
      <c r="HUG45" s="296"/>
      <c r="HUH45" s="296"/>
      <c r="HUI45" s="296"/>
      <c r="HUJ45" s="296"/>
      <c r="HUK45" s="296"/>
      <c r="HUL45" s="296"/>
      <c r="HUM45" s="296"/>
      <c r="HUN45" s="296"/>
      <c r="HUO45" s="296"/>
      <c r="HUP45" s="296"/>
      <c r="HUQ45" s="296"/>
      <c r="HUR45" s="296"/>
      <c r="HUS45" s="296"/>
      <c r="HUT45" s="296"/>
      <c r="HUU45" s="296"/>
      <c r="HUV45" s="296"/>
      <c r="HUW45" s="296"/>
      <c r="HUX45" s="296"/>
      <c r="HUY45" s="296"/>
      <c r="HUZ45" s="296"/>
      <c r="HVA45" s="296"/>
      <c r="HVB45" s="296"/>
      <c r="HVC45" s="296"/>
      <c r="HVD45" s="296"/>
      <c r="HVE45" s="296"/>
      <c r="HVF45" s="296"/>
      <c r="HVG45" s="296"/>
      <c r="HVH45" s="296"/>
      <c r="HVI45" s="296"/>
      <c r="HVJ45" s="296"/>
      <c r="HVK45" s="296"/>
      <c r="HVL45" s="296"/>
      <c r="HVM45" s="296"/>
      <c r="HVN45" s="296"/>
      <c r="HVO45" s="296"/>
      <c r="HVP45" s="296"/>
      <c r="HVQ45" s="296"/>
      <c r="HVR45" s="296"/>
      <c r="HVS45" s="296"/>
      <c r="HVT45" s="296"/>
      <c r="HVU45" s="296"/>
      <c r="HVV45" s="296"/>
      <c r="HVW45" s="296"/>
      <c r="HVX45" s="296"/>
      <c r="HVY45" s="296"/>
      <c r="HVZ45" s="296"/>
      <c r="HWA45" s="296"/>
      <c r="HWB45" s="296"/>
      <c r="HWC45" s="296"/>
      <c r="HWD45" s="296"/>
      <c r="HWE45" s="296"/>
      <c r="HWF45" s="296"/>
      <c r="HWG45" s="296"/>
      <c r="HWH45" s="296"/>
      <c r="HWI45" s="296"/>
      <c r="HWJ45" s="296"/>
      <c r="HWK45" s="296"/>
      <c r="HWL45" s="296"/>
      <c r="HWM45" s="296"/>
      <c r="HWN45" s="296"/>
      <c r="HWO45" s="296"/>
      <c r="HWP45" s="296"/>
      <c r="HWQ45" s="296"/>
      <c r="HWR45" s="296"/>
      <c r="HWS45" s="296"/>
      <c r="HWT45" s="296"/>
      <c r="HWU45" s="296"/>
      <c r="HWV45" s="296"/>
      <c r="HWW45" s="296"/>
      <c r="HWX45" s="296"/>
      <c r="HWY45" s="296"/>
      <c r="HWZ45" s="296"/>
      <c r="HXA45" s="296"/>
      <c r="HXB45" s="296"/>
      <c r="HXC45" s="296"/>
      <c r="HXD45" s="296"/>
      <c r="HXE45" s="296"/>
      <c r="HXF45" s="296"/>
      <c r="HXG45" s="296"/>
      <c r="HXH45" s="296"/>
      <c r="HXI45" s="296"/>
      <c r="HXJ45" s="296"/>
      <c r="HXK45" s="296"/>
      <c r="HXL45" s="296"/>
      <c r="HXM45" s="296"/>
      <c r="HXN45" s="296"/>
      <c r="HXO45" s="296"/>
      <c r="HXP45" s="296"/>
      <c r="HXQ45" s="296"/>
      <c r="HXR45" s="296"/>
      <c r="HXS45" s="296"/>
      <c r="HXT45" s="296"/>
      <c r="HXU45" s="296"/>
      <c r="HXV45" s="296"/>
      <c r="HXW45" s="296"/>
      <c r="HXX45" s="296"/>
      <c r="HXY45" s="296"/>
      <c r="HXZ45" s="296"/>
      <c r="HYA45" s="296"/>
      <c r="HYB45" s="296"/>
      <c r="HYC45" s="296"/>
      <c r="HYD45" s="296"/>
      <c r="HYE45" s="296"/>
      <c r="HYF45" s="296"/>
      <c r="HYG45" s="296"/>
      <c r="HYH45" s="296"/>
      <c r="HYI45" s="296"/>
      <c r="HYJ45" s="296"/>
      <c r="HYK45" s="296"/>
      <c r="HYL45" s="296"/>
      <c r="HYM45" s="296"/>
      <c r="HYN45" s="296"/>
      <c r="HYO45" s="296"/>
      <c r="HYP45" s="296"/>
      <c r="HYQ45" s="296"/>
      <c r="HYR45" s="296"/>
      <c r="HYS45" s="296"/>
      <c r="HYT45" s="296"/>
      <c r="HYU45" s="296"/>
      <c r="HYV45" s="296"/>
      <c r="HYW45" s="296"/>
      <c r="HYX45" s="296"/>
      <c r="HYY45" s="296"/>
      <c r="HYZ45" s="296"/>
      <c r="HZA45" s="296"/>
      <c r="HZB45" s="296"/>
      <c r="HZC45" s="296"/>
      <c r="HZD45" s="296"/>
      <c r="HZE45" s="296"/>
      <c r="HZF45" s="296"/>
      <c r="HZG45" s="296"/>
      <c r="HZH45" s="296"/>
      <c r="HZI45" s="296"/>
      <c r="HZJ45" s="296"/>
      <c r="HZK45" s="296"/>
      <c r="HZL45" s="296"/>
      <c r="HZM45" s="296"/>
      <c r="HZN45" s="296"/>
      <c r="HZO45" s="296"/>
      <c r="HZP45" s="296"/>
      <c r="HZQ45" s="296"/>
      <c r="HZR45" s="296"/>
      <c r="HZS45" s="296"/>
      <c r="HZT45" s="296"/>
      <c r="HZU45" s="296"/>
      <c r="HZV45" s="296"/>
      <c r="HZW45" s="296"/>
      <c r="HZX45" s="296"/>
      <c r="HZY45" s="296"/>
      <c r="HZZ45" s="296"/>
      <c r="IAA45" s="296"/>
      <c r="IAB45" s="296"/>
      <c r="IAC45" s="296"/>
      <c r="IAD45" s="296"/>
      <c r="IAE45" s="296"/>
      <c r="IAF45" s="296"/>
      <c r="IAG45" s="296"/>
      <c r="IAH45" s="296"/>
      <c r="IAI45" s="296"/>
      <c r="IAJ45" s="296"/>
      <c r="IAK45" s="296"/>
      <c r="IAL45" s="296"/>
      <c r="IAM45" s="296"/>
      <c r="IAN45" s="296"/>
      <c r="IAO45" s="296"/>
      <c r="IAP45" s="296"/>
      <c r="IAQ45" s="296"/>
      <c r="IAR45" s="296"/>
      <c r="IAS45" s="296"/>
      <c r="IAT45" s="296"/>
      <c r="IAU45" s="296"/>
      <c r="IAV45" s="296"/>
      <c r="IAW45" s="296"/>
      <c r="IAX45" s="296"/>
      <c r="IAY45" s="296"/>
      <c r="IAZ45" s="296"/>
      <c r="IBA45" s="296"/>
      <c r="IBB45" s="296"/>
      <c r="IBC45" s="296"/>
      <c r="IBD45" s="296"/>
      <c r="IBE45" s="296"/>
      <c r="IBF45" s="296"/>
      <c r="IBG45" s="296"/>
      <c r="IBH45" s="296"/>
      <c r="IBI45" s="296"/>
      <c r="IBJ45" s="296"/>
      <c r="IBK45" s="296"/>
      <c r="IBL45" s="296"/>
      <c r="IBM45" s="296"/>
      <c r="IBN45" s="296"/>
      <c r="IBO45" s="296"/>
      <c r="IBP45" s="296"/>
      <c r="IBQ45" s="296"/>
      <c r="IBR45" s="296"/>
      <c r="IBS45" s="296"/>
      <c r="IBT45" s="296"/>
      <c r="IBU45" s="296"/>
      <c r="IBV45" s="296"/>
      <c r="IBW45" s="296"/>
      <c r="IBX45" s="296"/>
      <c r="IBY45" s="296"/>
      <c r="IBZ45" s="296"/>
      <c r="ICA45" s="296"/>
      <c r="ICB45" s="296"/>
      <c r="ICC45" s="296"/>
      <c r="ICD45" s="296"/>
      <c r="ICE45" s="296"/>
      <c r="ICF45" s="296"/>
      <c r="ICG45" s="296"/>
      <c r="ICH45" s="296"/>
      <c r="ICI45" s="296"/>
      <c r="ICJ45" s="296"/>
      <c r="ICK45" s="296"/>
      <c r="ICL45" s="296"/>
      <c r="ICM45" s="296"/>
      <c r="ICN45" s="296"/>
      <c r="ICO45" s="296"/>
      <c r="ICP45" s="296"/>
      <c r="ICQ45" s="296"/>
      <c r="ICR45" s="296"/>
      <c r="ICS45" s="296"/>
      <c r="ICT45" s="296"/>
      <c r="ICU45" s="296"/>
      <c r="ICV45" s="296"/>
      <c r="ICW45" s="296"/>
      <c r="ICX45" s="296"/>
      <c r="ICY45" s="296"/>
      <c r="ICZ45" s="296"/>
      <c r="IDA45" s="296"/>
      <c r="IDB45" s="296"/>
      <c r="IDC45" s="296"/>
      <c r="IDD45" s="296"/>
      <c r="IDE45" s="296"/>
      <c r="IDF45" s="296"/>
      <c r="IDG45" s="296"/>
      <c r="IDH45" s="296"/>
      <c r="IDI45" s="296"/>
      <c r="IDJ45" s="296"/>
      <c r="IDK45" s="296"/>
      <c r="IDL45" s="296"/>
      <c r="IDM45" s="296"/>
      <c r="IDN45" s="296"/>
      <c r="IDO45" s="296"/>
      <c r="IDP45" s="296"/>
      <c r="IDQ45" s="296"/>
      <c r="IDR45" s="296"/>
      <c r="IDS45" s="296"/>
      <c r="IDT45" s="296"/>
      <c r="IDU45" s="296"/>
      <c r="IDV45" s="296"/>
      <c r="IDW45" s="296"/>
      <c r="IDX45" s="296"/>
      <c r="IDY45" s="296"/>
      <c r="IDZ45" s="296"/>
      <c r="IEA45" s="296"/>
      <c r="IEB45" s="296"/>
      <c r="IEC45" s="296"/>
      <c r="IED45" s="296"/>
      <c r="IEE45" s="296"/>
      <c r="IEF45" s="296"/>
      <c r="IEG45" s="296"/>
      <c r="IEH45" s="296"/>
      <c r="IEI45" s="296"/>
      <c r="IEJ45" s="296"/>
      <c r="IEK45" s="296"/>
      <c r="IEL45" s="296"/>
      <c r="IEM45" s="296"/>
      <c r="IEN45" s="296"/>
      <c r="IEO45" s="296"/>
      <c r="IEP45" s="296"/>
      <c r="IEQ45" s="296"/>
      <c r="IER45" s="296"/>
      <c r="IES45" s="296"/>
      <c r="IET45" s="296"/>
      <c r="IEU45" s="296"/>
      <c r="IEV45" s="296"/>
      <c r="IEW45" s="296"/>
      <c r="IEX45" s="296"/>
      <c r="IEY45" s="296"/>
      <c r="IEZ45" s="296"/>
      <c r="IFA45" s="296"/>
      <c r="IFB45" s="296"/>
      <c r="IFC45" s="296"/>
      <c r="IFD45" s="296"/>
      <c r="IFE45" s="296"/>
      <c r="IFF45" s="296"/>
      <c r="IFG45" s="296"/>
      <c r="IFH45" s="296"/>
      <c r="IFI45" s="296"/>
      <c r="IFJ45" s="296"/>
      <c r="IFK45" s="296"/>
      <c r="IFL45" s="296"/>
      <c r="IFM45" s="296"/>
      <c r="IFN45" s="296"/>
      <c r="IFO45" s="296"/>
      <c r="IFP45" s="296"/>
      <c r="IFQ45" s="296"/>
      <c r="IFR45" s="296"/>
      <c r="IFS45" s="296"/>
      <c r="IFT45" s="296"/>
      <c r="IFU45" s="296"/>
      <c r="IFV45" s="296"/>
      <c r="IFW45" s="296"/>
      <c r="IFX45" s="296"/>
      <c r="IFY45" s="296"/>
      <c r="IFZ45" s="296"/>
      <c r="IGA45" s="296"/>
      <c r="IGB45" s="296"/>
      <c r="IGC45" s="296"/>
      <c r="IGD45" s="296"/>
      <c r="IGE45" s="296"/>
      <c r="IGF45" s="296"/>
      <c r="IGG45" s="296"/>
      <c r="IGH45" s="296"/>
      <c r="IGI45" s="296"/>
      <c r="IGJ45" s="296"/>
      <c r="IGK45" s="296"/>
      <c r="IGL45" s="296"/>
      <c r="IGM45" s="296"/>
      <c r="IGN45" s="296"/>
      <c r="IGO45" s="296"/>
      <c r="IGP45" s="296"/>
      <c r="IGQ45" s="296"/>
      <c r="IGR45" s="296"/>
      <c r="IGS45" s="296"/>
      <c r="IGT45" s="296"/>
      <c r="IGU45" s="296"/>
      <c r="IGV45" s="296"/>
      <c r="IGW45" s="296"/>
      <c r="IGX45" s="296"/>
      <c r="IGY45" s="296"/>
      <c r="IGZ45" s="296"/>
      <c r="IHA45" s="296"/>
      <c r="IHB45" s="296"/>
      <c r="IHC45" s="296"/>
      <c r="IHD45" s="296"/>
      <c r="IHE45" s="296"/>
      <c r="IHF45" s="296"/>
      <c r="IHG45" s="296"/>
      <c r="IHH45" s="296"/>
      <c r="IHI45" s="296"/>
      <c r="IHJ45" s="296"/>
      <c r="IHK45" s="296"/>
      <c r="IHL45" s="296"/>
      <c r="IHM45" s="296"/>
      <c r="IHN45" s="296"/>
      <c r="IHO45" s="296"/>
      <c r="IHP45" s="296"/>
      <c r="IHQ45" s="296"/>
      <c r="IHR45" s="296"/>
      <c r="IHS45" s="296"/>
      <c r="IHT45" s="296"/>
      <c r="IHU45" s="296"/>
      <c r="IHV45" s="296"/>
      <c r="IHW45" s="296"/>
      <c r="IHX45" s="296"/>
      <c r="IHY45" s="296"/>
      <c r="IHZ45" s="296"/>
      <c r="IIA45" s="296"/>
      <c r="IIB45" s="296"/>
      <c r="IIC45" s="296"/>
      <c r="IID45" s="296"/>
      <c r="IIE45" s="296"/>
      <c r="IIF45" s="296"/>
      <c r="IIG45" s="296"/>
      <c r="IIH45" s="296"/>
      <c r="III45" s="296"/>
      <c r="IIJ45" s="296"/>
      <c r="IIK45" s="296"/>
      <c r="IIL45" s="296"/>
      <c r="IIM45" s="296"/>
      <c r="IIN45" s="296"/>
      <c r="IIO45" s="296"/>
      <c r="IIP45" s="296"/>
      <c r="IIQ45" s="296"/>
      <c r="IIR45" s="296"/>
      <c r="IIS45" s="296"/>
      <c r="IIT45" s="296"/>
      <c r="IIU45" s="296"/>
      <c r="IIV45" s="296"/>
      <c r="IIW45" s="296"/>
      <c r="IIX45" s="296"/>
      <c r="IIY45" s="296"/>
      <c r="IIZ45" s="296"/>
      <c r="IJA45" s="296"/>
      <c r="IJB45" s="296"/>
      <c r="IJC45" s="296"/>
      <c r="IJD45" s="296"/>
      <c r="IJE45" s="296"/>
      <c r="IJF45" s="296"/>
      <c r="IJG45" s="296"/>
      <c r="IJH45" s="296"/>
      <c r="IJI45" s="296"/>
      <c r="IJJ45" s="296"/>
      <c r="IJK45" s="296"/>
      <c r="IJL45" s="296"/>
      <c r="IJM45" s="296"/>
      <c r="IJN45" s="296"/>
      <c r="IJO45" s="296"/>
      <c r="IJP45" s="296"/>
      <c r="IJQ45" s="296"/>
      <c r="IJR45" s="296"/>
      <c r="IJS45" s="296"/>
      <c r="IJT45" s="296"/>
      <c r="IJU45" s="296"/>
      <c r="IJV45" s="296"/>
      <c r="IJW45" s="296"/>
      <c r="IJX45" s="296"/>
      <c r="IJY45" s="296"/>
      <c r="IJZ45" s="296"/>
      <c r="IKA45" s="296"/>
      <c r="IKB45" s="296"/>
      <c r="IKC45" s="296"/>
      <c r="IKD45" s="296"/>
      <c r="IKE45" s="296"/>
      <c r="IKF45" s="296"/>
      <c r="IKG45" s="296"/>
      <c r="IKH45" s="296"/>
      <c r="IKI45" s="296"/>
      <c r="IKJ45" s="296"/>
      <c r="IKK45" s="296"/>
      <c r="IKL45" s="296"/>
      <c r="IKM45" s="296"/>
      <c r="IKN45" s="296"/>
      <c r="IKO45" s="296"/>
      <c r="IKP45" s="296"/>
      <c r="IKQ45" s="296"/>
      <c r="IKR45" s="296"/>
      <c r="IKS45" s="296"/>
      <c r="IKT45" s="296"/>
      <c r="IKU45" s="296"/>
      <c r="IKV45" s="296"/>
      <c r="IKW45" s="296"/>
      <c r="IKX45" s="296"/>
      <c r="IKY45" s="296"/>
      <c r="IKZ45" s="296"/>
      <c r="ILA45" s="296"/>
      <c r="ILB45" s="296"/>
      <c r="ILC45" s="296"/>
      <c r="ILD45" s="296"/>
      <c r="ILE45" s="296"/>
      <c r="ILF45" s="296"/>
      <c r="ILG45" s="296"/>
      <c r="ILH45" s="296"/>
      <c r="ILI45" s="296"/>
      <c r="ILJ45" s="296"/>
      <c r="ILK45" s="296"/>
      <c r="ILL45" s="296"/>
      <c r="ILM45" s="296"/>
      <c r="ILN45" s="296"/>
      <c r="ILO45" s="296"/>
      <c r="ILP45" s="296"/>
      <c r="ILQ45" s="296"/>
      <c r="ILR45" s="296"/>
      <c r="ILS45" s="296"/>
      <c r="ILT45" s="296"/>
      <c r="ILU45" s="296"/>
      <c r="ILV45" s="296"/>
      <c r="ILW45" s="296"/>
      <c r="ILX45" s="296"/>
      <c r="ILY45" s="296"/>
      <c r="ILZ45" s="296"/>
      <c r="IMA45" s="296"/>
      <c r="IMB45" s="296"/>
      <c r="IMC45" s="296"/>
      <c r="IMD45" s="296"/>
      <c r="IME45" s="296"/>
      <c r="IMF45" s="296"/>
      <c r="IMG45" s="296"/>
      <c r="IMH45" s="296"/>
      <c r="IMI45" s="296"/>
      <c r="IMJ45" s="296"/>
      <c r="IMK45" s="296"/>
      <c r="IML45" s="296"/>
      <c r="IMM45" s="296"/>
      <c r="IMN45" s="296"/>
      <c r="IMO45" s="296"/>
      <c r="IMP45" s="296"/>
      <c r="IMQ45" s="296"/>
      <c r="IMR45" s="296"/>
      <c r="IMS45" s="296"/>
      <c r="IMT45" s="296"/>
      <c r="IMU45" s="296"/>
      <c r="IMV45" s="296"/>
      <c r="IMW45" s="296"/>
      <c r="IMX45" s="296"/>
      <c r="IMY45" s="296"/>
      <c r="IMZ45" s="296"/>
      <c r="INA45" s="296"/>
      <c r="INB45" s="296"/>
      <c r="INC45" s="296"/>
      <c r="IND45" s="296"/>
      <c r="INE45" s="296"/>
      <c r="INF45" s="296"/>
      <c r="ING45" s="296"/>
      <c r="INH45" s="296"/>
      <c r="INI45" s="296"/>
      <c r="INJ45" s="296"/>
      <c r="INK45" s="296"/>
      <c r="INL45" s="296"/>
      <c r="INM45" s="296"/>
      <c r="INN45" s="296"/>
      <c r="INO45" s="296"/>
      <c r="INP45" s="296"/>
      <c r="INQ45" s="296"/>
      <c r="INR45" s="296"/>
      <c r="INS45" s="296"/>
      <c r="INT45" s="296"/>
      <c r="INU45" s="296"/>
      <c r="INV45" s="296"/>
      <c r="INW45" s="296"/>
      <c r="INX45" s="296"/>
      <c r="INY45" s="296"/>
      <c r="INZ45" s="296"/>
      <c r="IOA45" s="296"/>
      <c r="IOB45" s="296"/>
      <c r="IOC45" s="296"/>
      <c r="IOD45" s="296"/>
      <c r="IOE45" s="296"/>
      <c r="IOF45" s="296"/>
      <c r="IOG45" s="296"/>
      <c r="IOH45" s="296"/>
      <c r="IOI45" s="296"/>
      <c r="IOJ45" s="296"/>
      <c r="IOK45" s="296"/>
      <c r="IOL45" s="296"/>
      <c r="IOM45" s="296"/>
      <c r="ION45" s="296"/>
      <c r="IOO45" s="296"/>
      <c r="IOP45" s="296"/>
      <c r="IOQ45" s="296"/>
      <c r="IOR45" s="296"/>
      <c r="IOS45" s="296"/>
      <c r="IOT45" s="296"/>
      <c r="IOU45" s="296"/>
      <c r="IOV45" s="296"/>
      <c r="IOW45" s="296"/>
      <c r="IOX45" s="296"/>
      <c r="IOY45" s="296"/>
      <c r="IOZ45" s="296"/>
      <c r="IPA45" s="296"/>
      <c r="IPB45" s="296"/>
      <c r="IPC45" s="296"/>
      <c r="IPD45" s="296"/>
      <c r="IPE45" s="296"/>
      <c r="IPF45" s="296"/>
      <c r="IPG45" s="296"/>
      <c r="IPH45" s="296"/>
      <c r="IPI45" s="296"/>
      <c r="IPJ45" s="296"/>
      <c r="IPK45" s="296"/>
      <c r="IPL45" s="296"/>
      <c r="IPM45" s="296"/>
      <c r="IPN45" s="296"/>
      <c r="IPO45" s="296"/>
      <c r="IPP45" s="296"/>
      <c r="IPQ45" s="296"/>
      <c r="IPR45" s="296"/>
      <c r="IPS45" s="296"/>
      <c r="IPT45" s="296"/>
      <c r="IPU45" s="296"/>
      <c r="IPV45" s="296"/>
      <c r="IPW45" s="296"/>
      <c r="IPX45" s="296"/>
      <c r="IPY45" s="296"/>
      <c r="IPZ45" s="296"/>
      <c r="IQA45" s="296"/>
      <c r="IQB45" s="296"/>
      <c r="IQC45" s="296"/>
      <c r="IQD45" s="296"/>
      <c r="IQE45" s="296"/>
      <c r="IQF45" s="296"/>
      <c r="IQG45" s="296"/>
      <c r="IQH45" s="296"/>
      <c r="IQI45" s="296"/>
      <c r="IQJ45" s="296"/>
      <c r="IQK45" s="296"/>
      <c r="IQL45" s="296"/>
      <c r="IQM45" s="296"/>
      <c r="IQN45" s="296"/>
      <c r="IQO45" s="296"/>
      <c r="IQP45" s="296"/>
      <c r="IQQ45" s="296"/>
      <c r="IQR45" s="296"/>
      <c r="IQS45" s="296"/>
      <c r="IQT45" s="296"/>
      <c r="IQU45" s="296"/>
      <c r="IQV45" s="296"/>
      <c r="IQW45" s="296"/>
      <c r="IQX45" s="296"/>
      <c r="IQY45" s="296"/>
      <c r="IQZ45" s="296"/>
      <c r="IRA45" s="296"/>
      <c r="IRB45" s="296"/>
      <c r="IRC45" s="296"/>
      <c r="IRD45" s="296"/>
      <c r="IRE45" s="296"/>
      <c r="IRF45" s="296"/>
      <c r="IRG45" s="296"/>
      <c r="IRH45" s="296"/>
      <c r="IRI45" s="296"/>
      <c r="IRJ45" s="296"/>
      <c r="IRK45" s="296"/>
      <c r="IRL45" s="296"/>
      <c r="IRM45" s="296"/>
      <c r="IRN45" s="296"/>
      <c r="IRO45" s="296"/>
      <c r="IRP45" s="296"/>
      <c r="IRQ45" s="296"/>
      <c r="IRR45" s="296"/>
      <c r="IRS45" s="296"/>
      <c r="IRT45" s="296"/>
      <c r="IRU45" s="296"/>
      <c r="IRV45" s="296"/>
      <c r="IRW45" s="296"/>
      <c r="IRX45" s="296"/>
      <c r="IRY45" s="296"/>
      <c r="IRZ45" s="296"/>
      <c r="ISA45" s="296"/>
      <c r="ISB45" s="296"/>
      <c r="ISC45" s="296"/>
      <c r="ISD45" s="296"/>
      <c r="ISE45" s="296"/>
      <c r="ISF45" s="296"/>
      <c r="ISG45" s="296"/>
      <c r="ISH45" s="296"/>
      <c r="ISI45" s="296"/>
      <c r="ISJ45" s="296"/>
      <c r="ISK45" s="296"/>
      <c r="ISL45" s="296"/>
      <c r="ISM45" s="296"/>
      <c r="ISN45" s="296"/>
      <c r="ISO45" s="296"/>
      <c r="ISP45" s="296"/>
      <c r="ISQ45" s="296"/>
      <c r="ISR45" s="296"/>
      <c r="ISS45" s="296"/>
      <c r="IST45" s="296"/>
      <c r="ISU45" s="296"/>
      <c r="ISV45" s="296"/>
      <c r="ISW45" s="296"/>
      <c r="ISX45" s="296"/>
      <c r="ISY45" s="296"/>
      <c r="ISZ45" s="296"/>
      <c r="ITA45" s="296"/>
      <c r="ITB45" s="296"/>
      <c r="ITC45" s="296"/>
      <c r="ITD45" s="296"/>
      <c r="ITE45" s="296"/>
      <c r="ITF45" s="296"/>
      <c r="ITG45" s="296"/>
      <c r="ITH45" s="296"/>
      <c r="ITI45" s="296"/>
      <c r="ITJ45" s="296"/>
      <c r="ITK45" s="296"/>
      <c r="ITL45" s="296"/>
      <c r="ITM45" s="296"/>
      <c r="ITN45" s="296"/>
      <c r="ITO45" s="296"/>
      <c r="ITP45" s="296"/>
      <c r="ITQ45" s="296"/>
      <c r="ITR45" s="296"/>
      <c r="ITS45" s="296"/>
      <c r="ITT45" s="296"/>
      <c r="ITU45" s="296"/>
      <c r="ITV45" s="296"/>
      <c r="ITW45" s="296"/>
      <c r="ITX45" s="296"/>
      <c r="ITY45" s="296"/>
      <c r="ITZ45" s="296"/>
      <c r="IUA45" s="296"/>
      <c r="IUB45" s="296"/>
      <c r="IUC45" s="296"/>
      <c r="IUD45" s="296"/>
      <c r="IUE45" s="296"/>
      <c r="IUF45" s="296"/>
      <c r="IUG45" s="296"/>
      <c r="IUH45" s="296"/>
      <c r="IUI45" s="296"/>
      <c r="IUJ45" s="296"/>
      <c r="IUK45" s="296"/>
      <c r="IUL45" s="296"/>
      <c r="IUM45" s="296"/>
      <c r="IUN45" s="296"/>
      <c r="IUO45" s="296"/>
      <c r="IUP45" s="296"/>
      <c r="IUQ45" s="296"/>
      <c r="IUR45" s="296"/>
      <c r="IUS45" s="296"/>
      <c r="IUT45" s="296"/>
      <c r="IUU45" s="296"/>
      <c r="IUV45" s="296"/>
      <c r="IUW45" s="296"/>
      <c r="IUX45" s="296"/>
      <c r="IUY45" s="296"/>
      <c r="IUZ45" s="296"/>
      <c r="IVA45" s="296"/>
      <c r="IVB45" s="296"/>
      <c r="IVC45" s="296"/>
      <c r="IVD45" s="296"/>
      <c r="IVE45" s="296"/>
      <c r="IVF45" s="296"/>
      <c r="IVG45" s="296"/>
      <c r="IVH45" s="296"/>
      <c r="IVI45" s="296"/>
      <c r="IVJ45" s="296"/>
      <c r="IVK45" s="296"/>
      <c r="IVL45" s="296"/>
      <c r="IVM45" s="296"/>
      <c r="IVN45" s="296"/>
      <c r="IVO45" s="296"/>
      <c r="IVP45" s="296"/>
      <c r="IVQ45" s="296"/>
      <c r="IVR45" s="296"/>
      <c r="IVS45" s="296"/>
      <c r="IVT45" s="296"/>
      <c r="IVU45" s="296"/>
      <c r="IVV45" s="296"/>
      <c r="IVW45" s="296"/>
      <c r="IVX45" s="296"/>
      <c r="IVY45" s="296"/>
      <c r="IVZ45" s="296"/>
      <c r="IWA45" s="296"/>
      <c r="IWB45" s="296"/>
      <c r="IWC45" s="296"/>
      <c r="IWD45" s="296"/>
      <c r="IWE45" s="296"/>
      <c r="IWF45" s="296"/>
      <c r="IWG45" s="296"/>
      <c r="IWH45" s="296"/>
      <c r="IWI45" s="296"/>
      <c r="IWJ45" s="296"/>
      <c r="IWK45" s="296"/>
      <c r="IWL45" s="296"/>
      <c r="IWM45" s="296"/>
      <c r="IWN45" s="296"/>
      <c r="IWO45" s="296"/>
      <c r="IWP45" s="296"/>
      <c r="IWQ45" s="296"/>
      <c r="IWR45" s="296"/>
      <c r="IWS45" s="296"/>
      <c r="IWT45" s="296"/>
      <c r="IWU45" s="296"/>
      <c r="IWV45" s="296"/>
      <c r="IWW45" s="296"/>
      <c r="IWX45" s="296"/>
      <c r="IWY45" s="296"/>
      <c r="IWZ45" s="296"/>
      <c r="IXA45" s="296"/>
      <c r="IXB45" s="296"/>
      <c r="IXC45" s="296"/>
      <c r="IXD45" s="296"/>
      <c r="IXE45" s="296"/>
      <c r="IXF45" s="296"/>
      <c r="IXG45" s="296"/>
      <c r="IXH45" s="296"/>
      <c r="IXI45" s="296"/>
      <c r="IXJ45" s="296"/>
      <c r="IXK45" s="296"/>
      <c r="IXL45" s="296"/>
      <c r="IXM45" s="296"/>
      <c r="IXN45" s="296"/>
      <c r="IXO45" s="296"/>
      <c r="IXP45" s="296"/>
      <c r="IXQ45" s="296"/>
      <c r="IXR45" s="296"/>
      <c r="IXS45" s="296"/>
      <c r="IXT45" s="296"/>
      <c r="IXU45" s="296"/>
      <c r="IXV45" s="296"/>
      <c r="IXW45" s="296"/>
      <c r="IXX45" s="296"/>
      <c r="IXY45" s="296"/>
      <c r="IXZ45" s="296"/>
      <c r="IYA45" s="296"/>
      <c r="IYB45" s="296"/>
      <c r="IYC45" s="296"/>
      <c r="IYD45" s="296"/>
      <c r="IYE45" s="296"/>
      <c r="IYF45" s="296"/>
      <c r="IYG45" s="296"/>
      <c r="IYH45" s="296"/>
      <c r="IYI45" s="296"/>
      <c r="IYJ45" s="296"/>
      <c r="IYK45" s="296"/>
      <c r="IYL45" s="296"/>
      <c r="IYM45" s="296"/>
      <c r="IYN45" s="296"/>
      <c r="IYO45" s="296"/>
      <c r="IYP45" s="296"/>
      <c r="IYQ45" s="296"/>
      <c r="IYR45" s="296"/>
      <c r="IYS45" s="296"/>
      <c r="IYT45" s="296"/>
      <c r="IYU45" s="296"/>
      <c r="IYV45" s="296"/>
      <c r="IYW45" s="296"/>
      <c r="IYX45" s="296"/>
      <c r="IYY45" s="296"/>
      <c r="IYZ45" s="296"/>
      <c r="IZA45" s="296"/>
      <c r="IZB45" s="296"/>
      <c r="IZC45" s="296"/>
      <c r="IZD45" s="296"/>
      <c r="IZE45" s="296"/>
      <c r="IZF45" s="296"/>
      <c r="IZG45" s="296"/>
      <c r="IZH45" s="296"/>
      <c r="IZI45" s="296"/>
      <c r="IZJ45" s="296"/>
      <c r="IZK45" s="296"/>
      <c r="IZL45" s="296"/>
      <c r="IZM45" s="296"/>
      <c r="IZN45" s="296"/>
      <c r="IZO45" s="296"/>
      <c r="IZP45" s="296"/>
      <c r="IZQ45" s="296"/>
      <c r="IZR45" s="296"/>
      <c r="IZS45" s="296"/>
      <c r="IZT45" s="296"/>
      <c r="IZU45" s="296"/>
      <c r="IZV45" s="296"/>
      <c r="IZW45" s="296"/>
      <c r="IZX45" s="296"/>
      <c r="IZY45" s="296"/>
      <c r="IZZ45" s="296"/>
      <c r="JAA45" s="296"/>
      <c r="JAB45" s="296"/>
      <c r="JAC45" s="296"/>
      <c r="JAD45" s="296"/>
      <c r="JAE45" s="296"/>
      <c r="JAF45" s="296"/>
      <c r="JAG45" s="296"/>
      <c r="JAH45" s="296"/>
      <c r="JAI45" s="296"/>
      <c r="JAJ45" s="296"/>
      <c r="JAK45" s="296"/>
      <c r="JAL45" s="296"/>
      <c r="JAM45" s="296"/>
      <c r="JAN45" s="296"/>
      <c r="JAO45" s="296"/>
      <c r="JAP45" s="296"/>
      <c r="JAQ45" s="296"/>
      <c r="JAR45" s="296"/>
      <c r="JAS45" s="296"/>
      <c r="JAT45" s="296"/>
      <c r="JAU45" s="296"/>
      <c r="JAV45" s="296"/>
      <c r="JAW45" s="296"/>
      <c r="JAX45" s="296"/>
      <c r="JAY45" s="296"/>
      <c r="JAZ45" s="296"/>
      <c r="JBA45" s="296"/>
      <c r="JBB45" s="296"/>
      <c r="JBC45" s="296"/>
      <c r="JBD45" s="296"/>
      <c r="JBE45" s="296"/>
      <c r="JBF45" s="296"/>
      <c r="JBG45" s="296"/>
      <c r="JBH45" s="296"/>
      <c r="JBI45" s="296"/>
      <c r="JBJ45" s="296"/>
      <c r="JBK45" s="296"/>
      <c r="JBL45" s="296"/>
      <c r="JBM45" s="296"/>
      <c r="JBN45" s="296"/>
      <c r="JBO45" s="296"/>
      <c r="JBP45" s="296"/>
      <c r="JBQ45" s="296"/>
      <c r="JBR45" s="296"/>
      <c r="JBS45" s="296"/>
      <c r="JBT45" s="296"/>
      <c r="JBU45" s="296"/>
      <c r="JBV45" s="296"/>
      <c r="JBW45" s="296"/>
      <c r="JBX45" s="296"/>
      <c r="JBY45" s="296"/>
      <c r="JBZ45" s="296"/>
      <c r="JCA45" s="296"/>
      <c r="JCB45" s="296"/>
      <c r="JCC45" s="296"/>
      <c r="JCD45" s="296"/>
      <c r="JCE45" s="296"/>
      <c r="JCF45" s="296"/>
      <c r="JCG45" s="296"/>
      <c r="JCH45" s="296"/>
      <c r="JCI45" s="296"/>
      <c r="JCJ45" s="296"/>
      <c r="JCK45" s="296"/>
      <c r="JCL45" s="296"/>
      <c r="JCM45" s="296"/>
      <c r="JCN45" s="296"/>
      <c r="JCO45" s="296"/>
      <c r="JCP45" s="296"/>
      <c r="JCQ45" s="296"/>
      <c r="JCR45" s="296"/>
      <c r="JCS45" s="296"/>
      <c r="JCT45" s="296"/>
      <c r="JCU45" s="296"/>
      <c r="JCV45" s="296"/>
      <c r="JCW45" s="296"/>
      <c r="JCX45" s="296"/>
      <c r="JCY45" s="296"/>
      <c r="JCZ45" s="296"/>
      <c r="JDA45" s="296"/>
      <c r="JDB45" s="296"/>
      <c r="JDC45" s="296"/>
      <c r="JDD45" s="296"/>
      <c r="JDE45" s="296"/>
      <c r="JDF45" s="296"/>
      <c r="JDG45" s="296"/>
      <c r="JDH45" s="296"/>
      <c r="JDI45" s="296"/>
      <c r="JDJ45" s="296"/>
      <c r="JDK45" s="296"/>
      <c r="JDL45" s="296"/>
      <c r="JDM45" s="296"/>
      <c r="JDN45" s="296"/>
      <c r="JDO45" s="296"/>
      <c r="JDP45" s="296"/>
      <c r="JDQ45" s="296"/>
      <c r="JDR45" s="296"/>
      <c r="JDS45" s="296"/>
      <c r="JDT45" s="296"/>
      <c r="JDU45" s="296"/>
      <c r="JDV45" s="296"/>
      <c r="JDW45" s="296"/>
      <c r="JDX45" s="296"/>
      <c r="JDY45" s="296"/>
      <c r="JDZ45" s="296"/>
      <c r="JEA45" s="296"/>
      <c r="JEB45" s="296"/>
      <c r="JEC45" s="296"/>
      <c r="JED45" s="296"/>
      <c r="JEE45" s="296"/>
      <c r="JEF45" s="296"/>
      <c r="JEG45" s="296"/>
      <c r="JEH45" s="296"/>
      <c r="JEI45" s="296"/>
      <c r="JEJ45" s="296"/>
      <c r="JEK45" s="296"/>
      <c r="JEL45" s="296"/>
      <c r="JEM45" s="296"/>
      <c r="JEN45" s="296"/>
      <c r="JEO45" s="296"/>
      <c r="JEP45" s="296"/>
      <c r="JEQ45" s="296"/>
      <c r="JER45" s="296"/>
      <c r="JES45" s="296"/>
      <c r="JET45" s="296"/>
      <c r="JEU45" s="296"/>
      <c r="JEV45" s="296"/>
      <c r="JEW45" s="296"/>
      <c r="JEX45" s="296"/>
      <c r="JEY45" s="296"/>
      <c r="JEZ45" s="296"/>
      <c r="JFA45" s="296"/>
      <c r="JFB45" s="296"/>
      <c r="JFC45" s="296"/>
      <c r="JFD45" s="296"/>
      <c r="JFE45" s="296"/>
      <c r="JFF45" s="296"/>
      <c r="JFG45" s="296"/>
      <c r="JFH45" s="296"/>
      <c r="JFI45" s="296"/>
      <c r="JFJ45" s="296"/>
      <c r="JFK45" s="296"/>
      <c r="JFL45" s="296"/>
      <c r="JFM45" s="296"/>
      <c r="JFN45" s="296"/>
      <c r="JFO45" s="296"/>
      <c r="JFP45" s="296"/>
      <c r="JFQ45" s="296"/>
      <c r="JFR45" s="296"/>
      <c r="JFS45" s="296"/>
      <c r="JFT45" s="296"/>
      <c r="JFU45" s="296"/>
      <c r="JFV45" s="296"/>
      <c r="JFW45" s="296"/>
      <c r="JFX45" s="296"/>
      <c r="JFY45" s="296"/>
      <c r="JFZ45" s="296"/>
      <c r="JGA45" s="296"/>
      <c r="JGB45" s="296"/>
      <c r="JGC45" s="296"/>
      <c r="JGD45" s="296"/>
      <c r="JGE45" s="296"/>
      <c r="JGF45" s="296"/>
      <c r="JGG45" s="296"/>
      <c r="JGH45" s="296"/>
      <c r="JGI45" s="296"/>
      <c r="JGJ45" s="296"/>
      <c r="JGK45" s="296"/>
      <c r="JGL45" s="296"/>
      <c r="JGM45" s="296"/>
      <c r="JGN45" s="296"/>
      <c r="JGO45" s="296"/>
      <c r="JGP45" s="296"/>
      <c r="JGQ45" s="296"/>
      <c r="JGR45" s="296"/>
      <c r="JGS45" s="296"/>
      <c r="JGT45" s="296"/>
      <c r="JGU45" s="296"/>
      <c r="JGV45" s="296"/>
      <c r="JGW45" s="296"/>
      <c r="JGX45" s="296"/>
      <c r="JGY45" s="296"/>
      <c r="JGZ45" s="296"/>
      <c r="JHA45" s="296"/>
      <c r="JHB45" s="296"/>
      <c r="JHC45" s="296"/>
      <c r="JHD45" s="296"/>
      <c r="JHE45" s="296"/>
      <c r="JHF45" s="296"/>
      <c r="JHG45" s="296"/>
      <c r="JHH45" s="296"/>
      <c r="JHI45" s="296"/>
      <c r="JHJ45" s="296"/>
      <c r="JHK45" s="296"/>
      <c r="JHL45" s="296"/>
      <c r="JHM45" s="296"/>
      <c r="JHN45" s="296"/>
      <c r="JHO45" s="296"/>
      <c r="JHP45" s="296"/>
      <c r="JHQ45" s="296"/>
      <c r="JHR45" s="296"/>
      <c r="JHS45" s="296"/>
      <c r="JHT45" s="296"/>
      <c r="JHU45" s="296"/>
      <c r="JHV45" s="296"/>
      <c r="JHW45" s="296"/>
      <c r="JHX45" s="296"/>
      <c r="JHY45" s="296"/>
      <c r="JHZ45" s="296"/>
      <c r="JIA45" s="296"/>
      <c r="JIB45" s="296"/>
      <c r="JIC45" s="296"/>
      <c r="JID45" s="296"/>
      <c r="JIE45" s="296"/>
      <c r="JIF45" s="296"/>
      <c r="JIG45" s="296"/>
      <c r="JIH45" s="296"/>
      <c r="JII45" s="296"/>
      <c r="JIJ45" s="296"/>
      <c r="JIK45" s="296"/>
      <c r="JIL45" s="296"/>
      <c r="JIM45" s="296"/>
      <c r="JIN45" s="296"/>
      <c r="JIO45" s="296"/>
      <c r="JIP45" s="296"/>
      <c r="JIQ45" s="296"/>
      <c r="JIR45" s="296"/>
      <c r="JIS45" s="296"/>
      <c r="JIT45" s="296"/>
      <c r="JIU45" s="296"/>
      <c r="JIV45" s="296"/>
      <c r="JIW45" s="296"/>
      <c r="JIX45" s="296"/>
      <c r="JIY45" s="296"/>
      <c r="JIZ45" s="296"/>
      <c r="JJA45" s="296"/>
      <c r="JJB45" s="296"/>
      <c r="JJC45" s="296"/>
      <c r="JJD45" s="296"/>
      <c r="JJE45" s="296"/>
      <c r="JJF45" s="296"/>
      <c r="JJG45" s="296"/>
      <c r="JJH45" s="296"/>
      <c r="JJI45" s="296"/>
      <c r="JJJ45" s="296"/>
      <c r="JJK45" s="296"/>
      <c r="JJL45" s="296"/>
      <c r="JJM45" s="296"/>
      <c r="JJN45" s="296"/>
      <c r="JJO45" s="296"/>
      <c r="JJP45" s="296"/>
      <c r="JJQ45" s="296"/>
      <c r="JJR45" s="296"/>
      <c r="JJS45" s="296"/>
      <c r="JJT45" s="296"/>
      <c r="JJU45" s="296"/>
      <c r="JJV45" s="296"/>
      <c r="JJW45" s="296"/>
      <c r="JJX45" s="296"/>
      <c r="JJY45" s="296"/>
      <c r="JJZ45" s="296"/>
      <c r="JKA45" s="296"/>
      <c r="JKB45" s="296"/>
      <c r="JKC45" s="296"/>
      <c r="JKD45" s="296"/>
      <c r="JKE45" s="296"/>
      <c r="JKF45" s="296"/>
      <c r="JKG45" s="296"/>
      <c r="JKH45" s="296"/>
      <c r="JKI45" s="296"/>
      <c r="JKJ45" s="296"/>
      <c r="JKK45" s="296"/>
      <c r="JKL45" s="296"/>
      <c r="JKM45" s="296"/>
      <c r="JKN45" s="296"/>
      <c r="JKO45" s="296"/>
      <c r="JKP45" s="296"/>
      <c r="JKQ45" s="296"/>
      <c r="JKR45" s="296"/>
      <c r="JKS45" s="296"/>
      <c r="JKT45" s="296"/>
      <c r="JKU45" s="296"/>
      <c r="JKV45" s="296"/>
      <c r="JKW45" s="296"/>
      <c r="JKX45" s="296"/>
      <c r="JKY45" s="296"/>
      <c r="JKZ45" s="296"/>
      <c r="JLA45" s="296"/>
      <c r="JLB45" s="296"/>
      <c r="JLC45" s="296"/>
      <c r="JLD45" s="296"/>
      <c r="JLE45" s="296"/>
      <c r="JLF45" s="296"/>
      <c r="JLG45" s="296"/>
      <c r="JLH45" s="296"/>
      <c r="JLI45" s="296"/>
      <c r="JLJ45" s="296"/>
      <c r="JLK45" s="296"/>
      <c r="JLL45" s="296"/>
      <c r="JLM45" s="296"/>
      <c r="JLN45" s="296"/>
      <c r="JLO45" s="296"/>
      <c r="JLP45" s="296"/>
      <c r="JLQ45" s="296"/>
      <c r="JLR45" s="296"/>
      <c r="JLS45" s="296"/>
      <c r="JLT45" s="296"/>
      <c r="JLU45" s="296"/>
      <c r="JLV45" s="296"/>
      <c r="JLW45" s="296"/>
      <c r="JLX45" s="296"/>
      <c r="JLY45" s="296"/>
      <c r="JLZ45" s="296"/>
      <c r="JMA45" s="296"/>
      <c r="JMB45" s="296"/>
      <c r="JMC45" s="296"/>
      <c r="JMD45" s="296"/>
      <c r="JME45" s="296"/>
      <c r="JMF45" s="296"/>
      <c r="JMG45" s="296"/>
      <c r="JMH45" s="296"/>
      <c r="JMI45" s="296"/>
      <c r="JMJ45" s="296"/>
      <c r="JMK45" s="296"/>
      <c r="JML45" s="296"/>
      <c r="JMM45" s="296"/>
      <c r="JMN45" s="296"/>
      <c r="JMO45" s="296"/>
      <c r="JMP45" s="296"/>
      <c r="JMQ45" s="296"/>
      <c r="JMR45" s="296"/>
      <c r="JMS45" s="296"/>
      <c r="JMT45" s="296"/>
      <c r="JMU45" s="296"/>
      <c r="JMV45" s="296"/>
      <c r="JMW45" s="296"/>
      <c r="JMX45" s="296"/>
      <c r="JMY45" s="296"/>
      <c r="JMZ45" s="296"/>
      <c r="JNA45" s="296"/>
      <c r="JNB45" s="296"/>
      <c r="JNC45" s="296"/>
      <c r="JND45" s="296"/>
      <c r="JNE45" s="296"/>
      <c r="JNF45" s="296"/>
      <c r="JNG45" s="296"/>
      <c r="JNH45" s="296"/>
      <c r="JNI45" s="296"/>
      <c r="JNJ45" s="296"/>
      <c r="JNK45" s="296"/>
      <c r="JNL45" s="296"/>
      <c r="JNM45" s="296"/>
      <c r="JNN45" s="296"/>
      <c r="JNO45" s="296"/>
      <c r="JNP45" s="296"/>
      <c r="JNQ45" s="296"/>
      <c r="JNR45" s="296"/>
      <c r="JNS45" s="296"/>
      <c r="JNT45" s="296"/>
      <c r="JNU45" s="296"/>
      <c r="JNV45" s="296"/>
      <c r="JNW45" s="296"/>
      <c r="JNX45" s="296"/>
      <c r="JNY45" s="296"/>
      <c r="JNZ45" s="296"/>
      <c r="JOA45" s="296"/>
      <c r="JOB45" s="296"/>
      <c r="JOC45" s="296"/>
      <c r="JOD45" s="296"/>
      <c r="JOE45" s="296"/>
      <c r="JOF45" s="296"/>
      <c r="JOG45" s="296"/>
      <c r="JOH45" s="296"/>
      <c r="JOI45" s="296"/>
      <c r="JOJ45" s="296"/>
      <c r="JOK45" s="296"/>
      <c r="JOL45" s="296"/>
      <c r="JOM45" s="296"/>
      <c r="JON45" s="296"/>
      <c r="JOO45" s="296"/>
      <c r="JOP45" s="296"/>
      <c r="JOQ45" s="296"/>
      <c r="JOR45" s="296"/>
      <c r="JOS45" s="296"/>
      <c r="JOT45" s="296"/>
      <c r="JOU45" s="296"/>
      <c r="JOV45" s="296"/>
      <c r="JOW45" s="296"/>
      <c r="JOX45" s="296"/>
      <c r="JOY45" s="296"/>
      <c r="JOZ45" s="296"/>
      <c r="JPA45" s="296"/>
      <c r="JPB45" s="296"/>
      <c r="JPC45" s="296"/>
      <c r="JPD45" s="296"/>
      <c r="JPE45" s="296"/>
      <c r="JPF45" s="296"/>
      <c r="JPG45" s="296"/>
      <c r="JPH45" s="296"/>
      <c r="JPI45" s="296"/>
      <c r="JPJ45" s="296"/>
      <c r="JPK45" s="296"/>
      <c r="JPL45" s="296"/>
      <c r="JPM45" s="296"/>
      <c r="JPN45" s="296"/>
      <c r="JPO45" s="296"/>
      <c r="JPP45" s="296"/>
      <c r="JPQ45" s="296"/>
      <c r="JPR45" s="296"/>
      <c r="JPS45" s="296"/>
      <c r="JPT45" s="296"/>
      <c r="JPU45" s="296"/>
      <c r="JPV45" s="296"/>
      <c r="JPW45" s="296"/>
      <c r="JPX45" s="296"/>
      <c r="JPY45" s="296"/>
      <c r="JPZ45" s="296"/>
      <c r="JQA45" s="296"/>
      <c r="JQB45" s="296"/>
      <c r="JQC45" s="296"/>
      <c r="JQD45" s="296"/>
      <c r="JQE45" s="296"/>
      <c r="JQF45" s="296"/>
      <c r="JQG45" s="296"/>
      <c r="JQH45" s="296"/>
      <c r="JQI45" s="296"/>
      <c r="JQJ45" s="296"/>
      <c r="JQK45" s="296"/>
      <c r="JQL45" s="296"/>
      <c r="JQM45" s="296"/>
      <c r="JQN45" s="296"/>
      <c r="JQO45" s="296"/>
      <c r="JQP45" s="296"/>
      <c r="JQQ45" s="296"/>
      <c r="JQR45" s="296"/>
      <c r="JQS45" s="296"/>
      <c r="JQT45" s="296"/>
      <c r="JQU45" s="296"/>
      <c r="JQV45" s="296"/>
      <c r="JQW45" s="296"/>
      <c r="JQX45" s="296"/>
      <c r="JQY45" s="296"/>
      <c r="JQZ45" s="296"/>
      <c r="JRA45" s="296"/>
      <c r="JRB45" s="296"/>
      <c r="JRC45" s="296"/>
      <c r="JRD45" s="296"/>
      <c r="JRE45" s="296"/>
      <c r="JRF45" s="296"/>
      <c r="JRG45" s="296"/>
      <c r="JRH45" s="296"/>
      <c r="JRI45" s="296"/>
      <c r="JRJ45" s="296"/>
      <c r="JRK45" s="296"/>
      <c r="JRL45" s="296"/>
      <c r="JRM45" s="296"/>
      <c r="JRN45" s="296"/>
      <c r="JRO45" s="296"/>
      <c r="JRP45" s="296"/>
      <c r="JRQ45" s="296"/>
      <c r="JRR45" s="296"/>
      <c r="JRS45" s="296"/>
      <c r="JRT45" s="296"/>
      <c r="JRU45" s="296"/>
      <c r="JRV45" s="296"/>
      <c r="JRW45" s="296"/>
      <c r="JRX45" s="296"/>
      <c r="JRY45" s="296"/>
      <c r="JRZ45" s="296"/>
      <c r="JSA45" s="296"/>
      <c r="JSB45" s="296"/>
      <c r="JSC45" s="296"/>
      <c r="JSD45" s="296"/>
      <c r="JSE45" s="296"/>
      <c r="JSF45" s="296"/>
      <c r="JSG45" s="296"/>
      <c r="JSH45" s="296"/>
      <c r="JSI45" s="296"/>
      <c r="JSJ45" s="296"/>
      <c r="JSK45" s="296"/>
      <c r="JSL45" s="296"/>
      <c r="JSM45" s="296"/>
      <c r="JSN45" s="296"/>
      <c r="JSO45" s="296"/>
      <c r="JSP45" s="296"/>
      <c r="JSQ45" s="296"/>
      <c r="JSR45" s="296"/>
      <c r="JSS45" s="296"/>
      <c r="JST45" s="296"/>
      <c r="JSU45" s="296"/>
      <c r="JSV45" s="296"/>
      <c r="JSW45" s="296"/>
      <c r="JSX45" s="296"/>
      <c r="JSY45" s="296"/>
      <c r="JSZ45" s="296"/>
      <c r="JTA45" s="296"/>
      <c r="JTB45" s="296"/>
      <c r="JTC45" s="296"/>
      <c r="JTD45" s="296"/>
      <c r="JTE45" s="296"/>
      <c r="JTF45" s="296"/>
      <c r="JTG45" s="296"/>
      <c r="JTH45" s="296"/>
      <c r="JTI45" s="296"/>
      <c r="JTJ45" s="296"/>
      <c r="JTK45" s="296"/>
      <c r="JTL45" s="296"/>
      <c r="JTM45" s="296"/>
      <c r="JTN45" s="296"/>
      <c r="JTO45" s="296"/>
      <c r="JTP45" s="296"/>
      <c r="JTQ45" s="296"/>
      <c r="JTR45" s="296"/>
      <c r="JTS45" s="296"/>
      <c r="JTT45" s="296"/>
      <c r="JTU45" s="296"/>
      <c r="JTV45" s="296"/>
      <c r="JTW45" s="296"/>
      <c r="JTX45" s="296"/>
      <c r="JTY45" s="296"/>
      <c r="JTZ45" s="296"/>
      <c r="JUA45" s="296"/>
      <c r="JUB45" s="296"/>
      <c r="JUC45" s="296"/>
      <c r="JUD45" s="296"/>
      <c r="JUE45" s="296"/>
      <c r="JUF45" s="296"/>
      <c r="JUG45" s="296"/>
      <c r="JUH45" s="296"/>
      <c r="JUI45" s="296"/>
      <c r="JUJ45" s="296"/>
      <c r="JUK45" s="296"/>
      <c r="JUL45" s="296"/>
      <c r="JUM45" s="296"/>
      <c r="JUN45" s="296"/>
      <c r="JUO45" s="296"/>
      <c r="JUP45" s="296"/>
      <c r="JUQ45" s="296"/>
      <c r="JUR45" s="296"/>
      <c r="JUS45" s="296"/>
      <c r="JUT45" s="296"/>
      <c r="JUU45" s="296"/>
      <c r="JUV45" s="296"/>
      <c r="JUW45" s="296"/>
      <c r="JUX45" s="296"/>
      <c r="JUY45" s="296"/>
      <c r="JUZ45" s="296"/>
      <c r="JVA45" s="296"/>
      <c r="JVB45" s="296"/>
      <c r="JVC45" s="296"/>
      <c r="JVD45" s="296"/>
      <c r="JVE45" s="296"/>
      <c r="JVF45" s="296"/>
      <c r="JVG45" s="296"/>
      <c r="JVH45" s="296"/>
      <c r="JVI45" s="296"/>
      <c r="JVJ45" s="296"/>
      <c r="JVK45" s="296"/>
      <c r="JVL45" s="296"/>
      <c r="JVM45" s="296"/>
      <c r="JVN45" s="296"/>
      <c r="JVO45" s="296"/>
      <c r="JVP45" s="296"/>
      <c r="JVQ45" s="296"/>
      <c r="JVR45" s="296"/>
      <c r="JVS45" s="296"/>
      <c r="JVT45" s="296"/>
      <c r="JVU45" s="296"/>
      <c r="JVV45" s="296"/>
      <c r="JVW45" s="296"/>
      <c r="JVX45" s="296"/>
      <c r="JVY45" s="296"/>
      <c r="JVZ45" s="296"/>
      <c r="JWA45" s="296"/>
      <c r="JWB45" s="296"/>
      <c r="JWC45" s="296"/>
      <c r="JWD45" s="296"/>
      <c r="JWE45" s="296"/>
      <c r="JWF45" s="296"/>
      <c r="JWG45" s="296"/>
      <c r="JWH45" s="296"/>
      <c r="JWI45" s="296"/>
      <c r="JWJ45" s="296"/>
      <c r="JWK45" s="296"/>
      <c r="JWL45" s="296"/>
      <c r="JWM45" s="296"/>
      <c r="JWN45" s="296"/>
      <c r="JWO45" s="296"/>
      <c r="JWP45" s="296"/>
      <c r="JWQ45" s="296"/>
      <c r="JWR45" s="296"/>
      <c r="JWS45" s="296"/>
      <c r="JWT45" s="296"/>
      <c r="JWU45" s="296"/>
      <c r="JWV45" s="296"/>
      <c r="JWW45" s="296"/>
      <c r="JWX45" s="296"/>
      <c r="JWY45" s="296"/>
      <c r="JWZ45" s="296"/>
      <c r="JXA45" s="296"/>
      <c r="JXB45" s="296"/>
      <c r="JXC45" s="296"/>
      <c r="JXD45" s="296"/>
      <c r="JXE45" s="296"/>
      <c r="JXF45" s="296"/>
      <c r="JXG45" s="296"/>
      <c r="JXH45" s="296"/>
      <c r="JXI45" s="296"/>
      <c r="JXJ45" s="296"/>
      <c r="JXK45" s="296"/>
      <c r="JXL45" s="296"/>
      <c r="JXM45" s="296"/>
      <c r="JXN45" s="296"/>
      <c r="JXO45" s="296"/>
      <c r="JXP45" s="296"/>
      <c r="JXQ45" s="296"/>
      <c r="JXR45" s="296"/>
      <c r="JXS45" s="296"/>
      <c r="JXT45" s="296"/>
      <c r="JXU45" s="296"/>
      <c r="JXV45" s="296"/>
      <c r="JXW45" s="296"/>
      <c r="JXX45" s="296"/>
      <c r="JXY45" s="296"/>
      <c r="JXZ45" s="296"/>
      <c r="JYA45" s="296"/>
      <c r="JYB45" s="296"/>
      <c r="JYC45" s="296"/>
      <c r="JYD45" s="296"/>
      <c r="JYE45" s="296"/>
      <c r="JYF45" s="296"/>
      <c r="JYG45" s="296"/>
      <c r="JYH45" s="296"/>
      <c r="JYI45" s="296"/>
      <c r="JYJ45" s="296"/>
      <c r="JYK45" s="296"/>
      <c r="JYL45" s="296"/>
      <c r="JYM45" s="296"/>
      <c r="JYN45" s="296"/>
      <c r="JYO45" s="296"/>
      <c r="JYP45" s="296"/>
      <c r="JYQ45" s="296"/>
      <c r="JYR45" s="296"/>
      <c r="JYS45" s="296"/>
      <c r="JYT45" s="296"/>
      <c r="JYU45" s="296"/>
      <c r="JYV45" s="296"/>
      <c r="JYW45" s="296"/>
      <c r="JYX45" s="296"/>
      <c r="JYY45" s="296"/>
      <c r="JYZ45" s="296"/>
      <c r="JZA45" s="296"/>
      <c r="JZB45" s="296"/>
      <c r="JZC45" s="296"/>
      <c r="JZD45" s="296"/>
      <c r="JZE45" s="296"/>
      <c r="JZF45" s="296"/>
      <c r="JZG45" s="296"/>
      <c r="JZH45" s="296"/>
      <c r="JZI45" s="296"/>
      <c r="JZJ45" s="296"/>
      <c r="JZK45" s="296"/>
      <c r="JZL45" s="296"/>
      <c r="JZM45" s="296"/>
      <c r="JZN45" s="296"/>
      <c r="JZO45" s="296"/>
      <c r="JZP45" s="296"/>
      <c r="JZQ45" s="296"/>
      <c r="JZR45" s="296"/>
      <c r="JZS45" s="296"/>
      <c r="JZT45" s="296"/>
      <c r="JZU45" s="296"/>
      <c r="JZV45" s="296"/>
      <c r="JZW45" s="296"/>
      <c r="JZX45" s="296"/>
      <c r="JZY45" s="296"/>
      <c r="JZZ45" s="296"/>
      <c r="KAA45" s="296"/>
      <c r="KAB45" s="296"/>
      <c r="KAC45" s="296"/>
      <c r="KAD45" s="296"/>
      <c r="KAE45" s="296"/>
      <c r="KAF45" s="296"/>
      <c r="KAG45" s="296"/>
      <c r="KAH45" s="296"/>
      <c r="KAI45" s="296"/>
      <c r="KAJ45" s="296"/>
      <c r="KAK45" s="296"/>
      <c r="KAL45" s="296"/>
      <c r="KAM45" s="296"/>
      <c r="KAN45" s="296"/>
      <c r="KAO45" s="296"/>
      <c r="KAP45" s="296"/>
      <c r="KAQ45" s="296"/>
      <c r="KAR45" s="296"/>
      <c r="KAS45" s="296"/>
      <c r="KAT45" s="296"/>
      <c r="KAU45" s="296"/>
      <c r="KAV45" s="296"/>
      <c r="KAW45" s="296"/>
      <c r="KAX45" s="296"/>
      <c r="KAY45" s="296"/>
      <c r="KAZ45" s="296"/>
      <c r="KBA45" s="296"/>
      <c r="KBB45" s="296"/>
      <c r="KBC45" s="296"/>
      <c r="KBD45" s="296"/>
      <c r="KBE45" s="296"/>
      <c r="KBF45" s="296"/>
      <c r="KBG45" s="296"/>
      <c r="KBH45" s="296"/>
      <c r="KBI45" s="296"/>
      <c r="KBJ45" s="296"/>
      <c r="KBK45" s="296"/>
      <c r="KBL45" s="296"/>
      <c r="KBM45" s="296"/>
      <c r="KBN45" s="296"/>
      <c r="KBO45" s="296"/>
      <c r="KBP45" s="296"/>
      <c r="KBQ45" s="296"/>
      <c r="KBR45" s="296"/>
      <c r="KBS45" s="296"/>
      <c r="KBT45" s="296"/>
      <c r="KBU45" s="296"/>
      <c r="KBV45" s="296"/>
      <c r="KBW45" s="296"/>
      <c r="KBX45" s="296"/>
      <c r="KBY45" s="296"/>
      <c r="KBZ45" s="296"/>
      <c r="KCA45" s="296"/>
      <c r="KCB45" s="296"/>
      <c r="KCC45" s="296"/>
      <c r="KCD45" s="296"/>
      <c r="KCE45" s="296"/>
      <c r="KCF45" s="296"/>
      <c r="KCG45" s="296"/>
      <c r="KCH45" s="296"/>
      <c r="KCI45" s="296"/>
      <c r="KCJ45" s="296"/>
      <c r="KCK45" s="296"/>
      <c r="KCL45" s="296"/>
      <c r="KCM45" s="296"/>
      <c r="KCN45" s="296"/>
      <c r="KCO45" s="296"/>
      <c r="KCP45" s="296"/>
      <c r="KCQ45" s="296"/>
      <c r="KCR45" s="296"/>
      <c r="KCS45" s="296"/>
      <c r="KCT45" s="296"/>
      <c r="KCU45" s="296"/>
      <c r="KCV45" s="296"/>
      <c r="KCW45" s="296"/>
      <c r="KCX45" s="296"/>
      <c r="KCY45" s="296"/>
      <c r="KCZ45" s="296"/>
      <c r="KDA45" s="296"/>
      <c r="KDB45" s="296"/>
      <c r="KDC45" s="296"/>
      <c r="KDD45" s="296"/>
      <c r="KDE45" s="296"/>
      <c r="KDF45" s="296"/>
      <c r="KDG45" s="296"/>
      <c r="KDH45" s="296"/>
      <c r="KDI45" s="296"/>
      <c r="KDJ45" s="296"/>
      <c r="KDK45" s="296"/>
      <c r="KDL45" s="296"/>
      <c r="KDM45" s="296"/>
      <c r="KDN45" s="296"/>
      <c r="KDO45" s="296"/>
      <c r="KDP45" s="296"/>
      <c r="KDQ45" s="296"/>
      <c r="KDR45" s="296"/>
      <c r="KDS45" s="296"/>
      <c r="KDT45" s="296"/>
      <c r="KDU45" s="296"/>
      <c r="KDV45" s="296"/>
      <c r="KDW45" s="296"/>
      <c r="KDX45" s="296"/>
      <c r="KDY45" s="296"/>
      <c r="KDZ45" s="296"/>
      <c r="KEA45" s="296"/>
      <c r="KEB45" s="296"/>
      <c r="KEC45" s="296"/>
      <c r="KED45" s="296"/>
      <c r="KEE45" s="296"/>
      <c r="KEF45" s="296"/>
      <c r="KEG45" s="296"/>
      <c r="KEH45" s="296"/>
      <c r="KEI45" s="296"/>
      <c r="KEJ45" s="296"/>
      <c r="KEK45" s="296"/>
      <c r="KEL45" s="296"/>
      <c r="KEM45" s="296"/>
      <c r="KEN45" s="296"/>
      <c r="KEO45" s="296"/>
      <c r="KEP45" s="296"/>
      <c r="KEQ45" s="296"/>
      <c r="KER45" s="296"/>
      <c r="KES45" s="296"/>
      <c r="KET45" s="296"/>
      <c r="KEU45" s="296"/>
      <c r="KEV45" s="296"/>
      <c r="KEW45" s="296"/>
      <c r="KEX45" s="296"/>
      <c r="KEY45" s="296"/>
      <c r="KEZ45" s="296"/>
      <c r="KFA45" s="296"/>
      <c r="KFB45" s="296"/>
      <c r="KFC45" s="296"/>
      <c r="KFD45" s="296"/>
      <c r="KFE45" s="296"/>
      <c r="KFF45" s="296"/>
      <c r="KFG45" s="296"/>
      <c r="KFH45" s="296"/>
      <c r="KFI45" s="296"/>
      <c r="KFJ45" s="296"/>
      <c r="KFK45" s="296"/>
      <c r="KFL45" s="296"/>
      <c r="KFM45" s="296"/>
      <c r="KFN45" s="296"/>
      <c r="KFO45" s="296"/>
      <c r="KFP45" s="296"/>
      <c r="KFQ45" s="296"/>
      <c r="KFR45" s="296"/>
      <c r="KFS45" s="296"/>
      <c r="KFT45" s="296"/>
      <c r="KFU45" s="296"/>
      <c r="KFV45" s="296"/>
      <c r="KFW45" s="296"/>
      <c r="KFX45" s="296"/>
      <c r="KFY45" s="296"/>
      <c r="KFZ45" s="296"/>
      <c r="KGA45" s="296"/>
      <c r="KGB45" s="296"/>
      <c r="KGC45" s="296"/>
      <c r="KGD45" s="296"/>
      <c r="KGE45" s="296"/>
      <c r="KGF45" s="296"/>
      <c r="KGG45" s="296"/>
      <c r="KGH45" s="296"/>
      <c r="KGI45" s="296"/>
      <c r="KGJ45" s="296"/>
      <c r="KGK45" s="296"/>
      <c r="KGL45" s="296"/>
      <c r="KGM45" s="296"/>
      <c r="KGN45" s="296"/>
      <c r="KGO45" s="296"/>
      <c r="KGP45" s="296"/>
      <c r="KGQ45" s="296"/>
      <c r="KGR45" s="296"/>
      <c r="KGS45" s="296"/>
      <c r="KGT45" s="296"/>
      <c r="KGU45" s="296"/>
      <c r="KGV45" s="296"/>
      <c r="KGW45" s="296"/>
      <c r="KGX45" s="296"/>
      <c r="KGY45" s="296"/>
      <c r="KGZ45" s="296"/>
      <c r="KHA45" s="296"/>
      <c r="KHB45" s="296"/>
      <c r="KHC45" s="296"/>
      <c r="KHD45" s="296"/>
      <c r="KHE45" s="296"/>
      <c r="KHF45" s="296"/>
      <c r="KHG45" s="296"/>
      <c r="KHH45" s="296"/>
      <c r="KHI45" s="296"/>
      <c r="KHJ45" s="296"/>
      <c r="KHK45" s="296"/>
      <c r="KHL45" s="296"/>
      <c r="KHM45" s="296"/>
      <c r="KHN45" s="296"/>
      <c r="KHO45" s="296"/>
      <c r="KHP45" s="296"/>
      <c r="KHQ45" s="296"/>
      <c r="KHR45" s="296"/>
      <c r="KHS45" s="296"/>
      <c r="KHT45" s="296"/>
      <c r="KHU45" s="296"/>
      <c r="KHV45" s="296"/>
      <c r="KHW45" s="296"/>
      <c r="KHX45" s="296"/>
      <c r="KHY45" s="296"/>
      <c r="KHZ45" s="296"/>
      <c r="KIA45" s="296"/>
      <c r="KIB45" s="296"/>
      <c r="KIC45" s="296"/>
      <c r="KID45" s="296"/>
      <c r="KIE45" s="296"/>
      <c r="KIF45" s="296"/>
      <c r="KIG45" s="296"/>
      <c r="KIH45" s="296"/>
      <c r="KII45" s="296"/>
      <c r="KIJ45" s="296"/>
      <c r="KIK45" s="296"/>
      <c r="KIL45" s="296"/>
      <c r="KIM45" s="296"/>
      <c r="KIN45" s="296"/>
      <c r="KIO45" s="296"/>
      <c r="KIP45" s="296"/>
      <c r="KIQ45" s="296"/>
      <c r="KIR45" s="296"/>
      <c r="KIS45" s="296"/>
      <c r="KIT45" s="296"/>
      <c r="KIU45" s="296"/>
      <c r="KIV45" s="296"/>
      <c r="KIW45" s="296"/>
      <c r="KIX45" s="296"/>
      <c r="KIY45" s="296"/>
      <c r="KIZ45" s="296"/>
      <c r="KJA45" s="296"/>
      <c r="KJB45" s="296"/>
      <c r="KJC45" s="296"/>
      <c r="KJD45" s="296"/>
      <c r="KJE45" s="296"/>
      <c r="KJF45" s="296"/>
      <c r="KJG45" s="296"/>
      <c r="KJH45" s="296"/>
      <c r="KJI45" s="296"/>
      <c r="KJJ45" s="296"/>
      <c r="KJK45" s="296"/>
      <c r="KJL45" s="296"/>
      <c r="KJM45" s="296"/>
      <c r="KJN45" s="296"/>
      <c r="KJO45" s="296"/>
      <c r="KJP45" s="296"/>
      <c r="KJQ45" s="296"/>
      <c r="KJR45" s="296"/>
      <c r="KJS45" s="296"/>
      <c r="KJT45" s="296"/>
      <c r="KJU45" s="296"/>
      <c r="KJV45" s="296"/>
      <c r="KJW45" s="296"/>
      <c r="KJX45" s="296"/>
      <c r="KJY45" s="296"/>
      <c r="KJZ45" s="296"/>
      <c r="KKA45" s="296"/>
      <c r="KKB45" s="296"/>
      <c r="KKC45" s="296"/>
      <c r="KKD45" s="296"/>
      <c r="KKE45" s="296"/>
      <c r="KKF45" s="296"/>
      <c r="KKG45" s="296"/>
      <c r="KKH45" s="296"/>
      <c r="KKI45" s="296"/>
      <c r="KKJ45" s="296"/>
      <c r="KKK45" s="296"/>
      <c r="KKL45" s="296"/>
      <c r="KKM45" s="296"/>
      <c r="KKN45" s="296"/>
      <c r="KKO45" s="296"/>
      <c r="KKP45" s="296"/>
      <c r="KKQ45" s="296"/>
      <c r="KKR45" s="296"/>
      <c r="KKS45" s="296"/>
      <c r="KKT45" s="296"/>
      <c r="KKU45" s="296"/>
      <c r="KKV45" s="296"/>
      <c r="KKW45" s="296"/>
      <c r="KKX45" s="296"/>
      <c r="KKY45" s="296"/>
      <c r="KKZ45" s="296"/>
      <c r="KLA45" s="296"/>
      <c r="KLB45" s="296"/>
      <c r="KLC45" s="296"/>
      <c r="KLD45" s="296"/>
      <c r="KLE45" s="296"/>
      <c r="KLF45" s="296"/>
      <c r="KLG45" s="296"/>
      <c r="KLH45" s="296"/>
      <c r="KLI45" s="296"/>
      <c r="KLJ45" s="296"/>
      <c r="KLK45" s="296"/>
      <c r="KLL45" s="296"/>
      <c r="KLM45" s="296"/>
      <c r="KLN45" s="296"/>
      <c r="KLO45" s="296"/>
      <c r="KLP45" s="296"/>
      <c r="KLQ45" s="296"/>
      <c r="KLR45" s="296"/>
      <c r="KLS45" s="296"/>
      <c r="KLT45" s="296"/>
      <c r="KLU45" s="296"/>
      <c r="KLV45" s="296"/>
      <c r="KLW45" s="296"/>
      <c r="KLX45" s="296"/>
      <c r="KLY45" s="296"/>
      <c r="KLZ45" s="296"/>
      <c r="KMA45" s="296"/>
      <c r="KMB45" s="296"/>
      <c r="KMC45" s="296"/>
      <c r="KMD45" s="296"/>
      <c r="KME45" s="296"/>
      <c r="KMF45" s="296"/>
      <c r="KMG45" s="296"/>
      <c r="KMH45" s="296"/>
      <c r="KMI45" s="296"/>
      <c r="KMJ45" s="296"/>
      <c r="KMK45" s="296"/>
      <c r="KML45" s="296"/>
      <c r="KMM45" s="296"/>
      <c r="KMN45" s="296"/>
      <c r="KMO45" s="296"/>
      <c r="KMP45" s="296"/>
      <c r="KMQ45" s="296"/>
      <c r="KMR45" s="296"/>
      <c r="KMS45" s="296"/>
      <c r="KMT45" s="296"/>
      <c r="KMU45" s="296"/>
      <c r="KMV45" s="296"/>
      <c r="KMW45" s="296"/>
      <c r="KMX45" s="296"/>
      <c r="KMY45" s="296"/>
      <c r="KMZ45" s="296"/>
      <c r="KNA45" s="296"/>
      <c r="KNB45" s="296"/>
      <c r="KNC45" s="296"/>
      <c r="KND45" s="296"/>
      <c r="KNE45" s="296"/>
      <c r="KNF45" s="296"/>
      <c r="KNG45" s="296"/>
      <c r="KNH45" s="296"/>
      <c r="KNI45" s="296"/>
      <c r="KNJ45" s="296"/>
      <c r="KNK45" s="296"/>
      <c r="KNL45" s="296"/>
      <c r="KNM45" s="296"/>
      <c r="KNN45" s="296"/>
      <c r="KNO45" s="296"/>
      <c r="KNP45" s="296"/>
      <c r="KNQ45" s="296"/>
      <c r="KNR45" s="296"/>
      <c r="KNS45" s="296"/>
      <c r="KNT45" s="296"/>
      <c r="KNU45" s="296"/>
      <c r="KNV45" s="296"/>
      <c r="KNW45" s="296"/>
      <c r="KNX45" s="296"/>
      <c r="KNY45" s="296"/>
      <c r="KNZ45" s="296"/>
      <c r="KOA45" s="296"/>
      <c r="KOB45" s="296"/>
      <c r="KOC45" s="296"/>
      <c r="KOD45" s="296"/>
      <c r="KOE45" s="296"/>
      <c r="KOF45" s="296"/>
      <c r="KOG45" s="296"/>
      <c r="KOH45" s="296"/>
      <c r="KOI45" s="296"/>
      <c r="KOJ45" s="296"/>
      <c r="KOK45" s="296"/>
      <c r="KOL45" s="296"/>
      <c r="KOM45" s="296"/>
      <c r="KON45" s="296"/>
      <c r="KOO45" s="296"/>
      <c r="KOP45" s="296"/>
      <c r="KOQ45" s="296"/>
      <c r="KOR45" s="296"/>
      <c r="KOS45" s="296"/>
      <c r="KOT45" s="296"/>
      <c r="KOU45" s="296"/>
      <c r="KOV45" s="296"/>
      <c r="KOW45" s="296"/>
      <c r="KOX45" s="296"/>
      <c r="KOY45" s="296"/>
      <c r="KOZ45" s="296"/>
      <c r="KPA45" s="296"/>
      <c r="KPB45" s="296"/>
      <c r="KPC45" s="296"/>
      <c r="KPD45" s="296"/>
      <c r="KPE45" s="296"/>
      <c r="KPF45" s="296"/>
      <c r="KPG45" s="296"/>
      <c r="KPH45" s="296"/>
      <c r="KPI45" s="296"/>
      <c r="KPJ45" s="296"/>
      <c r="KPK45" s="296"/>
      <c r="KPL45" s="296"/>
      <c r="KPM45" s="296"/>
      <c r="KPN45" s="296"/>
      <c r="KPO45" s="296"/>
      <c r="KPP45" s="296"/>
      <c r="KPQ45" s="296"/>
      <c r="KPR45" s="296"/>
      <c r="KPS45" s="296"/>
      <c r="KPT45" s="296"/>
      <c r="KPU45" s="296"/>
      <c r="KPV45" s="296"/>
      <c r="KPW45" s="296"/>
      <c r="KPX45" s="296"/>
      <c r="KPY45" s="296"/>
      <c r="KPZ45" s="296"/>
      <c r="KQA45" s="296"/>
      <c r="KQB45" s="296"/>
      <c r="KQC45" s="296"/>
      <c r="KQD45" s="296"/>
      <c r="KQE45" s="296"/>
      <c r="KQF45" s="296"/>
      <c r="KQG45" s="296"/>
      <c r="KQH45" s="296"/>
      <c r="KQI45" s="296"/>
      <c r="KQJ45" s="296"/>
      <c r="KQK45" s="296"/>
      <c r="KQL45" s="296"/>
      <c r="KQM45" s="296"/>
      <c r="KQN45" s="296"/>
      <c r="KQO45" s="296"/>
      <c r="KQP45" s="296"/>
      <c r="KQQ45" s="296"/>
      <c r="KQR45" s="296"/>
      <c r="KQS45" s="296"/>
      <c r="KQT45" s="296"/>
      <c r="KQU45" s="296"/>
      <c r="KQV45" s="296"/>
      <c r="KQW45" s="296"/>
      <c r="KQX45" s="296"/>
      <c r="KQY45" s="296"/>
      <c r="KQZ45" s="296"/>
      <c r="KRA45" s="296"/>
      <c r="KRB45" s="296"/>
      <c r="KRC45" s="296"/>
      <c r="KRD45" s="296"/>
      <c r="KRE45" s="296"/>
      <c r="KRF45" s="296"/>
      <c r="KRG45" s="296"/>
      <c r="KRH45" s="296"/>
      <c r="KRI45" s="296"/>
      <c r="KRJ45" s="296"/>
      <c r="KRK45" s="296"/>
      <c r="KRL45" s="296"/>
      <c r="KRM45" s="296"/>
      <c r="KRN45" s="296"/>
      <c r="KRO45" s="296"/>
      <c r="KRP45" s="296"/>
      <c r="KRQ45" s="296"/>
      <c r="KRR45" s="296"/>
      <c r="KRS45" s="296"/>
      <c r="KRT45" s="296"/>
      <c r="KRU45" s="296"/>
      <c r="KRV45" s="296"/>
      <c r="KRW45" s="296"/>
      <c r="KRX45" s="296"/>
      <c r="KRY45" s="296"/>
      <c r="KRZ45" s="296"/>
      <c r="KSA45" s="296"/>
      <c r="KSB45" s="296"/>
      <c r="KSC45" s="296"/>
      <c r="KSD45" s="296"/>
      <c r="KSE45" s="296"/>
      <c r="KSF45" s="296"/>
      <c r="KSG45" s="296"/>
      <c r="KSH45" s="296"/>
      <c r="KSI45" s="296"/>
      <c r="KSJ45" s="296"/>
      <c r="KSK45" s="296"/>
      <c r="KSL45" s="296"/>
      <c r="KSM45" s="296"/>
      <c r="KSN45" s="296"/>
      <c r="KSO45" s="296"/>
      <c r="KSP45" s="296"/>
      <c r="KSQ45" s="296"/>
      <c r="KSR45" s="296"/>
      <c r="KSS45" s="296"/>
      <c r="KST45" s="296"/>
      <c r="KSU45" s="296"/>
      <c r="KSV45" s="296"/>
      <c r="KSW45" s="296"/>
      <c r="KSX45" s="296"/>
      <c r="KSY45" s="296"/>
      <c r="KSZ45" s="296"/>
      <c r="KTA45" s="296"/>
      <c r="KTB45" s="296"/>
      <c r="KTC45" s="296"/>
      <c r="KTD45" s="296"/>
      <c r="KTE45" s="296"/>
      <c r="KTF45" s="296"/>
      <c r="KTG45" s="296"/>
      <c r="KTH45" s="296"/>
      <c r="KTI45" s="296"/>
      <c r="KTJ45" s="296"/>
      <c r="KTK45" s="296"/>
      <c r="KTL45" s="296"/>
      <c r="KTM45" s="296"/>
      <c r="KTN45" s="296"/>
      <c r="KTO45" s="296"/>
      <c r="KTP45" s="296"/>
      <c r="KTQ45" s="296"/>
      <c r="KTR45" s="296"/>
      <c r="KTS45" s="296"/>
      <c r="KTT45" s="296"/>
      <c r="KTU45" s="296"/>
      <c r="KTV45" s="296"/>
      <c r="KTW45" s="296"/>
      <c r="KTX45" s="296"/>
      <c r="KTY45" s="296"/>
      <c r="KTZ45" s="296"/>
      <c r="KUA45" s="296"/>
      <c r="KUB45" s="296"/>
      <c r="KUC45" s="296"/>
      <c r="KUD45" s="296"/>
      <c r="KUE45" s="296"/>
      <c r="KUF45" s="296"/>
      <c r="KUG45" s="296"/>
      <c r="KUH45" s="296"/>
      <c r="KUI45" s="296"/>
      <c r="KUJ45" s="296"/>
      <c r="KUK45" s="296"/>
      <c r="KUL45" s="296"/>
      <c r="KUM45" s="296"/>
      <c r="KUN45" s="296"/>
      <c r="KUO45" s="296"/>
      <c r="KUP45" s="296"/>
      <c r="KUQ45" s="296"/>
      <c r="KUR45" s="296"/>
      <c r="KUS45" s="296"/>
      <c r="KUT45" s="296"/>
      <c r="KUU45" s="296"/>
      <c r="KUV45" s="296"/>
      <c r="KUW45" s="296"/>
      <c r="KUX45" s="296"/>
      <c r="KUY45" s="296"/>
      <c r="KUZ45" s="296"/>
      <c r="KVA45" s="296"/>
      <c r="KVB45" s="296"/>
      <c r="KVC45" s="296"/>
      <c r="KVD45" s="296"/>
      <c r="KVE45" s="296"/>
      <c r="KVF45" s="296"/>
      <c r="KVG45" s="296"/>
      <c r="KVH45" s="296"/>
      <c r="KVI45" s="296"/>
      <c r="KVJ45" s="296"/>
      <c r="KVK45" s="296"/>
      <c r="KVL45" s="296"/>
      <c r="KVM45" s="296"/>
      <c r="KVN45" s="296"/>
      <c r="KVO45" s="296"/>
      <c r="KVP45" s="296"/>
      <c r="KVQ45" s="296"/>
      <c r="KVR45" s="296"/>
      <c r="KVS45" s="296"/>
      <c r="KVT45" s="296"/>
      <c r="KVU45" s="296"/>
      <c r="KVV45" s="296"/>
      <c r="KVW45" s="296"/>
      <c r="KVX45" s="296"/>
      <c r="KVY45" s="296"/>
      <c r="KVZ45" s="296"/>
      <c r="KWA45" s="296"/>
      <c r="KWB45" s="296"/>
      <c r="KWC45" s="296"/>
      <c r="KWD45" s="296"/>
      <c r="KWE45" s="296"/>
      <c r="KWF45" s="296"/>
      <c r="KWG45" s="296"/>
      <c r="KWH45" s="296"/>
      <c r="KWI45" s="296"/>
      <c r="KWJ45" s="296"/>
      <c r="KWK45" s="296"/>
      <c r="KWL45" s="296"/>
      <c r="KWM45" s="296"/>
      <c r="KWN45" s="296"/>
      <c r="KWO45" s="296"/>
      <c r="KWP45" s="296"/>
      <c r="KWQ45" s="296"/>
      <c r="KWR45" s="296"/>
      <c r="KWS45" s="296"/>
      <c r="KWT45" s="296"/>
      <c r="KWU45" s="296"/>
      <c r="KWV45" s="296"/>
      <c r="KWW45" s="296"/>
      <c r="KWX45" s="296"/>
      <c r="KWY45" s="296"/>
      <c r="KWZ45" s="296"/>
      <c r="KXA45" s="296"/>
      <c r="KXB45" s="296"/>
      <c r="KXC45" s="296"/>
      <c r="KXD45" s="296"/>
      <c r="KXE45" s="296"/>
      <c r="KXF45" s="296"/>
      <c r="KXG45" s="296"/>
      <c r="KXH45" s="296"/>
      <c r="KXI45" s="296"/>
      <c r="KXJ45" s="296"/>
      <c r="KXK45" s="296"/>
      <c r="KXL45" s="296"/>
      <c r="KXM45" s="296"/>
      <c r="KXN45" s="296"/>
      <c r="KXO45" s="296"/>
      <c r="KXP45" s="296"/>
      <c r="KXQ45" s="296"/>
      <c r="KXR45" s="296"/>
      <c r="KXS45" s="296"/>
      <c r="KXT45" s="296"/>
      <c r="KXU45" s="296"/>
      <c r="KXV45" s="296"/>
      <c r="KXW45" s="296"/>
      <c r="KXX45" s="296"/>
      <c r="KXY45" s="296"/>
      <c r="KXZ45" s="296"/>
      <c r="KYA45" s="296"/>
      <c r="KYB45" s="296"/>
      <c r="KYC45" s="296"/>
      <c r="KYD45" s="296"/>
      <c r="KYE45" s="296"/>
      <c r="KYF45" s="296"/>
      <c r="KYG45" s="296"/>
      <c r="KYH45" s="296"/>
      <c r="KYI45" s="296"/>
      <c r="KYJ45" s="296"/>
      <c r="KYK45" s="296"/>
      <c r="KYL45" s="296"/>
      <c r="KYM45" s="296"/>
      <c r="KYN45" s="296"/>
      <c r="KYO45" s="296"/>
      <c r="KYP45" s="296"/>
      <c r="KYQ45" s="296"/>
      <c r="KYR45" s="296"/>
      <c r="KYS45" s="296"/>
      <c r="KYT45" s="296"/>
      <c r="KYU45" s="296"/>
      <c r="KYV45" s="296"/>
      <c r="KYW45" s="296"/>
      <c r="KYX45" s="296"/>
      <c r="KYY45" s="296"/>
      <c r="KYZ45" s="296"/>
      <c r="KZA45" s="296"/>
      <c r="KZB45" s="296"/>
      <c r="KZC45" s="296"/>
      <c r="KZD45" s="296"/>
      <c r="KZE45" s="296"/>
      <c r="KZF45" s="296"/>
      <c r="KZG45" s="296"/>
      <c r="KZH45" s="296"/>
      <c r="KZI45" s="296"/>
      <c r="KZJ45" s="296"/>
      <c r="KZK45" s="296"/>
      <c r="KZL45" s="296"/>
      <c r="KZM45" s="296"/>
      <c r="KZN45" s="296"/>
      <c r="KZO45" s="296"/>
      <c r="KZP45" s="296"/>
      <c r="KZQ45" s="296"/>
      <c r="KZR45" s="296"/>
      <c r="KZS45" s="296"/>
      <c r="KZT45" s="296"/>
      <c r="KZU45" s="296"/>
      <c r="KZV45" s="296"/>
      <c r="KZW45" s="296"/>
      <c r="KZX45" s="296"/>
      <c r="KZY45" s="296"/>
      <c r="KZZ45" s="296"/>
      <c r="LAA45" s="296"/>
      <c r="LAB45" s="296"/>
      <c r="LAC45" s="296"/>
      <c r="LAD45" s="296"/>
      <c r="LAE45" s="296"/>
      <c r="LAF45" s="296"/>
      <c r="LAG45" s="296"/>
      <c r="LAH45" s="296"/>
      <c r="LAI45" s="296"/>
      <c r="LAJ45" s="296"/>
      <c r="LAK45" s="296"/>
      <c r="LAL45" s="296"/>
      <c r="LAM45" s="296"/>
      <c r="LAN45" s="296"/>
      <c r="LAO45" s="296"/>
      <c r="LAP45" s="296"/>
      <c r="LAQ45" s="296"/>
      <c r="LAR45" s="296"/>
      <c r="LAS45" s="296"/>
      <c r="LAT45" s="296"/>
      <c r="LAU45" s="296"/>
      <c r="LAV45" s="296"/>
      <c r="LAW45" s="296"/>
      <c r="LAX45" s="296"/>
      <c r="LAY45" s="296"/>
      <c r="LAZ45" s="296"/>
      <c r="LBA45" s="296"/>
      <c r="LBB45" s="296"/>
      <c r="LBC45" s="296"/>
      <c r="LBD45" s="296"/>
      <c r="LBE45" s="296"/>
      <c r="LBF45" s="296"/>
      <c r="LBG45" s="296"/>
      <c r="LBH45" s="296"/>
      <c r="LBI45" s="296"/>
      <c r="LBJ45" s="296"/>
      <c r="LBK45" s="296"/>
      <c r="LBL45" s="296"/>
      <c r="LBM45" s="296"/>
      <c r="LBN45" s="296"/>
      <c r="LBO45" s="296"/>
      <c r="LBP45" s="296"/>
      <c r="LBQ45" s="296"/>
      <c r="LBR45" s="296"/>
      <c r="LBS45" s="296"/>
      <c r="LBT45" s="296"/>
      <c r="LBU45" s="296"/>
      <c r="LBV45" s="296"/>
      <c r="LBW45" s="296"/>
      <c r="LBX45" s="296"/>
      <c r="LBY45" s="296"/>
      <c r="LBZ45" s="296"/>
      <c r="LCA45" s="296"/>
      <c r="LCB45" s="296"/>
      <c r="LCC45" s="296"/>
      <c r="LCD45" s="296"/>
      <c r="LCE45" s="296"/>
      <c r="LCF45" s="296"/>
      <c r="LCG45" s="296"/>
      <c r="LCH45" s="296"/>
      <c r="LCI45" s="296"/>
      <c r="LCJ45" s="296"/>
      <c r="LCK45" s="296"/>
      <c r="LCL45" s="296"/>
      <c r="LCM45" s="296"/>
      <c r="LCN45" s="296"/>
      <c r="LCO45" s="296"/>
      <c r="LCP45" s="296"/>
      <c r="LCQ45" s="296"/>
      <c r="LCR45" s="296"/>
      <c r="LCS45" s="296"/>
      <c r="LCT45" s="296"/>
      <c r="LCU45" s="296"/>
      <c r="LCV45" s="296"/>
      <c r="LCW45" s="296"/>
      <c r="LCX45" s="296"/>
      <c r="LCY45" s="296"/>
      <c r="LCZ45" s="296"/>
      <c r="LDA45" s="296"/>
      <c r="LDB45" s="296"/>
      <c r="LDC45" s="296"/>
      <c r="LDD45" s="296"/>
      <c r="LDE45" s="296"/>
      <c r="LDF45" s="296"/>
      <c r="LDG45" s="296"/>
      <c r="LDH45" s="296"/>
      <c r="LDI45" s="296"/>
      <c r="LDJ45" s="296"/>
      <c r="LDK45" s="296"/>
      <c r="LDL45" s="296"/>
      <c r="LDM45" s="296"/>
      <c r="LDN45" s="296"/>
      <c r="LDO45" s="296"/>
      <c r="LDP45" s="296"/>
      <c r="LDQ45" s="296"/>
      <c r="LDR45" s="296"/>
      <c r="LDS45" s="296"/>
      <c r="LDT45" s="296"/>
      <c r="LDU45" s="296"/>
      <c r="LDV45" s="296"/>
      <c r="LDW45" s="296"/>
      <c r="LDX45" s="296"/>
      <c r="LDY45" s="296"/>
      <c r="LDZ45" s="296"/>
      <c r="LEA45" s="296"/>
      <c r="LEB45" s="296"/>
      <c r="LEC45" s="296"/>
      <c r="LED45" s="296"/>
      <c r="LEE45" s="296"/>
      <c r="LEF45" s="296"/>
      <c r="LEG45" s="296"/>
      <c r="LEH45" s="296"/>
      <c r="LEI45" s="296"/>
      <c r="LEJ45" s="296"/>
      <c r="LEK45" s="296"/>
      <c r="LEL45" s="296"/>
      <c r="LEM45" s="296"/>
      <c r="LEN45" s="296"/>
      <c r="LEO45" s="296"/>
      <c r="LEP45" s="296"/>
      <c r="LEQ45" s="296"/>
      <c r="LER45" s="296"/>
      <c r="LES45" s="296"/>
      <c r="LET45" s="296"/>
      <c r="LEU45" s="296"/>
      <c r="LEV45" s="296"/>
      <c r="LEW45" s="296"/>
      <c r="LEX45" s="296"/>
      <c r="LEY45" s="296"/>
      <c r="LEZ45" s="296"/>
      <c r="LFA45" s="296"/>
      <c r="LFB45" s="296"/>
      <c r="LFC45" s="296"/>
      <c r="LFD45" s="296"/>
      <c r="LFE45" s="296"/>
      <c r="LFF45" s="296"/>
      <c r="LFG45" s="296"/>
      <c r="LFH45" s="296"/>
      <c r="LFI45" s="296"/>
      <c r="LFJ45" s="296"/>
      <c r="LFK45" s="296"/>
      <c r="LFL45" s="296"/>
      <c r="LFM45" s="296"/>
      <c r="LFN45" s="296"/>
      <c r="LFO45" s="296"/>
      <c r="LFP45" s="296"/>
      <c r="LFQ45" s="296"/>
      <c r="LFR45" s="296"/>
      <c r="LFS45" s="296"/>
      <c r="LFT45" s="296"/>
      <c r="LFU45" s="296"/>
      <c r="LFV45" s="296"/>
      <c r="LFW45" s="296"/>
      <c r="LFX45" s="296"/>
      <c r="LFY45" s="296"/>
      <c r="LFZ45" s="296"/>
      <c r="LGA45" s="296"/>
      <c r="LGB45" s="296"/>
      <c r="LGC45" s="296"/>
      <c r="LGD45" s="296"/>
      <c r="LGE45" s="296"/>
      <c r="LGF45" s="296"/>
      <c r="LGG45" s="296"/>
      <c r="LGH45" s="296"/>
      <c r="LGI45" s="296"/>
      <c r="LGJ45" s="296"/>
      <c r="LGK45" s="296"/>
      <c r="LGL45" s="296"/>
      <c r="LGM45" s="296"/>
      <c r="LGN45" s="296"/>
      <c r="LGO45" s="296"/>
      <c r="LGP45" s="296"/>
      <c r="LGQ45" s="296"/>
      <c r="LGR45" s="296"/>
      <c r="LGS45" s="296"/>
      <c r="LGT45" s="296"/>
      <c r="LGU45" s="296"/>
      <c r="LGV45" s="296"/>
      <c r="LGW45" s="296"/>
      <c r="LGX45" s="296"/>
      <c r="LGY45" s="296"/>
      <c r="LGZ45" s="296"/>
      <c r="LHA45" s="296"/>
      <c r="LHB45" s="296"/>
      <c r="LHC45" s="296"/>
      <c r="LHD45" s="296"/>
      <c r="LHE45" s="296"/>
      <c r="LHF45" s="296"/>
      <c r="LHG45" s="296"/>
      <c r="LHH45" s="296"/>
      <c r="LHI45" s="296"/>
      <c r="LHJ45" s="296"/>
      <c r="LHK45" s="296"/>
      <c r="LHL45" s="296"/>
      <c r="LHM45" s="296"/>
      <c r="LHN45" s="296"/>
      <c r="LHO45" s="296"/>
      <c r="LHP45" s="296"/>
      <c r="LHQ45" s="296"/>
      <c r="LHR45" s="296"/>
      <c r="LHS45" s="296"/>
      <c r="LHT45" s="296"/>
      <c r="LHU45" s="296"/>
      <c r="LHV45" s="296"/>
      <c r="LHW45" s="296"/>
      <c r="LHX45" s="296"/>
      <c r="LHY45" s="296"/>
      <c r="LHZ45" s="296"/>
      <c r="LIA45" s="296"/>
      <c r="LIB45" s="296"/>
      <c r="LIC45" s="296"/>
      <c r="LID45" s="296"/>
      <c r="LIE45" s="296"/>
      <c r="LIF45" s="296"/>
      <c r="LIG45" s="296"/>
      <c r="LIH45" s="296"/>
      <c r="LII45" s="296"/>
      <c r="LIJ45" s="296"/>
      <c r="LIK45" s="296"/>
      <c r="LIL45" s="296"/>
      <c r="LIM45" s="296"/>
      <c r="LIN45" s="296"/>
      <c r="LIO45" s="296"/>
      <c r="LIP45" s="296"/>
      <c r="LIQ45" s="296"/>
      <c r="LIR45" s="296"/>
      <c r="LIS45" s="296"/>
      <c r="LIT45" s="296"/>
      <c r="LIU45" s="296"/>
      <c r="LIV45" s="296"/>
      <c r="LIW45" s="296"/>
      <c r="LIX45" s="296"/>
      <c r="LIY45" s="296"/>
      <c r="LIZ45" s="296"/>
      <c r="LJA45" s="296"/>
      <c r="LJB45" s="296"/>
      <c r="LJC45" s="296"/>
      <c r="LJD45" s="296"/>
      <c r="LJE45" s="296"/>
      <c r="LJF45" s="296"/>
      <c r="LJG45" s="296"/>
      <c r="LJH45" s="296"/>
      <c r="LJI45" s="296"/>
      <c r="LJJ45" s="296"/>
      <c r="LJK45" s="296"/>
      <c r="LJL45" s="296"/>
      <c r="LJM45" s="296"/>
      <c r="LJN45" s="296"/>
      <c r="LJO45" s="296"/>
      <c r="LJP45" s="296"/>
      <c r="LJQ45" s="296"/>
      <c r="LJR45" s="296"/>
      <c r="LJS45" s="296"/>
      <c r="LJT45" s="296"/>
      <c r="LJU45" s="296"/>
      <c r="LJV45" s="296"/>
      <c r="LJW45" s="296"/>
      <c r="LJX45" s="296"/>
      <c r="LJY45" s="296"/>
      <c r="LJZ45" s="296"/>
      <c r="LKA45" s="296"/>
      <c r="LKB45" s="296"/>
      <c r="LKC45" s="296"/>
      <c r="LKD45" s="296"/>
      <c r="LKE45" s="296"/>
      <c r="LKF45" s="296"/>
      <c r="LKG45" s="296"/>
      <c r="LKH45" s="296"/>
      <c r="LKI45" s="296"/>
      <c r="LKJ45" s="296"/>
      <c r="LKK45" s="296"/>
      <c r="LKL45" s="296"/>
      <c r="LKM45" s="296"/>
      <c r="LKN45" s="296"/>
      <c r="LKO45" s="296"/>
      <c r="LKP45" s="296"/>
      <c r="LKQ45" s="296"/>
      <c r="LKR45" s="296"/>
      <c r="LKS45" s="296"/>
      <c r="LKT45" s="296"/>
      <c r="LKU45" s="296"/>
      <c r="LKV45" s="296"/>
      <c r="LKW45" s="296"/>
      <c r="LKX45" s="296"/>
      <c r="LKY45" s="296"/>
      <c r="LKZ45" s="296"/>
      <c r="LLA45" s="296"/>
      <c r="LLB45" s="296"/>
      <c r="LLC45" s="296"/>
      <c r="LLD45" s="296"/>
      <c r="LLE45" s="296"/>
      <c r="LLF45" s="296"/>
      <c r="LLG45" s="296"/>
      <c r="LLH45" s="296"/>
      <c r="LLI45" s="296"/>
      <c r="LLJ45" s="296"/>
      <c r="LLK45" s="296"/>
      <c r="LLL45" s="296"/>
      <c r="LLM45" s="296"/>
      <c r="LLN45" s="296"/>
      <c r="LLO45" s="296"/>
      <c r="LLP45" s="296"/>
      <c r="LLQ45" s="296"/>
      <c r="LLR45" s="296"/>
      <c r="LLS45" s="296"/>
      <c r="LLT45" s="296"/>
      <c r="LLU45" s="296"/>
      <c r="LLV45" s="296"/>
      <c r="LLW45" s="296"/>
      <c r="LLX45" s="296"/>
      <c r="LLY45" s="296"/>
      <c r="LLZ45" s="296"/>
      <c r="LMA45" s="296"/>
      <c r="LMB45" s="296"/>
      <c r="LMC45" s="296"/>
      <c r="LMD45" s="296"/>
      <c r="LME45" s="296"/>
      <c r="LMF45" s="296"/>
      <c r="LMG45" s="296"/>
      <c r="LMH45" s="296"/>
      <c r="LMI45" s="296"/>
      <c r="LMJ45" s="296"/>
      <c r="LMK45" s="296"/>
      <c r="LML45" s="296"/>
      <c r="LMM45" s="296"/>
      <c r="LMN45" s="296"/>
      <c r="LMO45" s="296"/>
      <c r="LMP45" s="296"/>
      <c r="LMQ45" s="296"/>
      <c r="LMR45" s="296"/>
      <c r="LMS45" s="296"/>
      <c r="LMT45" s="296"/>
      <c r="LMU45" s="296"/>
      <c r="LMV45" s="296"/>
      <c r="LMW45" s="296"/>
      <c r="LMX45" s="296"/>
      <c r="LMY45" s="296"/>
      <c r="LMZ45" s="296"/>
      <c r="LNA45" s="296"/>
      <c r="LNB45" s="296"/>
      <c r="LNC45" s="296"/>
      <c r="LND45" s="296"/>
      <c r="LNE45" s="296"/>
      <c r="LNF45" s="296"/>
      <c r="LNG45" s="296"/>
      <c r="LNH45" s="296"/>
      <c r="LNI45" s="296"/>
      <c r="LNJ45" s="296"/>
      <c r="LNK45" s="296"/>
      <c r="LNL45" s="296"/>
      <c r="LNM45" s="296"/>
      <c r="LNN45" s="296"/>
      <c r="LNO45" s="296"/>
      <c r="LNP45" s="296"/>
      <c r="LNQ45" s="296"/>
      <c r="LNR45" s="296"/>
      <c r="LNS45" s="296"/>
      <c r="LNT45" s="296"/>
      <c r="LNU45" s="296"/>
      <c r="LNV45" s="296"/>
      <c r="LNW45" s="296"/>
      <c r="LNX45" s="296"/>
      <c r="LNY45" s="296"/>
      <c r="LNZ45" s="296"/>
      <c r="LOA45" s="296"/>
      <c r="LOB45" s="296"/>
      <c r="LOC45" s="296"/>
      <c r="LOD45" s="296"/>
      <c r="LOE45" s="296"/>
      <c r="LOF45" s="296"/>
      <c r="LOG45" s="296"/>
      <c r="LOH45" s="296"/>
      <c r="LOI45" s="296"/>
      <c r="LOJ45" s="296"/>
      <c r="LOK45" s="296"/>
      <c r="LOL45" s="296"/>
      <c r="LOM45" s="296"/>
      <c r="LON45" s="296"/>
      <c r="LOO45" s="296"/>
      <c r="LOP45" s="296"/>
      <c r="LOQ45" s="296"/>
      <c r="LOR45" s="296"/>
      <c r="LOS45" s="296"/>
      <c r="LOT45" s="296"/>
      <c r="LOU45" s="296"/>
      <c r="LOV45" s="296"/>
      <c r="LOW45" s="296"/>
      <c r="LOX45" s="296"/>
      <c r="LOY45" s="296"/>
      <c r="LOZ45" s="296"/>
      <c r="LPA45" s="296"/>
      <c r="LPB45" s="296"/>
      <c r="LPC45" s="296"/>
      <c r="LPD45" s="296"/>
      <c r="LPE45" s="296"/>
      <c r="LPF45" s="296"/>
      <c r="LPG45" s="296"/>
      <c r="LPH45" s="296"/>
      <c r="LPI45" s="296"/>
      <c r="LPJ45" s="296"/>
      <c r="LPK45" s="296"/>
      <c r="LPL45" s="296"/>
      <c r="LPM45" s="296"/>
      <c r="LPN45" s="296"/>
      <c r="LPO45" s="296"/>
      <c r="LPP45" s="296"/>
      <c r="LPQ45" s="296"/>
      <c r="LPR45" s="296"/>
      <c r="LPS45" s="296"/>
      <c r="LPT45" s="296"/>
      <c r="LPU45" s="296"/>
      <c r="LPV45" s="296"/>
      <c r="LPW45" s="296"/>
      <c r="LPX45" s="296"/>
      <c r="LPY45" s="296"/>
      <c r="LPZ45" s="296"/>
      <c r="LQA45" s="296"/>
      <c r="LQB45" s="296"/>
      <c r="LQC45" s="296"/>
      <c r="LQD45" s="296"/>
      <c r="LQE45" s="296"/>
      <c r="LQF45" s="296"/>
      <c r="LQG45" s="296"/>
      <c r="LQH45" s="296"/>
      <c r="LQI45" s="296"/>
      <c r="LQJ45" s="296"/>
      <c r="LQK45" s="296"/>
      <c r="LQL45" s="296"/>
      <c r="LQM45" s="296"/>
      <c r="LQN45" s="296"/>
      <c r="LQO45" s="296"/>
      <c r="LQP45" s="296"/>
      <c r="LQQ45" s="296"/>
      <c r="LQR45" s="296"/>
      <c r="LQS45" s="296"/>
      <c r="LQT45" s="296"/>
      <c r="LQU45" s="296"/>
      <c r="LQV45" s="296"/>
      <c r="LQW45" s="296"/>
      <c r="LQX45" s="296"/>
      <c r="LQY45" s="296"/>
      <c r="LQZ45" s="296"/>
      <c r="LRA45" s="296"/>
      <c r="LRB45" s="296"/>
      <c r="LRC45" s="296"/>
      <c r="LRD45" s="296"/>
      <c r="LRE45" s="296"/>
      <c r="LRF45" s="296"/>
      <c r="LRG45" s="296"/>
      <c r="LRH45" s="296"/>
      <c r="LRI45" s="296"/>
      <c r="LRJ45" s="296"/>
      <c r="LRK45" s="296"/>
      <c r="LRL45" s="296"/>
      <c r="LRM45" s="296"/>
      <c r="LRN45" s="296"/>
      <c r="LRO45" s="296"/>
      <c r="LRP45" s="296"/>
      <c r="LRQ45" s="296"/>
      <c r="LRR45" s="296"/>
      <c r="LRS45" s="296"/>
      <c r="LRT45" s="296"/>
      <c r="LRU45" s="296"/>
      <c r="LRV45" s="296"/>
      <c r="LRW45" s="296"/>
      <c r="LRX45" s="296"/>
      <c r="LRY45" s="296"/>
      <c r="LRZ45" s="296"/>
      <c r="LSA45" s="296"/>
      <c r="LSB45" s="296"/>
      <c r="LSC45" s="296"/>
      <c r="LSD45" s="296"/>
      <c r="LSE45" s="296"/>
      <c r="LSF45" s="296"/>
      <c r="LSG45" s="296"/>
      <c r="LSH45" s="296"/>
      <c r="LSI45" s="296"/>
      <c r="LSJ45" s="296"/>
      <c r="LSK45" s="296"/>
      <c r="LSL45" s="296"/>
      <c r="LSM45" s="296"/>
      <c r="LSN45" s="296"/>
      <c r="LSO45" s="296"/>
      <c r="LSP45" s="296"/>
      <c r="LSQ45" s="296"/>
      <c r="LSR45" s="296"/>
      <c r="LSS45" s="296"/>
      <c r="LST45" s="296"/>
      <c r="LSU45" s="296"/>
      <c r="LSV45" s="296"/>
      <c r="LSW45" s="296"/>
      <c r="LSX45" s="296"/>
      <c r="LSY45" s="296"/>
      <c r="LSZ45" s="296"/>
      <c r="LTA45" s="296"/>
      <c r="LTB45" s="296"/>
      <c r="LTC45" s="296"/>
      <c r="LTD45" s="296"/>
      <c r="LTE45" s="296"/>
      <c r="LTF45" s="296"/>
      <c r="LTG45" s="296"/>
      <c r="LTH45" s="296"/>
      <c r="LTI45" s="296"/>
      <c r="LTJ45" s="296"/>
      <c r="LTK45" s="296"/>
      <c r="LTL45" s="296"/>
      <c r="LTM45" s="296"/>
      <c r="LTN45" s="296"/>
      <c r="LTO45" s="296"/>
      <c r="LTP45" s="296"/>
      <c r="LTQ45" s="296"/>
      <c r="LTR45" s="296"/>
      <c r="LTS45" s="296"/>
      <c r="LTT45" s="296"/>
      <c r="LTU45" s="296"/>
      <c r="LTV45" s="296"/>
      <c r="LTW45" s="296"/>
      <c r="LTX45" s="296"/>
      <c r="LTY45" s="296"/>
      <c r="LTZ45" s="296"/>
      <c r="LUA45" s="296"/>
      <c r="LUB45" s="296"/>
      <c r="LUC45" s="296"/>
      <c r="LUD45" s="296"/>
      <c r="LUE45" s="296"/>
      <c r="LUF45" s="296"/>
      <c r="LUG45" s="296"/>
      <c r="LUH45" s="296"/>
      <c r="LUI45" s="296"/>
      <c r="LUJ45" s="296"/>
      <c r="LUK45" s="296"/>
      <c r="LUL45" s="296"/>
      <c r="LUM45" s="296"/>
      <c r="LUN45" s="296"/>
      <c r="LUO45" s="296"/>
      <c r="LUP45" s="296"/>
      <c r="LUQ45" s="296"/>
      <c r="LUR45" s="296"/>
      <c r="LUS45" s="296"/>
      <c r="LUT45" s="296"/>
      <c r="LUU45" s="296"/>
      <c r="LUV45" s="296"/>
      <c r="LUW45" s="296"/>
      <c r="LUX45" s="296"/>
      <c r="LUY45" s="296"/>
      <c r="LUZ45" s="296"/>
      <c r="LVA45" s="296"/>
      <c r="LVB45" s="296"/>
      <c r="LVC45" s="296"/>
      <c r="LVD45" s="296"/>
      <c r="LVE45" s="296"/>
      <c r="LVF45" s="296"/>
      <c r="LVG45" s="296"/>
      <c r="LVH45" s="296"/>
      <c r="LVI45" s="296"/>
      <c r="LVJ45" s="296"/>
      <c r="LVK45" s="296"/>
      <c r="LVL45" s="296"/>
      <c r="LVM45" s="296"/>
      <c r="LVN45" s="296"/>
      <c r="LVO45" s="296"/>
      <c r="LVP45" s="296"/>
      <c r="LVQ45" s="296"/>
      <c r="LVR45" s="296"/>
      <c r="LVS45" s="296"/>
      <c r="LVT45" s="296"/>
      <c r="LVU45" s="296"/>
      <c r="LVV45" s="296"/>
      <c r="LVW45" s="296"/>
      <c r="LVX45" s="296"/>
      <c r="LVY45" s="296"/>
      <c r="LVZ45" s="296"/>
      <c r="LWA45" s="296"/>
      <c r="LWB45" s="296"/>
      <c r="LWC45" s="296"/>
      <c r="LWD45" s="296"/>
      <c r="LWE45" s="296"/>
      <c r="LWF45" s="296"/>
      <c r="LWG45" s="296"/>
      <c r="LWH45" s="296"/>
      <c r="LWI45" s="296"/>
      <c r="LWJ45" s="296"/>
      <c r="LWK45" s="296"/>
      <c r="LWL45" s="296"/>
      <c r="LWM45" s="296"/>
      <c r="LWN45" s="296"/>
      <c r="LWO45" s="296"/>
      <c r="LWP45" s="296"/>
      <c r="LWQ45" s="296"/>
      <c r="LWR45" s="296"/>
      <c r="LWS45" s="296"/>
      <c r="LWT45" s="296"/>
      <c r="LWU45" s="296"/>
      <c r="LWV45" s="296"/>
      <c r="LWW45" s="296"/>
      <c r="LWX45" s="296"/>
      <c r="LWY45" s="296"/>
      <c r="LWZ45" s="296"/>
      <c r="LXA45" s="296"/>
      <c r="LXB45" s="296"/>
      <c r="LXC45" s="296"/>
      <c r="LXD45" s="296"/>
      <c r="LXE45" s="296"/>
      <c r="LXF45" s="296"/>
      <c r="LXG45" s="296"/>
      <c r="LXH45" s="296"/>
      <c r="LXI45" s="296"/>
      <c r="LXJ45" s="296"/>
      <c r="LXK45" s="296"/>
      <c r="LXL45" s="296"/>
      <c r="LXM45" s="296"/>
      <c r="LXN45" s="296"/>
      <c r="LXO45" s="296"/>
      <c r="LXP45" s="296"/>
      <c r="LXQ45" s="296"/>
      <c r="LXR45" s="296"/>
      <c r="LXS45" s="296"/>
      <c r="LXT45" s="296"/>
      <c r="LXU45" s="296"/>
      <c r="LXV45" s="296"/>
      <c r="LXW45" s="296"/>
      <c r="LXX45" s="296"/>
      <c r="LXY45" s="296"/>
      <c r="LXZ45" s="296"/>
      <c r="LYA45" s="296"/>
      <c r="LYB45" s="296"/>
      <c r="LYC45" s="296"/>
      <c r="LYD45" s="296"/>
      <c r="LYE45" s="296"/>
      <c r="LYF45" s="296"/>
      <c r="LYG45" s="296"/>
      <c r="LYH45" s="296"/>
      <c r="LYI45" s="296"/>
      <c r="LYJ45" s="296"/>
      <c r="LYK45" s="296"/>
      <c r="LYL45" s="296"/>
      <c r="LYM45" s="296"/>
      <c r="LYN45" s="296"/>
      <c r="LYO45" s="296"/>
      <c r="LYP45" s="296"/>
      <c r="LYQ45" s="296"/>
      <c r="LYR45" s="296"/>
      <c r="LYS45" s="296"/>
      <c r="LYT45" s="296"/>
      <c r="LYU45" s="296"/>
      <c r="LYV45" s="296"/>
      <c r="LYW45" s="296"/>
      <c r="LYX45" s="296"/>
      <c r="LYY45" s="296"/>
      <c r="LYZ45" s="296"/>
      <c r="LZA45" s="296"/>
      <c r="LZB45" s="296"/>
      <c r="LZC45" s="296"/>
      <c r="LZD45" s="296"/>
      <c r="LZE45" s="296"/>
      <c r="LZF45" s="296"/>
      <c r="LZG45" s="296"/>
      <c r="LZH45" s="296"/>
      <c r="LZI45" s="296"/>
      <c r="LZJ45" s="296"/>
      <c r="LZK45" s="296"/>
      <c r="LZL45" s="296"/>
      <c r="LZM45" s="296"/>
      <c r="LZN45" s="296"/>
      <c r="LZO45" s="296"/>
      <c r="LZP45" s="296"/>
      <c r="LZQ45" s="296"/>
      <c r="LZR45" s="296"/>
      <c r="LZS45" s="296"/>
      <c r="LZT45" s="296"/>
      <c r="LZU45" s="296"/>
      <c r="LZV45" s="296"/>
      <c r="LZW45" s="296"/>
      <c r="LZX45" s="296"/>
      <c r="LZY45" s="296"/>
      <c r="LZZ45" s="296"/>
      <c r="MAA45" s="296"/>
      <c r="MAB45" s="296"/>
      <c r="MAC45" s="296"/>
      <c r="MAD45" s="296"/>
      <c r="MAE45" s="296"/>
      <c r="MAF45" s="296"/>
      <c r="MAG45" s="296"/>
      <c r="MAH45" s="296"/>
      <c r="MAI45" s="296"/>
      <c r="MAJ45" s="296"/>
      <c r="MAK45" s="296"/>
      <c r="MAL45" s="296"/>
      <c r="MAM45" s="296"/>
      <c r="MAN45" s="296"/>
      <c r="MAO45" s="296"/>
      <c r="MAP45" s="296"/>
      <c r="MAQ45" s="296"/>
      <c r="MAR45" s="296"/>
      <c r="MAS45" s="296"/>
      <c r="MAT45" s="296"/>
      <c r="MAU45" s="296"/>
      <c r="MAV45" s="296"/>
      <c r="MAW45" s="296"/>
      <c r="MAX45" s="296"/>
      <c r="MAY45" s="296"/>
      <c r="MAZ45" s="296"/>
      <c r="MBA45" s="296"/>
      <c r="MBB45" s="296"/>
      <c r="MBC45" s="296"/>
      <c r="MBD45" s="296"/>
      <c r="MBE45" s="296"/>
      <c r="MBF45" s="296"/>
      <c r="MBG45" s="296"/>
      <c r="MBH45" s="296"/>
      <c r="MBI45" s="296"/>
      <c r="MBJ45" s="296"/>
      <c r="MBK45" s="296"/>
      <c r="MBL45" s="296"/>
      <c r="MBM45" s="296"/>
      <c r="MBN45" s="296"/>
      <c r="MBO45" s="296"/>
      <c r="MBP45" s="296"/>
      <c r="MBQ45" s="296"/>
      <c r="MBR45" s="296"/>
      <c r="MBS45" s="296"/>
      <c r="MBT45" s="296"/>
      <c r="MBU45" s="296"/>
      <c r="MBV45" s="296"/>
      <c r="MBW45" s="296"/>
      <c r="MBX45" s="296"/>
      <c r="MBY45" s="296"/>
      <c r="MBZ45" s="296"/>
      <c r="MCA45" s="296"/>
      <c r="MCB45" s="296"/>
      <c r="MCC45" s="296"/>
      <c r="MCD45" s="296"/>
      <c r="MCE45" s="296"/>
      <c r="MCF45" s="296"/>
      <c r="MCG45" s="296"/>
      <c r="MCH45" s="296"/>
      <c r="MCI45" s="296"/>
      <c r="MCJ45" s="296"/>
      <c r="MCK45" s="296"/>
      <c r="MCL45" s="296"/>
      <c r="MCM45" s="296"/>
      <c r="MCN45" s="296"/>
      <c r="MCO45" s="296"/>
      <c r="MCP45" s="296"/>
      <c r="MCQ45" s="296"/>
      <c r="MCR45" s="296"/>
      <c r="MCS45" s="296"/>
      <c r="MCT45" s="296"/>
      <c r="MCU45" s="296"/>
      <c r="MCV45" s="296"/>
      <c r="MCW45" s="296"/>
      <c r="MCX45" s="296"/>
      <c r="MCY45" s="296"/>
      <c r="MCZ45" s="296"/>
      <c r="MDA45" s="296"/>
      <c r="MDB45" s="296"/>
      <c r="MDC45" s="296"/>
      <c r="MDD45" s="296"/>
      <c r="MDE45" s="296"/>
      <c r="MDF45" s="296"/>
      <c r="MDG45" s="296"/>
      <c r="MDH45" s="296"/>
      <c r="MDI45" s="296"/>
      <c r="MDJ45" s="296"/>
      <c r="MDK45" s="296"/>
      <c r="MDL45" s="296"/>
      <c r="MDM45" s="296"/>
      <c r="MDN45" s="296"/>
      <c r="MDO45" s="296"/>
      <c r="MDP45" s="296"/>
      <c r="MDQ45" s="296"/>
      <c r="MDR45" s="296"/>
      <c r="MDS45" s="296"/>
      <c r="MDT45" s="296"/>
      <c r="MDU45" s="296"/>
      <c r="MDV45" s="296"/>
      <c r="MDW45" s="296"/>
      <c r="MDX45" s="296"/>
      <c r="MDY45" s="296"/>
      <c r="MDZ45" s="296"/>
      <c r="MEA45" s="296"/>
      <c r="MEB45" s="296"/>
      <c r="MEC45" s="296"/>
      <c r="MED45" s="296"/>
      <c r="MEE45" s="296"/>
      <c r="MEF45" s="296"/>
      <c r="MEG45" s="296"/>
      <c r="MEH45" s="296"/>
      <c r="MEI45" s="296"/>
      <c r="MEJ45" s="296"/>
      <c r="MEK45" s="296"/>
      <c r="MEL45" s="296"/>
      <c r="MEM45" s="296"/>
      <c r="MEN45" s="296"/>
      <c r="MEO45" s="296"/>
      <c r="MEP45" s="296"/>
      <c r="MEQ45" s="296"/>
      <c r="MER45" s="296"/>
      <c r="MES45" s="296"/>
      <c r="MET45" s="296"/>
      <c r="MEU45" s="296"/>
      <c r="MEV45" s="296"/>
      <c r="MEW45" s="296"/>
      <c r="MEX45" s="296"/>
      <c r="MEY45" s="296"/>
      <c r="MEZ45" s="296"/>
      <c r="MFA45" s="296"/>
      <c r="MFB45" s="296"/>
      <c r="MFC45" s="296"/>
      <c r="MFD45" s="296"/>
      <c r="MFE45" s="296"/>
      <c r="MFF45" s="296"/>
      <c r="MFG45" s="296"/>
      <c r="MFH45" s="296"/>
      <c r="MFI45" s="296"/>
      <c r="MFJ45" s="296"/>
      <c r="MFK45" s="296"/>
      <c r="MFL45" s="296"/>
      <c r="MFM45" s="296"/>
      <c r="MFN45" s="296"/>
      <c r="MFO45" s="296"/>
      <c r="MFP45" s="296"/>
      <c r="MFQ45" s="296"/>
      <c r="MFR45" s="296"/>
      <c r="MFS45" s="296"/>
      <c r="MFT45" s="296"/>
      <c r="MFU45" s="296"/>
      <c r="MFV45" s="296"/>
      <c r="MFW45" s="296"/>
      <c r="MFX45" s="296"/>
      <c r="MFY45" s="296"/>
      <c r="MFZ45" s="296"/>
      <c r="MGA45" s="296"/>
      <c r="MGB45" s="296"/>
      <c r="MGC45" s="296"/>
      <c r="MGD45" s="296"/>
      <c r="MGE45" s="296"/>
      <c r="MGF45" s="296"/>
      <c r="MGG45" s="296"/>
      <c r="MGH45" s="296"/>
      <c r="MGI45" s="296"/>
      <c r="MGJ45" s="296"/>
      <c r="MGK45" s="296"/>
      <c r="MGL45" s="296"/>
      <c r="MGM45" s="296"/>
      <c r="MGN45" s="296"/>
      <c r="MGO45" s="296"/>
      <c r="MGP45" s="296"/>
      <c r="MGQ45" s="296"/>
      <c r="MGR45" s="296"/>
      <c r="MGS45" s="296"/>
      <c r="MGT45" s="296"/>
      <c r="MGU45" s="296"/>
      <c r="MGV45" s="296"/>
      <c r="MGW45" s="296"/>
      <c r="MGX45" s="296"/>
      <c r="MGY45" s="296"/>
      <c r="MGZ45" s="296"/>
      <c r="MHA45" s="296"/>
      <c r="MHB45" s="296"/>
      <c r="MHC45" s="296"/>
      <c r="MHD45" s="296"/>
      <c r="MHE45" s="296"/>
      <c r="MHF45" s="296"/>
      <c r="MHG45" s="296"/>
      <c r="MHH45" s="296"/>
      <c r="MHI45" s="296"/>
      <c r="MHJ45" s="296"/>
      <c r="MHK45" s="296"/>
      <c r="MHL45" s="296"/>
      <c r="MHM45" s="296"/>
      <c r="MHN45" s="296"/>
      <c r="MHO45" s="296"/>
      <c r="MHP45" s="296"/>
      <c r="MHQ45" s="296"/>
      <c r="MHR45" s="296"/>
      <c r="MHS45" s="296"/>
      <c r="MHT45" s="296"/>
      <c r="MHU45" s="296"/>
      <c r="MHV45" s="296"/>
      <c r="MHW45" s="296"/>
      <c r="MHX45" s="296"/>
      <c r="MHY45" s="296"/>
      <c r="MHZ45" s="296"/>
      <c r="MIA45" s="296"/>
      <c r="MIB45" s="296"/>
      <c r="MIC45" s="296"/>
      <c r="MID45" s="296"/>
      <c r="MIE45" s="296"/>
      <c r="MIF45" s="296"/>
      <c r="MIG45" s="296"/>
      <c r="MIH45" s="296"/>
      <c r="MII45" s="296"/>
      <c r="MIJ45" s="296"/>
      <c r="MIK45" s="296"/>
      <c r="MIL45" s="296"/>
      <c r="MIM45" s="296"/>
      <c r="MIN45" s="296"/>
      <c r="MIO45" s="296"/>
      <c r="MIP45" s="296"/>
      <c r="MIQ45" s="296"/>
      <c r="MIR45" s="296"/>
      <c r="MIS45" s="296"/>
      <c r="MIT45" s="296"/>
      <c r="MIU45" s="296"/>
      <c r="MIV45" s="296"/>
      <c r="MIW45" s="296"/>
      <c r="MIX45" s="296"/>
      <c r="MIY45" s="296"/>
      <c r="MIZ45" s="296"/>
      <c r="MJA45" s="296"/>
      <c r="MJB45" s="296"/>
      <c r="MJC45" s="296"/>
      <c r="MJD45" s="296"/>
      <c r="MJE45" s="296"/>
      <c r="MJF45" s="296"/>
      <c r="MJG45" s="296"/>
      <c r="MJH45" s="296"/>
      <c r="MJI45" s="296"/>
      <c r="MJJ45" s="296"/>
      <c r="MJK45" s="296"/>
      <c r="MJL45" s="296"/>
      <c r="MJM45" s="296"/>
      <c r="MJN45" s="296"/>
      <c r="MJO45" s="296"/>
      <c r="MJP45" s="296"/>
      <c r="MJQ45" s="296"/>
      <c r="MJR45" s="296"/>
      <c r="MJS45" s="296"/>
      <c r="MJT45" s="296"/>
      <c r="MJU45" s="296"/>
      <c r="MJV45" s="296"/>
      <c r="MJW45" s="296"/>
      <c r="MJX45" s="296"/>
      <c r="MJY45" s="296"/>
      <c r="MJZ45" s="296"/>
      <c r="MKA45" s="296"/>
      <c r="MKB45" s="296"/>
      <c r="MKC45" s="296"/>
      <c r="MKD45" s="296"/>
      <c r="MKE45" s="296"/>
      <c r="MKF45" s="296"/>
      <c r="MKG45" s="296"/>
      <c r="MKH45" s="296"/>
      <c r="MKI45" s="296"/>
      <c r="MKJ45" s="296"/>
      <c r="MKK45" s="296"/>
      <c r="MKL45" s="296"/>
      <c r="MKM45" s="296"/>
      <c r="MKN45" s="296"/>
      <c r="MKO45" s="296"/>
      <c r="MKP45" s="296"/>
      <c r="MKQ45" s="296"/>
      <c r="MKR45" s="296"/>
      <c r="MKS45" s="296"/>
      <c r="MKT45" s="296"/>
      <c r="MKU45" s="296"/>
      <c r="MKV45" s="296"/>
      <c r="MKW45" s="296"/>
      <c r="MKX45" s="296"/>
      <c r="MKY45" s="296"/>
      <c r="MKZ45" s="296"/>
      <c r="MLA45" s="296"/>
      <c r="MLB45" s="296"/>
      <c r="MLC45" s="296"/>
      <c r="MLD45" s="296"/>
      <c r="MLE45" s="296"/>
      <c r="MLF45" s="296"/>
      <c r="MLG45" s="296"/>
      <c r="MLH45" s="296"/>
      <c r="MLI45" s="296"/>
      <c r="MLJ45" s="296"/>
      <c r="MLK45" s="296"/>
      <c r="MLL45" s="296"/>
      <c r="MLM45" s="296"/>
      <c r="MLN45" s="296"/>
      <c r="MLO45" s="296"/>
      <c r="MLP45" s="296"/>
      <c r="MLQ45" s="296"/>
      <c r="MLR45" s="296"/>
      <c r="MLS45" s="296"/>
      <c r="MLT45" s="296"/>
      <c r="MLU45" s="296"/>
      <c r="MLV45" s="296"/>
      <c r="MLW45" s="296"/>
      <c r="MLX45" s="296"/>
      <c r="MLY45" s="296"/>
      <c r="MLZ45" s="296"/>
      <c r="MMA45" s="296"/>
      <c r="MMB45" s="296"/>
      <c r="MMC45" s="296"/>
      <c r="MMD45" s="296"/>
      <c r="MME45" s="296"/>
      <c r="MMF45" s="296"/>
      <c r="MMG45" s="296"/>
      <c r="MMH45" s="296"/>
      <c r="MMI45" s="296"/>
      <c r="MMJ45" s="296"/>
      <c r="MMK45" s="296"/>
      <c r="MML45" s="296"/>
      <c r="MMM45" s="296"/>
      <c r="MMN45" s="296"/>
      <c r="MMO45" s="296"/>
      <c r="MMP45" s="296"/>
      <c r="MMQ45" s="296"/>
      <c r="MMR45" s="296"/>
      <c r="MMS45" s="296"/>
      <c r="MMT45" s="296"/>
      <c r="MMU45" s="296"/>
      <c r="MMV45" s="296"/>
      <c r="MMW45" s="296"/>
      <c r="MMX45" s="296"/>
      <c r="MMY45" s="296"/>
      <c r="MMZ45" s="296"/>
      <c r="MNA45" s="296"/>
      <c r="MNB45" s="296"/>
      <c r="MNC45" s="296"/>
      <c r="MND45" s="296"/>
      <c r="MNE45" s="296"/>
      <c r="MNF45" s="296"/>
      <c r="MNG45" s="296"/>
      <c r="MNH45" s="296"/>
      <c r="MNI45" s="296"/>
      <c r="MNJ45" s="296"/>
      <c r="MNK45" s="296"/>
      <c r="MNL45" s="296"/>
      <c r="MNM45" s="296"/>
      <c r="MNN45" s="296"/>
      <c r="MNO45" s="296"/>
      <c r="MNP45" s="296"/>
      <c r="MNQ45" s="296"/>
      <c r="MNR45" s="296"/>
      <c r="MNS45" s="296"/>
      <c r="MNT45" s="296"/>
      <c r="MNU45" s="296"/>
      <c r="MNV45" s="296"/>
      <c r="MNW45" s="296"/>
      <c r="MNX45" s="296"/>
      <c r="MNY45" s="296"/>
      <c r="MNZ45" s="296"/>
      <c r="MOA45" s="296"/>
      <c r="MOB45" s="296"/>
      <c r="MOC45" s="296"/>
      <c r="MOD45" s="296"/>
      <c r="MOE45" s="296"/>
      <c r="MOF45" s="296"/>
      <c r="MOG45" s="296"/>
      <c r="MOH45" s="296"/>
      <c r="MOI45" s="296"/>
      <c r="MOJ45" s="296"/>
      <c r="MOK45" s="296"/>
      <c r="MOL45" s="296"/>
      <c r="MOM45" s="296"/>
      <c r="MON45" s="296"/>
      <c r="MOO45" s="296"/>
      <c r="MOP45" s="296"/>
      <c r="MOQ45" s="296"/>
      <c r="MOR45" s="296"/>
      <c r="MOS45" s="296"/>
      <c r="MOT45" s="296"/>
      <c r="MOU45" s="296"/>
      <c r="MOV45" s="296"/>
      <c r="MOW45" s="296"/>
      <c r="MOX45" s="296"/>
      <c r="MOY45" s="296"/>
      <c r="MOZ45" s="296"/>
      <c r="MPA45" s="296"/>
      <c r="MPB45" s="296"/>
      <c r="MPC45" s="296"/>
      <c r="MPD45" s="296"/>
      <c r="MPE45" s="296"/>
      <c r="MPF45" s="296"/>
      <c r="MPG45" s="296"/>
      <c r="MPH45" s="296"/>
      <c r="MPI45" s="296"/>
      <c r="MPJ45" s="296"/>
      <c r="MPK45" s="296"/>
      <c r="MPL45" s="296"/>
      <c r="MPM45" s="296"/>
      <c r="MPN45" s="296"/>
      <c r="MPO45" s="296"/>
      <c r="MPP45" s="296"/>
      <c r="MPQ45" s="296"/>
      <c r="MPR45" s="296"/>
      <c r="MPS45" s="296"/>
      <c r="MPT45" s="296"/>
      <c r="MPU45" s="296"/>
      <c r="MPV45" s="296"/>
      <c r="MPW45" s="296"/>
      <c r="MPX45" s="296"/>
      <c r="MPY45" s="296"/>
      <c r="MPZ45" s="296"/>
      <c r="MQA45" s="296"/>
      <c r="MQB45" s="296"/>
      <c r="MQC45" s="296"/>
      <c r="MQD45" s="296"/>
      <c r="MQE45" s="296"/>
      <c r="MQF45" s="296"/>
      <c r="MQG45" s="296"/>
      <c r="MQH45" s="296"/>
      <c r="MQI45" s="296"/>
      <c r="MQJ45" s="296"/>
      <c r="MQK45" s="296"/>
      <c r="MQL45" s="296"/>
      <c r="MQM45" s="296"/>
      <c r="MQN45" s="296"/>
      <c r="MQO45" s="296"/>
      <c r="MQP45" s="296"/>
      <c r="MQQ45" s="296"/>
      <c r="MQR45" s="296"/>
      <c r="MQS45" s="296"/>
      <c r="MQT45" s="296"/>
      <c r="MQU45" s="296"/>
      <c r="MQV45" s="296"/>
      <c r="MQW45" s="296"/>
      <c r="MQX45" s="296"/>
      <c r="MQY45" s="296"/>
      <c r="MQZ45" s="296"/>
      <c r="MRA45" s="296"/>
      <c r="MRB45" s="296"/>
      <c r="MRC45" s="296"/>
      <c r="MRD45" s="296"/>
      <c r="MRE45" s="296"/>
      <c r="MRF45" s="296"/>
      <c r="MRG45" s="296"/>
      <c r="MRH45" s="296"/>
      <c r="MRI45" s="296"/>
      <c r="MRJ45" s="296"/>
      <c r="MRK45" s="296"/>
      <c r="MRL45" s="296"/>
      <c r="MRM45" s="296"/>
      <c r="MRN45" s="296"/>
      <c r="MRO45" s="296"/>
      <c r="MRP45" s="296"/>
      <c r="MRQ45" s="296"/>
      <c r="MRR45" s="296"/>
      <c r="MRS45" s="296"/>
      <c r="MRT45" s="296"/>
      <c r="MRU45" s="296"/>
      <c r="MRV45" s="296"/>
      <c r="MRW45" s="296"/>
      <c r="MRX45" s="296"/>
      <c r="MRY45" s="296"/>
      <c r="MRZ45" s="296"/>
      <c r="MSA45" s="296"/>
      <c r="MSB45" s="296"/>
      <c r="MSC45" s="296"/>
      <c r="MSD45" s="296"/>
      <c r="MSE45" s="296"/>
      <c r="MSF45" s="296"/>
      <c r="MSG45" s="296"/>
      <c r="MSH45" s="296"/>
      <c r="MSI45" s="296"/>
      <c r="MSJ45" s="296"/>
      <c r="MSK45" s="296"/>
      <c r="MSL45" s="296"/>
      <c r="MSM45" s="296"/>
      <c r="MSN45" s="296"/>
      <c r="MSO45" s="296"/>
      <c r="MSP45" s="296"/>
      <c r="MSQ45" s="296"/>
      <c r="MSR45" s="296"/>
      <c r="MSS45" s="296"/>
      <c r="MST45" s="296"/>
      <c r="MSU45" s="296"/>
      <c r="MSV45" s="296"/>
      <c r="MSW45" s="296"/>
      <c r="MSX45" s="296"/>
      <c r="MSY45" s="296"/>
      <c r="MSZ45" s="296"/>
      <c r="MTA45" s="296"/>
      <c r="MTB45" s="296"/>
      <c r="MTC45" s="296"/>
      <c r="MTD45" s="296"/>
      <c r="MTE45" s="296"/>
      <c r="MTF45" s="296"/>
      <c r="MTG45" s="296"/>
      <c r="MTH45" s="296"/>
      <c r="MTI45" s="296"/>
      <c r="MTJ45" s="296"/>
      <c r="MTK45" s="296"/>
      <c r="MTL45" s="296"/>
      <c r="MTM45" s="296"/>
      <c r="MTN45" s="296"/>
      <c r="MTO45" s="296"/>
      <c r="MTP45" s="296"/>
      <c r="MTQ45" s="296"/>
      <c r="MTR45" s="296"/>
      <c r="MTS45" s="296"/>
      <c r="MTT45" s="296"/>
      <c r="MTU45" s="296"/>
      <c r="MTV45" s="296"/>
      <c r="MTW45" s="296"/>
      <c r="MTX45" s="296"/>
      <c r="MTY45" s="296"/>
      <c r="MTZ45" s="296"/>
      <c r="MUA45" s="296"/>
      <c r="MUB45" s="296"/>
      <c r="MUC45" s="296"/>
      <c r="MUD45" s="296"/>
      <c r="MUE45" s="296"/>
      <c r="MUF45" s="296"/>
      <c r="MUG45" s="296"/>
      <c r="MUH45" s="296"/>
      <c r="MUI45" s="296"/>
      <c r="MUJ45" s="296"/>
      <c r="MUK45" s="296"/>
      <c r="MUL45" s="296"/>
      <c r="MUM45" s="296"/>
      <c r="MUN45" s="296"/>
      <c r="MUO45" s="296"/>
      <c r="MUP45" s="296"/>
      <c r="MUQ45" s="296"/>
      <c r="MUR45" s="296"/>
      <c r="MUS45" s="296"/>
      <c r="MUT45" s="296"/>
      <c r="MUU45" s="296"/>
      <c r="MUV45" s="296"/>
      <c r="MUW45" s="296"/>
      <c r="MUX45" s="296"/>
      <c r="MUY45" s="296"/>
      <c r="MUZ45" s="296"/>
      <c r="MVA45" s="296"/>
      <c r="MVB45" s="296"/>
      <c r="MVC45" s="296"/>
      <c r="MVD45" s="296"/>
      <c r="MVE45" s="296"/>
      <c r="MVF45" s="296"/>
      <c r="MVG45" s="296"/>
      <c r="MVH45" s="296"/>
      <c r="MVI45" s="296"/>
      <c r="MVJ45" s="296"/>
      <c r="MVK45" s="296"/>
      <c r="MVL45" s="296"/>
      <c r="MVM45" s="296"/>
      <c r="MVN45" s="296"/>
      <c r="MVO45" s="296"/>
      <c r="MVP45" s="296"/>
      <c r="MVQ45" s="296"/>
      <c r="MVR45" s="296"/>
      <c r="MVS45" s="296"/>
      <c r="MVT45" s="296"/>
      <c r="MVU45" s="296"/>
      <c r="MVV45" s="296"/>
      <c r="MVW45" s="296"/>
      <c r="MVX45" s="296"/>
      <c r="MVY45" s="296"/>
      <c r="MVZ45" s="296"/>
      <c r="MWA45" s="296"/>
      <c r="MWB45" s="296"/>
      <c r="MWC45" s="296"/>
      <c r="MWD45" s="296"/>
      <c r="MWE45" s="296"/>
      <c r="MWF45" s="296"/>
      <c r="MWG45" s="296"/>
      <c r="MWH45" s="296"/>
      <c r="MWI45" s="296"/>
      <c r="MWJ45" s="296"/>
      <c r="MWK45" s="296"/>
      <c r="MWL45" s="296"/>
      <c r="MWM45" s="296"/>
      <c r="MWN45" s="296"/>
      <c r="MWO45" s="296"/>
      <c r="MWP45" s="296"/>
      <c r="MWQ45" s="296"/>
      <c r="MWR45" s="296"/>
      <c r="MWS45" s="296"/>
      <c r="MWT45" s="296"/>
      <c r="MWU45" s="296"/>
      <c r="MWV45" s="296"/>
      <c r="MWW45" s="296"/>
      <c r="MWX45" s="296"/>
      <c r="MWY45" s="296"/>
      <c r="MWZ45" s="296"/>
      <c r="MXA45" s="296"/>
      <c r="MXB45" s="296"/>
      <c r="MXC45" s="296"/>
      <c r="MXD45" s="296"/>
      <c r="MXE45" s="296"/>
      <c r="MXF45" s="296"/>
      <c r="MXG45" s="296"/>
      <c r="MXH45" s="296"/>
      <c r="MXI45" s="296"/>
      <c r="MXJ45" s="296"/>
      <c r="MXK45" s="296"/>
      <c r="MXL45" s="296"/>
      <c r="MXM45" s="296"/>
      <c r="MXN45" s="296"/>
      <c r="MXO45" s="296"/>
      <c r="MXP45" s="296"/>
      <c r="MXQ45" s="296"/>
      <c r="MXR45" s="296"/>
      <c r="MXS45" s="296"/>
      <c r="MXT45" s="296"/>
      <c r="MXU45" s="296"/>
      <c r="MXV45" s="296"/>
      <c r="MXW45" s="296"/>
      <c r="MXX45" s="296"/>
      <c r="MXY45" s="296"/>
      <c r="MXZ45" s="296"/>
      <c r="MYA45" s="296"/>
      <c r="MYB45" s="296"/>
      <c r="MYC45" s="296"/>
      <c r="MYD45" s="296"/>
      <c r="MYE45" s="296"/>
      <c r="MYF45" s="296"/>
      <c r="MYG45" s="296"/>
      <c r="MYH45" s="296"/>
      <c r="MYI45" s="296"/>
      <c r="MYJ45" s="296"/>
      <c r="MYK45" s="296"/>
      <c r="MYL45" s="296"/>
      <c r="MYM45" s="296"/>
      <c r="MYN45" s="296"/>
      <c r="MYO45" s="296"/>
      <c r="MYP45" s="296"/>
      <c r="MYQ45" s="296"/>
      <c r="MYR45" s="296"/>
      <c r="MYS45" s="296"/>
      <c r="MYT45" s="296"/>
      <c r="MYU45" s="296"/>
      <c r="MYV45" s="296"/>
      <c r="MYW45" s="296"/>
      <c r="MYX45" s="296"/>
      <c r="MYY45" s="296"/>
      <c r="MYZ45" s="296"/>
      <c r="MZA45" s="296"/>
      <c r="MZB45" s="296"/>
      <c r="MZC45" s="296"/>
      <c r="MZD45" s="296"/>
      <c r="MZE45" s="296"/>
      <c r="MZF45" s="296"/>
      <c r="MZG45" s="296"/>
      <c r="MZH45" s="296"/>
      <c r="MZI45" s="296"/>
      <c r="MZJ45" s="296"/>
      <c r="MZK45" s="296"/>
      <c r="MZL45" s="296"/>
      <c r="MZM45" s="296"/>
      <c r="MZN45" s="296"/>
      <c r="MZO45" s="296"/>
      <c r="MZP45" s="296"/>
      <c r="MZQ45" s="296"/>
      <c r="MZR45" s="296"/>
      <c r="MZS45" s="296"/>
      <c r="MZT45" s="296"/>
      <c r="MZU45" s="296"/>
      <c r="MZV45" s="296"/>
      <c r="MZW45" s="296"/>
      <c r="MZX45" s="296"/>
      <c r="MZY45" s="296"/>
      <c r="MZZ45" s="296"/>
      <c r="NAA45" s="296"/>
      <c r="NAB45" s="296"/>
      <c r="NAC45" s="296"/>
      <c r="NAD45" s="296"/>
      <c r="NAE45" s="296"/>
      <c r="NAF45" s="296"/>
      <c r="NAG45" s="296"/>
      <c r="NAH45" s="296"/>
      <c r="NAI45" s="296"/>
      <c r="NAJ45" s="296"/>
      <c r="NAK45" s="296"/>
      <c r="NAL45" s="296"/>
      <c r="NAM45" s="296"/>
      <c r="NAN45" s="296"/>
      <c r="NAO45" s="296"/>
      <c r="NAP45" s="296"/>
      <c r="NAQ45" s="296"/>
      <c r="NAR45" s="296"/>
      <c r="NAS45" s="296"/>
      <c r="NAT45" s="296"/>
      <c r="NAU45" s="296"/>
      <c r="NAV45" s="296"/>
      <c r="NAW45" s="296"/>
      <c r="NAX45" s="296"/>
      <c r="NAY45" s="296"/>
      <c r="NAZ45" s="296"/>
      <c r="NBA45" s="296"/>
      <c r="NBB45" s="296"/>
      <c r="NBC45" s="296"/>
      <c r="NBD45" s="296"/>
      <c r="NBE45" s="296"/>
      <c r="NBF45" s="296"/>
      <c r="NBG45" s="296"/>
      <c r="NBH45" s="296"/>
      <c r="NBI45" s="296"/>
      <c r="NBJ45" s="296"/>
      <c r="NBK45" s="296"/>
      <c r="NBL45" s="296"/>
      <c r="NBM45" s="296"/>
      <c r="NBN45" s="296"/>
      <c r="NBO45" s="296"/>
      <c r="NBP45" s="296"/>
      <c r="NBQ45" s="296"/>
      <c r="NBR45" s="296"/>
      <c r="NBS45" s="296"/>
      <c r="NBT45" s="296"/>
      <c r="NBU45" s="296"/>
      <c r="NBV45" s="296"/>
      <c r="NBW45" s="296"/>
      <c r="NBX45" s="296"/>
      <c r="NBY45" s="296"/>
      <c r="NBZ45" s="296"/>
      <c r="NCA45" s="296"/>
      <c r="NCB45" s="296"/>
      <c r="NCC45" s="296"/>
      <c r="NCD45" s="296"/>
      <c r="NCE45" s="296"/>
      <c r="NCF45" s="296"/>
      <c r="NCG45" s="296"/>
      <c r="NCH45" s="296"/>
      <c r="NCI45" s="296"/>
      <c r="NCJ45" s="296"/>
      <c r="NCK45" s="296"/>
      <c r="NCL45" s="296"/>
      <c r="NCM45" s="296"/>
      <c r="NCN45" s="296"/>
      <c r="NCO45" s="296"/>
      <c r="NCP45" s="296"/>
      <c r="NCQ45" s="296"/>
      <c r="NCR45" s="296"/>
      <c r="NCS45" s="296"/>
      <c r="NCT45" s="296"/>
      <c r="NCU45" s="296"/>
      <c r="NCV45" s="296"/>
      <c r="NCW45" s="296"/>
      <c r="NCX45" s="296"/>
      <c r="NCY45" s="296"/>
      <c r="NCZ45" s="296"/>
      <c r="NDA45" s="296"/>
      <c r="NDB45" s="296"/>
      <c r="NDC45" s="296"/>
      <c r="NDD45" s="296"/>
      <c r="NDE45" s="296"/>
      <c r="NDF45" s="296"/>
      <c r="NDG45" s="296"/>
      <c r="NDH45" s="296"/>
      <c r="NDI45" s="296"/>
      <c r="NDJ45" s="296"/>
      <c r="NDK45" s="296"/>
      <c r="NDL45" s="296"/>
      <c r="NDM45" s="296"/>
      <c r="NDN45" s="296"/>
      <c r="NDO45" s="296"/>
      <c r="NDP45" s="296"/>
      <c r="NDQ45" s="296"/>
      <c r="NDR45" s="296"/>
      <c r="NDS45" s="296"/>
      <c r="NDT45" s="296"/>
      <c r="NDU45" s="296"/>
      <c r="NDV45" s="296"/>
      <c r="NDW45" s="296"/>
      <c r="NDX45" s="296"/>
      <c r="NDY45" s="296"/>
      <c r="NDZ45" s="296"/>
      <c r="NEA45" s="296"/>
      <c r="NEB45" s="296"/>
      <c r="NEC45" s="296"/>
      <c r="NED45" s="296"/>
      <c r="NEE45" s="296"/>
      <c r="NEF45" s="296"/>
      <c r="NEG45" s="296"/>
      <c r="NEH45" s="296"/>
      <c r="NEI45" s="296"/>
      <c r="NEJ45" s="296"/>
      <c r="NEK45" s="296"/>
      <c r="NEL45" s="296"/>
      <c r="NEM45" s="296"/>
      <c r="NEN45" s="296"/>
      <c r="NEO45" s="296"/>
      <c r="NEP45" s="296"/>
      <c r="NEQ45" s="296"/>
      <c r="NER45" s="296"/>
      <c r="NES45" s="296"/>
      <c r="NET45" s="296"/>
      <c r="NEU45" s="296"/>
      <c r="NEV45" s="296"/>
      <c r="NEW45" s="296"/>
      <c r="NEX45" s="296"/>
      <c r="NEY45" s="296"/>
      <c r="NEZ45" s="296"/>
      <c r="NFA45" s="296"/>
      <c r="NFB45" s="296"/>
      <c r="NFC45" s="296"/>
      <c r="NFD45" s="296"/>
      <c r="NFE45" s="296"/>
      <c r="NFF45" s="296"/>
      <c r="NFG45" s="296"/>
      <c r="NFH45" s="296"/>
      <c r="NFI45" s="296"/>
      <c r="NFJ45" s="296"/>
      <c r="NFK45" s="296"/>
      <c r="NFL45" s="296"/>
      <c r="NFM45" s="296"/>
      <c r="NFN45" s="296"/>
      <c r="NFO45" s="296"/>
      <c r="NFP45" s="296"/>
      <c r="NFQ45" s="296"/>
      <c r="NFR45" s="296"/>
      <c r="NFS45" s="296"/>
      <c r="NFT45" s="296"/>
      <c r="NFU45" s="296"/>
      <c r="NFV45" s="296"/>
      <c r="NFW45" s="296"/>
      <c r="NFX45" s="296"/>
      <c r="NFY45" s="296"/>
      <c r="NFZ45" s="296"/>
      <c r="NGA45" s="296"/>
      <c r="NGB45" s="296"/>
      <c r="NGC45" s="296"/>
      <c r="NGD45" s="296"/>
      <c r="NGE45" s="296"/>
      <c r="NGF45" s="296"/>
      <c r="NGG45" s="296"/>
      <c r="NGH45" s="296"/>
      <c r="NGI45" s="296"/>
      <c r="NGJ45" s="296"/>
      <c r="NGK45" s="296"/>
      <c r="NGL45" s="296"/>
      <c r="NGM45" s="296"/>
      <c r="NGN45" s="296"/>
      <c r="NGO45" s="296"/>
      <c r="NGP45" s="296"/>
      <c r="NGQ45" s="296"/>
      <c r="NGR45" s="296"/>
      <c r="NGS45" s="296"/>
      <c r="NGT45" s="296"/>
      <c r="NGU45" s="296"/>
      <c r="NGV45" s="296"/>
      <c r="NGW45" s="296"/>
      <c r="NGX45" s="296"/>
      <c r="NGY45" s="296"/>
      <c r="NGZ45" s="296"/>
      <c r="NHA45" s="296"/>
      <c r="NHB45" s="296"/>
      <c r="NHC45" s="296"/>
      <c r="NHD45" s="296"/>
      <c r="NHE45" s="296"/>
      <c r="NHF45" s="296"/>
      <c r="NHG45" s="296"/>
      <c r="NHH45" s="296"/>
      <c r="NHI45" s="296"/>
      <c r="NHJ45" s="296"/>
      <c r="NHK45" s="296"/>
      <c r="NHL45" s="296"/>
      <c r="NHM45" s="296"/>
      <c r="NHN45" s="296"/>
      <c r="NHO45" s="296"/>
      <c r="NHP45" s="296"/>
      <c r="NHQ45" s="296"/>
      <c r="NHR45" s="296"/>
      <c r="NHS45" s="296"/>
      <c r="NHT45" s="296"/>
      <c r="NHU45" s="296"/>
      <c r="NHV45" s="296"/>
      <c r="NHW45" s="296"/>
      <c r="NHX45" s="296"/>
      <c r="NHY45" s="296"/>
      <c r="NHZ45" s="296"/>
      <c r="NIA45" s="296"/>
      <c r="NIB45" s="296"/>
      <c r="NIC45" s="296"/>
      <c r="NID45" s="296"/>
      <c r="NIE45" s="296"/>
      <c r="NIF45" s="296"/>
      <c r="NIG45" s="296"/>
      <c r="NIH45" s="296"/>
      <c r="NII45" s="296"/>
      <c r="NIJ45" s="296"/>
      <c r="NIK45" s="296"/>
      <c r="NIL45" s="296"/>
      <c r="NIM45" s="296"/>
      <c r="NIN45" s="296"/>
      <c r="NIO45" s="296"/>
      <c r="NIP45" s="296"/>
      <c r="NIQ45" s="296"/>
      <c r="NIR45" s="296"/>
      <c r="NIS45" s="296"/>
      <c r="NIT45" s="296"/>
      <c r="NIU45" s="296"/>
      <c r="NIV45" s="296"/>
      <c r="NIW45" s="296"/>
      <c r="NIX45" s="296"/>
      <c r="NIY45" s="296"/>
      <c r="NIZ45" s="296"/>
      <c r="NJA45" s="296"/>
      <c r="NJB45" s="296"/>
      <c r="NJC45" s="296"/>
      <c r="NJD45" s="296"/>
      <c r="NJE45" s="296"/>
      <c r="NJF45" s="296"/>
      <c r="NJG45" s="296"/>
      <c r="NJH45" s="296"/>
      <c r="NJI45" s="296"/>
      <c r="NJJ45" s="296"/>
      <c r="NJK45" s="296"/>
      <c r="NJL45" s="296"/>
      <c r="NJM45" s="296"/>
      <c r="NJN45" s="296"/>
      <c r="NJO45" s="296"/>
      <c r="NJP45" s="296"/>
      <c r="NJQ45" s="296"/>
      <c r="NJR45" s="296"/>
      <c r="NJS45" s="296"/>
      <c r="NJT45" s="296"/>
      <c r="NJU45" s="296"/>
      <c r="NJV45" s="296"/>
      <c r="NJW45" s="296"/>
      <c r="NJX45" s="296"/>
      <c r="NJY45" s="296"/>
      <c r="NJZ45" s="296"/>
      <c r="NKA45" s="296"/>
      <c r="NKB45" s="296"/>
      <c r="NKC45" s="296"/>
      <c r="NKD45" s="296"/>
      <c r="NKE45" s="296"/>
      <c r="NKF45" s="296"/>
      <c r="NKG45" s="296"/>
      <c r="NKH45" s="296"/>
      <c r="NKI45" s="296"/>
      <c r="NKJ45" s="296"/>
      <c r="NKK45" s="296"/>
      <c r="NKL45" s="296"/>
      <c r="NKM45" s="296"/>
      <c r="NKN45" s="296"/>
      <c r="NKO45" s="296"/>
      <c r="NKP45" s="296"/>
      <c r="NKQ45" s="296"/>
      <c r="NKR45" s="296"/>
      <c r="NKS45" s="296"/>
      <c r="NKT45" s="296"/>
      <c r="NKU45" s="296"/>
      <c r="NKV45" s="296"/>
      <c r="NKW45" s="296"/>
      <c r="NKX45" s="296"/>
      <c r="NKY45" s="296"/>
      <c r="NKZ45" s="296"/>
      <c r="NLA45" s="296"/>
      <c r="NLB45" s="296"/>
      <c r="NLC45" s="296"/>
      <c r="NLD45" s="296"/>
      <c r="NLE45" s="296"/>
      <c r="NLF45" s="296"/>
      <c r="NLG45" s="296"/>
      <c r="NLH45" s="296"/>
      <c r="NLI45" s="296"/>
      <c r="NLJ45" s="296"/>
      <c r="NLK45" s="296"/>
      <c r="NLL45" s="296"/>
      <c r="NLM45" s="296"/>
      <c r="NLN45" s="296"/>
      <c r="NLO45" s="296"/>
      <c r="NLP45" s="296"/>
      <c r="NLQ45" s="296"/>
      <c r="NLR45" s="296"/>
      <c r="NLS45" s="296"/>
      <c r="NLT45" s="296"/>
      <c r="NLU45" s="296"/>
      <c r="NLV45" s="296"/>
      <c r="NLW45" s="296"/>
      <c r="NLX45" s="296"/>
      <c r="NLY45" s="296"/>
      <c r="NLZ45" s="296"/>
      <c r="NMA45" s="296"/>
      <c r="NMB45" s="296"/>
      <c r="NMC45" s="296"/>
      <c r="NMD45" s="296"/>
      <c r="NME45" s="296"/>
      <c r="NMF45" s="296"/>
      <c r="NMG45" s="296"/>
      <c r="NMH45" s="296"/>
      <c r="NMI45" s="296"/>
      <c r="NMJ45" s="296"/>
      <c r="NMK45" s="296"/>
      <c r="NML45" s="296"/>
      <c r="NMM45" s="296"/>
      <c r="NMN45" s="296"/>
      <c r="NMO45" s="296"/>
      <c r="NMP45" s="296"/>
      <c r="NMQ45" s="296"/>
      <c r="NMR45" s="296"/>
      <c r="NMS45" s="296"/>
      <c r="NMT45" s="296"/>
      <c r="NMU45" s="296"/>
      <c r="NMV45" s="296"/>
      <c r="NMW45" s="296"/>
      <c r="NMX45" s="296"/>
      <c r="NMY45" s="296"/>
      <c r="NMZ45" s="296"/>
      <c r="NNA45" s="296"/>
      <c r="NNB45" s="296"/>
      <c r="NNC45" s="296"/>
      <c r="NND45" s="296"/>
      <c r="NNE45" s="296"/>
      <c r="NNF45" s="296"/>
      <c r="NNG45" s="296"/>
      <c r="NNH45" s="296"/>
      <c r="NNI45" s="296"/>
      <c r="NNJ45" s="296"/>
      <c r="NNK45" s="296"/>
      <c r="NNL45" s="296"/>
      <c r="NNM45" s="296"/>
      <c r="NNN45" s="296"/>
      <c r="NNO45" s="296"/>
      <c r="NNP45" s="296"/>
      <c r="NNQ45" s="296"/>
      <c r="NNR45" s="296"/>
      <c r="NNS45" s="296"/>
      <c r="NNT45" s="296"/>
      <c r="NNU45" s="296"/>
      <c r="NNV45" s="296"/>
      <c r="NNW45" s="296"/>
      <c r="NNX45" s="296"/>
      <c r="NNY45" s="296"/>
      <c r="NNZ45" s="296"/>
      <c r="NOA45" s="296"/>
      <c r="NOB45" s="296"/>
      <c r="NOC45" s="296"/>
      <c r="NOD45" s="296"/>
      <c r="NOE45" s="296"/>
      <c r="NOF45" s="296"/>
      <c r="NOG45" s="296"/>
      <c r="NOH45" s="296"/>
      <c r="NOI45" s="296"/>
      <c r="NOJ45" s="296"/>
      <c r="NOK45" s="296"/>
      <c r="NOL45" s="296"/>
      <c r="NOM45" s="296"/>
      <c r="NON45" s="296"/>
      <c r="NOO45" s="296"/>
      <c r="NOP45" s="296"/>
      <c r="NOQ45" s="296"/>
      <c r="NOR45" s="296"/>
      <c r="NOS45" s="296"/>
      <c r="NOT45" s="296"/>
      <c r="NOU45" s="296"/>
      <c r="NOV45" s="296"/>
      <c r="NOW45" s="296"/>
      <c r="NOX45" s="296"/>
      <c r="NOY45" s="296"/>
      <c r="NOZ45" s="296"/>
      <c r="NPA45" s="296"/>
      <c r="NPB45" s="296"/>
      <c r="NPC45" s="296"/>
      <c r="NPD45" s="296"/>
      <c r="NPE45" s="296"/>
      <c r="NPF45" s="296"/>
      <c r="NPG45" s="296"/>
      <c r="NPH45" s="296"/>
      <c r="NPI45" s="296"/>
      <c r="NPJ45" s="296"/>
      <c r="NPK45" s="296"/>
      <c r="NPL45" s="296"/>
      <c r="NPM45" s="296"/>
      <c r="NPN45" s="296"/>
      <c r="NPO45" s="296"/>
      <c r="NPP45" s="296"/>
      <c r="NPQ45" s="296"/>
      <c r="NPR45" s="296"/>
      <c r="NPS45" s="296"/>
      <c r="NPT45" s="296"/>
      <c r="NPU45" s="296"/>
      <c r="NPV45" s="296"/>
      <c r="NPW45" s="296"/>
      <c r="NPX45" s="296"/>
      <c r="NPY45" s="296"/>
      <c r="NPZ45" s="296"/>
      <c r="NQA45" s="296"/>
      <c r="NQB45" s="296"/>
      <c r="NQC45" s="296"/>
      <c r="NQD45" s="296"/>
      <c r="NQE45" s="296"/>
      <c r="NQF45" s="296"/>
      <c r="NQG45" s="296"/>
      <c r="NQH45" s="296"/>
      <c r="NQI45" s="296"/>
      <c r="NQJ45" s="296"/>
      <c r="NQK45" s="296"/>
      <c r="NQL45" s="296"/>
      <c r="NQM45" s="296"/>
      <c r="NQN45" s="296"/>
      <c r="NQO45" s="296"/>
      <c r="NQP45" s="296"/>
      <c r="NQQ45" s="296"/>
      <c r="NQR45" s="296"/>
      <c r="NQS45" s="296"/>
      <c r="NQT45" s="296"/>
      <c r="NQU45" s="296"/>
      <c r="NQV45" s="296"/>
      <c r="NQW45" s="296"/>
      <c r="NQX45" s="296"/>
      <c r="NQY45" s="296"/>
      <c r="NQZ45" s="296"/>
      <c r="NRA45" s="296"/>
      <c r="NRB45" s="296"/>
      <c r="NRC45" s="296"/>
      <c r="NRD45" s="296"/>
      <c r="NRE45" s="296"/>
      <c r="NRF45" s="296"/>
      <c r="NRG45" s="296"/>
      <c r="NRH45" s="296"/>
      <c r="NRI45" s="296"/>
      <c r="NRJ45" s="296"/>
      <c r="NRK45" s="296"/>
      <c r="NRL45" s="296"/>
      <c r="NRM45" s="296"/>
      <c r="NRN45" s="296"/>
      <c r="NRO45" s="296"/>
      <c r="NRP45" s="296"/>
      <c r="NRQ45" s="296"/>
      <c r="NRR45" s="296"/>
      <c r="NRS45" s="296"/>
      <c r="NRT45" s="296"/>
      <c r="NRU45" s="296"/>
      <c r="NRV45" s="296"/>
      <c r="NRW45" s="296"/>
      <c r="NRX45" s="296"/>
      <c r="NRY45" s="296"/>
      <c r="NRZ45" s="296"/>
      <c r="NSA45" s="296"/>
      <c r="NSB45" s="296"/>
      <c r="NSC45" s="296"/>
      <c r="NSD45" s="296"/>
      <c r="NSE45" s="296"/>
      <c r="NSF45" s="296"/>
      <c r="NSG45" s="296"/>
      <c r="NSH45" s="296"/>
      <c r="NSI45" s="296"/>
      <c r="NSJ45" s="296"/>
      <c r="NSK45" s="296"/>
      <c r="NSL45" s="296"/>
      <c r="NSM45" s="296"/>
      <c r="NSN45" s="296"/>
      <c r="NSO45" s="296"/>
      <c r="NSP45" s="296"/>
      <c r="NSQ45" s="296"/>
      <c r="NSR45" s="296"/>
      <c r="NSS45" s="296"/>
      <c r="NST45" s="296"/>
      <c r="NSU45" s="296"/>
      <c r="NSV45" s="296"/>
      <c r="NSW45" s="296"/>
      <c r="NSX45" s="296"/>
      <c r="NSY45" s="296"/>
      <c r="NSZ45" s="296"/>
      <c r="NTA45" s="296"/>
      <c r="NTB45" s="296"/>
      <c r="NTC45" s="296"/>
      <c r="NTD45" s="296"/>
      <c r="NTE45" s="296"/>
      <c r="NTF45" s="296"/>
      <c r="NTG45" s="296"/>
      <c r="NTH45" s="296"/>
      <c r="NTI45" s="296"/>
      <c r="NTJ45" s="296"/>
      <c r="NTK45" s="296"/>
      <c r="NTL45" s="296"/>
      <c r="NTM45" s="296"/>
      <c r="NTN45" s="296"/>
      <c r="NTO45" s="296"/>
      <c r="NTP45" s="296"/>
      <c r="NTQ45" s="296"/>
      <c r="NTR45" s="296"/>
      <c r="NTS45" s="296"/>
      <c r="NTT45" s="296"/>
      <c r="NTU45" s="296"/>
      <c r="NTV45" s="296"/>
      <c r="NTW45" s="296"/>
      <c r="NTX45" s="296"/>
      <c r="NTY45" s="296"/>
      <c r="NTZ45" s="296"/>
      <c r="NUA45" s="296"/>
      <c r="NUB45" s="296"/>
      <c r="NUC45" s="296"/>
      <c r="NUD45" s="296"/>
      <c r="NUE45" s="296"/>
      <c r="NUF45" s="296"/>
      <c r="NUG45" s="296"/>
      <c r="NUH45" s="296"/>
      <c r="NUI45" s="296"/>
      <c r="NUJ45" s="296"/>
      <c r="NUK45" s="296"/>
      <c r="NUL45" s="296"/>
      <c r="NUM45" s="296"/>
      <c r="NUN45" s="296"/>
      <c r="NUO45" s="296"/>
      <c r="NUP45" s="296"/>
      <c r="NUQ45" s="296"/>
      <c r="NUR45" s="296"/>
      <c r="NUS45" s="296"/>
      <c r="NUT45" s="296"/>
      <c r="NUU45" s="296"/>
      <c r="NUV45" s="296"/>
      <c r="NUW45" s="296"/>
      <c r="NUX45" s="296"/>
      <c r="NUY45" s="296"/>
      <c r="NUZ45" s="296"/>
      <c r="NVA45" s="296"/>
      <c r="NVB45" s="296"/>
      <c r="NVC45" s="296"/>
      <c r="NVD45" s="296"/>
      <c r="NVE45" s="296"/>
      <c r="NVF45" s="296"/>
      <c r="NVG45" s="296"/>
      <c r="NVH45" s="296"/>
      <c r="NVI45" s="296"/>
      <c r="NVJ45" s="296"/>
      <c r="NVK45" s="296"/>
      <c r="NVL45" s="296"/>
      <c r="NVM45" s="296"/>
      <c r="NVN45" s="296"/>
      <c r="NVO45" s="296"/>
      <c r="NVP45" s="296"/>
      <c r="NVQ45" s="296"/>
      <c r="NVR45" s="296"/>
      <c r="NVS45" s="296"/>
      <c r="NVT45" s="296"/>
      <c r="NVU45" s="296"/>
      <c r="NVV45" s="296"/>
      <c r="NVW45" s="296"/>
      <c r="NVX45" s="296"/>
      <c r="NVY45" s="296"/>
      <c r="NVZ45" s="296"/>
      <c r="NWA45" s="296"/>
      <c r="NWB45" s="296"/>
      <c r="NWC45" s="296"/>
      <c r="NWD45" s="296"/>
      <c r="NWE45" s="296"/>
      <c r="NWF45" s="296"/>
      <c r="NWG45" s="296"/>
      <c r="NWH45" s="296"/>
      <c r="NWI45" s="296"/>
      <c r="NWJ45" s="296"/>
      <c r="NWK45" s="296"/>
      <c r="NWL45" s="296"/>
      <c r="NWM45" s="296"/>
      <c r="NWN45" s="296"/>
      <c r="NWO45" s="296"/>
      <c r="NWP45" s="296"/>
      <c r="NWQ45" s="296"/>
      <c r="NWR45" s="296"/>
      <c r="NWS45" s="296"/>
      <c r="NWT45" s="296"/>
      <c r="NWU45" s="296"/>
      <c r="NWV45" s="296"/>
      <c r="NWW45" s="296"/>
      <c r="NWX45" s="296"/>
      <c r="NWY45" s="296"/>
      <c r="NWZ45" s="296"/>
      <c r="NXA45" s="296"/>
      <c r="NXB45" s="296"/>
      <c r="NXC45" s="296"/>
      <c r="NXD45" s="296"/>
      <c r="NXE45" s="296"/>
      <c r="NXF45" s="296"/>
      <c r="NXG45" s="296"/>
      <c r="NXH45" s="296"/>
      <c r="NXI45" s="296"/>
      <c r="NXJ45" s="296"/>
      <c r="NXK45" s="296"/>
      <c r="NXL45" s="296"/>
      <c r="NXM45" s="296"/>
      <c r="NXN45" s="296"/>
      <c r="NXO45" s="296"/>
      <c r="NXP45" s="296"/>
      <c r="NXQ45" s="296"/>
      <c r="NXR45" s="296"/>
      <c r="NXS45" s="296"/>
      <c r="NXT45" s="296"/>
      <c r="NXU45" s="296"/>
      <c r="NXV45" s="296"/>
      <c r="NXW45" s="296"/>
      <c r="NXX45" s="296"/>
      <c r="NXY45" s="296"/>
      <c r="NXZ45" s="296"/>
      <c r="NYA45" s="296"/>
      <c r="NYB45" s="296"/>
      <c r="NYC45" s="296"/>
      <c r="NYD45" s="296"/>
      <c r="NYE45" s="296"/>
      <c r="NYF45" s="296"/>
      <c r="NYG45" s="296"/>
      <c r="NYH45" s="296"/>
      <c r="NYI45" s="296"/>
      <c r="NYJ45" s="296"/>
      <c r="NYK45" s="296"/>
      <c r="NYL45" s="296"/>
      <c r="NYM45" s="296"/>
      <c r="NYN45" s="296"/>
      <c r="NYO45" s="296"/>
      <c r="NYP45" s="296"/>
      <c r="NYQ45" s="296"/>
      <c r="NYR45" s="296"/>
      <c r="NYS45" s="296"/>
      <c r="NYT45" s="296"/>
      <c r="NYU45" s="296"/>
      <c r="NYV45" s="296"/>
      <c r="NYW45" s="296"/>
      <c r="NYX45" s="296"/>
      <c r="NYY45" s="296"/>
      <c r="NYZ45" s="296"/>
      <c r="NZA45" s="296"/>
      <c r="NZB45" s="296"/>
      <c r="NZC45" s="296"/>
      <c r="NZD45" s="296"/>
      <c r="NZE45" s="296"/>
      <c r="NZF45" s="296"/>
      <c r="NZG45" s="296"/>
      <c r="NZH45" s="296"/>
      <c r="NZI45" s="296"/>
      <c r="NZJ45" s="296"/>
      <c r="NZK45" s="296"/>
      <c r="NZL45" s="296"/>
      <c r="NZM45" s="296"/>
      <c r="NZN45" s="296"/>
      <c r="NZO45" s="296"/>
      <c r="NZP45" s="296"/>
      <c r="NZQ45" s="296"/>
      <c r="NZR45" s="296"/>
      <c r="NZS45" s="296"/>
      <c r="NZT45" s="296"/>
      <c r="NZU45" s="296"/>
      <c r="NZV45" s="296"/>
      <c r="NZW45" s="296"/>
      <c r="NZX45" s="296"/>
      <c r="NZY45" s="296"/>
      <c r="NZZ45" s="296"/>
      <c r="OAA45" s="296"/>
      <c r="OAB45" s="296"/>
      <c r="OAC45" s="296"/>
      <c r="OAD45" s="296"/>
      <c r="OAE45" s="296"/>
      <c r="OAF45" s="296"/>
      <c r="OAG45" s="296"/>
      <c r="OAH45" s="296"/>
      <c r="OAI45" s="296"/>
      <c r="OAJ45" s="296"/>
      <c r="OAK45" s="296"/>
      <c r="OAL45" s="296"/>
      <c r="OAM45" s="296"/>
      <c r="OAN45" s="296"/>
      <c r="OAO45" s="296"/>
      <c r="OAP45" s="296"/>
      <c r="OAQ45" s="296"/>
      <c r="OAR45" s="296"/>
      <c r="OAS45" s="296"/>
      <c r="OAT45" s="296"/>
      <c r="OAU45" s="296"/>
      <c r="OAV45" s="296"/>
      <c r="OAW45" s="296"/>
      <c r="OAX45" s="296"/>
      <c r="OAY45" s="296"/>
      <c r="OAZ45" s="296"/>
      <c r="OBA45" s="296"/>
      <c r="OBB45" s="296"/>
      <c r="OBC45" s="296"/>
      <c r="OBD45" s="296"/>
      <c r="OBE45" s="296"/>
      <c r="OBF45" s="296"/>
      <c r="OBG45" s="296"/>
      <c r="OBH45" s="296"/>
      <c r="OBI45" s="296"/>
      <c r="OBJ45" s="296"/>
      <c r="OBK45" s="296"/>
      <c r="OBL45" s="296"/>
      <c r="OBM45" s="296"/>
      <c r="OBN45" s="296"/>
      <c r="OBO45" s="296"/>
      <c r="OBP45" s="296"/>
      <c r="OBQ45" s="296"/>
      <c r="OBR45" s="296"/>
      <c r="OBS45" s="296"/>
      <c r="OBT45" s="296"/>
      <c r="OBU45" s="296"/>
      <c r="OBV45" s="296"/>
      <c r="OBW45" s="296"/>
      <c r="OBX45" s="296"/>
      <c r="OBY45" s="296"/>
      <c r="OBZ45" s="296"/>
      <c r="OCA45" s="296"/>
      <c r="OCB45" s="296"/>
      <c r="OCC45" s="296"/>
      <c r="OCD45" s="296"/>
      <c r="OCE45" s="296"/>
      <c r="OCF45" s="296"/>
      <c r="OCG45" s="296"/>
      <c r="OCH45" s="296"/>
      <c r="OCI45" s="296"/>
      <c r="OCJ45" s="296"/>
      <c r="OCK45" s="296"/>
      <c r="OCL45" s="296"/>
      <c r="OCM45" s="296"/>
      <c r="OCN45" s="296"/>
      <c r="OCO45" s="296"/>
      <c r="OCP45" s="296"/>
      <c r="OCQ45" s="296"/>
      <c r="OCR45" s="296"/>
      <c r="OCS45" s="296"/>
      <c r="OCT45" s="296"/>
      <c r="OCU45" s="296"/>
      <c r="OCV45" s="296"/>
      <c r="OCW45" s="296"/>
      <c r="OCX45" s="296"/>
      <c r="OCY45" s="296"/>
      <c r="OCZ45" s="296"/>
      <c r="ODA45" s="296"/>
      <c r="ODB45" s="296"/>
      <c r="ODC45" s="296"/>
      <c r="ODD45" s="296"/>
      <c r="ODE45" s="296"/>
      <c r="ODF45" s="296"/>
      <c r="ODG45" s="296"/>
      <c r="ODH45" s="296"/>
      <c r="ODI45" s="296"/>
      <c r="ODJ45" s="296"/>
      <c r="ODK45" s="296"/>
      <c r="ODL45" s="296"/>
      <c r="ODM45" s="296"/>
      <c r="ODN45" s="296"/>
      <c r="ODO45" s="296"/>
      <c r="ODP45" s="296"/>
      <c r="ODQ45" s="296"/>
      <c r="ODR45" s="296"/>
      <c r="ODS45" s="296"/>
      <c r="ODT45" s="296"/>
      <c r="ODU45" s="296"/>
      <c r="ODV45" s="296"/>
      <c r="ODW45" s="296"/>
      <c r="ODX45" s="296"/>
      <c r="ODY45" s="296"/>
      <c r="ODZ45" s="296"/>
      <c r="OEA45" s="296"/>
      <c r="OEB45" s="296"/>
      <c r="OEC45" s="296"/>
      <c r="OED45" s="296"/>
      <c r="OEE45" s="296"/>
      <c r="OEF45" s="296"/>
      <c r="OEG45" s="296"/>
      <c r="OEH45" s="296"/>
      <c r="OEI45" s="296"/>
      <c r="OEJ45" s="296"/>
      <c r="OEK45" s="296"/>
      <c r="OEL45" s="296"/>
      <c r="OEM45" s="296"/>
      <c r="OEN45" s="296"/>
      <c r="OEO45" s="296"/>
      <c r="OEP45" s="296"/>
      <c r="OEQ45" s="296"/>
      <c r="OER45" s="296"/>
      <c r="OES45" s="296"/>
      <c r="OET45" s="296"/>
      <c r="OEU45" s="296"/>
      <c r="OEV45" s="296"/>
      <c r="OEW45" s="296"/>
      <c r="OEX45" s="296"/>
      <c r="OEY45" s="296"/>
      <c r="OEZ45" s="296"/>
      <c r="OFA45" s="296"/>
      <c r="OFB45" s="296"/>
      <c r="OFC45" s="296"/>
      <c r="OFD45" s="296"/>
      <c r="OFE45" s="296"/>
      <c r="OFF45" s="296"/>
      <c r="OFG45" s="296"/>
      <c r="OFH45" s="296"/>
      <c r="OFI45" s="296"/>
      <c r="OFJ45" s="296"/>
      <c r="OFK45" s="296"/>
      <c r="OFL45" s="296"/>
      <c r="OFM45" s="296"/>
      <c r="OFN45" s="296"/>
      <c r="OFO45" s="296"/>
      <c r="OFP45" s="296"/>
      <c r="OFQ45" s="296"/>
      <c r="OFR45" s="296"/>
      <c r="OFS45" s="296"/>
      <c r="OFT45" s="296"/>
      <c r="OFU45" s="296"/>
      <c r="OFV45" s="296"/>
      <c r="OFW45" s="296"/>
      <c r="OFX45" s="296"/>
      <c r="OFY45" s="296"/>
      <c r="OFZ45" s="296"/>
      <c r="OGA45" s="296"/>
      <c r="OGB45" s="296"/>
      <c r="OGC45" s="296"/>
      <c r="OGD45" s="296"/>
      <c r="OGE45" s="296"/>
      <c r="OGF45" s="296"/>
      <c r="OGG45" s="296"/>
      <c r="OGH45" s="296"/>
      <c r="OGI45" s="296"/>
      <c r="OGJ45" s="296"/>
      <c r="OGK45" s="296"/>
      <c r="OGL45" s="296"/>
      <c r="OGM45" s="296"/>
      <c r="OGN45" s="296"/>
      <c r="OGO45" s="296"/>
      <c r="OGP45" s="296"/>
      <c r="OGQ45" s="296"/>
      <c r="OGR45" s="296"/>
      <c r="OGS45" s="296"/>
      <c r="OGT45" s="296"/>
      <c r="OGU45" s="296"/>
      <c r="OGV45" s="296"/>
      <c r="OGW45" s="296"/>
      <c r="OGX45" s="296"/>
      <c r="OGY45" s="296"/>
      <c r="OGZ45" s="296"/>
      <c r="OHA45" s="296"/>
      <c r="OHB45" s="296"/>
      <c r="OHC45" s="296"/>
      <c r="OHD45" s="296"/>
      <c r="OHE45" s="296"/>
      <c r="OHF45" s="296"/>
      <c r="OHG45" s="296"/>
      <c r="OHH45" s="296"/>
      <c r="OHI45" s="296"/>
      <c r="OHJ45" s="296"/>
      <c r="OHK45" s="296"/>
      <c r="OHL45" s="296"/>
      <c r="OHM45" s="296"/>
      <c r="OHN45" s="296"/>
      <c r="OHO45" s="296"/>
      <c r="OHP45" s="296"/>
      <c r="OHQ45" s="296"/>
      <c r="OHR45" s="296"/>
      <c r="OHS45" s="296"/>
      <c r="OHT45" s="296"/>
      <c r="OHU45" s="296"/>
      <c r="OHV45" s="296"/>
      <c r="OHW45" s="296"/>
      <c r="OHX45" s="296"/>
      <c r="OHY45" s="296"/>
      <c r="OHZ45" s="296"/>
      <c r="OIA45" s="296"/>
      <c r="OIB45" s="296"/>
      <c r="OIC45" s="296"/>
      <c r="OID45" s="296"/>
      <c r="OIE45" s="296"/>
      <c r="OIF45" s="296"/>
      <c r="OIG45" s="296"/>
      <c r="OIH45" s="296"/>
      <c r="OII45" s="296"/>
      <c r="OIJ45" s="296"/>
      <c r="OIK45" s="296"/>
      <c r="OIL45" s="296"/>
      <c r="OIM45" s="296"/>
      <c r="OIN45" s="296"/>
      <c r="OIO45" s="296"/>
      <c r="OIP45" s="296"/>
      <c r="OIQ45" s="296"/>
      <c r="OIR45" s="296"/>
      <c r="OIS45" s="296"/>
      <c r="OIT45" s="296"/>
      <c r="OIU45" s="296"/>
      <c r="OIV45" s="296"/>
      <c r="OIW45" s="296"/>
      <c r="OIX45" s="296"/>
      <c r="OIY45" s="296"/>
      <c r="OIZ45" s="296"/>
      <c r="OJA45" s="296"/>
      <c r="OJB45" s="296"/>
      <c r="OJC45" s="296"/>
      <c r="OJD45" s="296"/>
      <c r="OJE45" s="296"/>
      <c r="OJF45" s="296"/>
      <c r="OJG45" s="296"/>
      <c r="OJH45" s="296"/>
      <c r="OJI45" s="296"/>
      <c r="OJJ45" s="296"/>
      <c r="OJK45" s="296"/>
      <c r="OJL45" s="296"/>
      <c r="OJM45" s="296"/>
      <c r="OJN45" s="296"/>
      <c r="OJO45" s="296"/>
      <c r="OJP45" s="296"/>
      <c r="OJQ45" s="296"/>
      <c r="OJR45" s="296"/>
      <c r="OJS45" s="296"/>
      <c r="OJT45" s="296"/>
      <c r="OJU45" s="296"/>
      <c r="OJV45" s="296"/>
      <c r="OJW45" s="296"/>
      <c r="OJX45" s="296"/>
      <c r="OJY45" s="296"/>
      <c r="OJZ45" s="296"/>
      <c r="OKA45" s="296"/>
      <c r="OKB45" s="296"/>
      <c r="OKC45" s="296"/>
      <c r="OKD45" s="296"/>
      <c r="OKE45" s="296"/>
      <c r="OKF45" s="296"/>
      <c r="OKG45" s="296"/>
      <c r="OKH45" s="296"/>
      <c r="OKI45" s="296"/>
      <c r="OKJ45" s="296"/>
      <c r="OKK45" s="296"/>
      <c r="OKL45" s="296"/>
      <c r="OKM45" s="296"/>
      <c r="OKN45" s="296"/>
      <c r="OKO45" s="296"/>
      <c r="OKP45" s="296"/>
      <c r="OKQ45" s="296"/>
      <c r="OKR45" s="296"/>
      <c r="OKS45" s="296"/>
      <c r="OKT45" s="296"/>
      <c r="OKU45" s="296"/>
      <c r="OKV45" s="296"/>
      <c r="OKW45" s="296"/>
      <c r="OKX45" s="296"/>
      <c r="OKY45" s="296"/>
      <c r="OKZ45" s="296"/>
      <c r="OLA45" s="296"/>
      <c r="OLB45" s="296"/>
      <c r="OLC45" s="296"/>
      <c r="OLD45" s="296"/>
      <c r="OLE45" s="296"/>
      <c r="OLF45" s="296"/>
      <c r="OLG45" s="296"/>
      <c r="OLH45" s="296"/>
      <c r="OLI45" s="296"/>
      <c r="OLJ45" s="296"/>
      <c r="OLK45" s="296"/>
      <c r="OLL45" s="296"/>
      <c r="OLM45" s="296"/>
      <c r="OLN45" s="296"/>
      <c r="OLO45" s="296"/>
      <c r="OLP45" s="296"/>
      <c r="OLQ45" s="296"/>
      <c r="OLR45" s="296"/>
      <c r="OLS45" s="296"/>
      <c r="OLT45" s="296"/>
      <c r="OLU45" s="296"/>
      <c r="OLV45" s="296"/>
      <c r="OLW45" s="296"/>
      <c r="OLX45" s="296"/>
      <c r="OLY45" s="296"/>
      <c r="OLZ45" s="296"/>
      <c r="OMA45" s="296"/>
      <c r="OMB45" s="296"/>
      <c r="OMC45" s="296"/>
      <c r="OMD45" s="296"/>
      <c r="OME45" s="296"/>
      <c r="OMF45" s="296"/>
      <c r="OMG45" s="296"/>
      <c r="OMH45" s="296"/>
      <c r="OMI45" s="296"/>
      <c r="OMJ45" s="296"/>
      <c r="OMK45" s="296"/>
      <c r="OML45" s="296"/>
      <c r="OMM45" s="296"/>
      <c r="OMN45" s="296"/>
      <c r="OMO45" s="296"/>
      <c r="OMP45" s="296"/>
      <c r="OMQ45" s="296"/>
      <c r="OMR45" s="296"/>
      <c r="OMS45" s="296"/>
      <c r="OMT45" s="296"/>
      <c r="OMU45" s="296"/>
      <c r="OMV45" s="296"/>
      <c r="OMW45" s="296"/>
      <c r="OMX45" s="296"/>
      <c r="OMY45" s="296"/>
      <c r="OMZ45" s="296"/>
      <c r="ONA45" s="296"/>
      <c r="ONB45" s="296"/>
      <c r="ONC45" s="296"/>
      <c r="OND45" s="296"/>
      <c r="ONE45" s="296"/>
      <c r="ONF45" s="296"/>
      <c r="ONG45" s="296"/>
      <c r="ONH45" s="296"/>
      <c r="ONI45" s="296"/>
      <c r="ONJ45" s="296"/>
      <c r="ONK45" s="296"/>
      <c r="ONL45" s="296"/>
      <c r="ONM45" s="296"/>
      <c r="ONN45" s="296"/>
      <c r="ONO45" s="296"/>
      <c r="ONP45" s="296"/>
      <c r="ONQ45" s="296"/>
      <c r="ONR45" s="296"/>
      <c r="ONS45" s="296"/>
      <c r="ONT45" s="296"/>
      <c r="ONU45" s="296"/>
      <c r="ONV45" s="296"/>
      <c r="ONW45" s="296"/>
      <c r="ONX45" s="296"/>
      <c r="ONY45" s="296"/>
      <c r="ONZ45" s="296"/>
      <c r="OOA45" s="296"/>
      <c r="OOB45" s="296"/>
      <c r="OOC45" s="296"/>
      <c r="OOD45" s="296"/>
      <c r="OOE45" s="296"/>
      <c r="OOF45" s="296"/>
      <c r="OOG45" s="296"/>
      <c r="OOH45" s="296"/>
      <c r="OOI45" s="296"/>
      <c r="OOJ45" s="296"/>
      <c r="OOK45" s="296"/>
      <c r="OOL45" s="296"/>
      <c r="OOM45" s="296"/>
      <c r="OON45" s="296"/>
      <c r="OOO45" s="296"/>
      <c r="OOP45" s="296"/>
      <c r="OOQ45" s="296"/>
      <c r="OOR45" s="296"/>
      <c r="OOS45" s="296"/>
      <c r="OOT45" s="296"/>
      <c r="OOU45" s="296"/>
      <c r="OOV45" s="296"/>
      <c r="OOW45" s="296"/>
      <c r="OOX45" s="296"/>
      <c r="OOY45" s="296"/>
      <c r="OOZ45" s="296"/>
      <c r="OPA45" s="296"/>
      <c r="OPB45" s="296"/>
      <c r="OPC45" s="296"/>
      <c r="OPD45" s="296"/>
      <c r="OPE45" s="296"/>
      <c r="OPF45" s="296"/>
      <c r="OPG45" s="296"/>
      <c r="OPH45" s="296"/>
      <c r="OPI45" s="296"/>
      <c r="OPJ45" s="296"/>
      <c r="OPK45" s="296"/>
      <c r="OPL45" s="296"/>
      <c r="OPM45" s="296"/>
      <c r="OPN45" s="296"/>
      <c r="OPO45" s="296"/>
      <c r="OPP45" s="296"/>
      <c r="OPQ45" s="296"/>
      <c r="OPR45" s="296"/>
      <c r="OPS45" s="296"/>
      <c r="OPT45" s="296"/>
      <c r="OPU45" s="296"/>
      <c r="OPV45" s="296"/>
      <c r="OPW45" s="296"/>
      <c r="OPX45" s="296"/>
      <c r="OPY45" s="296"/>
      <c r="OPZ45" s="296"/>
      <c r="OQA45" s="296"/>
      <c r="OQB45" s="296"/>
      <c r="OQC45" s="296"/>
      <c r="OQD45" s="296"/>
      <c r="OQE45" s="296"/>
      <c r="OQF45" s="296"/>
      <c r="OQG45" s="296"/>
      <c r="OQH45" s="296"/>
      <c r="OQI45" s="296"/>
      <c r="OQJ45" s="296"/>
      <c r="OQK45" s="296"/>
      <c r="OQL45" s="296"/>
      <c r="OQM45" s="296"/>
      <c r="OQN45" s="296"/>
      <c r="OQO45" s="296"/>
      <c r="OQP45" s="296"/>
      <c r="OQQ45" s="296"/>
      <c r="OQR45" s="296"/>
      <c r="OQS45" s="296"/>
      <c r="OQT45" s="296"/>
      <c r="OQU45" s="296"/>
      <c r="OQV45" s="296"/>
      <c r="OQW45" s="296"/>
      <c r="OQX45" s="296"/>
      <c r="OQY45" s="296"/>
      <c r="OQZ45" s="296"/>
      <c r="ORA45" s="296"/>
      <c r="ORB45" s="296"/>
      <c r="ORC45" s="296"/>
      <c r="ORD45" s="296"/>
      <c r="ORE45" s="296"/>
      <c r="ORF45" s="296"/>
      <c r="ORG45" s="296"/>
      <c r="ORH45" s="296"/>
      <c r="ORI45" s="296"/>
      <c r="ORJ45" s="296"/>
      <c r="ORK45" s="296"/>
      <c r="ORL45" s="296"/>
      <c r="ORM45" s="296"/>
      <c r="ORN45" s="296"/>
      <c r="ORO45" s="296"/>
      <c r="ORP45" s="296"/>
      <c r="ORQ45" s="296"/>
      <c r="ORR45" s="296"/>
      <c r="ORS45" s="296"/>
      <c r="ORT45" s="296"/>
      <c r="ORU45" s="296"/>
      <c r="ORV45" s="296"/>
      <c r="ORW45" s="296"/>
      <c r="ORX45" s="296"/>
      <c r="ORY45" s="296"/>
      <c r="ORZ45" s="296"/>
      <c r="OSA45" s="296"/>
      <c r="OSB45" s="296"/>
      <c r="OSC45" s="296"/>
      <c r="OSD45" s="296"/>
      <c r="OSE45" s="296"/>
      <c r="OSF45" s="296"/>
      <c r="OSG45" s="296"/>
      <c r="OSH45" s="296"/>
      <c r="OSI45" s="296"/>
      <c r="OSJ45" s="296"/>
      <c r="OSK45" s="296"/>
      <c r="OSL45" s="296"/>
      <c r="OSM45" s="296"/>
      <c r="OSN45" s="296"/>
      <c r="OSO45" s="296"/>
      <c r="OSP45" s="296"/>
      <c r="OSQ45" s="296"/>
      <c r="OSR45" s="296"/>
      <c r="OSS45" s="296"/>
      <c r="OST45" s="296"/>
      <c r="OSU45" s="296"/>
      <c r="OSV45" s="296"/>
      <c r="OSW45" s="296"/>
      <c r="OSX45" s="296"/>
      <c r="OSY45" s="296"/>
      <c r="OSZ45" s="296"/>
      <c r="OTA45" s="296"/>
      <c r="OTB45" s="296"/>
      <c r="OTC45" s="296"/>
      <c r="OTD45" s="296"/>
      <c r="OTE45" s="296"/>
      <c r="OTF45" s="296"/>
      <c r="OTG45" s="296"/>
      <c r="OTH45" s="296"/>
      <c r="OTI45" s="296"/>
      <c r="OTJ45" s="296"/>
      <c r="OTK45" s="296"/>
      <c r="OTL45" s="296"/>
      <c r="OTM45" s="296"/>
      <c r="OTN45" s="296"/>
      <c r="OTO45" s="296"/>
      <c r="OTP45" s="296"/>
      <c r="OTQ45" s="296"/>
      <c r="OTR45" s="296"/>
      <c r="OTS45" s="296"/>
      <c r="OTT45" s="296"/>
      <c r="OTU45" s="296"/>
      <c r="OTV45" s="296"/>
      <c r="OTW45" s="296"/>
      <c r="OTX45" s="296"/>
      <c r="OTY45" s="296"/>
      <c r="OTZ45" s="296"/>
      <c r="OUA45" s="296"/>
      <c r="OUB45" s="296"/>
      <c r="OUC45" s="296"/>
      <c r="OUD45" s="296"/>
      <c r="OUE45" s="296"/>
      <c r="OUF45" s="296"/>
      <c r="OUG45" s="296"/>
      <c r="OUH45" s="296"/>
      <c r="OUI45" s="296"/>
      <c r="OUJ45" s="296"/>
      <c r="OUK45" s="296"/>
      <c r="OUL45" s="296"/>
      <c r="OUM45" s="296"/>
      <c r="OUN45" s="296"/>
      <c r="OUO45" s="296"/>
      <c r="OUP45" s="296"/>
      <c r="OUQ45" s="296"/>
      <c r="OUR45" s="296"/>
      <c r="OUS45" s="296"/>
      <c r="OUT45" s="296"/>
      <c r="OUU45" s="296"/>
      <c r="OUV45" s="296"/>
      <c r="OUW45" s="296"/>
      <c r="OUX45" s="296"/>
      <c r="OUY45" s="296"/>
      <c r="OUZ45" s="296"/>
      <c r="OVA45" s="296"/>
      <c r="OVB45" s="296"/>
      <c r="OVC45" s="296"/>
      <c r="OVD45" s="296"/>
      <c r="OVE45" s="296"/>
      <c r="OVF45" s="296"/>
      <c r="OVG45" s="296"/>
      <c r="OVH45" s="296"/>
      <c r="OVI45" s="296"/>
      <c r="OVJ45" s="296"/>
      <c r="OVK45" s="296"/>
      <c r="OVL45" s="296"/>
      <c r="OVM45" s="296"/>
      <c r="OVN45" s="296"/>
      <c r="OVO45" s="296"/>
      <c r="OVP45" s="296"/>
      <c r="OVQ45" s="296"/>
      <c r="OVR45" s="296"/>
      <c r="OVS45" s="296"/>
      <c r="OVT45" s="296"/>
      <c r="OVU45" s="296"/>
      <c r="OVV45" s="296"/>
      <c r="OVW45" s="296"/>
      <c r="OVX45" s="296"/>
      <c r="OVY45" s="296"/>
      <c r="OVZ45" s="296"/>
      <c r="OWA45" s="296"/>
      <c r="OWB45" s="296"/>
      <c r="OWC45" s="296"/>
      <c r="OWD45" s="296"/>
      <c r="OWE45" s="296"/>
      <c r="OWF45" s="296"/>
      <c r="OWG45" s="296"/>
      <c r="OWH45" s="296"/>
      <c r="OWI45" s="296"/>
      <c r="OWJ45" s="296"/>
      <c r="OWK45" s="296"/>
      <c r="OWL45" s="296"/>
      <c r="OWM45" s="296"/>
      <c r="OWN45" s="296"/>
      <c r="OWO45" s="296"/>
      <c r="OWP45" s="296"/>
      <c r="OWQ45" s="296"/>
      <c r="OWR45" s="296"/>
      <c r="OWS45" s="296"/>
      <c r="OWT45" s="296"/>
      <c r="OWU45" s="296"/>
      <c r="OWV45" s="296"/>
      <c r="OWW45" s="296"/>
      <c r="OWX45" s="296"/>
      <c r="OWY45" s="296"/>
      <c r="OWZ45" s="296"/>
      <c r="OXA45" s="296"/>
      <c r="OXB45" s="296"/>
      <c r="OXC45" s="296"/>
      <c r="OXD45" s="296"/>
      <c r="OXE45" s="296"/>
      <c r="OXF45" s="296"/>
      <c r="OXG45" s="296"/>
      <c r="OXH45" s="296"/>
      <c r="OXI45" s="296"/>
      <c r="OXJ45" s="296"/>
      <c r="OXK45" s="296"/>
      <c r="OXL45" s="296"/>
      <c r="OXM45" s="296"/>
      <c r="OXN45" s="296"/>
      <c r="OXO45" s="296"/>
      <c r="OXP45" s="296"/>
      <c r="OXQ45" s="296"/>
      <c r="OXR45" s="296"/>
      <c r="OXS45" s="296"/>
      <c r="OXT45" s="296"/>
      <c r="OXU45" s="296"/>
      <c r="OXV45" s="296"/>
      <c r="OXW45" s="296"/>
      <c r="OXX45" s="296"/>
      <c r="OXY45" s="296"/>
      <c r="OXZ45" s="296"/>
      <c r="OYA45" s="296"/>
      <c r="OYB45" s="296"/>
      <c r="OYC45" s="296"/>
      <c r="OYD45" s="296"/>
      <c r="OYE45" s="296"/>
      <c r="OYF45" s="296"/>
      <c r="OYG45" s="296"/>
      <c r="OYH45" s="296"/>
      <c r="OYI45" s="296"/>
      <c r="OYJ45" s="296"/>
      <c r="OYK45" s="296"/>
      <c r="OYL45" s="296"/>
      <c r="OYM45" s="296"/>
      <c r="OYN45" s="296"/>
      <c r="OYO45" s="296"/>
      <c r="OYP45" s="296"/>
      <c r="OYQ45" s="296"/>
      <c r="OYR45" s="296"/>
      <c r="OYS45" s="296"/>
      <c r="OYT45" s="296"/>
      <c r="OYU45" s="296"/>
      <c r="OYV45" s="296"/>
      <c r="OYW45" s="296"/>
      <c r="OYX45" s="296"/>
      <c r="OYY45" s="296"/>
      <c r="OYZ45" s="296"/>
      <c r="OZA45" s="296"/>
      <c r="OZB45" s="296"/>
      <c r="OZC45" s="296"/>
      <c r="OZD45" s="296"/>
      <c r="OZE45" s="296"/>
      <c r="OZF45" s="296"/>
      <c r="OZG45" s="296"/>
      <c r="OZH45" s="296"/>
      <c r="OZI45" s="296"/>
      <c r="OZJ45" s="296"/>
      <c r="OZK45" s="296"/>
      <c r="OZL45" s="296"/>
      <c r="OZM45" s="296"/>
      <c r="OZN45" s="296"/>
      <c r="OZO45" s="296"/>
      <c r="OZP45" s="296"/>
      <c r="OZQ45" s="296"/>
      <c r="OZR45" s="296"/>
      <c r="OZS45" s="296"/>
      <c r="OZT45" s="296"/>
      <c r="OZU45" s="296"/>
      <c r="OZV45" s="296"/>
      <c r="OZW45" s="296"/>
      <c r="OZX45" s="296"/>
      <c r="OZY45" s="296"/>
      <c r="OZZ45" s="296"/>
      <c r="PAA45" s="296"/>
      <c r="PAB45" s="296"/>
      <c r="PAC45" s="296"/>
      <c r="PAD45" s="296"/>
      <c r="PAE45" s="296"/>
      <c r="PAF45" s="296"/>
      <c r="PAG45" s="296"/>
      <c r="PAH45" s="296"/>
      <c r="PAI45" s="296"/>
      <c r="PAJ45" s="296"/>
      <c r="PAK45" s="296"/>
      <c r="PAL45" s="296"/>
      <c r="PAM45" s="296"/>
      <c r="PAN45" s="296"/>
      <c r="PAO45" s="296"/>
      <c r="PAP45" s="296"/>
      <c r="PAQ45" s="296"/>
      <c r="PAR45" s="296"/>
      <c r="PAS45" s="296"/>
      <c r="PAT45" s="296"/>
      <c r="PAU45" s="296"/>
      <c r="PAV45" s="296"/>
      <c r="PAW45" s="296"/>
      <c r="PAX45" s="296"/>
      <c r="PAY45" s="296"/>
      <c r="PAZ45" s="296"/>
      <c r="PBA45" s="296"/>
      <c r="PBB45" s="296"/>
      <c r="PBC45" s="296"/>
      <c r="PBD45" s="296"/>
      <c r="PBE45" s="296"/>
      <c r="PBF45" s="296"/>
      <c r="PBG45" s="296"/>
      <c r="PBH45" s="296"/>
      <c r="PBI45" s="296"/>
      <c r="PBJ45" s="296"/>
      <c r="PBK45" s="296"/>
      <c r="PBL45" s="296"/>
      <c r="PBM45" s="296"/>
      <c r="PBN45" s="296"/>
      <c r="PBO45" s="296"/>
      <c r="PBP45" s="296"/>
      <c r="PBQ45" s="296"/>
      <c r="PBR45" s="296"/>
      <c r="PBS45" s="296"/>
      <c r="PBT45" s="296"/>
      <c r="PBU45" s="296"/>
      <c r="PBV45" s="296"/>
      <c r="PBW45" s="296"/>
      <c r="PBX45" s="296"/>
      <c r="PBY45" s="296"/>
      <c r="PBZ45" s="296"/>
      <c r="PCA45" s="296"/>
      <c r="PCB45" s="296"/>
      <c r="PCC45" s="296"/>
      <c r="PCD45" s="296"/>
      <c r="PCE45" s="296"/>
      <c r="PCF45" s="296"/>
      <c r="PCG45" s="296"/>
      <c r="PCH45" s="296"/>
      <c r="PCI45" s="296"/>
      <c r="PCJ45" s="296"/>
      <c r="PCK45" s="296"/>
      <c r="PCL45" s="296"/>
      <c r="PCM45" s="296"/>
      <c r="PCN45" s="296"/>
      <c r="PCO45" s="296"/>
      <c r="PCP45" s="296"/>
      <c r="PCQ45" s="296"/>
      <c r="PCR45" s="296"/>
      <c r="PCS45" s="296"/>
      <c r="PCT45" s="296"/>
      <c r="PCU45" s="296"/>
      <c r="PCV45" s="296"/>
      <c r="PCW45" s="296"/>
      <c r="PCX45" s="296"/>
      <c r="PCY45" s="296"/>
      <c r="PCZ45" s="296"/>
      <c r="PDA45" s="296"/>
      <c r="PDB45" s="296"/>
      <c r="PDC45" s="296"/>
      <c r="PDD45" s="296"/>
      <c r="PDE45" s="296"/>
      <c r="PDF45" s="296"/>
      <c r="PDG45" s="296"/>
      <c r="PDH45" s="296"/>
      <c r="PDI45" s="296"/>
      <c r="PDJ45" s="296"/>
      <c r="PDK45" s="296"/>
      <c r="PDL45" s="296"/>
      <c r="PDM45" s="296"/>
      <c r="PDN45" s="296"/>
      <c r="PDO45" s="296"/>
      <c r="PDP45" s="296"/>
      <c r="PDQ45" s="296"/>
      <c r="PDR45" s="296"/>
      <c r="PDS45" s="296"/>
      <c r="PDT45" s="296"/>
      <c r="PDU45" s="296"/>
      <c r="PDV45" s="296"/>
      <c r="PDW45" s="296"/>
      <c r="PDX45" s="296"/>
      <c r="PDY45" s="296"/>
      <c r="PDZ45" s="296"/>
      <c r="PEA45" s="296"/>
      <c r="PEB45" s="296"/>
      <c r="PEC45" s="296"/>
      <c r="PED45" s="296"/>
      <c r="PEE45" s="296"/>
      <c r="PEF45" s="296"/>
      <c r="PEG45" s="296"/>
      <c r="PEH45" s="296"/>
      <c r="PEI45" s="296"/>
      <c r="PEJ45" s="296"/>
      <c r="PEK45" s="296"/>
      <c r="PEL45" s="296"/>
      <c r="PEM45" s="296"/>
      <c r="PEN45" s="296"/>
      <c r="PEO45" s="296"/>
      <c r="PEP45" s="296"/>
      <c r="PEQ45" s="296"/>
      <c r="PER45" s="296"/>
      <c r="PES45" s="296"/>
      <c r="PET45" s="296"/>
      <c r="PEU45" s="296"/>
      <c r="PEV45" s="296"/>
      <c r="PEW45" s="296"/>
      <c r="PEX45" s="296"/>
      <c r="PEY45" s="296"/>
      <c r="PEZ45" s="296"/>
      <c r="PFA45" s="296"/>
      <c r="PFB45" s="296"/>
      <c r="PFC45" s="296"/>
      <c r="PFD45" s="296"/>
      <c r="PFE45" s="296"/>
      <c r="PFF45" s="296"/>
      <c r="PFG45" s="296"/>
      <c r="PFH45" s="296"/>
      <c r="PFI45" s="296"/>
      <c r="PFJ45" s="296"/>
      <c r="PFK45" s="296"/>
      <c r="PFL45" s="296"/>
      <c r="PFM45" s="296"/>
      <c r="PFN45" s="296"/>
      <c r="PFO45" s="296"/>
      <c r="PFP45" s="296"/>
      <c r="PFQ45" s="296"/>
      <c r="PFR45" s="296"/>
      <c r="PFS45" s="296"/>
      <c r="PFT45" s="296"/>
      <c r="PFU45" s="296"/>
      <c r="PFV45" s="296"/>
      <c r="PFW45" s="296"/>
      <c r="PFX45" s="296"/>
      <c r="PFY45" s="296"/>
      <c r="PFZ45" s="296"/>
      <c r="PGA45" s="296"/>
      <c r="PGB45" s="296"/>
      <c r="PGC45" s="296"/>
      <c r="PGD45" s="296"/>
      <c r="PGE45" s="296"/>
      <c r="PGF45" s="296"/>
      <c r="PGG45" s="296"/>
      <c r="PGH45" s="296"/>
      <c r="PGI45" s="296"/>
      <c r="PGJ45" s="296"/>
      <c r="PGK45" s="296"/>
      <c r="PGL45" s="296"/>
      <c r="PGM45" s="296"/>
      <c r="PGN45" s="296"/>
      <c r="PGO45" s="296"/>
      <c r="PGP45" s="296"/>
      <c r="PGQ45" s="296"/>
      <c r="PGR45" s="296"/>
      <c r="PGS45" s="296"/>
      <c r="PGT45" s="296"/>
      <c r="PGU45" s="296"/>
      <c r="PGV45" s="296"/>
      <c r="PGW45" s="296"/>
      <c r="PGX45" s="296"/>
      <c r="PGY45" s="296"/>
      <c r="PGZ45" s="296"/>
      <c r="PHA45" s="296"/>
      <c r="PHB45" s="296"/>
      <c r="PHC45" s="296"/>
      <c r="PHD45" s="296"/>
      <c r="PHE45" s="296"/>
      <c r="PHF45" s="296"/>
      <c r="PHG45" s="296"/>
      <c r="PHH45" s="296"/>
      <c r="PHI45" s="296"/>
      <c r="PHJ45" s="296"/>
      <c r="PHK45" s="296"/>
      <c r="PHL45" s="296"/>
      <c r="PHM45" s="296"/>
      <c r="PHN45" s="296"/>
      <c r="PHO45" s="296"/>
      <c r="PHP45" s="296"/>
      <c r="PHQ45" s="296"/>
      <c r="PHR45" s="296"/>
      <c r="PHS45" s="296"/>
      <c r="PHT45" s="296"/>
      <c r="PHU45" s="296"/>
      <c r="PHV45" s="296"/>
      <c r="PHW45" s="296"/>
      <c r="PHX45" s="296"/>
      <c r="PHY45" s="296"/>
      <c r="PHZ45" s="296"/>
      <c r="PIA45" s="296"/>
      <c r="PIB45" s="296"/>
      <c r="PIC45" s="296"/>
      <c r="PID45" s="296"/>
      <c r="PIE45" s="296"/>
      <c r="PIF45" s="296"/>
      <c r="PIG45" s="296"/>
      <c r="PIH45" s="296"/>
      <c r="PII45" s="296"/>
      <c r="PIJ45" s="296"/>
      <c r="PIK45" s="296"/>
      <c r="PIL45" s="296"/>
      <c r="PIM45" s="296"/>
      <c r="PIN45" s="296"/>
      <c r="PIO45" s="296"/>
      <c r="PIP45" s="296"/>
      <c r="PIQ45" s="296"/>
      <c r="PIR45" s="296"/>
      <c r="PIS45" s="296"/>
      <c r="PIT45" s="296"/>
      <c r="PIU45" s="296"/>
      <c r="PIV45" s="296"/>
      <c r="PIW45" s="296"/>
      <c r="PIX45" s="296"/>
      <c r="PIY45" s="296"/>
      <c r="PIZ45" s="296"/>
      <c r="PJA45" s="296"/>
      <c r="PJB45" s="296"/>
      <c r="PJC45" s="296"/>
      <c r="PJD45" s="296"/>
      <c r="PJE45" s="296"/>
      <c r="PJF45" s="296"/>
      <c r="PJG45" s="296"/>
      <c r="PJH45" s="296"/>
      <c r="PJI45" s="296"/>
      <c r="PJJ45" s="296"/>
      <c r="PJK45" s="296"/>
      <c r="PJL45" s="296"/>
      <c r="PJM45" s="296"/>
      <c r="PJN45" s="296"/>
      <c r="PJO45" s="296"/>
      <c r="PJP45" s="296"/>
      <c r="PJQ45" s="296"/>
      <c r="PJR45" s="296"/>
      <c r="PJS45" s="296"/>
      <c r="PJT45" s="296"/>
      <c r="PJU45" s="296"/>
      <c r="PJV45" s="296"/>
      <c r="PJW45" s="296"/>
      <c r="PJX45" s="296"/>
      <c r="PJY45" s="296"/>
      <c r="PJZ45" s="296"/>
      <c r="PKA45" s="296"/>
      <c r="PKB45" s="296"/>
      <c r="PKC45" s="296"/>
      <c r="PKD45" s="296"/>
      <c r="PKE45" s="296"/>
      <c r="PKF45" s="296"/>
      <c r="PKG45" s="296"/>
      <c r="PKH45" s="296"/>
      <c r="PKI45" s="296"/>
      <c r="PKJ45" s="296"/>
      <c r="PKK45" s="296"/>
      <c r="PKL45" s="296"/>
      <c r="PKM45" s="296"/>
      <c r="PKN45" s="296"/>
      <c r="PKO45" s="296"/>
      <c r="PKP45" s="296"/>
      <c r="PKQ45" s="296"/>
      <c r="PKR45" s="296"/>
      <c r="PKS45" s="296"/>
      <c r="PKT45" s="296"/>
      <c r="PKU45" s="296"/>
      <c r="PKV45" s="296"/>
      <c r="PKW45" s="296"/>
      <c r="PKX45" s="296"/>
      <c r="PKY45" s="296"/>
      <c r="PKZ45" s="296"/>
      <c r="PLA45" s="296"/>
      <c r="PLB45" s="296"/>
      <c r="PLC45" s="296"/>
      <c r="PLD45" s="296"/>
      <c r="PLE45" s="296"/>
      <c r="PLF45" s="296"/>
      <c r="PLG45" s="296"/>
      <c r="PLH45" s="296"/>
      <c r="PLI45" s="296"/>
      <c r="PLJ45" s="296"/>
      <c r="PLK45" s="296"/>
      <c r="PLL45" s="296"/>
      <c r="PLM45" s="296"/>
      <c r="PLN45" s="296"/>
      <c r="PLO45" s="296"/>
      <c r="PLP45" s="296"/>
      <c r="PLQ45" s="296"/>
      <c r="PLR45" s="296"/>
      <c r="PLS45" s="296"/>
      <c r="PLT45" s="296"/>
      <c r="PLU45" s="296"/>
      <c r="PLV45" s="296"/>
      <c r="PLW45" s="296"/>
      <c r="PLX45" s="296"/>
      <c r="PLY45" s="296"/>
      <c r="PLZ45" s="296"/>
      <c r="PMA45" s="296"/>
      <c r="PMB45" s="296"/>
      <c r="PMC45" s="296"/>
      <c r="PMD45" s="296"/>
      <c r="PME45" s="296"/>
      <c r="PMF45" s="296"/>
      <c r="PMG45" s="296"/>
      <c r="PMH45" s="296"/>
      <c r="PMI45" s="296"/>
      <c r="PMJ45" s="296"/>
      <c r="PMK45" s="296"/>
      <c r="PML45" s="296"/>
      <c r="PMM45" s="296"/>
      <c r="PMN45" s="296"/>
      <c r="PMO45" s="296"/>
      <c r="PMP45" s="296"/>
      <c r="PMQ45" s="296"/>
      <c r="PMR45" s="296"/>
      <c r="PMS45" s="296"/>
      <c r="PMT45" s="296"/>
      <c r="PMU45" s="296"/>
      <c r="PMV45" s="296"/>
      <c r="PMW45" s="296"/>
      <c r="PMX45" s="296"/>
      <c r="PMY45" s="296"/>
      <c r="PMZ45" s="296"/>
      <c r="PNA45" s="296"/>
      <c r="PNB45" s="296"/>
      <c r="PNC45" s="296"/>
      <c r="PND45" s="296"/>
      <c r="PNE45" s="296"/>
      <c r="PNF45" s="296"/>
      <c r="PNG45" s="296"/>
      <c r="PNH45" s="296"/>
      <c r="PNI45" s="296"/>
      <c r="PNJ45" s="296"/>
      <c r="PNK45" s="296"/>
      <c r="PNL45" s="296"/>
      <c r="PNM45" s="296"/>
      <c r="PNN45" s="296"/>
      <c r="PNO45" s="296"/>
      <c r="PNP45" s="296"/>
      <c r="PNQ45" s="296"/>
      <c r="PNR45" s="296"/>
      <c r="PNS45" s="296"/>
      <c r="PNT45" s="296"/>
      <c r="PNU45" s="296"/>
      <c r="PNV45" s="296"/>
      <c r="PNW45" s="296"/>
      <c r="PNX45" s="296"/>
      <c r="PNY45" s="296"/>
      <c r="PNZ45" s="296"/>
      <c r="POA45" s="296"/>
      <c r="POB45" s="296"/>
      <c r="POC45" s="296"/>
      <c r="POD45" s="296"/>
      <c r="POE45" s="296"/>
      <c r="POF45" s="296"/>
      <c r="POG45" s="296"/>
      <c r="POH45" s="296"/>
      <c r="POI45" s="296"/>
      <c r="POJ45" s="296"/>
      <c r="POK45" s="296"/>
      <c r="POL45" s="296"/>
      <c r="POM45" s="296"/>
      <c r="PON45" s="296"/>
      <c r="POO45" s="296"/>
      <c r="POP45" s="296"/>
      <c r="POQ45" s="296"/>
      <c r="POR45" s="296"/>
      <c r="POS45" s="296"/>
      <c r="POT45" s="296"/>
      <c r="POU45" s="296"/>
      <c r="POV45" s="296"/>
      <c r="POW45" s="296"/>
      <c r="POX45" s="296"/>
      <c r="POY45" s="296"/>
      <c r="POZ45" s="296"/>
      <c r="PPA45" s="296"/>
      <c r="PPB45" s="296"/>
      <c r="PPC45" s="296"/>
      <c r="PPD45" s="296"/>
      <c r="PPE45" s="296"/>
      <c r="PPF45" s="296"/>
      <c r="PPG45" s="296"/>
      <c r="PPH45" s="296"/>
      <c r="PPI45" s="296"/>
      <c r="PPJ45" s="296"/>
      <c r="PPK45" s="296"/>
      <c r="PPL45" s="296"/>
      <c r="PPM45" s="296"/>
      <c r="PPN45" s="296"/>
      <c r="PPO45" s="296"/>
      <c r="PPP45" s="296"/>
      <c r="PPQ45" s="296"/>
      <c r="PPR45" s="296"/>
      <c r="PPS45" s="296"/>
      <c r="PPT45" s="296"/>
      <c r="PPU45" s="296"/>
      <c r="PPV45" s="296"/>
      <c r="PPW45" s="296"/>
      <c r="PPX45" s="296"/>
      <c r="PPY45" s="296"/>
      <c r="PPZ45" s="296"/>
      <c r="PQA45" s="296"/>
      <c r="PQB45" s="296"/>
      <c r="PQC45" s="296"/>
      <c r="PQD45" s="296"/>
      <c r="PQE45" s="296"/>
      <c r="PQF45" s="296"/>
      <c r="PQG45" s="296"/>
      <c r="PQH45" s="296"/>
      <c r="PQI45" s="296"/>
      <c r="PQJ45" s="296"/>
      <c r="PQK45" s="296"/>
      <c r="PQL45" s="296"/>
      <c r="PQM45" s="296"/>
      <c r="PQN45" s="296"/>
      <c r="PQO45" s="296"/>
      <c r="PQP45" s="296"/>
      <c r="PQQ45" s="296"/>
      <c r="PQR45" s="296"/>
      <c r="PQS45" s="296"/>
      <c r="PQT45" s="296"/>
      <c r="PQU45" s="296"/>
      <c r="PQV45" s="296"/>
      <c r="PQW45" s="296"/>
      <c r="PQX45" s="296"/>
      <c r="PQY45" s="296"/>
      <c r="PQZ45" s="296"/>
      <c r="PRA45" s="296"/>
      <c r="PRB45" s="296"/>
      <c r="PRC45" s="296"/>
      <c r="PRD45" s="296"/>
      <c r="PRE45" s="296"/>
      <c r="PRF45" s="296"/>
      <c r="PRG45" s="296"/>
      <c r="PRH45" s="296"/>
      <c r="PRI45" s="296"/>
      <c r="PRJ45" s="296"/>
      <c r="PRK45" s="296"/>
      <c r="PRL45" s="296"/>
      <c r="PRM45" s="296"/>
      <c r="PRN45" s="296"/>
      <c r="PRO45" s="296"/>
      <c r="PRP45" s="296"/>
      <c r="PRQ45" s="296"/>
      <c r="PRR45" s="296"/>
      <c r="PRS45" s="296"/>
      <c r="PRT45" s="296"/>
      <c r="PRU45" s="296"/>
      <c r="PRV45" s="296"/>
      <c r="PRW45" s="296"/>
      <c r="PRX45" s="296"/>
      <c r="PRY45" s="296"/>
      <c r="PRZ45" s="296"/>
      <c r="PSA45" s="296"/>
      <c r="PSB45" s="296"/>
      <c r="PSC45" s="296"/>
      <c r="PSD45" s="296"/>
      <c r="PSE45" s="296"/>
      <c r="PSF45" s="296"/>
      <c r="PSG45" s="296"/>
      <c r="PSH45" s="296"/>
      <c r="PSI45" s="296"/>
      <c r="PSJ45" s="296"/>
      <c r="PSK45" s="296"/>
      <c r="PSL45" s="296"/>
      <c r="PSM45" s="296"/>
      <c r="PSN45" s="296"/>
      <c r="PSO45" s="296"/>
      <c r="PSP45" s="296"/>
      <c r="PSQ45" s="296"/>
      <c r="PSR45" s="296"/>
      <c r="PSS45" s="296"/>
      <c r="PST45" s="296"/>
      <c r="PSU45" s="296"/>
      <c r="PSV45" s="296"/>
      <c r="PSW45" s="296"/>
      <c r="PSX45" s="296"/>
      <c r="PSY45" s="296"/>
      <c r="PSZ45" s="296"/>
      <c r="PTA45" s="296"/>
      <c r="PTB45" s="296"/>
      <c r="PTC45" s="296"/>
      <c r="PTD45" s="296"/>
      <c r="PTE45" s="296"/>
      <c r="PTF45" s="296"/>
      <c r="PTG45" s="296"/>
      <c r="PTH45" s="296"/>
      <c r="PTI45" s="296"/>
      <c r="PTJ45" s="296"/>
      <c r="PTK45" s="296"/>
      <c r="PTL45" s="296"/>
      <c r="PTM45" s="296"/>
      <c r="PTN45" s="296"/>
      <c r="PTO45" s="296"/>
      <c r="PTP45" s="296"/>
      <c r="PTQ45" s="296"/>
      <c r="PTR45" s="296"/>
      <c r="PTS45" s="296"/>
      <c r="PTT45" s="296"/>
      <c r="PTU45" s="296"/>
      <c r="PTV45" s="296"/>
      <c r="PTW45" s="296"/>
      <c r="PTX45" s="296"/>
      <c r="PTY45" s="296"/>
      <c r="PTZ45" s="296"/>
      <c r="PUA45" s="296"/>
      <c r="PUB45" s="296"/>
      <c r="PUC45" s="296"/>
      <c r="PUD45" s="296"/>
      <c r="PUE45" s="296"/>
      <c r="PUF45" s="296"/>
      <c r="PUG45" s="296"/>
      <c r="PUH45" s="296"/>
      <c r="PUI45" s="296"/>
      <c r="PUJ45" s="296"/>
      <c r="PUK45" s="296"/>
      <c r="PUL45" s="296"/>
      <c r="PUM45" s="296"/>
      <c r="PUN45" s="296"/>
      <c r="PUO45" s="296"/>
      <c r="PUP45" s="296"/>
      <c r="PUQ45" s="296"/>
      <c r="PUR45" s="296"/>
      <c r="PUS45" s="296"/>
      <c r="PUT45" s="296"/>
      <c r="PUU45" s="296"/>
      <c r="PUV45" s="296"/>
      <c r="PUW45" s="296"/>
      <c r="PUX45" s="296"/>
      <c r="PUY45" s="296"/>
      <c r="PUZ45" s="296"/>
      <c r="PVA45" s="296"/>
      <c r="PVB45" s="296"/>
      <c r="PVC45" s="296"/>
      <c r="PVD45" s="296"/>
      <c r="PVE45" s="296"/>
      <c r="PVF45" s="296"/>
      <c r="PVG45" s="296"/>
      <c r="PVH45" s="296"/>
      <c r="PVI45" s="296"/>
      <c r="PVJ45" s="296"/>
      <c r="PVK45" s="296"/>
      <c r="PVL45" s="296"/>
      <c r="PVM45" s="296"/>
      <c r="PVN45" s="296"/>
      <c r="PVO45" s="296"/>
      <c r="PVP45" s="296"/>
      <c r="PVQ45" s="296"/>
      <c r="PVR45" s="296"/>
      <c r="PVS45" s="296"/>
      <c r="PVT45" s="296"/>
      <c r="PVU45" s="296"/>
      <c r="PVV45" s="296"/>
      <c r="PVW45" s="296"/>
      <c r="PVX45" s="296"/>
      <c r="PVY45" s="296"/>
      <c r="PVZ45" s="296"/>
      <c r="PWA45" s="296"/>
      <c r="PWB45" s="296"/>
      <c r="PWC45" s="296"/>
      <c r="PWD45" s="296"/>
      <c r="PWE45" s="296"/>
      <c r="PWF45" s="296"/>
      <c r="PWG45" s="296"/>
      <c r="PWH45" s="296"/>
      <c r="PWI45" s="296"/>
      <c r="PWJ45" s="296"/>
      <c r="PWK45" s="296"/>
      <c r="PWL45" s="296"/>
      <c r="PWM45" s="296"/>
      <c r="PWN45" s="296"/>
      <c r="PWO45" s="296"/>
      <c r="PWP45" s="296"/>
      <c r="PWQ45" s="296"/>
      <c r="PWR45" s="296"/>
      <c r="PWS45" s="296"/>
      <c r="PWT45" s="296"/>
      <c r="PWU45" s="296"/>
      <c r="PWV45" s="296"/>
      <c r="PWW45" s="296"/>
      <c r="PWX45" s="296"/>
      <c r="PWY45" s="296"/>
      <c r="PWZ45" s="296"/>
      <c r="PXA45" s="296"/>
      <c r="PXB45" s="296"/>
      <c r="PXC45" s="296"/>
      <c r="PXD45" s="296"/>
      <c r="PXE45" s="296"/>
      <c r="PXF45" s="296"/>
      <c r="PXG45" s="296"/>
      <c r="PXH45" s="296"/>
      <c r="PXI45" s="296"/>
      <c r="PXJ45" s="296"/>
      <c r="PXK45" s="296"/>
      <c r="PXL45" s="296"/>
      <c r="PXM45" s="296"/>
      <c r="PXN45" s="296"/>
      <c r="PXO45" s="296"/>
      <c r="PXP45" s="296"/>
      <c r="PXQ45" s="296"/>
      <c r="PXR45" s="296"/>
      <c r="PXS45" s="296"/>
      <c r="PXT45" s="296"/>
      <c r="PXU45" s="296"/>
      <c r="PXV45" s="296"/>
      <c r="PXW45" s="296"/>
      <c r="PXX45" s="296"/>
      <c r="PXY45" s="296"/>
      <c r="PXZ45" s="296"/>
      <c r="PYA45" s="296"/>
      <c r="PYB45" s="296"/>
      <c r="PYC45" s="296"/>
      <c r="PYD45" s="296"/>
      <c r="PYE45" s="296"/>
      <c r="PYF45" s="296"/>
      <c r="PYG45" s="296"/>
      <c r="PYH45" s="296"/>
      <c r="PYI45" s="296"/>
      <c r="PYJ45" s="296"/>
      <c r="PYK45" s="296"/>
      <c r="PYL45" s="296"/>
      <c r="PYM45" s="296"/>
      <c r="PYN45" s="296"/>
      <c r="PYO45" s="296"/>
      <c r="PYP45" s="296"/>
      <c r="PYQ45" s="296"/>
      <c r="PYR45" s="296"/>
      <c r="PYS45" s="296"/>
      <c r="PYT45" s="296"/>
      <c r="PYU45" s="296"/>
      <c r="PYV45" s="296"/>
      <c r="PYW45" s="296"/>
      <c r="PYX45" s="296"/>
      <c r="PYY45" s="296"/>
      <c r="PYZ45" s="296"/>
      <c r="PZA45" s="296"/>
      <c r="PZB45" s="296"/>
      <c r="PZC45" s="296"/>
      <c r="PZD45" s="296"/>
      <c r="PZE45" s="296"/>
      <c r="PZF45" s="296"/>
      <c r="PZG45" s="296"/>
      <c r="PZH45" s="296"/>
      <c r="PZI45" s="296"/>
      <c r="PZJ45" s="296"/>
      <c r="PZK45" s="296"/>
      <c r="PZL45" s="296"/>
      <c r="PZM45" s="296"/>
      <c r="PZN45" s="296"/>
      <c r="PZO45" s="296"/>
      <c r="PZP45" s="296"/>
      <c r="PZQ45" s="296"/>
      <c r="PZR45" s="296"/>
      <c r="PZS45" s="296"/>
      <c r="PZT45" s="296"/>
      <c r="PZU45" s="296"/>
      <c r="PZV45" s="296"/>
      <c r="PZW45" s="296"/>
      <c r="PZX45" s="296"/>
      <c r="PZY45" s="296"/>
      <c r="PZZ45" s="296"/>
      <c r="QAA45" s="296"/>
      <c r="QAB45" s="296"/>
      <c r="QAC45" s="296"/>
      <c r="QAD45" s="296"/>
      <c r="QAE45" s="296"/>
      <c r="QAF45" s="296"/>
      <c r="QAG45" s="296"/>
      <c r="QAH45" s="296"/>
      <c r="QAI45" s="296"/>
      <c r="QAJ45" s="296"/>
      <c r="QAK45" s="296"/>
      <c r="QAL45" s="296"/>
      <c r="QAM45" s="296"/>
      <c r="QAN45" s="296"/>
      <c r="QAO45" s="296"/>
      <c r="QAP45" s="296"/>
      <c r="QAQ45" s="296"/>
      <c r="QAR45" s="296"/>
      <c r="QAS45" s="296"/>
      <c r="QAT45" s="296"/>
      <c r="QAU45" s="296"/>
      <c r="QAV45" s="296"/>
      <c r="QAW45" s="296"/>
      <c r="QAX45" s="296"/>
      <c r="QAY45" s="296"/>
      <c r="QAZ45" s="296"/>
      <c r="QBA45" s="296"/>
      <c r="QBB45" s="296"/>
      <c r="QBC45" s="296"/>
      <c r="QBD45" s="296"/>
      <c r="QBE45" s="296"/>
      <c r="QBF45" s="296"/>
      <c r="QBG45" s="296"/>
      <c r="QBH45" s="296"/>
      <c r="QBI45" s="296"/>
      <c r="QBJ45" s="296"/>
      <c r="QBK45" s="296"/>
      <c r="QBL45" s="296"/>
      <c r="QBM45" s="296"/>
      <c r="QBN45" s="296"/>
      <c r="QBO45" s="296"/>
      <c r="QBP45" s="296"/>
      <c r="QBQ45" s="296"/>
      <c r="QBR45" s="296"/>
      <c r="QBS45" s="296"/>
      <c r="QBT45" s="296"/>
      <c r="QBU45" s="296"/>
      <c r="QBV45" s="296"/>
      <c r="QBW45" s="296"/>
      <c r="QBX45" s="296"/>
      <c r="QBY45" s="296"/>
      <c r="QBZ45" s="296"/>
      <c r="QCA45" s="296"/>
      <c r="QCB45" s="296"/>
      <c r="QCC45" s="296"/>
      <c r="QCD45" s="296"/>
      <c r="QCE45" s="296"/>
      <c r="QCF45" s="296"/>
      <c r="QCG45" s="296"/>
      <c r="QCH45" s="296"/>
      <c r="QCI45" s="296"/>
      <c r="QCJ45" s="296"/>
      <c r="QCK45" s="296"/>
      <c r="QCL45" s="296"/>
      <c r="QCM45" s="296"/>
      <c r="QCN45" s="296"/>
      <c r="QCO45" s="296"/>
      <c r="QCP45" s="296"/>
      <c r="QCQ45" s="296"/>
      <c r="QCR45" s="296"/>
      <c r="QCS45" s="296"/>
      <c r="QCT45" s="296"/>
      <c r="QCU45" s="296"/>
      <c r="QCV45" s="296"/>
      <c r="QCW45" s="296"/>
      <c r="QCX45" s="296"/>
      <c r="QCY45" s="296"/>
      <c r="QCZ45" s="296"/>
      <c r="QDA45" s="296"/>
      <c r="QDB45" s="296"/>
      <c r="QDC45" s="296"/>
      <c r="QDD45" s="296"/>
      <c r="QDE45" s="296"/>
      <c r="QDF45" s="296"/>
      <c r="QDG45" s="296"/>
      <c r="QDH45" s="296"/>
      <c r="QDI45" s="296"/>
      <c r="QDJ45" s="296"/>
      <c r="QDK45" s="296"/>
      <c r="QDL45" s="296"/>
      <c r="QDM45" s="296"/>
      <c r="QDN45" s="296"/>
      <c r="QDO45" s="296"/>
      <c r="QDP45" s="296"/>
      <c r="QDQ45" s="296"/>
      <c r="QDR45" s="296"/>
      <c r="QDS45" s="296"/>
      <c r="QDT45" s="296"/>
      <c r="QDU45" s="296"/>
      <c r="QDV45" s="296"/>
      <c r="QDW45" s="296"/>
      <c r="QDX45" s="296"/>
      <c r="QDY45" s="296"/>
      <c r="QDZ45" s="296"/>
      <c r="QEA45" s="296"/>
      <c r="QEB45" s="296"/>
      <c r="QEC45" s="296"/>
      <c r="QED45" s="296"/>
      <c r="QEE45" s="296"/>
      <c r="QEF45" s="296"/>
      <c r="QEG45" s="296"/>
      <c r="QEH45" s="296"/>
      <c r="QEI45" s="296"/>
      <c r="QEJ45" s="296"/>
      <c r="QEK45" s="296"/>
      <c r="QEL45" s="296"/>
      <c r="QEM45" s="296"/>
      <c r="QEN45" s="296"/>
      <c r="QEO45" s="296"/>
      <c r="QEP45" s="296"/>
      <c r="QEQ45" s="296"/>
      <c r="QER45" s="296"/>
      <c r="QES45" s="296"/>
      <c r="QET45" s="296"/>
      <c r="QEU45" s="296"/>
      <c r="QEV45" s="296"/>
      <c r="QEW45" s="296"/>
      <c r="QEX45" s="296"/>
      <c r="QEY45" s="296"/>
      <c r="QEZ45" s="296"/>
      <c r="QFA45" s="296"/>
      <c r="QFB45" s="296"/>
      <c r="QFC45" s="296"/>
      <c r="QFD45" s="296"/>
      <c r="QFE45" s="296"/>
      <c r="QFF45" s="296"/>
      <c r="QFG45" s="296"/>
      <c r="QFH45" s="296"/>
      <c r="QFI45" s="296"/>
      <c r="QFJ45" s="296"/>
      <c r="QFK45" s="296"/>
      <c r="QFL45" s="296"/>
      <c r="QFM45" s="296"/>
      <c r="QFN45" s="296"/>
      <c r="QFO45" s="296"/>
      <c r="QFP45" s="296"/>
      <c r="QFQ45" s="296"/>
      <c r="QFR45" s="296"/>
      <c r="QFS45" s="296"/>
      <c r="QFT45" s="296"/>
      <c r="QFU45" s="296"/>
      <c r="QFV45" s="296"/>
      <c r="QFW45" s="296"/>
      <c r="QFX45" s="296"/>
      <c r="QFY45" s="296"/>
      <c r="QFZ45" s="296"/>
      <c r="QGA45" s="296"/>
      <c r="QGB45" s="296"/>
      <c r="QGC45" s="296"/>
      <c r="QGD45" s="296"/>
      <c r="QGE45" s="296"/>
      <c r="QGF45" s="296"/>
      <c r="QGG45" s="296"/>
      <c r="QGH45" s="296"/>
      <c r="QGI45" s="296"/>
      <c r="QGJ45" s="296"/>
      <c r="QGK45" s="296"/>
      <c r="QGL45" s="296"/>
      <c r="QGM45" s="296"/>
      <c r="QGN45" s="296"/>
      <c r="QGO45" s="296"/>
      <c r="QGP45" s="296"/>
      <c r="QGQ45" s="296"/>
      <c r="QGR45" s="296"/>
      <c r="QGS45" s="296"/>
      <c r="QGT45" s="296"/>
      <c r="QGU45" s="296"/>
      <c r="QGV45" s="296"/>
      <c r="QGW45" s="296"/>
      <c r="QGX45" s="296"/>
      <c r="QGY45" s="296"/>
      <c r="QGZ45" s="296"/>
      <c r="QHA45" s="296"/>
      <c r="QHB45" s="296"/>
      <c r="QHC45" s="296"/>
      <c r="QHD45" s="296"/>
      <c r="QHE45" s="296"/>
      <c r="QHF45" s="296"/>
      <c r="QHG45" s="296"/>
      <c r="QHH45" s="296"/>
      <c r="QHI45" s="296"/>
      <c r="QHJ45" s="296"/>
      <c r="QHK45" s="296"/>
      <c r="QHL45" s="296"/>
      <c r="QHM45" s="296"/>
      <c r="QHN45" s="296"/>
      <c r="QHO45" s="296"/>
      <c r="QHP45" s="296"/>
      <c r="QHQ45" s="296"/>
      <c r="QHR45" s="296"/>
      <c r="QHS45" s="296"/>
      <c r="QHT45" s="296"/>
      <c r="QHU45" s="296"/>
      <c r="QHV45" s="296"/>
      <c r="QHW45" s="296"/>
      <c r="QHX45" s="296"/>
      <c r="QHY45" s="296"/>
      <c r="QHZ45" s="296"/>
      <c r="QIA45" s="296"/>
      <c r="QIB45" s="296"/>
      <c r="QIC45" s="296"/>
      <c r="QID45" s="296"/>
      <c r="QIE45" s="296"/>
      <c r="QIF45" s="296"/>
      <c r="QIG45" s="296"/>
      <c r="QIH45" s="296"/>
      <c r="QII45" s="296"/>
      <c r="QIJ45" s="296"/>
      <c r="QIK45" s="296"/>
      <c r="QIL45" s="296"/>
      <c r="QIM45" s="296"/>
      <c r="QIN45" s="296"/>
      <c r="QIO45" s="296"/>
      <c r="QIP45" s="296"/>
      <c r="QIQ45" s="296"/>
      <c r="QIR45" s="296"/>
      <c r="QIS45" s="296"/>
      <c r="QIT45" s="296"/>
      <c r="QIU45" s="296"/>
      <c r="QIV45" s="296"/>
      <c r="QIW45" s="296"/>
      <c r="QIX45" s="296"/>
      <c r="QIY45" s="296"/>
      <c r="QIZ45" s="296"/>
      <c r="QJA45" s="296"/>
      <c r="QJB45" s="296"/>
      <c r="QJC45" s="296"/>
      <c r="QJD45" s="296"/>
      <c r="QJE45" s="296"/>
      <c r="QJF45" s="296"/>
      <c r="QJG45" s="296"/>
      <c r="QJH45" s="296"/>
      <c r="QJI45" s="296"/>
      <c r="QJJ45" s="296"/>
      <c r="QJK45" s="296"/>
      <c r="QJL45" s="296"/>
      <c r="QJM45" s="296"/>
      <c r="QJN45" s="296"/>
      <c r="QJO45" s="296"/>
      <c r="QJP45" s="296"/>
      <c r="QJQ45" s="296"/>
      <c r="QJR45" s="296"/>
      <c r="QJS45" s="296"/>
      <c r="QJT45" s="296"/>
      <c r="QJU45" s="296"/>
      <c r="QJV45" s="296"/>
      <c r="QJW45" s="296"/>
      <c r="QJX45" s="296"/>
      <c r="QJY45" s="296"/>
      <c r="QJZ45" s="296"/>
      <c r="QKA45" s="296"/>
      <c r="QKB45" s="296"/>
      <c r="QKC45" s="296"/>
      <c r="QKD45" s="296"/>
      <c r="QKE45" s="296"/>
      <c r="QKF45" s="296"/>
      <c r="QKG45" s="296"/>
      <c r="QKH45" s="296"/>
      <c r="QKI45" s="296"/>
      <c r="QKJ45" s="296"/>
      <c r="QKK45" s="296"/>
      <c r="QKL45" s="296"/>
      <c r="QKM45" s="296"/>
      <c r="QKN45" s="296"/>
      <c r="QKO45" s="296"/>
      <c r="QKP45" s="296"/>
      <c r="QKQ45" s="296"/>
      <c r="QKR45" s="296"/>
      <c r="QKS45" s="296"/>
      <c r="QKT45" s="296"/>
      <c r="QKU45" s="296"/>
      <c r="QKV45" s="296"/>
      <c r="QKW45" s="296"/>
      <c r="QKX45" s="296"/>
      <c r="QKY45" s="296"/>
      <c r="QKZ45" s="296"/>
      <c r="QLA45" s="296"/>
      <c r="QLB45" s="296"/>
      <c r="QLC45" s="296"/>
      <c r="QLD45" s="296"/>
      <c r="QLE45" s="296"/>
      <c r="QLF45" s="296"/>
      <c r="QLG45" s="296"/>
      <c r="QLH45" s="296"/>
      <c r="QLI45" s="296"/>
      <c r="QLJ45" s="296"/>
      <c r="QLK45" s="296"/>
      <c r="QLL45" s="296"/>
      <c r="QLM45" s="296"/>
      <c r="QLN45" s="296"/>
      <c r="QLO45" s="296"/>
      <c r="QLP45" s="296"/>
      <c r="QLQ45" s="296"/>
      <c r="QLR45" s="296"/>
      <c r="QLS45" s="296"/>
      <c r="QLT45" s="296"/>
      <c r="QLU45" s="296"/>
      <c r="QLV45" s="296"/>
      <c r="QLW45" s="296"/>
      <c r="QLX45" s="296"/>
      <c r="QLY45" s="296"/>
      <c r="QLZ45" s="296"/>
      <c r="QMA45" s="296"/>
      <c r="QMB45" s="296"/>
      <c r="QMC45" s="296"/>
      <c r="QMD45" s="296"/>
      <c r="QME45" s="296"/>
      <c r="QMF45" s="296"/>
      <c r="QMG45" s="296"/>
      <c r="QMH45" s="296"/>
      <c r="QMI45" s="296"/>
      <c r="QMJ45" s="296"/>
      <c r="QMK45" s="296"/>
      <c r="QML45" s="296"/>
      <c r="QMM45" s="296"/>
      <c r="QMN45" s="296"/>
      <c r="QMO45" s="296"/>
      <c r="QMP45" s="296"/>
      <c r="QMQ45" s="296"/>
      <c r="QMR45" s="296"/>
      <c r="QMS45" s="296"/>
      <c r="QMT45" s="296"/>
      <c r="QMU45" s="296"/>
      <c r="QMV45" s="296"/>
      <c r="QMW45" s="296"/>
      <c r="QMX45" s="296"/>
      <c r="QMY45" s="296"/>
      <c r="QMZ45" s="296"/>
      <c r="QNA45" s="296"/>
      <c r="QNB45" s="296"/>
      <c r="QNC45" s="296"/>
      <c r="QND45" s="296"/>
      <c r="QNE45" s="296"/>
      <c r="QNF45" s="296"/>
      <c r="QNG45" s="296"/>
      <c r="QNH45" s="296"/>
      <c r="QNI45" s="296"/>
      <c r="QNJ45" s="296"/>
      <c r="QNK45" s="296"/>
      <c r="QNL45" s="296"/>
      <c r="QNM45" s="296"/>
      <c r="QNN45" s="296"/>
      <c r="QNO45" s="296"/>
      <c r="QNP45" s="296"/>
      <c r="QNQ45" s="296"/>
      <c r="QNR45" s="296"/>
      <c r="QNS45" s="296"/>
      <c r="QNT45" s="296"/>
      <c r="QNU45" s="296"/>
      <c r="QNV45" s="296"/>
      <c r="QNW45" s="296"/>
      <c r="QNX45" s="296"/>
      <c r="QNY45" s="296"/>
      <c r="QNZ45" s="296"/>
      <c r="QOA45" s="296"/>
      <c r="QOB45" s="296"/>
      <c r="QOC45" s="296"/>
      <c r="QOD45" s="296"/>
      <c r="QOE45" s="296"/>
      <c r="QOF45" s="296"/>
      <c r="QOG45" s="296"/>
      <c r="QOH45" s="296"/>
      <c r="QOI45" s="296"/>
      <c r="QOJ45" s="296"/>
      <c r="QOK45" s="296"/>
      <c r="QOL45" s="296"/>
      <c r="QOM45" s="296"/>
      <c r="QON45" s="296"/>
      <c r="QOO45" s="296"/>
      <c r="QOP45" s="296"/>
      <c r="QOQ45" s="296"/>
      <c r="QOR45" s="296"/>
      <c r="QOS45" s="296"/>
      <c r="QOT45" s="296"/>
      <c r="QOU45" s="296"/>
      <c r="QOV45" s="296"/>
      <c r="QOW45" s="296"/>
      <c r="QOX45" s="296"/>
      <c r="QOY45" s="296"/>
      <c r="QOZ45" s="296"/>
      <c r="QPA45" s="296"/>
      <c r="QPB45" s="296"/>
      <c r="QPC45" s="296"/>
      <c r="QPD45" s="296"/>
      <c r="QPE45" s="296"/>
      <c r="QPF45" s="296"/>
      <c r="QPG45" s="296"/>
      <c r="QPH45" s="296"/>
      <c r="QPI45" s="296"/>
      <c r="QPJ45" s="296"/>
      <c r="QPK45" s="296"/>
      <c r="QPL45" s="296"/>
      <c r="QPM45" s="296"/>
      <c r="QPN45" s="296"/>
      <c r="QPO45" s="296"/>
      <c r="QPP45" s="296"/>
      <c r="QPQ45" s="296"/>
      <c r="QPR45" s="296"/>
      <c r="QPS45" s="296"/>
      <c r="QPT45" s="296"/>
      <c r="QPU45" s="296"/>
      <c r="QPV45" s="296"/>
      <c r="QPW45" s="296"/>
      <c r="QPX45" s="296"/>
      <c r="QPY45" s="296"/>
      <c r="QPZ45" s="296"/>
      <c r="QQA45" s="296"/>
      <c r="QQB45" s="296"/>
      <c r="QQC45" s="296"/>
      <c r="QQD45" s="296"/>
      <c r="QQE45" s="296"/>
      <c r="QQF45" s="296"/>
      <c r="QQG45" s="296"/>
      <c r="QQH45" s="296"/>
      <c r="QQI45" s="296"/>
      <c r="QQJ45" s="296"/>
      <c r="QQK45" s="296"/>
      <c r="QQL45" s="296"/>
      <c r="QQM45" s="296"/>
      <c r="QQN45" s="296"/>
      <c r="QQO45" s="296"/>
      <c r="QQP45" s="296"/>
      <c r="QQQ45" s="296"/>
      <c r="QQR45" s="296"/>
      <c r="QQS45" s="296"/>
      <c r="QQT45" s="296"/>
      <c r="QQU45" s="296"/>
      <c r="QQV45" s="296"/>
      <c r="QQW45" s="296"/>
      <c r="QQX45" s="296"/>
      <c r="QQY45" s="296"/>
      <c r="QQZ45" s="296"/>
      <c r="QRA45" s="296"/>
      <c r="QRB45" s="296"/>
      <c r="QRC45" s="296"/>
      <c r="QRD45" s="296"/>
      <c r="QRE45" s="296"/>
      <c r="QRF45" s="296"/>
      <c r="QRG45" s="296"/>
      <c r="QRH45" s="296"/>
      <c r="QRI45" s="296"/>
      <c r="QRJ45" s="296"/>
      <c r="QRK45" s="296"/>
      <c r="QRL45" s="296"/>
      <c r="QRM45" s="296"/>
      <c r="QRN45" s="296"/>
      <c r="QRO45" s="296"/>
      <c r="QRP45" s="296"/>
      <c r="QRQ45" s="296"/>
      <c r="QRR45" s="296"/>
      <c r="QRS45" s="296"/>
      <c r="QRT45" s="296"/>
      <c r="QRU45" s="296"/>
      <c r="QRV45" s="296"/>
      <c r="QRW45" s="296"/>
      <c r="QRX45" s="296"/>
      <c r="QRY45" s="296"/>
      <c r="QRZ45" s="296"/>
      <c r="QSA45" s="296"/>
      <c r="QSB45" s="296"/>
      <c r="QSC45" s="296"/>
      <c r="QSD45" s="296"/>
      <c r="QSE45" s="296"/>
      <c r="QSF45" s="296"/>
      <c r="QSG45" s="296"/>
      <c r="QSH45" s="296"/>
      <c r="QSI45" s="296"/>
      <c r="QSJ45" s="296"/>
      <c r="QSK45" s="296"/>
      <c r="QSL45" s="296"/>
      <c r="QSM45" s="296"/>
      <c r="QSN45" s="296"/>
      <c r="QSO45" s="296"/>
      <c r="QSP45" s="296"/>
      <c r="QSQ45" s="296"/>
      <c r="QSR45" s="296"/>
      <c r="QSS45" s="296"/>
      <c r="QST45" s="296"/>
      <c r="QSU45" s="296"/>
      <c r="QSV45" s="296"/>
      <c r="QSW45" s="296"/>
      <c r="QSX45" s="296"/>
      <c r="QSY45" s="296"/>
      <c r="QSZ45" s="296"/>
      <c r="QTA45" s="296"/>
      <c r="QTB45" s="296"/>
      <c r="QTC45" s="296"/>
      <c r="QTD45" s="296"/>
      <c r="QTE45" s="296"/>
      <c r="QTF45" s="296"/>
      <c r="QTG45" s="296"/>
      <c r="QTH45" s="296"/>
      <c r="QTI45" s="296"/>
      <c r="QTJ45" s="296"/>
      <c r="QTK45" s="296"/>
      <c r="QTL45" s="296"/>
      <c r="QTM45" s="296"/>
      <c r="QTN45" s="296"/>
      <c r="QTO45" s="296"/>
      <c r="QTP45" s="296"/>
      <c r="QTQ45" s="296"/>
      <c r="QTR45" s="296"/>
      <c r="QTS45" s="296"/>
      <c r="QTT45" s="296"/>
      <c r="QTU45" s="296"/>
      <c r="QTV45" s="296"/>
      <c r="QTW45" s="296"/>
      <c r="QTX45" s="296"/>
      <c r="QTY45" s="296"/>
      <c r="QTZ45" s="296"/>
      <c r="QUA45" s="296"/>
      <c r="QUB45" s="296"/>
      <c r="QUC45" s="296"/>
      <c r="QUD45" s="296"/>
      <c r="QUE45" s="296"/>
      <c r="QUF45" s="296"/>
      <c r="QUG45" s="296"/>
      <c r="QUH45" s="296"/>
      <c r="QUI45" s="296"/>
      <c r="QUJ45" s="296"/>
      <c r="QUK45" s="296"/>
      <c r="QUL45" s="296"/>
      <c r="QUM45" s="296"/>
      <c r="QUN45" s="296"/>
      <c r="QUO45" s="296"/>
      <c r="QUP45" s="296"/>
      <c r="QUQ45" s="296"/>
      <c r="QUR45" s="296"/>
      <c r="QUS45" s="296"/>
      <c r="QUT45" s="296"/>
      <c r="QUU45" s="296"/>
      <c r="QUV45" s="296"/>
      <c r="QUW45" s="296"/>
      <c r="QUX45" s="296"/>
      <c r="QUY45" s="296"/>
      <c r="QUZ45" s="296"/>
      <c r="QVA45" s="296"/>
      <c r="QVB45" s="296"/>
      <c r="QVC45" s="296"/>
      <c r="QVD45" s="296"/>
      <c r="QVE45" s="296"/>
      <c r="QVF45" s="296"/>
      <c r="QVG45" s="296"/>
      <c r="QVH45" s="296"/>
      <c r="QVI45" s="296"/>
      <c r="QVJ45" s="296"/>
      <c r="QVK45" s="296"/>
      <c r="QVL45" s="296"/>
      <c r="QVM45" s="296"/>
      <c r="QVN45" s="296"/>
      <c r="QVO45" s="296"/>
      <c r="QVP45" s="296"/>
      <c r="QVQ45" s="296"/>
      <c r="QVR45" s="296"/>
      <c r="QVS45" s="296"/>
      <c r="QVT45" s="296"/>
      <c r="QVU45" s="296"/>
      <c r="QVV45" s="296"/>
      <c r="QVW45" s="296"/>
      <c r="QVX45" s="296"/>
      <c r="QVY45" s="296"/>
      <c r="QVZ45" s="296"/>
      <c r="QWA45" s="296"/>
      <c r="QWB45" s="296"/>
      <c r="QWC45" s="296"/>
      <c r="QWD45" s="296"/>
      <c r="QWE45" s="296"/>
      <c r="QWF45" s="296"/>
      <c r="QWG45" s="296"/>
      <c r="QWH45" s="296"/>
      <c r="QWI45" s="296"/>
      <c r="QWJ45" s="296"/>
      <c r="QWK45" s="296"/>
      <c r="QWL45" s="296"/>
      <c r="QWM45" s="296"/>
      <c r="QWN45" s="296"/>
      <c r="QWO45" s="296"/>
      <c r="QWP45" s="296"/>
      <c r="QWQ45" s="296"/>
      <c r="QWR45" s="296"/>
      <c r="QWS45" s="296"/>
      <c r="QWT45" s="296"/>
      <c r="QWU45" s="296"/>
      <c r="QWV45" s="296"/>
      <c r="QWW45" s="296"/>
      <c r="QWX45" s="296"/>
      <c r="QWY45" s="296"/>
      <c r="QWZ45" s="296"/>
      <c r="QXA45" s="296"/>
      <c r="QXB45" s="296"/>
      <c r="QXC45" s="296"/>
      <c r="QXD45" s="296"/>
      <c r="QXE45" s="296"/>
      <c r="QXF45" s="296"/>
      <c r="QXG45" s="296"/>
      <c r="QXH45" s="296"/>
      <c r="QXI45" s="296"/>
      <c r="QXJ45" s="296"/>
      <c r="QXK45" s="296"/>
      <c r="QXL45" s="296"/>
      <c r="QXM45" s="296"/>
      <c r="QXN45" s="296"/>
      <c r="QXO45" s="296"/>
      <c r="QXP45" s="296"/>
      <c r="QXQ45" s="296"/>
      <c r="QXR45" s="296"/>
      <c r="QXS45" s="296"/>
      <c r="QXT45" s="296"/>
      <c r="QXU45" s="296"/>
      <c r="QXV45" s="296"/>
      <c r="QXW45" s="296"/>
      <c r="QXX45" s="296"/>
      <c r="QXY45" s="296"/>
      <c r="QXZ45" s="296"/>
      <c r="QYA45" s="296"/>
      <c r="QYB45" s="296"/>
      <c r="QYC45" s="296"/>
      <c r="QYD45" s="296"/>
      <c r="QYE45" s="296"/>
      <c r="QYF45" s="296"/>
      <c r="QYG45" s="296"/>
      <c r="QYH45" s="296"/>
      <c r="QYI45" s="296"/>
      <c r="QYJ45" s="296"/>
      <c r="QYK45" s="296"/>
      <c r="QYL45" s="296"/>
      <c r="QYM45" s="296"/>
      <c r="QYN45" s="296"/>
      <c r="QYO45" s="296"/>
      <c r="QYP45" s="296"/>
      <c r="QYQ45" s="296"/>
      <c r="QYR45" s="296"/>
      <c r="QYS45" s="296"/>
      <c r="QYT45" s="296"/>
      <c r="QYU45" s="296"/>
      <c r="QYV45" s="296"/>
      <c r="QYW45" s="296"/>
      <c r="QYX45" s="296"/>
      <c r="QYY45" s="296"/>
      <c r="QYZ45" s="296"/>
      <c r="QZA45" s="296"/>
      <c r="QZB45" s="296"/>
      <c r="QZC45" s="296"/>
      <c r="QZD45" s="296"/>
      <c r="QZE45" s="296"/>
      <c r="QZF45" s="296"/>
      <c r="QZG45" s="296"/>
      <c r="QZH45" s="296"/>
      <c r="QZI45" s="296"/>
      <c r="QZJ45" s="296"/>
      <c r="QZK45" s="296"/>
      <c r="QZL45" s="296"/>
      <c r="QZM45" s="296"/>
      <c r="QZN45" s="296"/>
      <c r="QZO45" s="296"/>
      <c r="QZP45" s="296"/>
      <c r="QZQ45" s="296"/>
      <c r="QZR45" s="296"/>
      <c r="QZS45" s="296"/>
      <c r="QZT45" s="296"/>
      <c r="QZU45" s="296"/>
      <c r="QZV45" s="296"/>
      <c r="QZW45" s="296"/>
      <c r="QZX45" s="296"/>
      <c r="QZY45" s="296"/>
      <c r="QZZ45" s="296"/>
      <c r="RAA45" s="296"/>
      <c r="RAB45" s="296"/>
      <c r="RAC45" s="296"/>
      <c r="RAD45" s="296"/>
      <c r="RAE45" s="296"/>
      <c r="RAF45" s="296"/>
      <c r="RAG45" s="296"/>
      <c r="RAH45" s="296"/>
      <c r="RAI45" s="296"/>
      <c r="RAJ45" s="296"/>
      <c r="RAK45" s="296"/>
      <c r="RAL45" s="296"/>
      <c r="RAM45" s="296"/>
      <c r="RAN45" s="296"/>
      <c r="RAO45" s="296"/>
      <c r="RAP45" s="296"/>
      <c r="RAQ45" s="296"/>
      <c r="RAR45" s="296"/>
      <c r="RAS45" s="296"/>
      <c r="RAT45" s="296"/>
      <c r="RAU45" s="296"/>
      <c r="RAV45" s="296"/>
      <c r="RAW45" s="296"/>
      <c r="RAX45" s="296"/>
      <c r="RAY45" s="296"/>
      <c r="RAZ45" s="296"/>
      <c r="RBA45" s="296"/>
      <c r="RBB45" s="296"/>
      <c r="RBC45" s="296"/>
      <c r="RBD45" s="296"/>
      <c r="RBE45" s="296"/>
      <c r="RBF45" s="296"/>
      <c r="RBG45" s="296"/>
      <c r="RBH45" s="296"/>
      <c r="RBI45" s="296"/>
      <c r="RBJ45" s="296"/>
      <c r="RBK45" s="296"/>
      <c r="RBL45" s="296"/>
      <c r="RBM45" s="296"/>
      <c r="RBN45" s="296"/>
      <c r="RBO45" s="296"/>
      <c r="RBP45" s="296"/>
      <c r="RBQ45" s="296"/>
      <c r="RBR45" s="296"/>
      <c r="RBS45" s="296"/>
      <c r="RBT45" s="296"/>
      <c r="RBU45" s="296"/>
      <c r="RBV45" s="296"/>
      <c r="RBW45" s="296"/>
      <c r="RBX45" s="296"/>
      <c r="RBY45" s="296"/>
      <c r="RBZ45" s="296"/>
      <c r="RCA45" s="296"/>
      <c r="RCB45" s="296"/>
      <c r="RCC45" s="296"/>
      <c r="RCD45" s="296"/>
      <c r="RCE45" s="296"/>
      <c r="RCF45" s="296"/>
      <c r="RCG45" s="296"/>
      <c r="RCH45" s="296"/>
      <c r="RCI45" s="296"/>
      <c r="RCJ45" s="296"/>
      <c r="RCK45" s="296"/>
      <c r="RCL45" s="296"/>
      <c r="RCM45" s="296"/>
      <c r="RCN45" s="296"/>
      <c r="RCO45" s="296"/>
      <c r="RCP45" s="296"/>
      <c r="RCQ45" s="296"/>
      <c r="RCR45" s="296"/>
      <c r="RCS45" s="296"/>
      <c r="RCT45" s="296"/>
      <c r="RCU45" s="296"/>
      <c r="RCV45" s="296"/>
      <c r="RCW45" s="296"/>
      <c r="RCX45" s="296"/>
      <c r="RCY45" s="296"/>
      <c r="RCZ45" s="296"/>
      <c r="RDA45" s="296"/>
      <c r="RDB45" s="296"/>
      <c r="RDC45" s="296"/>
      <c r="RDD45" s="296"/>
      <c r="RDE45" s="296"/>
      <c r="RDF45" s="296"/>
      <c r="RDG45" s="296"/>
      <c r="RDH45" s="296"/>
      <c r="RDI45" s="296"/>
      <c r="RDJ45" s="296"/>
      <c r="RDK45" s="296"/>
      <c r="RDL45" s="296"/>
      <c r="RDM45" s="296"/>
      <c r="RDN45" s="296"/>
      <c r="RDO45" s="296"/>
      <c r="RDP45" s="296"/>
      <c r="RDQ45" s="296"/>
      <c r="RDR45" s="296"/>
      <c r="RDS45" s="296"/>
      <c r="RDT45" s="296"/>
      <c r="RDU45" s="296"/>
      <c r="RDV45" s="296"/>
      <c r="RDW45" s="296"/>
      <c r="RDX45" s="296"/>
      <c r="RDY45" s="296"/>
      <c r="RDZ45" s="296"/>
      <c r="REA45" s="296"/>
      <c r="REB45" s="296"/>
      <c r="REC45" s="296"/>
      <c r="RED45" s="296"/>
      <c r="REE45" s="296"/>
      <c r="REF45" s="296"/>
      <c r="REG45" s="296"/>
      <c r="REH45" s="296"/>
      <c r="REI45" s="296"/>
      <c r="REJ45" s="296"/>
      <c r="REK45" s="296"/>
      <c r="REL45" s="296"/>
      <c r="REM45" s="296"/>
      <c r="REN45" s="296"/>
      <c r="REO45" s="296"/>
      <c r="REP45" s="296"/>
      <c r="REQ45" s="296"/>
      <c r="RER45" s="296"/>
      <c r="RES45" s="296"/>
      <c r="RET45" s="296"/>
      <c r="REU45" s="296"/>
      <c r="REV45" s="296"/>
      <c r="REW45" s="296"/>
      <c r="REX45" s="296"/>
      <c r="REY45" s="296"/>
      <c r="REZ45" s="296"/>
      <c r="RFA45" s="296"/>
      <c r="RFB45" s="296"/>
      <c r="RFC45" s="296"/>
      <c r="RFD45" s="296"/>
      <c r="RFE45" s="296"/>
      <c r="RFF45" s="296"/>
      <c r="RFG45" s="296"/>
      <c r="RFH45" s="296"/>
      <c r="RFI45" s="296"/>
      <c r="RFJ45" s="296"/>
      <c r="RFK45" s="296"/>
      <c r="RFL45" s="296"/>
      <c r="RFM45" s="296"/>
      <c r="RFN45" s="296"/>
      <c r="RFO45" s="296"/>
      <c r="RFP45" s="296"/>
      <c r="RFQ45" s="296"/>
      <c r="RFR45" s="296"/>
      <c r="RFS45" s="296"/>
      <c r="RFT45" s="296"/>
      <c r="RFU45" s="296"/>
      <c r="RFV45" s="296"/>
      <c r="RFW45" s="296"/>
      <c r="RFX45" s="296"/>
      <c r="RFY45" s="296"/>
      <c r="RFZ45" s="296"/>
      <c r="RGA45" s="296"/>
      <c r="RGB45" s="296"/>
      <c r="RGC45" s="296"/>
      <c r="RGD45" s="296"/>
      <c r="RGE45" s="296"/>
      <c r="RGF45" s="296"/>
      <c r="RGG45" s="296"/>
      <c r="RGH45" s="296"/>
      <c r="RGI45" s="296"/>
      <c r="RGJ45" s="296"/>
      <c r="RGK45" s="296"/>
      <c r="RGL45" s="296"/>
      <c r="RGM45" s="296"/>
      <c r="RGN45" s="296"/>
      <c r="RGO45" s="296"/>
      <c r="RGP45" s="296"/>
      <c r="RGQ45" s="296"/>
      <c r="RGR45" s="296"/>
      <c r="RGS45" s="296"/>
      <c r="RGT45" s="296"/>
      <c r="RGU45" s="296"/>
      <c r="RGV45" s="296"/>
      <c r="RGW45" s="296"/>
      <c r="RGX45" s="296"/>
      <c r="RGY45" s="296"/>
      <c r="RGZ45" s="296"/>
      <c r="RHA45" s="296"/>
      <c r="RHB45" s="296"/>
      <c r="RHC45" s="296"/>
      <c r="RHD45" s="296"/>
      <c r="RHE45" s="296"/>
      <c r="RHF45" s="296"/>
      <c r="RHG45" s="296"/>
      <c r="RHH45" s="296"/>
      <c r="RHI45" s="296"/>
      <c r="RHJ45" s="296"/>
      <c r="RHK45" s="296"/>
      <c r="RHL45" s="296"/>
      <c r="RHM45" s="296"/>
      <c r="RHN45" s="296"/>
      <c r="RHO45" s="296"/>
      <c r="RHP45" s="296"/>
      <c r="RHQ45" s="296"/>
      <c r="RHR45" s="296"/>
      <c r="RHS45" s="296"/>
      <c r="RHT45" s="296"/>
      <c r="RHU45" s="296"/>
      <c r="RHV45" s="296"/>
      <c r="RHW45" s="296"/>
      <c r="RHX45" s="296"/>
      <c r="RHY45" s="296"/>
      <c r="RHZ45" s="296"/>
      <c r="RIA45" s="296"/>
      <c r="RIB45" s="296"/>
      <c r="RIC45" s="296"/>
      <c r="RID45" s="296"/>
      <c r="RIE45" s="296"/>
      <c r="RIF45" s="296"/>
      <c r="RIG45" s="296"/>
      <c r="RIH45" s="296"/>
      <c r="RII45" s="296"/>
      <c r="RIJ45" s="296"/>
      <c r="RIK45" s="296"/>
      <c r="RIL45" s="296"/>
      <c r="RIM45" s="296"/>
      <c r="RIN45" s="296"/>
      <c r="RIO45" s="296"/>
      <c r="RIP45" s="296"/>
      <c r="RIQ45" s="296"/>
      <c r="RIR45" s="296"/>
      <c r="RIS45" s="296"/>
      <c r="RIT45" s="296"/>
      <c r="RIU45" s="296"/>
      <c r="RIV45" s="296"/>
      <c r="RIW45" s="296"/>
      <c r="RIX45" s="296"/>
      <c r="RIY45" s="296"/>
      <c r="RIZ45" s="296"/>
      <c r="RJA45" s="296"/>
      <c r="RJB45" s="296"/>
      <c r="RJC45" s="296"/>
      <c r="RJD45" s="296"/>
      <c r="RJE45" s="296"/>
      <c r="RJF45" s="296"/>
      <c r="RJG45" s="296"/>
      <c r="RJH45" s="296"/>
      <c r="RJI45" s="296"/>
      <c r="RJJ45" s="296"/>
      <c r="RJK45" s="296"/>
      <c r="RJL45" s="296"/>
      <c r="RJM45" s="296"/>
      <c r="RJN45" s="296"/>
      <c r="RJO45" s="296"/>
      <c r="RJP45" s="296"/>
      <c r="RJQ45" s="296"/>
      <c r="RJR45" s="296"/>
      <c r="RJS45" s="296"/>
      <c r="RJT45" s="296"/>
      <c r="RJU45" s="296"/>
      <c r="RJV45" s="296"/>
      <c r="RJW45" s="296"/>
      <c r="RJX45" s="296"/>
      <c r="RJY45" s="296"/>
      <c r="RJZ45" s="296"/>
      <c r="RKA45" s="296"/>
      <c r="RKB45" s="296"/>
      <c r="RKC45" s="296"/>
      <c r="RKD45" s="296"/>
      <c r="RKE45" s="296"/>
      <c r="RKF45" s="296"/>
      <c r="RKG45" s="296"/>
      <c r="RKH45" s="296"/>
      <c r="RKI45" s="296"/>
      <c r="RKJ45" s="296"/>
      <c r="RKK45" s="296"/>
      <c r="RKL45" s="296"/>
      <c r="RKM45" s="296"/>
      <c r="RKN45" s="296"/>
      <c r="RKO45" s="296"/>
      <c r="RKP45" s="296"/>
      <c r="RKQ45" s="296"/>
      <c r="RKR45" s="296"/>
      <c r="RKS45" s="296"/>
      <c r="RKT45" s="296"/>
      <c r="RKU45" s="296"/>
      <c r="RKV45" s="296"/>
      <c r="RKW45" s="296"/>
      <c r="RKX45" s="296"/>
      <c r="RKY45" s="296"/>
      <c r="RKZ45" s="296"/>
      <c r="RLA45" s="296"/>
      <c r="RLB45" s="296"/>
      <c r="RLC45" s="296"/>
      <c r="RLD45" s="296"/>
      <c r="RLE45" s="296"/>
      <c r="RLF45" s="296"/>
      <c r="RLG45" s="296"/>
      <c r="RLH45" s="296"/>
      <c r="RLI45" s="296"/>
      <c r="RLJ45" s="296"/>
      <c r="RLK45" s="296"/>
      <c r="RLL45" s="296"/>
      <c r="RLM45" s="296"/>
      <c r="RLN45" s="296"/>
      <c r="RLO45" s="296"/>
      <c r="RLP45" s="296"/>
      <c r="RLQ45" s="296"/>
      <c r="RLR45" s="296"/>
      <c r="RLS45" s="296"/>
      <c r="RLT45" s="296"/>
      <c r="RLU45" s="296"/>
      <c r="RLV45" s="296"/>
      <c r="RLW45" s="296"/>
      <c r="RLX45" s="296"/>
      <c r="RLY45" s="296"/>
      <c r="RLZ45" s="296"/>
      <c r="RMA45" s="296"/>
      <c r="RMB45" s="296"/>
      <c r="RMC45" s="296"/>
      <c r="RMD45" s="296"/>
      <c r="RME45" s="296"/>
      <c r="RMF45" s="296"/>
      <c r="RMG45" s="296"/>
      <c r="RMH45" s="296"/>
      <c r="RMI45" s="296"/>
      <c r="RMJ45" s="296"/>
      <c r="RMK45" s="296"/>
      <c r="RML45" s="296"/>
      <c r="RMM45" s="296"/>
      <c r="RMN45" s="296"/>
      <c r="RMO45" s="296"/>
      <c r="RMP45" s="296"/>
      <c r="RMQ45" s="296"/>
      <c r="RMR45" s="296"/>
      <c r="RMS45" s="296"/>
      <c r="RMT45" s="296"/>
      <c r="RMU45" s="296"/>
      <c r="RMV45" s="296"/>
      <c r="RMW45" s="296"/>
      <c r="RMX45" s="296"/>
      <c r="RMY45" s="296"/>
      <c r="RMZ45" s="296"/>
      <c r="RNA45" s="296"/>
      <c r="RNB45" s="296"/>
      <c r="RNC45" s="296"/>
      <c r="RND45" s="296"/>
      <c r="RNE45" s="296"/>
      <c r="RNF45" s="296"/>
      <c r="RNG45" s="296"/>
      <c r="RNH45" s="296"/>
      <c r="RNI45" s="296"/>
      <c r="RNJ45" s="296"/>
      <c r="RNK45" s="296"/>
      <c r="RNL45" s="296"/>
      <c r="RNM45" s="296"/>
      <c r="RNN45" s="296"/>
      <c r="RNO45" s="296"/>
      <c r="RNP45" s="296"/>
      <c r="RNQ45" s="296"/>
      <c r="RNR45" s="296"/>
      <c r="RNS45" s="296"/>
      <c r="RNT45" s="296"/>
      <c r="RNU45" s="296"/>
      <c r="RNV45" s="296"/>
      <c r="RNW45" s="296"/>
      <c r="RNX45" s="296"/>
      <c r="RNY45" s="296"/>
      <c r="RNZ45" s="296"/>
      <c r="ROA45" s="296"/>
      <c r="ROB45" s="296"/>
      <c r="ROC45" s="296"/>
      <c r="ROD45" s="296"/>
      <c r="ROE45" s="296"/>
      <c r="ROF45" s="296"/>
      <c r="ROG45" s="296"/>
      <c r="ROH45" s="296"/>
      <c r="ROI45" s="296"/>
      <c r="ROJ45" s="296"/>
      <c r="ROK45" s="296"/>
      <c r="ROL45" s="296"/>
      <c r="ROM45" s="296"/>
      <c r="RON45" s="296"/>
      <c r="ROO45" s="296"/>
      <c r="ROP45" s="296"/>
      <c r="ROQ45" s="296"/>
      <c r="ROR45" s="296"/>
      <c r="ROS45" s="296"/>
      <c r="ROT45" s="296"/>
      <c r="ROU45" s="296"/>
      <c r="ROV45" s="296"/>
      <c r="ROW45" s="296"/>
      <c r="ROX45" s="296"/>
      <c r="ROY45" s="296"/>
      <c r="ROZ45" s="296"/>
      <c r="RPA45" s="296"/>
      <c r="RPB45" s="296"/>
      <c r="RPC45" s="296"/>
      <c r="RPD45" s="296"/>
      <c r="RPE45" s="296"/>
      <c r="RPF45" s="296"/>
      <c r="RPG45" s="296"/>
      <c r="RPH45" s="296"/>
      <c r="RPI45" s="296"/>
      <c r="RPJ45" s="296"/>
      <c r="RPK45" s="296"/>
      <c r="RPL45" s="296"/>
      <c r="RPM45" s="296"/>
      <c r="RPN45" s="296"/>
      <c r="RPO45" s="296"/>
      <c r="RPP45" s="296"/>
      <c r="RPQ45" s="296"/>
      <c r="RPR45" s="296"/>
      <c r="RPS45" s="296"/>
      <c r="RPT45" s="296"/>
      <c r="RPU45" s="296"/>
      <c r="RPV45" s="296"/>
      <c r="RPW45" s="296"/>
      <c r="RPX45" s="296"/>
      <c r="RPY45" s="296"/>
      <c r="RPZ45" s="296"/>
      <c r="RQA45" s="296"/>
      <c r="RQB45" s="296"/>
      <c r="RQC45" s="296"/>
      <c r="RQD45" s="296"/>
      <c r="RQE45" s="296"/>
      <c r="RQF45" s="296"/>
      <c r="RQG45" s="296"/>
      <c r="RQH45" s="296"/>
      <c r="RQI45" s="296"/>
      <c r="RQJ45" s="296"/>
      <c r="RQK45" s="296"/>
      <c r="RQL45" s="296"/>
      <c r="RQM45" s="296"/>
      <c r="RQN45" s="296"/>
      <c r="RQO45" s="296"/>
      <c r="RQP45" s="296"/>
      <c r="RQQ45" s="296"/>
      <c r="RQR45" s="296"/>
      <c r="RQS45" s="296"/>
      <c r="RQT45" s="296"/>
      <c r="RQU45" s="296"/>
      <c r="RQV45" s="296"/>
      <c r="RQW45" s="296"/>
      <c r="RQX45" s="296"/>
      <c r="RQY45" s="296"/>
      <c r="RQZ45" s="296"/>
      <c r="RRA45" s="296"/>
      <c r="RRB45" s="296"/>
      <c r="RRC45" s="296"/>
      <c r="RRD45" s="296"/>
      <c r="RRE45" s="296"/>
      <c r="RRF45" s="296"/>
      <c r="RRG45" s="296"/>
      <c r="RRH45" s="296"/>
      <c r="RRI45" s="296"/>
      <c r="RRJ45" s="296"/>
      <c r="RRK45" s="296"/>
      <c r="RRL45" s="296"/>
      <c r="RRM45" s="296"/>
      <c r="RRN45" s="296"/>
      <c r="RRO45" s="296"/>
      <c r="RRP45" s="296"/>
      <c r="RRQ45" s="296"/>
      <c r="RRR45" s="296"/>
      <c r="RRS45" s="296"/>
      <c r="RRT45" s="296"/>
      <c r="RRU45" s="296"/>
      <c r="RRV45" s="296"/>
      <c r="RRW45" s="296"/>
      <c r="RRX45" s="296"/>
      <c r="RRY45" s="296"/>
      <c r="RRZ45" s="296"/>
      <c r="RSA45" s="296"/>
      <c r="RSB45" s="296"/>
      <c r="RSC45" s="296"/>
      <c r="RSD45" s="296"/>
      <c r="RSE45" s="296"/>
      <c r="RSF45" s="296"/>
      <c r="RSG45" s="296"/>
      <c r="RSH45" s="296"/>
      <c r="RSI45" s="296"/>
      <c r="RSJ45" s="296"/>
      <c r="RSK45" s="296"/>
      <c r="RSL45" s="296"/>
      <c r="RSM45" s="296"/>
      <c r="RSN45" s="296"/>
      <c r="RSO45" s="296"/>
      <c r="RSP45" s="296"/>
      <c r="RSQ45" s="296"/>
      <c r="RSR45" s="296"/>
      <c r="RSS45" s="296"/>
      <c r="RST45" s="296"/>
      <c r="RSU45" s="296"/>
      <c r="RSV45" s="296"/>
      <c r="RSW45" s="296"/>
      <c r="RSX45" s="296"/>
      <c r="RSY45" s="296"/>
      <c r="RSZ45" s="296"/>
      <c r="RTA45" s="296"/>
      <c r="RTB45" s="296"/>
      <c r="RTC45" s="296"/>
      <c r="RTD45" s="296"/>
      <c r="RTE45" s="296"/>
      <c r="RTF45" s="296"/>
      <c r="RTG45" s="296"/>
      <c r="RTH45" s="296"/>
      <c r="RTI45" s="296"/>
      <c r="RTJ45" s="296"/>
      <c r="RTK45" s="296"/>
      <c r="RTL45" s="296"/>
      <c r="RTM45" s="296"/>
      <c r="RTN45" s="296"/>
      <c r="RTO45" s="296"/>
      <c r="RTP45" s="296"/>
      <c r="RTQ45" s="296"/>
      <c r="RTR45" s="296"/>
      <c r="RTS45" s="296"/>
      <c r="RTT45" s="296"/>
      <c r="RTU45" s="296"/>
      <c r="RTV45" s="296"/>
      <c r="RTW45" s="296"/>
      <c r="RTX45" s="296"/>
      <c r="RTY45" s="296"/>
      <c r="RTZ45" s="296"/>
      <c r="RUA45" s="296"/>
      <c r="RUB45" s="296"/>
      <c r="RUC45" s="296"/>
      <c r="RUD45" s="296"/>
      <c r="RUE45" s="296"/>
      <c r="RUF45" s="296"/>
      <c r="RUG45" s="296"/>
      <c r="RUH45" s="296"/>
      <c r="RUI45" s="296"/>
      <c r="RUJ45" s="296"/>
      <c r="RUK45" s="296"/>
      <c r="RUL45" s="296"/>
      <c r="RUM45" s="296"/>
      <c r="RUN45" s="296"/>
      <c r="RUO45" s="296"/>
      <c r="RUP45" s="296"/>
      <c r="RUQ45" s="296"/>
      <c r="RUR45" s="296"/>
      <c r="RUS45" s="296"/>
      <c r="RUT45" s="296"/>
      <c r="RUU45" s="296"/>
      <c r="RUV45" s="296"/>
      <c r="RUW45" s="296"/>
      <c r="RUX45" s="296"/>
      <c r="RUY45" s="296"/>
      <c r="RUZ45" s="296"/>
      <c r="RVA45" s="296"/>
      <c r="RVB45" s="296"/>
      <c r="RVC45" s="296"/>
      <c r="RVD45" s="296"/>
      <c r="RVE45" s="296"/>
      <c r="RVF45" s="296"/>
      <c r="RVG45" s="296"/>
      <c r="RVH45" s="296"/>
      <c r="RVI45" s="296"/>
      <c r="RVJ45" s="296"/>
      <c r="RVK45" s="296"/>
      <c r="RVL45" s="296"/>
      <c r="RVM45" s="296"/>
      <c r="RVN45" s="296"/>
      <c r="RVO45" s="296"/>
      <c r="RVP45" s="296"/>
      <c r="RVQ45" s="296"/>
      <c r="RVR45" s="296"/>
      <c r="RVS45" s="296"/>
      <c r="RVT45" s="296"/>
      <c r="RVU45" s="296"/>
      <c r="RVV45" s="296"/>
      <c r="RVW45" s="296"/>
      <c r="RVX45" s="296"/>
      <c r="RVY45" s="296"/>
      <c r="RVZ45" s="296"/>
      <c r="RWA45" s="296"/>
      <c r="RWB45" s="296"/>
      <c r="RWC45" s="296"/>
      <c r="RWD45" s="296"/>
      <c r="RWE45" s="296"/>
      <c r="RWF45" s="296"/>
      <c r="RWG45" s="296"/>
      <c r="RWH45" s="296"/>
      <c r="RWI45" s="296"/>
      <c r="RWJ45" s="296"/>
      <c r="RWK45" s="296"/>
      <c r="RWL45" s="296"/>
      <c r="RWM45" s="296"/>
      <c r="RWN45" s="296"/>
      <c r="RWO45" s="296"/>
      <c r="RWP45" s="296"/>
      <c r="RWQ45" s="296"/>
      <c r="RWR45" s="296"/>
      <c r="RWS45" s="296"/>
      <c r="RWT45" s="296"/>
      <c r="RWU45" s="296"/>
      <c r="RWV45" s="296"/>
      <c r="RWW45" s="296"/>
      <c r="RWX45" s="296"/>
      <c r="RWY45" s="296"/>
      <c r="RWZ45" s="296"/>
      <c r="RXA45" s="296"/>
      <c r="RXB45" s="296"/>
      <c r="RXC45" s="296"/>
      <c r="RXD45" s="296"/>
      <c r="RXE45" s="296"/>
      <c r="RXF45" s="296"/>
      <c r="RXG45" s="296"/>
      <c r="RXH45" s="296"/>
      <c r="RXI45" s="296"/>
      <c r="RXJ45" s="296"/>
      <c r="RXK45" s="296"/>
      <c r="RXL45" s="296"/>
      <c r="RXM45" s="296"/>
      <c r="RXN45" s="296"/>
      <c r="RXO45" s="296"/>
      <c r="RXP45" s="296"/>
      <c r="RXQ45" s="296"/>
      <c r="RXR45" s="296"/>
      <c r="RXS45" s="296"/>
      <c r="RXT45" s="296"/>
      <c r="RXU45" s="296"/>
      <c r="RXV45" s="296"/>
      <c r="RXW45" s="296"/>
      <c r="RXX45" s="296"/>
      <c r="RXY45" s="296"/>
      <c r="RXZ45" s="296"/>
      <c r="RYA45" s="296"/>
      <c r="RYB45" s="296"/>
      <c r="RYC45" s="296"/>
      <c r="RYD45" s="296"/>
      <c r="RYE45" s="296"/>
      <c r="RYF45" s="296"/>
      <c r="RYG45" s="296"/>
      <c r="RYH45" s="296"/>
      <c r="RYI45" s="296"/>
      <c r="RYJ45" s="296"/>
      <c r="RYK45" s="296"/>
      <c r="RYL45" s="296"/>
      <c r="RYM45" s="296"/>
      <c r="RYN45" s="296"/>
      <c r="RYO45" s="296"/>
      <c r="RYP45" s="296"/>
      <c r="RYQ45" s="296"/>
      <c r="RYR45" s="296"/>
      <c r="RYS45" s="296"/>
      <c r="RYT45" s="296"/>
      <c r="RYU45" s="296"/>
      <c r="RYV45" s="296"/>
      <c r="RYW45" s="296"/>
      <c r="RYX45" s="296"/>
      <c r="RYY45" s="296"/>
      <c r="RYZ45" s="296"/>
      <c r="RZA45" s="296"/>
      <c r="RZB45" s="296"/>
      <c r="RZC45" s="296"/>
      <c r="RZD45" s="296"/>
      <c r="RZE45" s="296"/>
      <c r="RZF45" s="296"/>
      <c r="RZG45" s="296"/>
      <c r="RZH45" s="296"/>
      <c r="RZI45" s="296"/>
      <c r="RZJ45" s="296"/>
      <c r="RZK45" s="296"/>
      <c r="RZL45" s="296"/>
      <c r="RZM45" s="296"/>
      <c r="RZN45" s="296"/>
      <c r="RZO45" s="296"/>
      <c r="RZP45" s="296"/>
      <c r="RZQ45" s="296"/>
      <c r="RZR45" s="296"/>
      <c r="RZS45" s="296"/>
      <c r="RZT45" s="296"/>
      <c r="RZU45" s="296"/>
      <c r="RZV45" s="296"/>
      <c r="RZW45" s="296"/>
      <c r="RZX45" s="296"/>
      <c r="RZY45" s="296"/>
      <c r="RZZ45" s="296"/>
      <c r="SAA45" s="296"/>
      <c r="SAB45" s="296"/>
      <c r="SAC45" s="296"/>
      <c r="SAD45" s="296"/>
      <c r="SAE45" s="296"/>
      <c r="SAF45" s="296"/>
      <c r="SAG45" s="296"/>
      <c r="SAH45" s="296"/>
      <c r="SAI45" s="296"/>
      <c r="SAJ45" s="296"/>
      <c r="SAK45" s="296"/>
      <c r="SAL45" s="296"/>
      <c r="SAM45" s="296"/>
      <c r="SAN45" s="296"/>
      <c r="SAO45" s="296"/>
      <c r="SAP45" s="296"/>
      <c r="SAQ45" s="296"/>
      <c r="SAR45" s="296"/>
      <c r="SAS45" s="296"/>
      <c r="SAT45" s="296"/>
      <c r="SAU45" s="296"/>
      <c r="SAV45" s="296"/>
      <c r="SAW45" s="296"/>
      <c r="SAX45" s="296"/>
      <c r="SAY45" s="296"/>
      <c r="SAZ45" s="296"/>
      <c r="SBA45" s="296"/>
      <c r="SBB45" s="296"/>
      <c r="SBC45" s="296"/>
      <c r="SBD45" s="296"/>
      <c r="SBE45" s="296"/>
      <c r="SBF45" s="296"/>
      <c r="SBG45" s="296"/>
      <c r="SBH45" s="296"/>
      <c r="SBI45" s="296"/>
      <c r="SBJ45" s="296"/>
      <c r="SBK45" s="296"/>
      <c r="SBL45" s="296"/>
      <c r="SBM45" s="296"/>
      <c r="SBN45" s="296"/>
      <c r="SBO45" s="296"/>
      <c r="SBP45" s="296"/>
      <c r="SBQ45" s="296"/>
      <c r="SBR45" s="296"/>
      <c r="SBS45" s="296"/>
      <c r="SBT45" s="296"/>
      <c r="SBU45" s="296"/>
      <c r="SBV45" s="296"/>
      <c r="SBW45" s="296"/>
      <c r="SBX45" s="296"/>
      <c r="SBY45" s="296"/>
      <c r="SBZ45" s="296"/>
      <c r="SCA45" s="296"/>
      <c r="SCB45" s="296"/>
      <c r="SCC45" s="296"/>
      <c r="SCD45" s="296"/>
      <c r="SCE45" s="296"/>
      <c r="SCF45" s="296"/>
      <c r="SCG45" s="296"/>
      <c r="SCH45" s="296"/>
      <c r="SCI45" s="296"/>
      <c r="SCJ45" s="296"/>
      <c r="SCK45" s="296"/>
      <c r="SCL45" s="296"/>
      <c r="SCM45" s="296"/>
      <c r="SCN45" s="296"/>
      <c r="SCO45" s="296"/>
      <c r="SCP45" s="296"/>
      <c r="SCQ45" s="296"/>
      <c r="SCR45" s="296"/>
      <c r="SCS45" s="296"/>
      <c r="SCT45" s="296"/>
      <c r="SCU45" s="296"/>
      <c r="SCV45" s="296"/>
      <c r="SCW45" s="296"/>
      <c r="SCX45" s="296"/>
      <c r="SCY45" s="296"/>
      <c r="SCZ45" s="296"/>
      <c r="SDA45" s="296"/>
      <c r="SDB45" s="296"/>
      <c r="SDC45" s="296"/>
      <c r="SDD45" s="296"/>
      <c r="SDE45" s="296"/>
      <c r="SDF45" s="296"/>
      <c r="SDG45" s="296"/>
      <c r="SDH45" s="296"/>
      <c r="SDI45" s="296"/>
      <c r="SDJ45" s="296"/>
      <c r="SDK45" s="296"/>
      <c r="SDL45" s="296"/>
      <c r="SDM45" s="296"/>
      <c r="SDN45" s="296"/>
      <c r="SDO45" s="296"/>
      <c r="SDP45" s="296"/>
      <c r="SDQ45" s="296"/>
      <c r="SDR45" s="296"/>
      <c r="SDS45" s="296"/>
      <c r="SDT45" s="296"/>
      <c r="SDU45" s="296"/>
      <c r="SDV45" s="296"/>
      <c r="SDW45" s="296"/>
      <c r="SDX45" s="296"/>
      <c r="SDY45" s="296"/>
      <c r="SDZ45" s="296"/>
      <c r="SEA45" s="296"/>
      <c r="SEB45" s="296"/>
      <c r="SEC45" s="296"/>
      <c r="SED45" s="296"/>
      <c r="SEE45" s="296"/>
      <c r="SEF45" s="296"/>
      <c r="SEG45" s="296"/>
      <c r="SEH45" s="296"/>
      <c r="SEI45" s="296"/>
      <c r="SEJ45" s="296"/>
      <c r="SEK45" s="296"/>
      <c r="SEL45" s="296"/>
      <c r="SEM45" s="296"/>
      <c r="SEN45" s="296"/>
      <c r="SEO45" s="296"/>
      <c r="SEP45" s="296"/>
      <c r="SEQ45" s="296"/>
      <c r="SER45" s="296"/>
      <c r="SES45" s="296"/>
      <c r="SET45" s="296"/>
      <c r="SEU45" s="296"/>
      <c r="SEV45" s="296"/>
      <c r="SEW45" s="296"/>
      <c r="SEX45" s="296"/>
      <c r="SEY45" s="296"/>
      <c r="SEZ45" s="296"/>
      <c r="SFA45" s="296"/>
      <c r="SFB45" s="296"/>
      <c r="SFC45" s="296"/>
      <c r="SFD45" s="296"/>
      <c r="SFE45" s="296"/>
      <c r="SFF45" s="296"/>
      <c r="SFG45" s="296"/>
      <c r="SFH45" s="296"/>
      <c r="SFI45" s="296"/>
      <c r="SFJ45" s="296"/>
      <c r="SFK45" s="296"/>
      <c r="SFL45" s="296"/>
      <c r="SFM45" s="296"/>
      <c r="SFN45" s="296"/>
      <c r="SFO45" s="296"/>
      <c r="SFP45" s="296"/>
      <c r="SFQ45" s="296"/>
      <c r="SFR45" s="296"/>
      <c r="SFS45" s="296"/>
      <c r="SFT45" s="296"/>
      <c r="SFU45" s="296"/>
      <c r="SFV45" s="296"/>
      <c r="SFW45" s="296"/>
      <c r="SFX45" s="296"/>
      <c r="SFY45" s="296"/>
      <c r="SFZ45" s="296"/>
      <c r="SGA45" s="296"/>
      <c r="SGB45" s="296"/>
      <c r="SGC45" s="296"/>
      <c r="SGD45" s="296"/>
      <c r="SGE45" s="296"/>
      <c r="SGF45" s="296"/>
      <c r="SGG45" s="296"/>
      <c r="SGH45" s="296"/>
      <c r="SGI45" s="296"/>
      <c r="SGJ45" s="296"/>
      <c r="SGK45" s="296"/>
      <c r="SGL45" s="296"/>
      <c r="SGM45" s="296"/>
      <c r="SGN45" s="296"/>
      <c r="SGO45" s="296"/>
      <c r="SGP45" s="296"/>
      <c r="SGQ45" s="296"/>
      <c r="SGR45" s="296"/>
      <c r="SGS45" s="296"/>
      <c r="SGT45" s="296"/>
      <c r="SGU45" s="296"/>
      <c r="SGV45" s="296"/>
      <c r="SGW45" s="296"/>
      <c r="SGX45" s="296"/>
      <c r="SGY45" s="296"/>
      <c r="SGZ45" s="296"/>
      <c r="SHA45" s="296"/>
      <c r="SHB45" s="296"/>
      <c r="SHC45" s="296"/>
      <c r="SHD45" s="296"/>
      <c r="SHE45" s="296"/>
      <c r="SHF45" s="296"/>
      <c r="SHG45" s="296"/>
      <c r="SHH45" s="296"/>
      <c r="SHI45" s="296"/>
      <c r="SHJ45" s="296"/>
      <c r="SHK45" s="296"/>
      <c r="SHL45" s="296"/>
      <c r="SHM45" s="296"/>
      <c r="SHN45" s="296"/>
      <c r="SHO45" s="296"/>
      <c r="SHP45" s="296"/>
      <c r="SHQ45" s="296"/>
      <c r="SHR45" s="296"/>
      <c r="SHS45" s="296"/>
      <c r="SHT45" s="296"/>
      <c r="SHU45" s="296"/>
      <c r="SHV45" s="296"/>
      <c r="SHW45" s="296"/>
      <c r="SHX45" s="296"/>
      <c r="SHY45" s="296"/>
      <c r="SHZ45" s="296"/>
      <c r="SIA45" s="296"/>
      <c r="SIB45" s="296"/>
      <c r="SIC45" s="296"/>
      <c r="SID45" s="296"/>
      <c r="SIE45" s="296"/>
      <c r="SIF45" s="296"/>
      <c r="SIG45" s="296"/>
      <c r="SIH45" s="296"/>
      <c r="SII45" s="296"/>
      <c r="SIJ45" s="296"/>
      <c r="SIK45" s="296"/>
      <c r="SIL45" s="296"/>
      <c r="SIM45" s="296"/>
      <c r="SIN45" s="296"/>
      <c r="SIO45" s="296"/>
      <c r="SIP45" s="296"/>
      <c r="SIQ45" s="296"/>
      <c r="SIR45" s="296"/>
      <c r="SIS45" s="296"/>
      <c r="SIT45" s="296"/>
      <c r="SIU45" s="296"/>
      <c r="SIV45" s="296"/>
      <c r="SIW45" s="296"/>
      <c r="SIX45" s="296"/>
      <c r="SIY45" s="296"/>
      <c r="SIZ45" s="296"/>
      <c r="SJA45" s="296"/>
      <c r="SJB45" s="296"/>
      <c r="SJC45" s="296"/>
      <c r="SJD45" s="296"/>
      <c r="SJE45" s="296"/>
      <c r="SJF45" s="296"/>
      <c r="SJG45" s="296"/>
      <c r="SJH45" s="296"/>
      <c r="SJI45" s="296"/>
      <c r="SJJ45" s="296"/>
      <c r="SJK45" s="296"/>
      <c r="SJL45" s="296"/>
      <c r="SJM45" s="296"/>
      <c r="SJN45" s="296"/>
      <c r="SJO45" s="296"/>
      <c r="SJP45" s="296"/>
      <c r="SJQ45" s="296"/>
      <c r="SJR45" s="296"/>
      <c r="SJS45" s="296"/>
      <c r="SJT45" s="296"/>
      <c r="SJU45" s="296"/>
      <c r="SJV45" s="296"/>
      <c r="SJW45" s="296"/>
      <c r="SJX45" s="296"/>
      <c r="SJY45" s="296"/>
      <c r="SJZ45" s="296"/>
      <c r="SKA45" s="296"/>
      <c r="SKB45" s="296"/>
      <c r="SKC45" s="296"/>
      <c r="SKD45" s="296"/>
      <c r="SKE45" s="296"/>
      <c r="SKF45" s="296"/>
      <c r="SKG45" s="296"/>
      <c r="SKH45" s="296"/>
      <c r="SKI45" s="296"/>
      <c r="SKJ45" s="296"/>
      <c r="SKK45" s="296"/>
      <c r="SKL45" s="296"/>
      <c r="SKM45" s="296"/>
      <c r="SKN45" s="296"/>
      <c r="SKO45" s="296"/>
      <c r="SKP45" s="296"/>
      <c r="SKQ45" s="296"/>
      <c r="SKR45" s="296"/>
      <c r="SKS45" s="296"/>
      <c r="SKT45" s="296"/>
      <c r="SKU45" s="296"/>
      <c r="SKV45" s="296"/>
      <c r="SKW45" s="296"/>
      <c r="SKX45" s="296"/>
      <c r="SKY45" s="296"/>
      <c r="SKZ45" s="296"/>
      <c r="SLA45" s="296"/>
      <c r="SLB45" s="296"/>
      <c r="SLC45" s="296"/>
      <c r="SLD45" s="296"/>
      <c r="SLE45" s="296"/>
      <c r="SLF45" s="296"/>
      <c r="SLG45" s="296"/>
      <c r="SLH45" s="296"/>
      <c r="SLI45" s="296"/>
      <c r="SLJ45" s="296"/>
      <c r="SLK45" s="296"/>
      <c r="SLL45" s="296"/>
      <c r="SLM45" s="296"/>
      <c r="SLN45" s="296"/>
      <c r="SLO45" s="296"/>
      <c r="SLP45" s="296"/>
      <c r="SLQ45" s="296"/>
      <c r="SLR45" s="296"/>
      <c r="SLS45" s="296"/>
      <c r="SLT45" s="296"/>
      <c r="SLU45" s="296"/>
      <c r="SLV45" s="296"/>
      <c r="SLW45" s="296"/>
      <c r="SLX45" s="296"/>
      <c r="SLY45" s="296"/>
      <c r="SLZ45" s="296"/>
      <c r="SMA45" s="296"/>
      <c r="SMB45" s="296"/>
      <c r="SMC45" s="296"/>
      <c r="SMD45" s="296"/>
      <c r="SME45" s="296"/>
      <c r="SMF45" s="296"/>
      <c r="SMG45" s="296"/>
      <c r="SMH45" s="296"/>
      <c r="SMI45" s="296"/>
      <c r="SMJ45" s="296"/>
      <c r="SMK45" s="296"/>
      <c r="SML45" s="296"/>
      <c r="SMM45" s="296"/>
      <c r="SMN45" s="296"/>
      <c r="SMO45" s="296"/>
      <c r="SMP45" s="296"/>
      <c r="SMQ45" s="296"/>
      <c r="SMR45" s="296"/>
      <c r="SMS45" s="296"/>
      <c r="SMT45" s="296"/>
      <c r="SMU45" s="296"/>
      <c r="SMV45" s="296"/>
      <c r="SMW45" s="296"/>
      <c r="SMX45" s="296"/>
      <c r="SMY45" s="296"/>
      <c r="SMZ45" s="296"/>
      <c r="SNA45" s="296"/>
      <c r="SNB45" s="296"/>
      <c r="SNC45" s="296"/>
      <c r="SND45" s="296"/>
      <c r="SNE45" s="296"/>
      <c r="SNF45" s="296"/>
      <c r="SNG45" s="296"/>
      <c r="SNH45" s="296"/>
      <c r="SNI45" s="296"/>
      <c r="SNJ45" s="296"/>
      <c r="SNK45" s="296"/>
      <c r="SNL45" s="296"/>
      <c r="SNM45" s="296"/>
      <c r="SNN45" s="296"/>
      <c r="SNO45" s="296"/>
      <c r="SNP45" s="296"/>
      <c r="SNQ45" s="296"/>
      <c r="SNR45" s="296"/>
      <c r="SNS45" s="296"/>
      <c r="SNT45" s="296"/>
      <c r="SNU45" s="296"/>
      <c r="SNV45" s="296"/>
      <c r="SNW45" s="296"/>
      <c r="SNX45" s="296"/>
      <c r="SNY45" s="296"/>
      <c r="SNZ45" s="296"/>
      <c r="SOA45" s="296"/>
      <c r="SOB45" s="296"/>
      <c r="SOC45" s="296"/>
      <c r="SOD45" s="296"/>
      <c r="SOE45" s="296"/>
      <c r="SOF45" s="296"/>
      <c r="SOG45" s="296"/>
      <c r="SOH45" s="296"/>
      <c r="SOI45" s="296"/>
      <c r="SOJ45" s="296"/>
      <c r="SOK45" s="296"/>
      <c r="SOL45" s="296"/>
      <c r="SOM45" s="296"/>
      <c r="SON45" s="296"/>
      <c r="SOO45" s="296"/>
      <c r="SOP45" s="296"/>
      <c r="SOQ45" s="296"/>
      <c r="SOR45" s="296"/>
      <c r="SOS45" s="296"/>
      <c r="SOT45" s="296"/>
      <c r="SOU45" s="296"/>
      <c r="SOV45" s="296"/>
      <c r="SOW45" s="296"/>
      <c r="SOX45" s="296"/>
      <c r="SOY45" s="296"/>
      <c r="SOZ45" s="296"/>
      <c r="SPA45" s="296"/>
      <c r="SPB45" s="296"/>
      <c r="SPC45" s="296"/>
      <c r="SPD45" s="296"/>
      <c r="SPE45" s="296"/>
      <c r="SPF45" s="296"/>
      <c r="SPG45" s="296"/>
      <c r="SPH45" s="296"/>
      <c r="SPI45" s="296"/>
      <c r="SPJ45" s="296"/>
      <c r="SPK45" s="296"/>
      <c r="SPL45" s="296"/>
      <c r="SPM45" s="296"/>
      <c r="SPN45" s="296"/>
      <c r="SPO45" s="296"/>
      <c r="SPP45" s="296"/>
      <c r="SPQ45" s="296"/>
      <c r="SPR45" s="296"/>
      <c r="SPS45" s="296"/>
      <c r="SPT45" s="296"/>
      <c r="SPU45" s="296"/>
      <c r="SPV45" s="296"/>
      <c r="SPW45" s="296"/>
      <c r="SPX45" s="296"/>
      <c r="SPY45" s="296"/>
      <c r="SPZ45" s="296"/>
      <c r="SQA45" s="296"/>
      <c r="SQB45" s="296"/>
      <c r="SQC45" s="296"/>
      <c r="SQD45" s="296"/>
      <c r="SQE45" s="296"/>
      <c r="SQF45" s="296"/>
      <c r="SQG45" s="296"/>
      <c r="SQH45" s="296"/>
      <c r="SQI45" s="296"/>
      <c r="SQJ45" s="296"/>
      <c r="SQK45" s="296"/>
      <c r="SQL45" s="296"/>
      <c r="SQM45" s="296"/>
      <c r="SQN45" s="296"/>
      <c r="SQO45" s="296"/>
      <c r="SQP45" s="296"/>
      <c r="SQQ45" s="296"/>
      <c r="SQR45" s="296"/>
      <c r="SQS45" s="296"/>
      <c r="SQT45" s="296"/>
      <c r="SQU45" s="296"/>
      <c r="SQV45" s="296"/>
      <c r="SQW45" s="296"/>
      <c r="SQX45" s="296"/>
      <c r="SQY45" s="296"/>
      <c r="SQZ45" s="296"/>
      <c r="SRA45" s="296"/>
      <c r="SRB45" s="296"/>
      <c r="SRC45" s="296"/>
      <c r="SRD45" s="296"/>
      <c r="SRE45" s="296"/>
      <c r="SRF45" s="296"/>
      <c r="SRG45" s="296"/>
      <c r="SRH45" s="296"/>
      <c r="SRI45" s="296"/>
      <c r="SRJ45" s="296"/>
      <c r="SRK45" s="296"/>
      <c r="SRL45" s="296"/>
      <c r="SRM45" s="296"/>
      <c r="SRN45" s="296"/>
      <c r="SRO45" s="296"/>
      <c r="SRP45" s="296"/>
      <c r="SRQ45" s="296"/>
      <c r="SRR45" s="296"/>
      <c r="SRS45" s="296"/>
      <c r="SRT45" s="296"/>
      <c r="SRU45" s="296"/>
      <c r="SRV45" s="296"/>
      <c r="SRW45" s="296"/>
      <c r="SRX45" s="296"/>
      <c r="SRY45" s="296"/>
      <c r="SRZ45" s="296"/>
      <c r="SSA45" s="296"/>
      <c r="SSB45" s="296"/>
      <c r="SSC45" s="296"/>
      <c r="SSD45" s="296"/>
      <c r="SSE45" s="296"/>
      <c r="SSF45" s="296"/>
      <c r="SSG45" s="296"/>
      <c r="SSH45" s="296"/>
      <c r="SSI45" s="296"/>
      <c r="SSJ45" s="296"/>
      <c r="SSK45" s="296"/>
      <c r="SSL45" s="296"/>
      <c r="SSM45" s="296"/>
      <c r="SSN45" s="296"/>
      <c r="SSO45" s="296"/>
      <c r="SSP45" s="296"/>
      <c r="SSQ45" s="296"/>
      <c r="SSR45" s="296"/>
      <c r="SSS45" s="296"/>
      <c r="SST45" s="296"/>
      <c r="SSU45" s="296"/>
      <c r="SSV45" s="296"/>
      <c r="SSW45" s="296"/>
      <c r="SSX45" s="296"/>
      <c r="SSY45" s="296"/>
      <c r="SSZ45" s="296"/>
      <c r="STA45" s="296"/>
      <c r="STB45" s="296"/>
      <c r="STC45" s="296"/>
      <c r="STD45" s="296"/>
      <c r="STE45" s="296"/>
      <c r="STF45" s="296"/>
      <c r="STG45" s="296"/>
      <c r="STH45" s="296"/>
      <c r="STI45" s="296"/>
      <c r="STJ45" s="296"/>
      <c r="STK45" s="296"/>
      <c r="STL45" s="296"/>
      <c r="STM45" s="296"/>
      <c r="STN45" s="296"/>
      <c r="STO45" s="296"/>
      <c r="STP45" s="296"/>
      <c r="STQ45" s="296"/>
      <c r="STR45" s="296"/>
      <c r="STS45" s="296"/>
      <c r="STT45" s="296"/>
      <c r="STU45" s="296"/>
      <c r="STV45" s="296"/>
      <c r="STW45" s="296"/>
      <c r="STX45" s="296"/>
      <c r="STY45" s="296"/>
      <c r="STZ45" s="296"/>
      <c r="SUA45" s="296"/>
      <c r="SUB45" s="296"/>
      <c r="SUC45" s="296"/>
      <c r="SUD45" s="296"/>
      <c r="SUE45" s="296"/>
      <c r="SUF45" s="296"/>
      <c r="SUG45" s="296"/>
      <c r="SUH45" s="296"/>
      <c r="SUI45" s="296"/>
      <c r="SUJ45" s="296"/>
      <c r="SUK45" s="296"/>
      <c r="SUL45" s="296"/>
      <c r="SUM45" s="296"/>
      <c r="SUN45" s="296"/>
      <c r="SUO45" s="296"/>
      <c r="SUP45" s="296"/>
      <c r="SUQ45" s="296"/>
      <c r="SUR45" s="296"/>
      <c r="SUS45" s="296"/>
      <c r="SUT45" s="296"/>
      <c r="SUU45" s="296"/>
      <c r="SUV45" s="296"/>
      <c r="SUW45" s="296"/>
      <c r="SUX45" s="296"/>
      <c r="SUY45" s="296"/>
      <c r="SUZ45" s="296"/>
      <c r="SVA45" s="296"/>
      <c r="SVB45" s="296"/>
      <c r="SVC45" s="296"/>
      <c r="SVD45" s="296"/>
      <c r="SVE45" s="296"/>
      <c r="SVF45" s="296"/>
      <c r="SVG45" s="296"/>
      <c r="SVH45" s="296"/>
      <c r="SVI45" s="296"/>
      <c r="SVJ45" s="296"/>
      <c r="SVK45" s="296"/>
      <c r="SVL45" s="296"/>
      <c r="SVM45" s="296"/>
      <c r="SVN45" s="296"/>
      <c r="SVO45" s="296"/>
      <c r="SVP45" s="296"/>
      <c r="SVQ45" s="296"/>
      <c r="SVR45" s="296"/>
      <c r="SVS45" s="296"/>
      <c r="SVT45" s="296"/>
      <c r="SVU45" s="296"/>
      <c r="SVV45" s="296"/>
      <c r="SVW45" s="296"/>
      <c r="SVX45" s="296"/>
      <c r="SVY45" s="296"/>
      <c r="SVZ45" s="296"/>
      <c r="SWA45" s="296"/>
      <c r="SWB45" s="296"/>
      <c r="SWC45" s="296"/>
      <c r="SWD45" s="296"/>
      <c r="SWE45" s="296"/>
      <c r="SWF45" s="296"/>
      <c r="SWG45" s="296"/>
      <c r="SWH45" s="296"/>
      <c r="SWI45" s="296"/>
      <c r="SWJ45" s="296"/>
      <c r="SWK45" s="296"/>
      <c r="SWL45" s="296"/>
      <c r="SWM45" s="296"/>
      <c r="SWN45" s="296"/>
      <c r="SWO45" s="296"/>
      <c r="SWP45" s="296"/>
      <c r="SWQ45" s="296"/>
      <c r="SWR45" s="296"/>
      <c r="SWS45" s="296"/>
      <c r="SWT45" s="296"/>
      <c r="SWU45" s="296"/>
      <c r="SWV45" s="296"/>
      <c r="SWW45" s="296"/>
      <c r="SWX45" s="296"/>
      <c r="SWY45" s="296"/>
      <c r="SWZ45" s="296"/>
      <c r="SXA45" s="296"/>
      <c r="SXB45" s="296"/>
      <c r="SXC45" s="296"/>
      <c r="SXD45" s="296"/>
      <c r="SXE45" s="296"/>
      <c r="SXF45" s="296"/>
      <c r="SXG45" s="296"/>
      <c r="SXH45" s="296"/>
      <c r="SXI45" s="296"/>
      <c r="SXJ45" s="296"/>
      <c r="SXK45" s="296"/>
      <c r="SXL45" s="296"/>
      <c r="SXM45" s="296"/>
      <c r="SXN45" s="296"/>
      <c r="SXO45" s="296"/>
      <c r="SXP45" s="296"/>
      <c r="SXQ45" s="296"/>
      <c r="SXR45" s="296"/>
      <c r="SXS45" s="296"/>
      <c r="SXT45" s="296"/>
      <c r="SXU45" s="296"/>
      <c r="SXV45" s="296"/>
      <c r="SXW45" s="296"/>
      <c r="SXX45" s="296"/>
      <c r="SXY45" s="296"/>
      <c r="SXZ45" s="296"/>
      <c r="SYA45" s="296"/>
      <c r="SYB45" s="296"/>
      <c r="SYC45" s="296"/>
      <c r="SYD45" s="296"/>
      <c r="SYE45" s="296"/>
      <c r="SYF45" s="296"/>
      <c r="SYG45" s="296"/>
      <c r="SYH45" s="296"/>
      <c r="SYI45" s="296"/>
      <c r="SYJ45" s="296"/>
      <c r="SYK45" s="296"/>
      <c r="SYL45" s="296"/>
      <c r="SYM45" s="296"/>
      <c r="SYN45" s="296"/>
      <c r="SYO45" s="296"/>
      <c r="SYP45" s="296"/>
      <c r="SYQ45" s="296"/>
      <c r="SYR45" s="296"/>
      <c r="SYS45" s="296"/>
      <c r="SYT45" s="296"/>
      <c r="SYU45" s="296"/>
      <c r="SYV45" s="296"/>
      <c r="SYW45" s="296"/>
      <c r="SYX45" s="296"/>
      <c r="SYY45" s="296"/>
      <c r="SYZ45" s="296"/>
      <c r="SZA45" s="296"/>
      <c r="SZB45" s="296"/>
      <c r="SZC45" s="296"/>
      <c r="SZD45" s="296"/>
      <c r="SZE45" s="296"/>
      <c r="SZF45" s="296"/>
      <c r="SZG45" s="296"/>
      <c r="SZH45" s="296"/>
      <c r="SZI45" s="296"/>
      <c r="SZJ45" s="296"/>
      <c r="SZK45" s="296"/>
      <c r="SZL45" s="296"/>
      <c r="SZM45" s="296"/>
      <c r="SZN45" s="296"/>
      <c r="SZO45" s="296"/>
      <c r="SZP45" s="296"/>
      <c r="SZQ45" s="296"/>
      <c r="SZR45" s="296"/>
      <c r="SZS45" s="296"/>
      <c r="SZT45" s="296"/>
      <c r="SZU45" s="296"/>
      <c r="SZV45" s="296"/>
      <c r="SZW45" s="296"/>
      <c r="SZX45" s="296"/>
      <c r="SZY45" s="296"/>
      <c r="SZZ45" s="296"/>
      <c r="TAA45" s="296"/>
      <c r="TAB45" s="296"/>
      <c r="TAC45" s="296"/>
      <c r="TAD45" s="296"/>
      <c r="TAE45" s="296"/>
      <c r="TAF45" s="296"/>
      <c r="TAG45" s="296"/>
      <c r="TAH45" s="296"/>
      <c r="TAI45" s="296"/>
      <c r="TAJ45" s="296"/>
      <c r="TAK45" s="296"/>
      <c r="TAL45" s="296"/>
      <c r="TAM45" s="296"/>
      <c r="TAN45" s="296"/>
      <c r="TAO45" s="296"/>
      <c r="TAP45" s="296"/>
      <c r="TAQ45" s="296"/>
      <c r="TAR45" s="296"/>
      <c r="TAS45" s="296"/>
      <c r="TAT45" s="296"/>
      <c r="TAU45" s="296"/>
      <c r="TAV45" s="296"/>
      <c r="TAW45" s="296"/>
      <c r="TAX45" s="296"/>
      <c r="TAY45" s="296"/>
      <c r="TAZ45" s="296"/>
      <c r="TBA45" s="296"/>
      <c r="TBB45" s="296"/>
      <c r="TBC45" s="296"/>
      <c r="TBD45" s="296"/>
      <c r="TBE45" s="296"/>
      <c r="TBF45" s="296"/>
      <c r="TBG45" s="296"/>
      <c r="TBH45" s="296"/>
      <c r="TBI45" s="296"/>
      <c r="TBJ45" s="296"/>
      <c r="TBK45" s="296"/>
      <c r="TBL45" s="296"/>
      <c r="TBM45" s="296"/>
      <c r="TBN45" s="296"/>
      <c r="TBO45" s="296"/>
      <c r="TBP45" s="296"/>
      <c r="TBQ45" s="296"/>
      <c r="TBR45" s="296"/>
      <c r="TBS45" s="296"/>
      <c r="TBT45" s="296"/>
      <c r="TBU45" s="296"/>
      <c r="TBV45" s="296"/>
      <c r="TBW45" s="296"/>
      <c r="TBX45" s="296"/>
      <c r="TBY45" s="296"/>
      <c r="TBZ45" s="296"/>
      <c r="TCA45" s="296"/>
      <c r="TCB45" s="296"/>
      <c r="TCC45" s="296"/>
      <c r="TCD45" s="296"/>
      <c r="TCE45" s="296"/>
      <c r="TCF45" s="296"/>
      <c r="TCG45" s="296"/>
      <c r="TCH45" s="296"/>
      <c r="TCI45" s="296"/>
      <c r="TCJ45" s="296"/>
      <c r="TCK45" s="296"/>
      <c r="TCL45" s="296"/>
      <c r="TCM45" s="296"/>
      <c r="TCN45" s="296"/>
      <c r="TCO45" s="296"/>
      <c r="TCP45" s="296"/>
      <c r="TCQ45" s="296"/>
      <c r="TCR45" s="296"/>
      <c r="TCS45" s="296"/>
      <c r="TCT45" s="296"/>
      <c r="TCU45" s="296"/>
      <c r="TCV45" s="296"/>
      <c r="TCW45" s="296"/>
      <c r="TCX45" s="296"/>
      <c r="TCY45" s="296"/>
      <c r="TCZ45" s="296"/>
      <c r="TDA45" s="296"/>
      <c r="TDB45" s="296"/>
      <c r="TDC45" s="296"/>
      <c r="TDD45" s="296"/>
      <c r="TDE45" s="296"/>
      <c r="TDF45" s="296"/>
      <c r="TDG45" s="296"/>
      <c r="TDH45" s="296"/>
      <c r="TDI45" s="296"/>
      <c r="TDJ45" s="296"/>
      <c r="TDK45" s="296"/>
      <c r="TDL45" s="296"/>
      <c r="TDM45" s="296"/>
      <c r="TDN45" s="296"/>
      <c r="TDO45" s="296"/>
      <c r="TDP45" s="296"/>
      <c r="TDQ45" s="296"/>
      <c r="TDR45" s="296"/>
      <c r="TDS45" s="296"/>
      <c r="TDT45" s="296"/>
      <c r="TDU45" s="296"/>
      <c r="TDV45" s="296"/>
      <c r="TDW45" s="296"/>
      <c r="TDX45" s="296"/>
      <c r="TDY45" s="296"/>
      <c r="TDZ45" s="296"/>
      <c r="TEA45" s="296"/>
      <c r="TEB45" s="296"/>
      <c r="TEC45" s="296"/>
      <c r="TED45" s="296"/>
      <c r="TEE45" s="296"/>
      <c r="TEF45" s="296"/>
      <c r="TEG45" s="296"/>
      <c r="TEH45" s="296"/>
      <c r="TEI45" s="296"/>
      <c r="TEJ45" s="296"/>
      <c r="TEK45" s="296"/>
      <c r="TEL45" s="296"/>
      <c r="TEM45" s="296"/>
      <c r="TEN45" s="296"/>
      <c r="TEO45" s="296"/>
      <c r="TEP45" s="296"/>
      <c r="TEQ45" s="296"/>
      <c r="TER45" s="296"/>
      <c r="TES45" s="296"/>
      <c r="TET45" s="296"/>
      <c r="TEU45" s="296"/>
      <c r="TEV45" s="296"/>
      <c r="TEW45" s="296"/>
      <c r="TEX45" s="296"/>
      <c r="TEY45" s="296"/>
      <c r="TEZ45" s="296"/>
      <c r="TFA45" s="296"/>
      <c r="TFB45" s="296"/>
      <c r="TFC45" s="296"/>
      <c r="TFD45" s="296"/>
      <c r="TFE45" s="296"/>
      <c r="TFF45" s="296"/>
      <c r="TFG45" s="296"/>
      <c r="TFH45" s="296"/>
      <c r="TFI45" s="296"/>
      <c r="TFJ45" s="296"/>
      <c r="TFK45" s="296"/>
      <c r="TFL45" s="296"/>
      <c r="TFM45" s="296"/>
      <c r="TFN45" s="296"/>
      <c r="TFO45" s="296"/>
      <c r="TFP45" s="296"/>
      <c r="TFQ45" s="296"/>
      <c r="TFR45" s="296"/>
      <c r="TFS45" s="296"/>
      <c r="TFT45" s="296"/>
      <c r="TFU45" s="296"/>
      <c r="TFV45" s="296"/>
      <c r="TFW45" s="296"/>
      <c r="TFX45" s="296"/>
      <c r="TFY45" s="296"/>
      <c r="TFZ45" s="296"/>
      <c r="TGA45" s="296"/>
      <c r="TGB45" s="296"/>
      <c r="TGC45" s="296"/>
      <c r="TGD45" s="296"/>
      <c r="TGE45" s="296"/>
      <c r="TGF45" s="296"/>
      <c r="TGG45" s="296"/>
      <c r="TGH45" s="296"/>
      <c r="TGI45" s="296"/>
      <c r="TGJ45" s="296"/>
      <c r="TGK45" s="296"/>
      <c r="TGL45" s="296"/>
      <c r="TGM45" s="296"/>
      <c r="TGN45" s="296"/>
      <c r="TGO45" s="296"/>
      <c r="TGP45" s="296"/>
      <c r="TGQ45" s="296"/>
      <c r="TGR45" s="296"/>
      <c r="TGS45" s="296"/>
      <c r="TGT45" s="296"/>
      <c r="TGU45" s="296"/>
      <c r="TGV45" s="296"/>
      <c r="TGW45" s="296"/>
      <c r="TGX45" s="296"/>
      <c r="TGY45" s="296"/>
      <c r="TGZ45" s="296"/>
      <c r="THA45" s="296"/>
      <c r="THB45" s="296"/>
      <c r="THC45" s="296"/>
      <c r="THD45" s="296"/>
      <c r="THE45" s="296"/>
      <c r="THF45" s="296"/>
      <c r="THG45" s="296"/>
      <c r="THH45" s="296"/>
      <c r="THI45" s="296"/>
      <c r="THJ45" s="296"/>
      <c r="THK45" s="296"/>
      <c r="THL45" s="296"/>
      <c r="THM45" s="296"/>
      <c r="THN45" s="296"/>
      <c r="THO45" s="296"/>
      <c r="THP45" s="296"/>
      <c r="THQ45" s="296"/>
      <c r="THR45" s="296"/>
      <c r="THS45" s="296"/>
      <c r="THT45" s="296"/>
      <c r="THU45" s="296"/>
      <c r="THV45" s="296"/>
      <c r="THW45" s="296"/>
      <c r="THX45" s="296"/>
      <c r="THY45" s="296"/>
      <c r="THZ45" s="296"/>
      <c r="TIA45" s="296"/>
      <c r="TIB45" s="296"/>
      <c r="TIC45" s="296"/>
      <c r="TID45" s="296"/>
      <c r="TIE45" s="296"/>
      <c r="TIF45" s="296"/>
      <c r="TIG45" s="296"/>
      <c r="TIH45" s="296"/>
      <c r="TII45" s="296"/>
      <c r="TIJ45" s="296"/>
      <c r="TIK45" s="296"/>
      <c r="TIL45" s="296"/>
      <c r="TIM45" s="296"/>
      <c r="TIN45" s="296"/>
      <c r="TIO45" s="296"/>
      <c r="TIP45" s="296"/>
      <c r="TIQ45" s="296"/>
      <c r="TIR45" s="296"/>
      <c r="TIS45" s="296"/>
      <c r="TIT45" s="296"/>
      <c r="TIU45" s="296"/>
      <c r="TIV45" s="296"/>
      <c r="TIW45" s="296"/>
      <c r="TIX45" s="296"/>
      <c r="TIY45" s="296"/>
      <c r="TIZ45" s="296"/>
      <c r="TJA45" s="296"/>
      <c r="TJB45" s="296"/>
      <c r="TJC45" s="296"/>
      <c r="TJD45" s="296"/>
      <c r="TJE45" s="296"/>
      <c r="TJF45" s="296"/>
      <c r="TJG45" s="296"/>
      <c r="TJH45" s="296"/>
      <c r="TJI45" s="296"/>
      <c r="TJJ45" s="296"/>
      <c r="TJK45" s="296"/>
      <c r="TJL45" s="296"/>
      <c r="TJM45" s="296"/>
      <c r="TJN45" s="296"/>
      <c r="TJO45" s="296"/>
      <c r="TJP45" s="296"/>
      <c r="TJQ45" s="296"/>
      <c r="TJR45" s="296"/>
      <c r="TJS45" s="296"/>
      <c r="TJT45" s="296"/>
      <c r="TJU45" s="296"/>
      <c r="TJV45" s="296"/>
      <c r="TJW45" s="296"/>
      <c r="TJX45" s="296"/>
      <c r="TJY45" s="296"/>
      <c r="TJZ45" s="296"/>
      <c r="TKA45" s="296"/>
      <c r="TKB45" s="296"/>
      <c r="TKC45" s="296"/>
      <c r="TKD45" s="296"/>
      <c r="TKE45" s="296"/>
      <c r="TKF45" s="296"/>
      <c r="TKG45" s="296"/>
      <c r="TKH45" s="296"/>
      <c r="TKI45" s="296"/>
      <c r="TKJ45" s="296"/>
      <c r="TKK45" s="296"/>
      <c r="TKL45" s="296"/>
      <c r="TKM45" s="296"/>
      <c r="TKN45" s="296"/>
      <c r="TKO45" s="296"/>
      <c r="TKP45" s="296"/>
      <c r="TKQ45" s="296"/>
      <c r="TKR45" s="296"/>
      <c r="TKS45" s="296"/>
      <c r="TKT45" s="296"/>
      <c r="TKU45" s="296"/>
      <c r="TKV45" s="296"/>
      <c r="TKW45" s="296"/>
      <c r="TKX45" s="296"/>
      <c r="TKY45" s="296"/>
      <c r="TKZ45" s="296"/>
      <c r="TLA45" s="296"/>
      <c r="TLB45" s="296"/>
      <c r="TLC45" s="296"/>
      <c r="TLD45" s="296"/>
      <c r="TLE45" s="296"/>
      <c r="TLF45" s="296"/>
      <c r="TLG45" s="296"/>
      <c r="TLH45" s="296"/>
      <c r="TLI45" s="296"/>
      <c r="TLJ45" s="296"/>
      <c r="TLK45" s="296"/>
      <c r="TLL45" s="296"/>
      <c r="TLM45" s="296"/>
      <c r="TLN45" s="296"/>
      <c r="TLO45" s="296"/>
      <c r="TLP45" s="296"/>
      <c r="TLQ45" s="296"/>
      <c r="TLR45" s="296"/>
      <c r="TLS45" s="296"/>
      <c r="TLT45" s="296"/>
      <c r="TLU45" s="296"/>
      <c r="TLV45" s="296"/>
      <c r="TLW45" s="296"/>
      <c r="TLX45" s="296"/>
      <c r="TLY45" s="296"/>
      <c r="TLZ45" s="296"/>
      <c r="TMA45" s="296"/>
      <c r="TMB45" s="296"/>
      <c r="TMC45" s="296"/>
      <c r="TMD45" s="296"/>
      <c r="TME45" s="296"/>
      <c r="TMF45" s="296"/>
      <c r="TMG45" s="296"/>
      <c r="TMH45" s="296"/>
      <c r="TMI45" s="296"/>
      <c r="TMJ45" s="296"/>
      <c r="TMK45" s="296"/>
      <c r="TML45" s="296"/>
      <c r="TMM45" s="296"/>
      <c r="TMN45" s="296"/>
      <c r="TMO45" s="296"/>
      <c r="TMP45" s="296"/>
      <c r="TMQ45" s="296"/>
      <c r="TMR45" s="296"/>
      <c r="TMS45" s="296"/>
      <c r="TMT45" s="296"/>
      <c r="TMU45" s="296"/>
      <c r="TMV45" s="296"/>
      <c r="TMW45" s="296"/>
      <c r="TMX45" s="296"/>
      <c r="TMY45" s="296"/>
      <c r="TMZ45" s="296"/>
      <c r="TNA45" s="296"/>
      <c r="TNB45" s="296"/>
      <c r="TNC45" s="296"/>
      <c r="TND45" s="296"/>
      <c r="TNE45" s="296"/>
      <c r="TNF45" s="296"/>
      <c r="TNG45" s="296"/>
      <c r="TNH45" s="296"/>
      <c r="TNI45" s="296"/>
      <c r="TNJ45" s="296"/>
      <c r="TNK45" s="296"/>
      <c r="TNL45" s="296"/>
      <c r="TNM45" s="296"/>
      <c r="TNN45" s="296"/>
      <c r="TNO45" s="296"/>
      <c r="TNP45" s="296"/>
      <c r="TNQ45" s="296"/>
      <c r="TNR45" s="296"/>
      <c r="TNS45" s="296"/>
      <c r="TNT45" s="296"/>
      <c r="TNU45" s="296"/>
      <c r="TNV45" s="296"/>
      <c r="TNW45" s="296"/>
      <c r="TNX45" s="296"/>
      <c r="TNY45" s="296"/>
      <c r="TNZ45" s="296"/>
      <c r="TOA45" s="296"/>
      <c r="TOB45" s="296"/>
      <c r="TOC45" s="296"/>
      <c r="TOD45" s="296"/>
      <c r="TOE45" s="296"/>
      <c r="TOF45" s="296"/>
      <c r="TOG45" s="296"/>
      <c r="TOH45" s="296"/>
      <c r="TOI45" s="296"/>
      <c r="TOJ45" s="296"/>
      <c r="TOK45" s="296"/>
      <c r="TOL45" s="296"/>
      <c r="TOM45" s="296"/>
      <c r="TON45" s="296"/>
      <c r="TOO45" s="296"/>
      <c r="TOP45" s="296"/>
      <c r="TOQ45" s="296"/>
      <c r="TOR45" s="296"/>
      <c r="TOS45" s="296"/>
      <c r="TOT45" s="296"/>
      <c r="TOU45" s="296"/>
      <c r="TOV45" s="296"/>
      <c r="TOW45" s="296"/>
      <c r="TOX45" s="296"/>
      <c r="TOY45" s="296"/>
      <c r="TOZ45" s="296"/>
      <c r="TPA45" s="296"/>
      <c r="TPB45" s="296"/>
      <c r="TPC45" s="296"/>
      <c r="TPD45" s="296"/>
      <c r="TPE45" s="296"/>
      <c r="TPF45" s="296"/>
      <c r="TPG45" s="296"/>
      <c r="TPH45" s="296"/>
      <c r="TPI45" s="296"/>
      <c r="TPJ45" s="296"/>
      <c r="TPK45" s="296"/>
      <c r="TPL45" s="296"/>
      <c r="TPM45" s="296"/>
      <c r="TPN45" s="296"/>
      <c r="TPO45" s="296"/>
      <c r="TPP45" s="296"/>
      <c r="TPQ45" s="296"/>
      <c r="TPR45" s="296"/>
      <c r="TPS45" s="296"/>
      <c r="TPT45" s="296"/>
      <c r="TPU45" s="296"/>
      <c r="TPV45" s="296"/>
      <c r="TPW45" s="296"/>
      <c r="TPX45" s="296"/>
      <c r="TPY45" s="296"/>
      <c r="TPZ45" s="296"/>
      <c r="TQA45" s="296"/>
      <c r="TQB45" s="296"/>
      <c r="TQC45" s="296"/>
      <c r="TQD45" s="296"/>
      <c r="TQE45" s="296"/>
      <c r="TQF45" s="296"/>
      <c r="TQG45" s="296"/>
      <c r="TQH45" s="296"/>
      <c r="TQI45" s="296"/>
      <c r="TQJ45" s="296"/>
      <c r="TQK45" s="296"/>
      <c r="TQL45" s="296"/>
      <c r="TQM45" s="296"/>
      <c r="TQN45" s="296"/>
      <c r="TQO45" s="296"/>
      <c r="TQP45" s="296"/>
      <c r="TQQ45" s="296"/>
      <c r="TQR45" s="296"/>
      <c r="TQS45" s="296"/>
      <c r="TQT45" s="296"/>
      <c r="TQU45" s="296"/>
      <c r="TQV45" s="296"/>
      <c r="TQW45" s="296"/>
      <c r="TQX45" s="296"/>
      <c r="TQY45" s="296"/>
      <c r="TQZ45" s="296"/>
      <c r="TRA45" s="296"/>
      <c r="TRB45" s="296"/>
      <c r="TRC45" s="296"/>
      <c r="TRD45" s="296"/>
      <c r="TRE45" s="296"/>
      <c r="TRF45" s="296"/>
      <c r="TRG45" s="296"/>
      <c r="TRH45" s="296"/>
      <c r="TRI45" s="296"/>
      <c r="TRJ45" s="296"/>
      <c r="TRK45" s="296"/>
      <c r="TRL45" s="296"/>
      <c r="TRM45" s="296"/>
      <c r="TRN45" s="296"/>
      <c r="TRO45" s="296"/>
      <c r="TRP45" s="296"/>
      <c r="TRQ45" s="296"/>
      <c r="TRR45" s="296"/>
      <c r="TRS45" s="296"/>
      <c r="TRT45" s="296"/>
      <c r="TRU45" s="296"/>
      <c r="TRV45" s="296"/>
      <c r="TRW45" s="296"/>
      <c r="TRX45" s="296"/>
      <c r="TRY45" s="296"/>
      <c r="TRZ45" s="296"/>
      <c r="TSA45" s="296"/>
      <c r="TSB45" s="296"/>
      <c r="TSC45" s="296"/>
      <c r="TSD45" s="296"/>
      <c r="TSE45" s="296"/>
      <c r="TSF45" s="296"/>
      <c r="TSG45" s="296"/>
      <c r="TSH45" s="296"/>
      <c r="TSI45" s="296"/>
      <c r="TSJ45" s="296"/>
      <c r="TSK45" s="296"/>
      <c r="TSL45" s="296"/>
      <c r="TSM45" s="296"/>
      <c r="TSN45" s="296"/>
      <c r="TSO45" s="296"/>
      <c r="TSP45" s="296"/>
      <c r="TSQ45" s="296"/>
      <c r="TSR45" s="296"/>
      <c r="TSS45" s="296"/>
      <c r="TST45" s="296"/>
      <c r="TSU45" s="296"/>
      <c r="TSV45" s="296"/>
      <c r="TSW45" s="296"/>
      <c r="TSX45" s="296"/>
      <c r="TSY45" s="296"/>
      <c r="TSZ45" s="296"/>
      <c r="TTA45" s="296"/>
      <c r="TTB45" s="296"/>
      <c r="TTC45" s="296"/>
      <c r="TTD45" s="296"/>
      <c r="TTE45" s="296"/>
      <c r="TTF45" s="296"/>
      <c r="TTG45" s="296"/>
      <c r="TTH45" s="296"/>
      <c r="TTI45" s="296"/>
      <c r="TTJ45" s="296"/>
      <c r="TTK45" s="296"/>
      <c r="TTL45" s="296"/>
      <c r="TTM45" s="296"/>
      <c r="TTN45" s="296"/>
      <c r="TTO45" s="296"/>
      <c r="TTP45" s="296"/>
      <c r="TTQ45" s="296"/>
      <c r="TTR45" s="296"/>
      <c r="TTS45" s="296"/>
      <c r="TTT45" s="296"/>
      <c r="TTU45" s="296"/>
      <c r="TTV45" s="296"/>
      <c r="TTW45" s="296"/>
      <c r="TTX45" s="296"/>
      <c r="TTY45" s="296"/>
      <c r="TTZ45" s="296"/>
      <c r="TUA45" s="296"/>
      <c r="TUB45" s="296"/>
      <c r="TUC45" s="296"/>
      <c r="TUD45" s="296"/>
      <c r="TUE45" s="296"/>
      <c r="TUF45" s="296"/>
      <c r="TUG45" s="296"/>
      <c r="TUH45" s="296"/>
      <c r="TUI45" s="296"/>
      <c r="TUJ45" s="296"/>
      <c r="TUK45" s="296"/>
      <c r="TUL45" s="296"/>
      <c r="TUM45" s="296"/>
      <c r="TUN45" s="296"/>
      <c r="TUO45" s="296"/>
      <c r="TUP45" s="296"/>
      <c r="TUQ45" s="296"/>
      <c r="TUR45" s="296"/>
      <c r="TUS45" s="296"/>
      <c r="TUT45" s="296"/>
      <c r="TUU45" s="296"/>
      <c r="TUV45" s="296"/>
      <c r="TUW45" s="296"/>
      <c r="TUX45" s="296"/>
      <c r="TUY45" s="296"/>
      <c r="TUZ45" s="296"/>
      <c r="TVA45" s="296"/>
      <c r="TVB45" s="296"/>
      <c r="TVC45" s="296"/>
      <c r="TVD45" s="296"/>
      <c r="TVE45" s="296"/>
      <c r="TVF45" s="296"/>
      <c r="TVG45" s="296"/>
      <c r="TVH45" s="296"/>
      <c r="TVI45" s="296"/>
      <c r="TVJ45" s="296"/>
      <c r="TVK45" s="296"/>
      <c r="TVL45" s="296"/>
      <c r="TVM45" s="296"/>
      <c r="TVN45" s="296"/>
      <c r="TVO45" s="296"/>
      <c r="TVP45" s="296"/>
      <c r="TVQ45" s="296"/>
      <c r="TVR45" s="296"/>
      <c r="TVS45" s="296"/>
      <c r="TVT45" s="296"/>
      <c r="TVU45" s="296"/>
      <c r="TVV45" s="296"/>
      <c r="TVW45" s="296"/>
      <c r="TVX45" s="296"/>
      <c r="TVY45" s="296"/>
      <c r="TVZ45" s="296"/>
      <c r="TWA45" s="296"/>
      <c r="TWB45" s="296"/>
      <c r="TWC45" s="296"/>
      <c r="TWD45" s="296"/>
      <c r="TWE45" s="296"/>
      <c r="TWF45" s="296"/>
      <c r="TWG45" s="296"/>
      <c r="TWH45" s="296"/>
      <c r="TWI45" s="296"/>
      <c r="TWJ45" s="296"/>
      <c r="TWK45" s="296"/>
      <c r="TWL45" s="296"/>
      <c r="TWM45" s="296"/>
      <c r="TWN45" s="296"/>
      <c r="TWO45" s="296"/>
      <c r="TWP45" s="296"/>
      <c r="TWQ45" s="296"/>
      <c r="TWR45" s="296"/>
      <c r="TWS45" s="296"/>
      <c r="TWT45" s="296"/>
      <c r="TWU45" s="296"/>
      <c r="TWV45" s="296"/>
      <c r="TWW45" s="296"/>
      <c r="TWX45" s="296"/>
      <c r="TWY45" s="296"/>
      <c r="TWZ45" s="296"/>
      <c r="TXA45" s="296"/>
      <c r="TXB45" s="296"/>
      <c r="TXC45" s="296"/>
      <c r="TXD45" s="296"/>
      <c r="TXE45" s="296"/>
      <c r="TXF45" s="296"/>
      <c r="TXG45" s="296"/>
      <c r="TXH45" s="296"/>
      <c r="TXI45" s="296"/>
      <c r="TXJ45" s="296"/>
      <c r="TXK45" s="296"/>
      <c r="TXL45" s="296"/>
      <c r="TXM45" s="296"/>
      <c r="TXN45" s="296"/>
      <c r="TXO45" s="296"/>
      <c r="TXP45" s="296"/>
      <c r="TXQ45" s="296"/>
      <c r="TXR45" s="296"/>
      <c r="TXS45" s="296"/>
      <c r="TXT45" s="296"/>
      <c r="TXU45" s="296"/>
      <c r="TXV45" s="296"/>
      <c r="TXW45" s="296"/>
      <c r="TXX45" s="296"/>
      <c r="TXY45" s="296"/>
      <c r="TXZ45" s="296"/>
      <c r="TYA45" s="296"/>
      <c r="TYB45" s="296"/>
      <c r="TYC45" s="296"/>
      <c r="TYD45" s="296"/>
      <c r="TYE45" s="296"/>
      <c r="TYF45" s="296"/>
      <c r="TYG45" s="296"/>
      <c r="TYH45" s="296"/>
      <c r="TYI45" s="296"/>
      <c r="TYJ45" s="296"/>
      <c r="TYK45" s="296"/>
      <c r="TYL45" s="296"/>
      <c r="TYM45" s="296"/>
      <c r="TYN45" s="296"/>
      <c r="TYO45" s="296"/>
      <c r="TYP45" s="296"/>
      <c r="TYQ45" s="296"/>
      <c r="TYR45" s="296"/>
      <c r="TYS45" s="296"/>
      <c r="TYT45" s="296"/>
      <c r="TYU45" s="296"/>
      <c r="TYV45" s="296"/>
      <c r="TYW45" s="296"/>
      <c r="TYX45" s="296"/>
      <c r="TYY45" s="296"/>
      <c r="TYZ45" s="296"/>
      <c r="TZA45" s="296"/>
      <c r="TZB45" s="296"/>
      <c r="TZC45" s="296"/>
      <c r="TZD45" s="296"/>
      <c r="TZE45" s="296"/>
      <c r="TZF45" s="296"/>
      <c r="TZG45" s="296"/>
      <c r="TZH45" s="296"/>
      <c r="TZI45" s="296"/>
      <c r="TZJ45" s="296"/>
      <c r="TZK45" s="296"/>
      <c r="TZL45" s="296"/>
      <c r="TZM45" s="296"/>
      <c r="TZN45" s="296"/>
      <c r="TZO45" s="296"/>
      <c r="TZP45" s="296"/>
      <c r="TZQ45" s="296"/>
      <c r="TZR45" s="296"/>
      <c r="TZS45" s="296"/>
      <c r="TZT45" s="296"/>
      <c r="TZU45" s="296"/>
      <c r="TZV45" s="296"/>
      <c r="TZW45" s="296"/>
      <c r="TZX45" s="296"/>
      <c r="TZY45" s="296"/>
      <c r="TZZ45" s="296"/>
      <c r="UAA45" s="296"/>
      <c r="UAB45" s="296"/>
      <c r="UAC45" s="296"/>
      <c r="UAD45" s="296"/>
      <c r="UAE45" s="296"/>
      <c r="UAF45" s="296"/>
      <c r="UAG45" s="296"/>
      <c r="UAH45" s="296"/>
      <c r="UAI45" s="296"/>
      <c r="UAJ45" s="296"/>
      <c r="UAK45" s="296"/>
      <c r="UAL45" s="296"/>
      <c r="UAM45" s="296"/>
      <c r="UAN45" s="296"/>
      <c r="UAO45" s="296"/>
      <c r="UAP45" s="296"/>
      <c r="UAQ45" s="296"/>
      <c r="UAR45" s="296"/>
      <c r="UAS45" s="296"/>
      <c r="UAT45" s="296"/>
      <c r="UAU45" s="296"/>
      <c r="UAV45" s="296"/>
      <c r="UAW45" s="296"/>
      <c r="UAX45" s="296"/>
      <c r="UAY45" s="296"/>
      <c r="UAZ45" s="296"/>
      <c r="UBA45" s="296"/>
      <c r="UBB45" s="296"/>
      <c r="UBC45" s="296"/>
      <c r="UBD45" s="296"/>
      <c r="UBE45" s="296"/>
      <c r="UBF45" s="296"/>
      <c r="UBG45" s="296"/>
      <c r="UBH45" s="296"/>
      <c r="UBI45" s="296"/>
      <c r="UBJ45" s="296"/>
      <c r="UBK45" s="296"/>
      <c r="UBL45" s="296"/>
      <c r="UBM45" s="296"/>
      <c r="UBN45" s="296"/>
      <c r="UBO45" s="296"/>
      <c r="UBP45" s="296"/>
      <c r="UBQ45" s="296"/>
      <c r="UBR45" s="296"/>
      <c r="UBS45" s="296"/>
      <c r="UBT45" s="296"/>
      <c r="UBU45" s="296"/>
      <c r="UBV45" s="296"/>
      <c r="UBW45" s="296"/>
      <c r="UBX45" s="296"/>
      <c r="UBY45" s="296"/>
      <c r="UBZ45" s="296"/>
      <c r="UCA45" s="296"/>
      <c r="UCB45" s="296"/>
      <c r="UCC45" s="296"/>
      <c r="UCD45" s="296"/>
      <c r="UCE45" s="296"/>
      <c r="UCF45" s="296"/>
      <c r="UCG45" s="296"/>
      <c r="UCH45" s="296"/>
      <c r="UCI45" s="296"/>
      <c r="UCJ45" s="296"/>
      <c r="UCK45" s="296"/>
      <c r="UCL45" s="296"/>
      <c r="UCM45" s="296"/>
      <c r="UCN45" s="296"/>
      <c r="UCO45" s="296"/>
      <c r="UCP45" s="296"/>
      <c r="UCQ45" s="296"/>
      <c r="UCR45" s="296"/>
      <c r="UCS45" s="296"/>
      <c r="UCT45" s="296"/>
      <c r="UCU45" s="296"/>
      <c r="UCV45" s="296"/>
      <c r="UCW45" s="296"/>
      <c r="UCX45" s="296"/>
      <c r="UCY45" s="296"/>
      <c r="UCZ45" s="296"/>
      <c r="UDA45" s="296"/>
      <c r="UDB45" s="296"/>
      <c r="UDC45" s="296"/>
      <c r="UDD45" s="296"/>
      <c r="UDE45" s="296"/>
      <c r="UDF45" s="296"/>
      <c r="UDG45" s="296"/>
      <c r="UDH45" s="296"/>
      <c r="UDI45" s="296"/>
      <c r="UDJ45" s="296"/>
      <c r="UDK45" s="296"/>
      <c r="UDL45" s="296"/>
      <c r="UDM45" s="296"/>
      <c r="UDN45" s="296"/>
      <c r="UDO45" s="296"/>
      <c r="UDP45" s="296"/>
      <c r="UDQ45" s="296"/>
      <c r="UDR45" s="296"/>
      <c r="UDS45" s="296"/>
      <c r="UDT45" s="296"/>
      <c r="UDU45" s="296"/>
      <c r="UDV45" s="296"/>
      <c r="UDW45" s="296"/>
      <c r="UDX45" s="296"/>
      <c r="UDY45" s="296"/>
      <c r="UDZ45" s="296"/>
      <c r="UEA45" s="296"/>
      <c r="UEB45" s="296"/>
      <c r="UEC45" s="296"/>
      <c r="UED45" s="296"/>
      <c r="UEE45" s="296"/>
      <c r="UEF45" s="296"/>
      <c r="UEG45" s="296"/>
      <c r="UEH45" s="296"/>
      <c r="UEI45" s="296"/>
      <c r="UEJ45" s="296"/>
      <c r="UEK45" s="296"/>
      <c r="UEL45" s="296"/>
      <c r="UEM45" s="296"/>
      <c r="UEN45" s="296"/>
      <c r="UEO45" s="296"/>
      <c r="UEP45" s="296"/>
      <c r="UEQ45" s="296"/>
      <c r="UER45" s="296"/>
      <c r="UES45" s="296"/>
      <c r="UET45" s="296"/>
      <c r="UEU45" s="296"/>
      <c r="UEV45" s="296"/>
      <c r="UEW45" s="296"/>
      <c r="UEX45" s="296"/>
      <c r="UEY45" s="296"/>
      <c r="UEZ45" s="296"/>
      <c r="UFA45" s="296"/>
      <c r="UFB45" s="296"/>
      <c r="UFC45" s="296"/>
      <c r="UFD45" s="296"/>
      <c r="UFE45" s="296"/>
      <c r="UFF45" s="296"/>
      <c r="UFG45" s="296"/>
      <c r="UFH45" s="296"/>
      <c r="UFI45" s="296"/>
      <c r="UFJ45" s="296"/>
      <c r="UFK45" s="296"/>
      <c r="UFL45" s="296"/>
      <c r="UFM45" s="296"/>
      <c r="UFN45" s="296"/>
      <c r="UFO45" s="296"/>
      <c r="UFP45" s="296"/>
      <c r="UFQ45" s="296"/>
      <c r="UFR45" s="296"/>
      <c r="UFS45" s="296"/>
      <c r="UFT45" s="296"/>
      <c r="UFU45" s="296"/>
      <c r="UFV45" s="296"/>
      <c r="UFW45" s="296"/>
      <c r="UFX45" s="296"/>
      <c r="UFY45" s="296"/>
      <c r="UFZ45" s="296"/>
      <c r="UGA45" s="296"/>
      <c r="UGB45" s="296"/>
      <c r="UGC45" s="296"/>
      <c r="UGD45" s="296"/>
      <c r="UGE45" s="296"/>
      <c r="UGF45" s="296"/>
      <c r="UGG45" s="296"/>
      <c r="UGH45" s="296"/>
      <c r="UGI45" s="296"/>
      <c r="UGJ45" s="296"/>
      <c r="UGK45" s="296"/>
      <c r="UGL45" s="296"/>
      <c r="UGM45" s="296"/>
      <c r="UGN45" s="296"/>
      <c r="UGO45" s="296"/>
      <c r="UGP45" s="296"/>
      <c r="UGQ45" s="296"/>
      <c r="UGR45" s="296"/>
      <c r="UGS45" s="296"/>
      <c r="UGT45" s="296"/>
      <c r="UGU45" s="296"/>
      <c r="UGV45" s="296"/>
      <c r="UGW45" s="296"/>
      <c r="UGX45" s="296"/>
      <c r="UGY45" s="296"/>
      <c r="UGZ45" s="296"/>
      <c r="UHA45" s="296"/>
      <c r="UHB45" s="296"/>
      <c r="UHC45" s="296"/>
      <c r="UHD45" s="296"/>
      <c r="UHE45" s="296"/>
      <c r="UHF45" s="296"/>
      <c r="UHG45" s="296"/>
      <c r="UHH45" s="296"/>
      <c r="UHI45" s="296"/>
      <c r="UHJ45" s="296"/>
      <c r="UHK45" s="296"/>
      <c r="UHL45" s="296"/>
      <c r="UHM45" s="296"/>
      <c r="UHN45" s="296"/>
      <c r="UHO45" s="296"/>
      <c r="UHP45" s="296"/>
      <c r="UHQ45" s="296"/>
      <c r="UHR45" s="296"/>
      <c r="UHS45" s="296"/>
      <c r="UHT45" s="296"/>
      <c r="UHU45" s="296"/>
      <c r="UHV45" s="296"/>
      <c r="UHW45" s="296"/>
      <c r="UHX45" s="296"/>
      <c r="UHY45" s="296"/>
      <c r="UHZ45" s="296"/>
      <c r="UIA45" s="296"/>
      <c r="UIB45" s="296"/>
      <c r="UIC45" s="296"/>
      <c r="UID45" s="296"/>
      <c r="UIE45" s="296"/>
      <c r="UIF45" s="296"/>
      <c r="UIG45" s="296"/>
      <c r="UIH45" s="296"/>
      <c r="UII45" s="296"/>
      <c r="UIJ45" s="296"/>
      <c r="UIK45" s="296"/>
      <c r="UIL45" s="296"/>
      <c r="UIM45" s="296"/>
      <c r="UIN45" s="296"/>
      <c r="UIO45" s="296"/>
      <c r="UIP45" s="296"/>
      <c r="UIQ45" s="296"/>
      <c r="UIR45" s="296"/>
      <c r="UIS45" s="296"/>
      <c r="UIT45" s="296"/>
      <c r="UIU45" s="296"/>
      <c r="UIV45" s="296"/>
      <c r="UIW45" s="296"/>
      <c r="UIX45" s="296"/>
      <c r="UIY45" s="296"/>
      <c r="UIZ45" s="296"/>
      <c r="UJA45" s="296"/>
      <c r="UJB45" s="296"/>
      <c r="UJC45" s="296"/>
      <c r="UJD45" s="296"/>
      <c r="UJE45" s="296"/>
      <c r="UJF45" s="296"/>
      <c r="UJG45" s="296"/>
      <c r="UJH45" s="296"/>
      <c r="UJI45" s="296"/>
      <c r="UJJ45" s="296"/>
      <c r="UJK45" s="296"/>
      <c r="UJL45" s="296"/>
      <c r="UJM45" s="296"/>
      <c r="UJN45" s="296"/>
      <c r="UJO45" s="296"/>
      <c r="UJP45" s="296"/>
      <c r="UJQ45" s="296"/>
      <c r="UJR45" s="296"/>
      <c r="UJS45" s="296"/>
      <c r="UJT45" s="296"/>
      <c r="UJU45" s="296"/>
      <c r="UJV45" s="296"/>
      <c r="UJW45" s="296"/>
      <c r="UJX45" s="296"/>
      <c r="UJY45" s="296"/>
      <c r="UJZ45" s="296"/>
      <c r="UKA45" s="296"/>
      <c r="UKB45" s="296"/>
      <c r="UKC45" s="296"/>
      <c r="UKD45" s="296"/>
      <c r="UKE45" s="296"/>
      <c r="UKF45" s="296"/>
      <c r="UKG45" s="296"/>
      <c r="UKH45" s="296"/>
      <c r="UKI45" s="296"/>
      <c r="UKJ45" s="296"/>
      <c r="UKK45" s="296"/>
      <c r="UKL45" s="296"/>
      <c r="UKM45" s="296"/>
      <c r="UKN45" s="296"/>
      <c r="UKO45" s="296"/>
      <c r="UKP45" s="296"/>
      <c r="UKQ45" s="296"/>
      <c r="UKR45" s="296"/>
      <c r="UKS45" s="296"/>
      <c r="UKT45" s="296"/>
      <c r="UKU45" s="296"/>
      <c r="UKV45" s="296"/>
      <c r="UKW45" s="296"/>
      <c r="UKX45" s="296"/>
      <c r="UKY45" s="296"/>
      <c r="UKZ45" s="296"/>
      <c r="ULA45" s="296"/>
      <c r="ULB45" s="296"/>
      <c r="ULC45" s="296"/>
      <c r="ULD45" s="296"/>
      <c r="ULE45" s="296"/>
      <c r="ULF45" s="296"/>
      <c r="ULG45" s="296"/>
      <c r="ULH45" s="296"/>
      <c r="ULI45" s="296"/>
      <c r="ULJ45" s="296"/>
      <c r="ULK45" s="296"/>
      <c r="ULL45" s="296"/>
      <c r="ULM45" s="296"/>
      <c r="ULN45" s="296"/>
      <c r="ULO45" s="296"/>
      <c r="ULP45" s="296"/>
      <c r="ULQ45" s="296"/>
      <c r="ULR45" s="296"/>
      <c r="ULS45" s="296"/>
      <c r="ULT45" s="296"/>
      <c r="ULU45" s="296"/>
      <c r="ULV45" s="296"/>
      <c r="ULW45" s="296"/>
      <c r="ULX45" s="296"/>
      <c r="ULY45" s="296"/>
      <c r="ULZ45" s="296"/>
      <c r="UMA45" s="296"/>
      <c r="UMB45" s="296"/>
      <c r="UMC45" s="296"/>
      <c r="UMD45" s="296"/>
      <c r="UME45" s="296"/>
      <c r="UMF45" s="296"/>
      <c r="UMG45" s="296"/>
      <c r="UMH45" s="296"/>
      <c r="UMI45" s="296"/>
      <c r="UMJ45" s="296"/>
      <c r="UMK45" s="296"/>
      <c r="UML45" s="296"/>
      <c r="UMM45" s="296"/>
      <c r="UMN45" s="296"/>
      <c r="UMO45" s="296"/>
      <c r="UMP45" s="296"/>
      <c r="UMQ45" s="296"/>
      <c r="UMR45" s="296"/>
      <c r="UMS45" s="296"/>
      <c r="UMT45" s="296"/>
      <c r="UMU45" s="296"/>
      <c r="UMV45" s="296"/>
      <c r="UMW45" s="296"/>
      <c r="UMX45" s="296"/>
      <c r="UMY45" s="296"/>
      <c r="UMZ45" s="296"/>
      <c r="UNA45" s="296"/>
      <c r="UNB45" s="296"/>
      <c r="UNC45" s="296"/>
      <c r="UND45" s="296"/>
      <c r="UNE45" s="296"/>
      <c r="UNF45" s="296"/>
      <c r="UNG45" s="296"/>
      <c r="UNH45" s="296"/>
      <c r="UNI45" s="296"/>
      <c r="UNJ45" s="296"/>
      <c r="UNK45" s="296"/>
      <c r="UNL45" s="296"/>
      <c r="UNM45" s="296"/>
      <c r="UNN45" s="296"/>
      <c r="UNO45" s="296"/>
      <c r="UNP45" s="296"/>
      <c r="UNQ45" s="296"/>
      <c r="UNR45" s="296"/>
      <c r="UNS45" s="296"/>
      <c r="UNT45" s="296"/>
      <c r="UNU45" s="296"/>
      <c r="UNV45" s="296"/>
      <c r="UNW45" s="296"/>
      <c r="UNX45" s="296"/>
      <c r="UNY45" s="296"/>
      <c r="UNZ45" s="296"/>
      <c r="UOA45" s="296"/>
      <c r="UOB45" s="296"/>
      <c r="UOC45" s="296"/>
      <c r="UOD45" s="296"/>
      <c r="UOE45" s="296"/>
      <c r="UOF45" s="296"/>
      <c r="UOG45" s="296"/>
      <c r="UOH45" s="296"/>
      <c r="UOI45" s="296"/>
      <c r="UOJ45" s="296"/>
      <c r="UOK45" s="296"/>
      <c r="UOL45" s="296"/>
      <c r="UOM45" s="296"/>
      <c r="UON45" s="296"/>
      <c r="UOO45" s="296"/>
      <c r="UOP45" s="296"/>
      <c r="UOQ45" s="296"/>
      <c r="UOR45" s="296"/>
      <c r="UOS45" s="296"/>
      <c r="UOT45" s="296"/>
      <c r="UOU45" s="296"/>
      <c r="UOV45" s="296"/>
      <c r="UOW45" s="296"/>
      <c r="UOX45" s="296"/>
      <c r="UOY45" s="296"/>
      <c r="UOZ45" s="296"/>
      <c r="UPA45" s="296"/>
      <c r="UPB45" s="296"/>
      <c r="UPC45" s="296"/>
      <c r="UPD45" s="296"/>
      <c r="UPE45" s="296"/>
      <c r="UPF45" s="296"/>
      <c r="UPG45" s="296"/>
      <c r="UPH45" s="296"/>
      <c r="UPI45" s="296"/>
      <c r="UPJ45" s="296"/>
      <c r="UPK45" s="296"/>
      <c r="UPL45" s="296"/>
      <c r="UPM45" s="296"/>
      <c r="UPN45" s="296"/>
      <c r="UPO45" s="296"/>
      <c r="UPP45" s="296"/>
      <c r="UPQ45" s="296"/>
      <c r="UPR45" s="296"/>
      <c r="UPS45" s="296"/>
      <c r="UPT45" s="296"/>
      <c r="UPU45" s="296"/>
      <c r="UPV45" s="296"/>
      <c r="UPW45" s="296"/>
      <c r="UPX45" s="296"/>
      <c r="UPY45" s="296"/>
      <c r="UPZ45" s="296"/>
      <c r="UQA45" s="296"/>
      <c r="UQB45" s="296"/>
      <c r="UQC45" s="296"/>
      <c r="UQD45" s="296"/>
      <c r="UQE45" s="296"/>
      <c r="UQF45" s="296"/>
      <c r="UQG45" s="296"/>
      <c r="UQH45" s="296"/>
      <c r="UQI45" s="296"/>
      <c r="UQJ45" s="296"/>
      <c r="UQK45" s="296"/>
      <c r="UQL45" s="296"/>
      <c r="UQM45" s="296"/>
      <c r="UQN45" s="296"/>
      <c r="UQO45" s="296"/>
      <c r="UQP45" s="296"/>
      <c r="UQQ45" s="296"/>
      <c r="UQR45" s="296"/>
      <c r="UQS45" s="296"/>
      <c r="UQT45" s="296"/>
      <c r="UQU45" s="296"/>
      <c r="UQV45" s="296"/>
      <c r="UQW45" s="296"/>
      <c r="UQX45" s="296"/>
      <c r="UQY45" s="296"/>
      <c r="UQZ45" s="296"/>
      <c r="URA45" s="296"/>
      <c r="URB45" s="296"/>
      <c r="URC45" s="296"/>
      <c r="URD45" s="296"/>
      <c r="URE45" s="296"/>
      <c r="URF45" s="296"/>
      <c r="URG45" s="296"/>
      <c r="URH45" s="296"/>
      <c r="URI45" s="296"/>
      <c r="URJ45" s="296"/>
      <c r="URK45" s="296"/>
      <c r="URL45" s="296"/>
      <c r="URM45" s="296"/>
      <c r="URN45" s="296"/>
      <c r="URO45" s="296"/>
      <c r="URP45" s="296"/>
      <c r="URQ45" s="296"/>
      <c r="URR45" s="296"/>
      <c r="URS45" s="296"/>
      <c r="URT45" s="296"/>
      <c r="URU45" s="296"/>
      <c r="URV45" s="296"/>
      <c r="URW45" s="296"/>
      <c r="URX45" s="296"/>
      <c r="URY45" s="296"/>
      <c r="URZ45" s="296"/>
      <c r="USA45" s="296"/>
      <c r="USB45" s="296"/>
      <c r="USC45" s="296"/>
      <c r="USD45" s="296"/>
      <c r="USE45" s="296"/>
      <c r="USF45" s="296"/>
      <c r="USG45" s="296"/>
      <c r="USH45" s="296"/>
      <c r="USI45" s="296"/>
      <c r="USJ45" s="296"/>
      <c r="USK45" s="296"/>
      <c r="USL45" s="296"/>
      <c r="USM45" s="296"/>
      <c r="USN45" s="296"/>
      <c r="USO45" s="296"/>
      <c r="USP45" s="296"/>
      <c r="USQ45" s="296"/>
      <c r="USR45" s="296"/>
      <c r="USS45" s="296"/>
      <c r="UST45" s="296"/>
      <c r="USU45" s="296"/>
      <c r="USV45" s="296"/>
      <c r="USW45" s="296"/>
      <c r="USX45" s="296"/>
      <c r="USY45" s="296"/>
      <c r="USZ45" s="296"/>
      <c r="UTA45" s="296"/>
      <c r="UTB45" s="296"/>
      <c r="UTC45" s="296"/>
      <c r="UTD45" s="296"/>
      <c r="UTE45" s="296"/>
      <c r="UTF45" s="296"/>
      <c r="UTG45" s="296"/>
      <c r="UTH45" s="296"/>
      <c r="UTI45" s="296"/>
      <c r="UTJ45" s="296"/>
      <c r="UTK45" s="296"/>
      <c r="UTL45" s="296"/>
      <c r="UTM45" s="296"/>
      <c r="UTN45" s="296"/>
      <c r="UTO45" s="296"/>
      <c r="UTP45" s="296"/>
      <c r="UTQ45" s="296"/>
      <c r="UTR45" s="296"/>
      <c r="UTS45" s="296"/>
      <c r="UTT45" s="296"/>
      <c r="UTU45" s="296"/>
      <c r="UTV45" s="296"/>
      <c r="UTW45" s="296"/>
      <c r="UTX45" s="296"/>
      <c r="UTY45" s="296"/>
      <c r="UTZ45" s="296"/>
      <c r="UUA45" s="296"/>
      <c r="UUB45" s="296"/>
      <c r="UUC45" s="296"/>
      <c r="UUD45" s="296"/>
      <c r="UUE45" s="296"/>
      <c r="UUF45" s="296"/>
      <c r="UUG45" s="296"/>
      <c r="UUH45" s="296"/>
      <c r="UUI45" s="296"/>
      <c r="UUJ45" s="296"/>
      <c r="UUK45" s="296"/>
      <c r="UUL45" s="296"/>
      <c r="UUM45" s="296"/>
      <c r="UUN45" s="296"/>
      <c r="UUO45" s="296"/>
      <c r="UUP45" s="296"/>
      <c r="UUQ45" s="296"/>
      <c r="UUR45" s="296"/>
      <c r="UUS45" s="296"/>
      <c r="UUT45" s="296"/>
      <c r="UUU45" s="296"/>
      <c r="UUV45" s="296"/>
      <c r="UUW45" s="296"/>
      <c r="UUX45" s="296"/>
      <c r="UUY45" s="296"/>
      <c r="UUZ45" s="296"/>
      <c r="UVA45" s="296"/>
      <c r="UVB45" s="296"/>
      <c r="UVC45" s="296"/>
      <c r="UVD45" s="296"/>
      <c r="UVE45" s="296"/>
      <c r="UVF45" s="296"/>
      <c r="UVG45" s="296"/>
      <c r="UVH45" s="296"/>
      <c r="UVI45" s="296"/>
      <c r="UVJ45" s="296"/>
      <c r="UVK45" s="296"/>
      <c r="UVL45" s="296"/>
      <c r="UVM45" s="296"/>
      <c r="UVN45" s="296"/>
      <c r="UVO45" s="296"/>
      <c r="UVP45" s="296"/>
      <c r="UVQ45" s="296"/>
      <c r="UVR45" s="296"/>
      <c r="UVS45" s="296"/>
      <c r="UVT45" s="296"/>
      <c r="UVU45" s="296"/>
      <c r="UVV45" s="296"/>
      <c r="UVW45" s="296"/>
      <c r="UVX45" s="296"/>
      <c r="UVY45" s="296"/>
      <c r="UVZ45" s="296"/>
      <c r="UWA45" s="296"/>
      <c r="UWB45" s="296"/>
      <c r="UWC45" s="296"/>
      <c r="UWD45" s="296"/>
      <c r="UWE45" s="296"/>
      <c r="UWF45" s="296"/>
      <c r="UWG45" s="296"/>
      <c r="UWH45" s="296"/>
      <c r="UWI45" s="296"/>
      <c r="UWJ45" s="296"/>
      <c r="UWK45" s="296"/>
      <c r="UWL45" s="296"/>
      <c r="UWM45" s="296"/>
      <c r="UWN45" s="296"/>
      <c r="UWO45" s="296"/>
      <c r="UWP45" s="296"/>
      <c r="UWQ45" s="296"/>
      <c r="UWR45" s="296"/>
      <c r="UWS45" s="296"/>
      <c r="UWT45" s="296"/>
      <c r="UWU45" s="296"/>
      <c r="UWV45" s="296"/>
      <c r="UWW45" s="296"/>
      <c r="UWX45" s="296"/>
      <c r="UWY45" s="296"/>
      <c r="UWZ45" s="296"/>
      <c r="UXA45" s="296"/>
      <c r="UXB45" s="296"/>
      <c r="UXC45" s="296"/>
      <c r="UXD45" s="296"/>
      <c r="UXE45" s="296"/>
      <c r="UXF45" s="296"/>
      <c r="UXG45" s="296"/>
      <c r="UXH45" s="296"/>
      <c r="UXI45" s="296"/>
      <c r="UXJ45" s="296"/>
      <c r="UXK45" s="296"/>
      <c r="UXL45" s="296"/>
      <c r="UXM45" s="296"/>
      <c r="UXN45" s="296"/>
      <c r="UXO45" s="296"/>
      <c r="UXP45" s="296"/>
      <c r="UXQ45" s="296"/>
      <c r="UXR45" s="296"/>
      <c r="UXS45" s="296"/>
      <c r="UXT45" s="296"/>
      <c r="UXU45" s="296"/>
      <c r="UXV45" s="296"/>
      <c r="UXW45" s="296"/>
      <c r="UXX45" s="296"/>
      <c r="UXY45" s="296"/>
      <c r="UXZ45" s="296"/>
      <c r="UYA45" s="296"/>
      <c r="UYB45" s="296"/>
      <c r="UYC45" s="296"/>
      <c r="UYD45" s="296"/>
      <c r="UYE45" s="296"/>
      <c r="UYF45" s="296"/>
      <c r="UYG45" s="296"/>
      <c r="UYH45" s="296"/>
      <c r="UYI45" s="296"/>
      <c r="UYJ45" s="296"/>
      <c r="UYK45" s="296"/>
      <c r="UYL45" s="296"/>
      <c r="UYM45" s="296"/>
      <c r="UYN45" s="296"/>
      <c r="UYO45" s="296"/>
      <c r="UYP45" s="296"/>
      <c r="UYQ45" s="296"/>
      <c r="UYR45" s="296"/>
      <c r="UYS45" s="296"/>
      <c r="UYT45" s="296"/>
      <c r="UYU45" s="296"/>
      <c r="UYV45" s="296"/>
      <c r="UYW45" s="296"/>
      <c r="UYX45" s="296"/>
      <c r="UYY45" s="296"/>
      <c r="UYZ45" s="296"/>
      <c r="UZA45" s="296"/>
      <c r="UZB45" s="296"/>
      <c r="UZC45" s="296"/>
      <c r="UZD45" s="296"/>
      <c r="UZE45" s="296"/>
      <c r="UZF45" s="296"/>
      <c r="UZG45" s="296"/>
      <c r="UZH45" s="296"/>
      <c r="UZI45" s="296"/>
      <c r="UZJ45" s="296"/>
      <c r="UZK45" s="296"/>
      <c r="UZL45" s="296"/>
      <c r="UZM45" s="296"/>
      <c r="UZN45" s="296"/>
      <c r="UZO45" s="296"/>
      <c r="UZP45" s="296"/>
      <c r="UZQ45" s="296"/>
      <c r="UZR45" s="296"/>
      <c r="UZS45" s="296"/>
      <c r="UZT45" s="296"/>
      <c r="UZU45" s="296"/>
      <c r="UZV45" s="296"/>
      <c r="UZW45" s="296"/>
      <c r="UZX45" s="296"/>
      <c r="UZY45" s="296"/>
      <c r="UZZ45" s="296"/>
      <c r="VAA45" s="296"/>
      <c r="VAB45" s="296"/>
      <c r="VAC45" s="296"/>
      <c r="VAD45" s="296"/>
      <c r="VAE45" s="296"/>
      <c r="VAF45" s="296"/>
      <c r="VAG45" s="296"/>
      <c r="VAH45" s="296"/>
      <c r="VAI45" s="296"/>
      <c r="VAJ45" s="296"/>
      <c r="VAK45" s="296"/>
      <c r="VAL45" s="296"/>
      <c r="VAM45" s="296"/>
      <c r="VAN45" s="296"/>
      <c r="VAO45" s="296"/>
      <c r="VAP45" s="296"/>
      <c r="VAQ45" s="296"/>
      <c r="VAR45" s="296"/>
      <c r="VAS45" s="296"/>
      <c r="VAT45" s="296"/>
      <c r="VAU45" s="296"/>
      <c r="VAV45" s="296"/>
      <c r="VAW45" s="296"/>
      <c r="VAX45" s="296"/>
      <c r="VAY45" s="296"/>
      <c r="VAZ45" s="296"/>
      <c r="VBA45" s="296"/>
      <c r="VBB45" s="296"/>
      <c r="VBC45" s="296"/>
      <c r="VBD45" s="296"/>
      <c r="VBE45" s="296"/>
      <c r="VBF45" s="296"/>
      <c r="VBG45" s="296"/>
      <c r="VBH45" s="296"/>
      <c r="VBI45" s="296"/>
      <c r="VBJ45" s="296"/>
      <c r="VBK45" s="296"/>
      <c r="VBL45" s="296"/>
      <c r="VBM45" s="296"/>
      <c r="VBN45" s="296"/>
      <c r="VBO45" s="296"/>
      <c r="VBP45" s="296"/>
      <c r="VBQ45" s="296"/>
      <c r="VBR45" s="296"/>
      <c r="VBS45" s="296"/>
      <c r="VBT45" s="296"/>
      <c r="VBU45" s="296"/>
      <c r="VBV45" s="296"/>
      <c r="VBW45" s="296"/>
      <c r="VBX45" s="296"/>
      <c r="VBY45" s="296"/>
      <c r="VBZ45" s="296"/>
      <c r="VCA45" s="296"/>
      <c r="VCB45" s="296"/>
      <c r="VCC45" s="296"/>
      <c r="VCD45" s="296"/>
      <c r="VCE45" s="296"/>
      <c r="VCF45" s="296"/>
      <c r="VCG45" s="296"/>
      <c r="VCH45" s="296"/>
      <c r="VCI45" s="296"/>
      <c r="VCJ45" s="296"/>
      <c r="VCK45" s="296"/>
      <c r="VCL45" s="296"/>
      <c r="VCM45" s="296"/>
      <c r="VCN45" s="296"/>
      <c r="VCO45" s="296"/>
      <c r="VCP45" s="296"/>
      <c r="VCQ45" s="296"/>
      <c r="VCR45" s="296"/>
      <c r="VCS45" s="296"/>
      <c r="VCT45" s="296"/>
      <c r="VCU45" s="296"/>
      <c r="VCV45" s="296"/>
      <c r="VCW45" s="296"/>
      <c r="VCX45" s="296"/>
      <c r="VCY45" s="296"/>
      <c r="VCZ45" s="296"/>
      <c r="VDA45" s="296"/>
      <c r="VDB45" s="296"/>
      <c r="VDC45" s="296"/>
      <c r="VDD45" s="296"/>
      <c r="VDE45" s="296"/>
      <c r="VDF45" s="296"/>
      <c r="VDG45" s="296"/>
      <c r="VDH45" s="296"/>
      <c r="VDI45" s="296"/>
      <c r="VDJ45" s="296"/>
      <c r="VDK45" s="296"/>
      <c r="VDL45" s="296"/>
      <c r="VDM45" s="296"/>
      <c r="VDN45" s="296"/>
      <c r="VDO45" s="296"/>
      <c r="VDP45" s="296"/>
      <c r="VDQ45" s="296"/>
      <c r="VDR45" s="296"/>
      <c r="VDS45" s="296"/>
      <c r="VDT45" s="296"/>
      <c r="VDU45" s="296"/>
      <c r="VDV45" s="296"/>
      <c r="VDW45" s="296"/>
      <c r="VDX45" s="296"/>
      <c r="VDY45" s="296"/>
      <c r="VDZ45" s="296"/>
      <c r="VEA45" s="296"/>
      <c r="VEB45" s="296"/>
      <c r="VEC45" s="296"/>
      <c r="VED45" s="296"/>
      <c r="VEE45" s="296"/>
      <c r="VEF45" s="296"/>
      <c r="VEG45" s="296"/>
      <c r="VEH45" s="296"/>
      <c r="VEI45" s="296"/>
      <c r="VEJ45" s="296"/>
      <c r="VEK45" s="296"/>
      <c r="VEL45" s="296"/>
      <c r="VEM45" s="296"/>
      <c r="VEN45" s="296"/>
      <c r="VEO45" s="296"/>
      <c r="VEP45" s="296"/>
      <c r="VEQ45" s="296"/>
      <c r="VER45" s="296"/>
      <c r="VES45" s="296"/>
      <c r="VET45" s="296"/>
      <c r="VEU45" s="296"/>
      <c r="VEV45" s="296"/>
      <c r="VEW45" s="296"/>
      <c r="VEX45" s="296"/>
      <c r="VEY45" s="296"/>
      <c r="VEZ45" s="296"/>
      <c r="VFA45" s="296"/>
      <c r="VFB45" s="296"/>
      <c r="VFC45" s="296"/>
      <c r="VFD45" s="296"/>
      <c r="VFE45" s="296"/>
      <c r="VFF45" s="296"/>
      <c r="VFG45" s="296"/>
      <c r="VFH45" s="296"/>
      <c r="VFI45" s="296"/>
      <c r="VFJ45" s="296"/>
      <c r="VFK45" s="296"/>
      <c r="VFL45" s="296"/>
      <c r="VFM45" s="296"/>
      <c r="VFN45" s="296"/>
      <c r="VFO45" s="296"/>
      <c r="VFP45" s="296"/>
      <c r="VFQ45" s="296"/>
      <c r="VFR45" s="296"/>
      <c r="VFS45" s="296"/>
      <c r="VFT45" s="296"/>
      <c r="VFU45" s="296"/>
      <c r="VFV45" s="296"/>
      <c r="VFW45" s="296"/>
      <c r="VFX45" s="296"/>
      <c r="VFY45" s="296"/>
      <c r="VFZ45" s="296"/>
      <c r="VGA45" s="296"/>
      <c r="VGB45" s="296"/>
      <c r="VGC45" s="296"/>
      <c r="VGD45" s="296"/>
      <c r="VGE45" s="296"/>
      <c r="VGF45" s="296"/>
      <c r="VGG45" s="296"/>
      <c r="VGH45" s="296"/>
      <c r="VGI45" s="296"/>
      <c r="VGJ45" s="296"/>
      <c r="VGK45" s="296"/>
      <c r="VGL45" s="296"/>
      <c r="VGM45" s="296"/>
      <c r="VGN45" s="296"/>
      <c r="VGO45" s="296"/>
      <c r="VGP45" s="296"/>
      <c r="VGQ45" s="296"/>
      <c r="VGR45" s="296"/>
      <c r="VGS45" s="296"/>
      <c r="VGT45" s="296"/>
      <c r="VGU45" s="296"/>
      <c r="VGV45" s="296"/>
      <c r="VGW45" s="296"/>
      <c r="VGX45" s="296"/>
      <c r="VGY45" s="296"/>
      <c r="VGZ45" s="296"/>
      <c r="VHA45" s="296"/>
      <c r="VHB45" s="296"/>
      <c r="VHC45" s="296"/>
      <c r="VHD45" s="296"/>
      <c r="VHE45" s="296"/>
      <c r="VHF45" s="296"/>
      <c r="VHG45" s="296"/>
      <c r="VHH45" s="296"/>
      <c r="VHI45" s="296"/>
      <c r="VHJ45" s="296"/>
      <c r="VHK45" s="296"/>
      <c r="VHL45" s="296"/>
      <c r="VHM45" s="296"/>
      <c r="VHN45" s="296"/>
      <c r="VHO45" s="296"/>
      <c r="VHP45" s="296"/>
      <c r="VHQ45" s="296"/>
      <c r="VHR45" s="296"/>
      <c r="VHS45" s="296"/>
      <c r="VHT45" s="296"/>
      <c r="VHU45" s="296"/>
      <c r="VHV45" s="296"/>
      <c r="VHW45" s="296"/>
      <c r="VHX45" s="296"/>
      <c r="VHY45" s="296"/>
      <c r="VHZ45" s="296"/>
      <c r="VIA45" s="296"/>
      <c r="VIB45" s="296"/>
      <c r="VIC45" s="296"/>
      <c r="VID45" s="296"/>
      <c r="VIE45" s="296"/>
      <c r="VIF45" s="296"/>
      <c r="VIG45" s="296"/>
      <c r="VIH45" s="296"/>
      <c r="VII45" s="296"/>
      <c r="VIJ45" s="296"/>
      <c r="VIK45" s="296"/>
      <c r="VIL45" s="296"/>
      <c r="VIM45" s="296"/>
      <c r="VIN45" s="296"/>
      <c r="VIO45" s="296"/>
      <c r="VIP45" s="296"/>
      <c r="VIQ45" s="296"/>
      <c r="VIR45" s="296"/>
      <c r="VIS45" s="296"/>
      <c r="VIT45" s="296"/>
      <c r="VIU45" s="296"/>
      <c r="VIV45" s="296"/>
      <c r="VIW45" s="296"/>
      <c r="VIX45" s="296"/>
      <c r="VIY45" s="296"/>
      <c r="VIZ45" s="296"/>
      <c r="VJA45" s="296"/>
      <c r="VJB45" s="296"/>
      <c r="VJC45" s="296"/>
      <c r="VJD45" s="296"/>
      <c r="VJE45" s="296"/>
      <c r="VJF45" s="296"/>
      <c r="VJG45" s="296"/>
      <c r="VJH45" s="296"/>
      <c r="VJI45" s="296"/>
      <c r="VJJ45" s="296"/>
      <c r="VJK45" s="296"/>
      <c r="VJL45" s="296"/>
      <c r="VJM45" s="296"/>
      <c r="VJN45" s="296"/>
      <c r="VJO45" s="296"/>
      <c r="VJP45" s="296"/>
      <c r="VJQ45" s="296"/>
      <c r="VJR45" s="296"/>
      <c r="VJS45" s="296"/>
      <c r="VJT45" s="296"/>
      <c r="VJU45" s="296"/>
      <c r="VJV45" s="296"/>
      <c r="VJW45" s="296"/>
      <c r="VJX45" s="296"/>
      <c r="VJY45" s="296"/>
      <c r="VJZ45" s="296"/>
      <c r="VKA45" s="296"/>
      <c r="VKB45" s="296"/>
      <c r="VKC45" s="296"/>
      <c r="VKD45" s="296"/>
      <c r="VKE45" s="296"/>
      <c r="VKF45" s="296"/>
      <c r="VKG45" s="296"/>
      <c r="VKH45" s="296"/>
      <c r="VKI45" s="296"/>
      <c r="VKJ45" s="296"/>
      <c r="VKK45" s="296"/>
      <c r="VKL45" s="296"/>
      <c r="VKM45" s="296"/>
      <c r="VKN45" s="296"/>
      <c r="VKO45" s="296"/>
      <c r="VKP45" s="296"/>
      <c r="VKQ45" s="296"/>
      <c r="VKR45" s="296"/>
      <c r="VKS45" s="296"/>
      <c r="VKT45" s="296"/>
      <c r="VKU45" s="296"/>
      <c r="VKV45" s="296"/>
      <c r="VKW45" s="296"/>
      <c r="VKX45" s="296"/>
      <c r="VKY45" s="296"/>
      <c r="VKZ45" s="296"/>
      <c r="VLA45" s="296"/>
      <c r="VLB45" s="296"/>
      <c r="VLC45" s="296"/>
      <c r="VLD45" s="296"/>
      <c r="VLE45" s="296"/>
      <c r="VLF45" s="296"/>
      <c r="VLG45" s="296"/>
      <c r="VLH45" s="296"/>
      <c r="VLI45" s="296"/>
      <c r="VLJ45" s="296"/>
      <c r="VLK45" s="296"/>
      <c r="VLL45" s="296"/>
      <c r="VLM45" s="296"/>
      <c r="VLN45" s="296"/>
      <c r="VLO45" s="296"/>
      <c r="VLP45" s="296"/>
      <c r="VLQ45" s="296"/>
      <c r="VLR45" s="296"/>
      <c r="VLS45" s="296"/>
      <c r="VLT45" s="296"/>
      <c r="VLU45" s="296"/>
      <c r="VLV45" s="296"/>
      <c r="VLW45" s="296"/>
      <c r="VLX45" s="296"/>
      <c r="VLY45" s="296"/>
      <c r="VLZ45" s="296"/>
      <c r="VMA45" s="296"/>
      <c r="VMB45" s="296"/>
      <c r="VMC45" s="296"/>
      <c r="VMD45" s="296"/>
      <c r="VME45" s="296"/>
      <c r="VMF45" s="296"/>
      <c r="VMG45" s="296"/>
      <c r="VMH45" s="296"/>
      <c r="VMI45" s="296"/>
      <c r="VMJ45" s="296"/>
      <c r="VMK45" s="296"/>
      <c r="VML45" s="296"/>
      <c r="VMM45" s="296"/>
      <c r="VMN45" s="296"/>
      <c r="VMO45" s="296"/>
      <c r="VMP45" s="296"/>
      <c r="VMQ45" s="296"/>
      <c r="VMR45" s="296"/>
      <c r="VMS45" s="296"/>
      <c r="VMT45" s="296"/>
      <c r="VMU45" s="296"/>
      <c r="VMV45" s="296"/>
      <c r="VMW45" s="296"/>
      <c r="VMX45" s="296"/>
      <c r="VMY45" s="296"/>
      <c r="VMZ45" s="296"/>
      <c r="VNA45" s="296"/>
      <c r="VNB45" s="296"/>
      <c r="VNC45" s="296"/>
      <c r="VND45" s="296"/>
      <c r="VNE45" s="296"/>
      <c r="VNF45" s="296"/>
      <c r="VNG45" s="296"/>
      <c r="VNH45" s="296"/>
      <c r="VNI45" s="296"/>
      <c r="VNJ45" s="296"/>
      <c r="VNK45" s="296"/>
      <c r="VNL45" s="296"/>
      <c r="VNM45" s="296"/>
      <c r="VNN45" s="296"/>
      <c r="VNO45" s="296"/>
      <c r="VNP45" s="296"/>
      <c r="VNQ45" s="296"/>
      <c r="VNR45" s="296"/>
      <c r="VNS45" s="296"/>
      <c r="VNT45" s="296"/>
      <c r="VNU45" s="296"/>
      <c r="VNV45" s="296"/>
      <c r="VNW45" s="296"/>
      <c r="VNX45" s="296"/>
      <c r="VNY45" s="296"/>
      <c r="VNZ45" s="296"/>
      <c r="VOA45" s="296"/>
      <c r="VOB45" s="296"/>
      <c r="VOC45" s="296"/>
      <c r="VOD45" s="296"/>
      <c r="VOE45" s="296"/>
      <c r="VOF45" s="296"/>
      <c r="VOG45" s="296"/>
      <c r="VOH45" s="296"/>
      <c r="VOI45" s="296"/>
      <c r="VOJ45" s="296"/>
      <c r="VOK45" s="296"/>
      <c r="VOL45" s="296"/>
      <c r="VOM45" s="296"/>
      <c r="VON45" s="296"/>
      <c r="VOO45" s="296"/>
      <c r="VOP45" s="296"/>
      <c r="VOQ45" s="296"/>
      <c r="VOR45" s="296"/>
      <c r="VOS45" s="296"/>
      <c r="VOT45" s="296"/>
      <c r="VOU45" s="296"/>
      <c r="VOV45" s="296"/>
      <c r="VOW45" s="296"/>
      <c r="VOX45" s="296"/>
      <c r="VOY45" s="296"/>
      <c r="VOZ45" s="296"/>
      <c r="VPA45" s="296"/>
      <c r="VPB45" s="296"/>
      <c r="VPC45" s="296"/>
      <c r="VPD45" s="296"/>
      <c r="VPE45" s="296"/>
      <c r="VPF45" s="296"/>
      <c r="VPG45" s="296"/>
      <c r="VPH45" s="296"/>
      <c r="VPI45" s="296"/>
      <c r="VPJ45" s="296"/>
      <c r="VPK45" s="296"/>
      <c r="VPL45" s="296"/>
      <c r="VPM45" s="296"/>
      <c r="VPN45" s="296"/>
      <c r="VPO45" s="296"/>
      <c r="VPP45" s="296"/>
      <c r="VPQ45" s="296"/>
      <c r="VPR45" s="296"/>
      <c r="VPS45" s="296"/>
      <c r="VPT45" s="296"/>
      <c r="VPU45" s="296"/>
      <c r="VPV45" s="296"/>
      <c r="VPW45" s="296"/>
      <c r="VPX45" s="296"/>
      <c r="VPY45" s="296"/>
      <c r="VPZ45" s="296"/>
      <c r="VQA45" s="296"/>
      <c r="VQB45" s="296"/>
      <c r="VQC45" s="296"/>
      <c r="VQD45" s="296"/>
      <c r="VQE45" s="296"/>
      <c r="VQF45" s="296"/>
      <c r="VQG45" s="296"/>
      <c r="VQH45" s="296"/>
      <c r="VQI45" s="296"/>
      <c r="VQJ45" s="296"/>
      <c r="VQK45" s="296"/>
      <c r="VQL45" s="296"/>
      <c r="VQM45" s="296"/>
      <c r="VQN45" s="296"/>
      <c r="VQO45" s="296"/>
      <c r="VQP45" s="296"/>
      <c r="VQQ45" s="296"/>
      <c r="VQR45" s="296"/>
      <c r="VQS45" s="296"/>
      <c r="VQT45" s="296"/>
      <c r="VQU45" s="296"/>
      <c r="VQV45" s="296"/>
      <c r="VQW45" s="296"/>
      <c r="VQX45" s="296"/>
      <c r="VQY45" s="296"/>
      <c r="VQZ45" s="296"/>
      <c r="VRA45" s="296"/>
      <c r="VRB45" s="296"/>
      <c r="VRC45" s="296"/>
      <c r="VRD45" s="296"/>
      <c r="VRE45" s="296"/>
      <c r="VRF45" s="296"/>
      <c r="VRG45" s="296"/>
      <c r="VRH45" s="296"/>
      <c r="VRI45" s="296"/>
      <c r="VRJ45" s="296"/>
      <c r="VRK45" s="296"/>
      <c r="VRL45" s="296"/>
      <c r="VRM45" s="296"/>
      <c r="VRN45" s="296"/>
      <c r="VRO45" s="296"/>
      <c r="VRP45" s="296"/>
      <c r="VRQ45" s="296"/>
      <c r="VRR45" s="296"/>
      <c r="VRS45" s="296"/>
      <c r="VRT45" s="296"/>
      <c r="VRU45" s="296"/>
      <c r="VRV45" s="296"/>
      <c r="VRW45" s="296"/>
      <c r="VRX45" s="296"/>
      <c r="VRY45" s="296"/>
      <c r="VRZ45" s="296"/>
      <c r="VSA45" s="296"/>
      <c r="VSB45" s="296"/>
      <c r="VSC45" s="296"/>
      <c r="VSD45" s="296"/>
      <c r="VSE45" s="296"/>
      <c r="VSF45" s="296"/>
      <c r="VSG45" s="296"/>
      <c r="VSH45" s="296"/>
      <c r="VSI45" s="296"/>
      <c r="VSJ45" s="296"/>
      <c r="VSK45" s="296"/>
      <c r="VSL45" s="296"/>
      <c r="VSM45" s="296"/>
      <c r="VSN45" s="296"/>
      <c r="VSO45" s="296"/>
      <c r="VSP45" s="296"/>
      <c r="VSQ45" s="296"/>
      <c r="VSR45" s="296"/>
      <c r="VSS45" s="296"/>
      <c r="VST45" s="296"/>
      <c r="VSU45" s="296"/>
      <c r="VSV45" s="296"/>
      <c r="VSW45" s="296"/>
      <c r="VSX45" s="296"/>
      <c r="VSY45" s="296"/>
      <c r="VSZ45" s="296"/>
      <c r="VTA45" s="296"/>
      <c r="VTB45" s="296"/>
      <c r="VTC45" s="296"/>
      <c r="VTD45" s="296"/>
      <c r="VTE45" s="296"/>
      <c r="VTF45" s="296"/>
      <c r="VTG45" s="296"/>
      <c r="VTH45" s="296"/>
      <c r="VTI45" s="296"/>
      <c r="VTJ45" s="296"/>
      <c r="VTK45" s="296"/>
      <c r="VTL45" s="296"/>
      <c r="VTM45" s="296"/>
      <c r="VTN45" s="296"/>
      <c r="VTO45" s="296"/>
      <c r="VTP45" s="296"/>
      <c r="VTQ45" s="296"/>
      <c r="VTR45" s="296"/>
      <c r="VTS45" s="296"/>
      <c r="VTT45" s="296"/>
      <c r="VTU45" s="296"/>
      <c r="VTV45" s="296"/>
      <c r="VTW45" s="296"/>
      <c r="VTX45" s="296"/>
      <c r="VTY45" s="296"/>
      <c r="VTZ45" s="296"/>
      <c r="VUA45" s="296"/>
      <c r="VUB45" s="296"/>
      <c r="VUC45" s="296"/>
      <c r="VUD45" s="296"/>
      <c r="VUE45" s="296"/>
      <c r="VUF45" s="296"/>
      <c r="VUG45" s="296"/>
      <c r="VUH45" s="296"/>
      <c r="VUI45" s="296"/>
      <c r="VUJ45" s="296"/>
      <c r="VUK45" s="296"/>
      <c r="VUL45" s="296"/>
      <c r="VUM45" s="296"/>
      <c r="VUN45" s="296"/>
      <c r="VUO45" s="296"/>
      <c r="VUP45" s="296"/>
      <c r="VUQ45" s="296"/>
      <c r="VUR45" s="296"/>
      <c r="VUS45" s="296"/>
      <c r="VUT45" s="296"/>
      <c r="VUU45" s="296"/>
      <c r="VUV45" s="296"/>
      <c r="VUW45" s="296"/>
      <c r="VUX45" s="296"/>
      <c r="VUY45" s="296"/>
      <c r="VUZ45" s="296"/>
      <c r="VVA45" s="296"/>
      <c r="VVB45" s="296"/>
      <c r="VVC45" s="296"/>
      <c r="VVD45" s="296"/>
      <c r="VVE45" s="296"/>
      <c r="VVF45" s="296"/>
      <c r="VVG45" s="296"/>
      <c r="VVH45" s="296"/>
      <c r="VVI45" s="296"/>
      <c r="VVJ45" s="296"/>
      <c r="VVK45" s="296"/>
      <c r="VVL45" s="296"/>
      <c r="VVM45" s="296"/>
      <c r="VVN45" s="296"/>
      <c r="VVO45" s="296"/>
      <c r="VVP45" s="296"/>
      <c r="VVQ45" s="296"/>
      <c r="VVR45" s="296"/>
      <c r="VVS45" s="296"/>
      <c r="VVT45" s="296"/>
      <c r="VVU45" s="296"/>
      <c r="VVV45" s="296"/>
      <c r="VVW45" s="296"/>
      <c r="VVX45" s="296"/>
      <c r="VVY45" s="296"/>
      <c r="VVZ45" s="296"/>
      <c r="VWA45" s="296"/>
      <c r="VWB45" s="296"/>
      <c r="VWC45" s="296"/>
      <c r="VWD45" s="296"/>
      <c r="VWE45" s="296"/>
      <c r="VWF45" s="296"/>
      <c r="VWG45" s="296"/>
      <c r="VWH45" s="296"/>
      <c r="VWI45" s="296"/>
      <c r="VWJ45" s="296"/>
      <c r="VWK45" s="296"/>
      <c r="VWL45" s="296"/>
      <c r="VWM45" s="296"/>
      <c r="VWN45" s="296"/>
      <c r="VWO45" s="296"/>
      <c r="VWP45" s="296"/>
      <c r="VWQ45" s="296"/>
      <c r="VWR45" s="296"/>
      <c r="VWS45" s="296"/>
      <c r="VWT45" s="296"/>
      <c r="VWU45" s="296"/>
      <c r="VWV45" s="296"/>
      <c r="VWW45" s="296"/>
      <c r="VWX45" s="296"/>
      <c r="VWY45" s="296"/>
      <c r="VWZ45" s="296"/>
      <c r="VXA45" s="296"/>
      <c r="VXB45" s="296"/>
      <c r="VXC45" s="296"/>
      <c r="VXD45" s="296"/>
      <c r="VXE45" s="296"/>
      <c r="VXF45" s="296"/>
      <c r="VXG45" s="296"/>
      <c r="VXH45" s="296"/>
      <c r="VXI45" s="296"/>
      <c r="VXJ45" s="296"/>
      <c r="VXK45" s="296"/>
      <c r="VXL45" s="296"/>
      <c r="VXM45" s="296"/>
      <c r="VXN45" s="296"/>
      <c r="VXO45" s="296"/>
      <c r="VXP45" s="296"/>
      <c r="VXQ45" s="296"/>
      <c r="VXR45" s="296"/>
      <c r="VXS45" s="296"/>
      <c r="VXT45" s="296"/>
      <c r="VXU45" s="296"/>
      <c r="VXV45" s="296"/>
      <c r="VXW45" s="296"/>
      <c r="VXX45" s="296"/>
      <c r="VXY45" s="296"/>
      <c r="VXZ45" s="296"/>
      <c r="VYA45" s="296"/>
      <c r="VYB45" s="296"/>
      <c r="VYC45" s="296"/>
      <c r="VYD45" s="296"/>
      <c r="VYE45" s="296"/>
      <c r="VYF45" s="296"/>
      <c r="VYG45" s="296"/>
      <c r="VYH45" s="296"/>
      <c r="VYI45" s="296"/>
      <c r="VYJ45" s="296"/>
      <c r="VYK45" s="296"/>
      <c r="VYL45" s="296"/>
      <c r="VYM45" s="296"/>
      <c r="VYN45" s="296"/>
      <c r="VYO45" s="296"/>
      <c r="VYP45" s="296"/>
      <c r="VYQ45" s="296"/>
      <c r="VYR45" s="296"/>
      <c r="VYS45" s="296"/>
      <c r="VYT45" s="296"/>
      <c r="VYU45" s="296"/>
      <c r="VYV45" s="296"/>
      <c r="VYW45" s="296"/>
      <c r="VYX45" s="296"/>
      <c r="VYY45" s="296"/>
      <c r="VYZ45" s="296"/>
      <c r="VZA45" s="296"/>
      <c r="VZB45" s="296"/>
      <c r="VZC45" s="296"/>
      <c r="VZD45" s="296"/>
      <c r="VZE45" s="296"/>
      <c r="VZF45" s="296"/>
      <c r="VZG45" s="296"/>
      <c r="VZH45" s="296"/>
      <c r="VZI45" s="296"/>
      <c r="VZJ45" s="296"/>
      <c r="VZK45" s="296"/>
      <c r="VZL45" s="296"/>
      <c r="VZM45" s="296"/>
      <c r="VZN45" s="296"/>
      <c r="VZO45" s="296"/>
      <c r="VZP45" s="296"/>
      <c r="VZQ45" s="296"/>
      <c r="VZR45" s="296"/>
      <c r="VZS45" s="296"/>
      <c r="VZT45" s="296"/>
      <c r="VZU45" s="296"/>
      <c r="VZV45" s="296"/>
      <c r="VZW45" s="296"/>
      <c r="VZX45" s="296"/>
      <c r="VZY45" s="296"/>
      <c r="VZZ45" s="296"/>
      <c r="WAA45" s="296"/>
      <c r="WAB45" s="296"/>
      <c r="WAC45" s="296"/>
      <c r="WAD45" s="296"/>
      <c r="WAE45" s="296"/>
      <c r="WAF45" s="296"/>
      <c r="WAG45" s="296"/>
      <c r="WAH45" s="296"/>
      <c r="WAI45" s="296"/>
      <c r="WAJ45" s="296"/>
      <c r="WAK45" s="296"/>
      <c r="WAL45" s="296"/>
      <c r="WAM45" s="296"/>
      <c r="WAN45" s="296"/>
      <c r="WAO45" s="296"/>
      <c r="WAP45" s="296"/>
      <c r="WAQ45" s="296"/>
      <c r="WAR45" s="296"/>
      <c r="WAS45" s="296"/>
      <c r="WAT45" s="296"/>
      <c r="WAU45" s="296"/>
      <c r="WAV45" s="296"/>
      <c r="WAW45" s="296"/>
      <c r="WAX45" s="296"/>
      <c r="WAY45" s="296"/>
      <c r="WAZ45" s="296"/>
      <c r="WBA45" s="296"/>
      <c r="WBB45" s="296"/>
      <c r="WBC45" s="296"/>
      <c r="WBD45" s="296"/>
      <c r="WBE45" s="296"/>
      <c r="WBF45" s="296"/>
      <c r="WBG45" s="296"/>
      <c r="WBH45" s="296"/>
      <c r="WBI45" s="296"/>
      <c r="WBJ45" s="296"/>
      <c r="WBK45" s="296"/>
      <c r="WBL45" s="296"/>
      <c r="WBM45" s="296"/>
      <c r="WBN45" s="296"/>
      <c r="WBO45" s="296"/>
      <c r="WBP45" s="296"/>
      <c r="WBQ45" s="296"/>
      <c r="WBR45" s="296"/>
      <c r="WBS45" s="296"/>
      <c r="WBT45" s="296"/>
      <c r="WBU45" s="296"/>
      <c r="WBV45" s="296"/>
      <c r="WBW45" s="296"/>
      <c r="WBX45" s="296"/>
      <c r="WBY45" s="296"/>
      <c r="WBZ45" s="296"/>
      <c r="WCA45" s="296"/>
      <c r="WCB45" s="296"/>
      <c r="WCC45" s="296"/>
      <c r="WCD45" s="296"/>
      <c r="WCE45" s="296"/>
      <c r="WCF45" s="296"/>
      <c r="WCG45" s="296"/>
      <c r="WCH45" s="296"/>
      <c r="WCI45" s="296"/>
      <c r="WCJ45" s="296"/>
      <c r="WCK45" s="296"/>
      <c r="WCL45" s="296"/>
      <c r="WCM45" s="296"/>
      <c r="WCN45" s="296"/>
      <c r="WCO45" s="296"/>
      <c r="WCP45" s="296"/>
      <c r="WCQ45" s="296"/>
      <c r="WCR45" s="296"/>
      <c r="WCS45" s="296"/>
      <c r="WCT45" s="296"/>
      <c r="WCU45" s="296"/>
      <c r="WCV45" s="296"/>
      <c r="WCW45" s="296"/>
      <c r="WCX45" s="296"/>
      <c r="WCY45" s="296"/>
      <c r="WCZ45" s="296"/>
      <c r="WDA45" s="296"/>
      <c r="WDB45" s="296"/>
      <c r="WDC45" s="296"/>
      <c r="WDD45" s="296"/>
      <c r="WDE45" s="296"/>
      <c r="WDF45" s="296"/>
      <c r="WDG45" s="296"/>
      <c r="WDH45" s="296"/>
      <c r="WDI45" s="296"/>
      <c r="WDJ45" s="296"/>
      <c r="WDK45" s="296"/>
      <c r="WDL45" s="296"/>
      <c r="WDM45" s="296"/>
      <c r="WDN45" s="296"/>
      <c r="WDO45" s="296"/>
      <c r="WDP45" s="296"/>
      <c r="WDQ45" s="296"/>
      <c r="WDR45" s="296"/>
      <c r="WDS45" s="296"/>
      <c r="WDT45" s="296"/>
      <c r="WDU45" s="296"/>
      <c r="WDV45" s="296"/>
      <c r="WDW45" s="296"/>
      <c r="WDX45" s="296"/>
      <c r="WDY45" s="296"/>
      <c r="WDZ45" s="296"/>
      <c r="WEA45" s="296"/>
      <c r="WEB45" s="296"/>
      <c r="WEC45" s="296"/>
      <c r="WED45" s="296"/>
      <c r="WEE45" s="296"/>
      <c r="WEF45" s="296"/>
      <c r="WEG45" s="296"/>
      <c r="WEH45" s="296"/>
      <c r="WEI45" s="296"/>
      <c r="WEJ45" s="296"/>
      <c r="WEK45" s="296"/>
      <c r="WEL45" s="296"/>
      <c r="WEM45" s="296"/>
      <c r="WEN45" s="296"/>
      <c r="WEO45" s="296"/>
      <c r="WEP45" s="296"/>
      <c r="WEQ45" s="296"/>
      <c r="WER45" s="296"/>
      <c r="WES45" s="296"/>
      <c r="WET45" s="296"/>
      <c r="WEU45" s="296"/>
      <c r="WEV45" s="296"/>
      <c r="WEW45" s="296"/>
      <c r="WEX45" s="296"/>
      <c r="WEY45" s="296"/>
      <c r="WEZ45" s="296"/>
      <c r="WFA45" s="296"/>
      <c r="WFB45" s="296"/>
      <c r="WFC45" s="296"/>
      <c r="WFD45" s="296"/>
      <c r="WFE45" s="296"/>
      <c r="WFF45" s="296"/>
      <c r="WFG45" s="296"/>
      <c r="WFH45" s="296"/>
      <c r="WFI45" s="296"/>
      <c r="WFJ45" s="296"/>
      <c r="WFK45" s="296"/>
      <c r="WFL45" s="296"/>
      <c r="WFM45" s="296"/>
      <c r="WFN45" s="296"/>
      <c r="WFO45" s="296"/>
      <c r="WFP45" s="296"/>
      <c r="WFQ45" s="296"/>
      <c r="WFR45" s="296"/>
      <c r="WFS45" s="296"/>
      <c r="WFT45" s="296"/>
      <c r="WFU45" s="296"/>
      <c r="WFV45" s="296"/>
      <c r="WFW45" s="296"/>
      <c r="WFX45" s="296"/>
      <c r="WFY45" s="296"/>
      <c r="WFZ45" s="296"/>
      <c r="WGA45" s="296"/>
      <c r="WGB45" s="296"/>
      <c r="WGC45" s="296"/>
      <c r="WGD45" s="296"/>
      <c r="WGE45" s="296"/>
      <c r="WGF45" s="296"/>
      <c r="WGG45" s="296"/>
      <c r="WGH45" s="296"/>
      <c r="WGI45" s="296"/>
      <c r="WGJ45" s="296"/>
      <c r="WGK45" s="296"/>
      <c r="WGL45" s="296"/>
      <c r="WGM45" s="296"/>
      <c r="WGN45" s="296"/>
      <c r="WGO45" s="296"/>
      <c r="WGP45" s="296"/>
      <c r="WGQ45" s="296"/>
      <c r="WGR45" s="296"/>
      <c r="WGS45" s="296"/>
      <c r="WGT45" s="296"/>
      <c r="WGU45" s="296"/>
      <c r="WGV45" s="296"/>
      <c r="WGW45" s="296"/>
      <c r="WGX45" s="296"/>
      <c r="WGY45" s="296"/>
      <c r="WGZ45" s="296"/>
      <c r="WHA45" s="296"/>
      <c r="WHB45" s="296"/>
      <c r="WHC45" s="296"/>
      <c r="WHD45" s="296"/>
      <c r="WHE45" s="296"/>
      <c r="WHF45" s="296"/>
      <c r="WHG45" s="296"/>
      <c r="WHH45" s="296"/>
      <c r="WHI45" s="296"/>
      <c r="WHJ45" s="296"/>
      <c r="WHK45" s="296"/>
      <c r="WHL45" s="296"/>
      <c r="WHM45" s="296"/>
      <c r="WHN45" s="296"/>
      <c r="WHO45" s="296"/>
      <c r="WHP45" s="296"/>
      <c r="WHQ45" s="296"/>
      <c r="WHR45" s="296"/>
      <c r="WHS45" s="296"/>
      <c r="WHT45" s="296"/>
      <c r="WHU45" s="296"/>
      <c r="WHV45" s="296"/>
      <c r="WHW45" s="296"/>
      <c r="WHX45" s="296"/>
      <c r="WHY45" s="296"/>
      <c r="WHZ45" s="296"/>
      <c r="WIA45" s="296"/>
      <c r="WIB45" s="296"/>
      <c r="WIC45" s="296"/>
      <c r="WID45" s="296"/>
      <c r="WIE45" s="296"/>
      <c r="WIF45" s="296"/>
      <c r="WIG45" s="296"/>
      <c r="WIH45" s="296"/>
      <c r="WII45" s="296"/>
      <c r="WIJ45" s="296"/>
      <c r="WIK45" s="296"/>
      <c r="WIL45" s="296"/>
      <c r="WIM45" s="296"/>
      <c r="WIN45" s="296"/>
      <c r="WIO45" s="296"/>
      <c r="WIP45" s="296"/>
      <c r="WIQ45" s="296"/>
      <c r="WIR45" s="296"/>
      <c r="WIS45" s="296"/>
      <c r="WIT45" s="296"/>
      <c r="WIU45" s="296"/>
      <c r="WIV45" s="296"/>
      <c r="WIW45" s="296"/>
      <c r="WIX45" s="296"/>
      <c r="WIY45" s="296"/>
      <c r="WIZ45" s="296"/>
      <c r="WJA45" s="296"/>
      <c r="WJB45" s="296"/>
      <c r="WJC45" s="296"/>
      <c r="WJD45" s="296"/>
      <c r="WJE45" s="296"/>
      <c r="WJF45" s="296"/>
      <c r="WJG45" s="296"/>
      <c r="WJH45" s="296"/>
      <c r="WJI45" s="296"/>
      <c r="WJJ45" s="296"/>
      <c r="WJK45" s="296"/>
      <c r="WJL45" s="296"/>
      <c r="WJM45" s="296"/>
      <c r="WJN45" s="296"/>
      <c r="WJO45" s="296"/>
      <c r="WJP45" s="296"/>
      <c r="WJQ45" s="296"/>
      <c r="WJR45" s="296"/>
      <c r="WJS45" s="296"/>
      <c r="WJT45" s="296"/>
      <c r="WJU45" s="296"/>
      <c r="WJV45" s="296"/>
      <c r="WJW45" s="296"/>
      <c r="WJX45" s="296"/>
      <c r="WJY45" s="296"/>
      <c r="WJZ45" s="296"/>
      <c r="WKA45" s="296"/>
      <c r="WKB45" s="296"/>
      <c r="WKC45" s="296"/>
      <c r="WKD45" s="296"/>
      <c r="WKE45" s="296"/>
      <c r="WKF45" s="296"/>
      <c r="WKG45" s="296"/>
      <c r="WKH45" s="296"/>
      <c r="WKI45" s="296"/>
      <c r="WKJ45" s="296"/>
      <c r="WKK45" s="296"/>
      <c r="WKL45" s="296"/>
      <c r="WKM45" s="296"/>
      <c r="WKN45" s="296"/>
      <c r="WKO45" s="296"/>
      <c r="WKP45" s="296"/>
      <c r="WKQ45" s="296"/>
      <c r="WKR45" s="296"/>
      <c r="WKS45" s="296"/>
      <c r="WKT45" s="296"/>
      <c r="WKU45" s="296"/>
      <c r="WKV45" s="296"/>
      <c r="WKW45" s="296"/>
      <c r="WKX45" s="296"/>
      <c r="WKY45" s="296"/>
      <c r="WKZ45" s="296"/>
      <c r="WLA45" s="296"/>
      <c r="WLB45" s="296"/>
      <c r="WLC45" s="296"/>
      <c r="WLD45" s="296"/>
      <c r="WLE45" s="296"/>
      <c r="WLF45" s="296"/>
      <c r="WLG45" s="296"/>
      <c r="WLH45" s="296"/>
      <c r="WLI45" s="296"/>
      <c r="WLJ45" s="296"/>
      <c r="WLK45" s="296"/>
      <c r="WLL45" s="296"/>
      <c r="WLM45" s="296"/>
      <c r="WLN45" s="296"/>
      <c r="WLO45" s="296"/>
      <c r="WLP45" s="296"/>
      <c r="WLQ45" s="296"/>
      <c r="WLR45" s="296"/>
      <c r="WLS45" s="296"/>
      <c r="WLT45" s="296"/>
      <c r="WLU45" s="296"/>
      <c r="WLV45" s="296"/>
      <c r="WLW45" s="296"/>
      <c r="WLX45" s="296"/>
      <c r="WLY45" s="296"/>
      <c r="WLZ45" s="296"/>
      <c r="WMA45" s="296"/>
      <c r="WMB45" s="296"/>
      <c r="WMC45" s="296"/>
      <c r="WMD45" s="296"/>
      <c r="WME45" s="296"/>
      <c r="WMF45" s="296"/>
      <c r="WMG45" s="296"/>
      <c r="WMH45" s="296"/>
      <c r="WMI45" s="296"/>
      <c r="WMJ45" s="296"/>
      <c r="WMK45" s="296"/>
      <c r="WML45" s="296"/>
      <c r="WMM45" s="296"/>
      <c r="WMN45" s="296"/>
      <c r="WMO45" s="296"/>
      <c r="WMP45" s="296"/>
      <c r="WMQ45" s="296"/>
      <c r="WMR45" s="296"/>
      <c r="WMS45" s="296"/>
      <c r="WMT45" s="296"/>
      <c r="WMU45" s="296"/>
      <c r="WMV45" s="296"/>
      <c r="WMW45" s="296"/>
      <c r="WMX45" s="296"/>
      <c r="WMY45" s="296"/>
      <c r="WMZ45" s="296"/>
      <c r="WNA45" s="296"/>
      <c r="WNB45" s="296"/>
      <c r="WNC45" s="296"/>
      <c r="WND45" s="296"/>
      <c r="WNE45" s="296"/>
      <c r="WNF45" s="296"/>
      <c r="WNG45" s="296"/>
      <c r="WNH45" s="296"/>
      <c r="WNI45" s="296"/>
      <c r="WNJ45" s="296"/>
      <c r="WNK45" s="296"/>
      <c r="WNL45" s="296"/>
      <c r="WNM45" s="296"/>
      <c r="WNN45" s="296"/>
      <c r="WNO45" s="296"/>
      <c r="WNP45" s="296"/>
      <c r="WNQ45" s="296"/>
      <c r="WNR45" s="296"/>
      <c r="WNS45" s="296"/>
      <c r="WNT45" s="296"/>
      <c r="WNU45" s="296"/>
      <c r="WNV45" s="296"/>
      <c r="WNW45" s="296"/>
      <c r="WNX45" s="296"/>
      <c r="WNY45" s="296"/>
      <c r="WNZ45" s="296"/>
      <c r="WOA45" s="296"/>
      <c r="WOB45" s="296"/>
      <c r="WOC45" s="296"/>
      <c r="WOD45" s="296"/>
      <c r="WOE45" s="296"/>
      <c r="WOF45" s="296"/>
      <c r="WOG45" s="296"/>
      <c r="WOH45" s="296"/>
      <c r="WOI45" s="296"/>
      <c r="WOJ45" s="296"/>
      <c r="WOK45" s="296"/>
      <c r="WOL45" s="296"/>
      <c r="WOM45" s="296"/>
      <c r="WON45" s="296"/>
      <c r="WOO45" s="296"/>
      <c r="WOP45" s="296"/>
      <c r="WOQ45" s="296"/>
      <c r="WOR45" s="296"/>
      <c r="WOS45" s="296"/>
      <c r="WOT45" s="296"/>
      <c r="WOU45" s="296"/>
      <c r="WOV45" s="296"/>
      <c r="WOW45" s="296"/>
      <c r="WOX45" s="296"/>
      <c r="WOY45" s="296"/>
      <c r="WOZ45" s="296"/>
      <c r="WPA45" s="296"/>
      <c r="WPB45" s="296"/>
      <c r="WPC45" s="296"/>
      <c r="WPD45" s="296"/>
      <c r="WPE45" s="296"/>
      <c r="WPF45" s="296"/>
      <c r="WPG45" s="296"/>
      <c r="WPH45" s="296"/>
      <c r="WPI45" s="296"/>
      <c r="WPJ45" s="296"/>
      <c r="WPK45" s="296"/>
      <c r="WPL45" s="296"/>
      <c r="WPM45" s="296"/>
      <c r="WPN45" s="296"/>
      <c r="WPO45" s="296"/>
      <c r="WPP45" s="296"/>
      <c r="WPQ45" s="296"/>
      <c r="WPR45" s="296"/>
      <c r="WPS45" s="296"/>
      <c r="WPT45" s="296"/>
      <c r="WPU45" s="296"/>
      <c r="WPV45" s="296"/>
      <c r="WPW45" s="296"/>
      <c r="WPX45" s="296"/>
      <c r="WPY45" s="296"/>
      <c r="WPZ45" s="296"/>
      <c r="WQA45" s="296"/>
      <c r="WQB45" s="296"/>
      <c r="WQC45" s="296"/>
      <c r="WQD45" s="296"/>
      <c r="WQE45" s="296"/>
      <c r="WQF45" s="296"/>
      <c r="WQG45" s="296"/>
      <c r="WQH45" s="296"/>
      <c r="WQI45" s="296"/>
      <c r="WQJ45" s="296"/>
      <c r="WQK45" s="296"/>
      <c r="WQL45" s="296"/>
      <c r="WQM45" s="296"/>
      <c r="WQN45" s="296"/>
      <c r="WQO45" s="296"/>
      <c r="WQP45" s="296"/>
      <c r="WQQ45" s="296"/>
      <c r="WQR45" s="296"/>
      <c r="WQS45" s="296"/>
      <c r="WQT45" s="296"/>
      <c r="WQU45" s="296"/>
      <c r="WQV45" s="296"/>
      <c r="WQW45" s="296"/>
      <c r="WQX45" s="296"/>
      <c r="WQY45" s="296"/>
      <c r="WQZ45" s="296"/>
      <c r="WRA45" s="296"/>
      <c r="WRB45" s="296"/>
      <c r="WRC45" s="296"/>
      <c r="WRD45" s="296"/>
      <c r="WRE45" s="296"/>
      <c r="WRF45" s="296"/>
      <c r="WRG45" s="296"/>
      <c r="WRH45" s="296"/>
      <c r="WRI45" s="296"/>
      <c r="WRJ45" s="296"/>
      <c r="WRK45" s="296"/>
      <c r="WRL45" s="296"/>
      <c r="WRM45" s="296"/>
      <c r="WRN45" s="296"/>
      <c r="WRO45" s="296"/>
      <c r="WRP45" s="296"/>
      <c r="WRQ45" s="296"/>
      <c r="WRR45" s="296"/>
      <c r="WRS45" s="296"/>
      <c r="WRT45" s="296"/>
      <c r="WRU45" s="296"/>
      <c r="WRV45" s="296"/>
      <c r="WRW45" s="296"/>
      <c r="WRX45" s="296"/>
      <c r="WRY45" s="296"/>
      <c r="WRZ45" s="296"/>
      <c r="WSA45" s="296"/>
      <c r="WSB45" s="296"/>
      <c r="WSC45" s="296"/>
      <c r="WSD45" s="296"/>
      <c r="WSE45" s="296"/>
      <c r="WSF45" s="296"/>
      <c r="WSG45" s="296"/>
      <c r="WSH45" s="296"/>
      <c r="WSI45" s="296"/>
      <c r="WSJ45" s="296"/>
      <c r="WSK45" s="296"/>
      <c r="WSL45" s="296"/>
      <c r="WSM45" s="296"/>
      <c r="WSN45" s="296"/>
      <c r="WSO45" s="296"/>
      <c r="WSP45" s="296"/>
      <c r="WSQ45" s="296"/>
      <c r="WSR45" s="296"/>
      <c r="WSS45" s="296"/>
      <c r="WST45" s="296"/>
      <c r="WSU45" s="296"/>
      <c r="WSV45" s="296"/>
      <c r="WSW45" s="296"/>
      <c r="WSX45" s="296"/>
      <c r="WSY45" s="296"/>
      <c r="WSZ45" s="296"/>
      <c r="WTA45" s="296"/>
      <c r="WTB45" s="296"/>
      <c r="WTC45" s="296"/>
      <c r="WTD45" s="296"/>
      <c r="WTE45" s="296"/>
      <c r="WTF45" s="296"/>
      <c r="WTG45" s="296"/>
      <c r="WTH45" s="296"/>
      <c r="WTI45" s="296"/>
      <c r="WTJ45" s="296"/>
      <c r="WTK45" s="296"/>
      <c r="WTL45" s="296"/>
      <c r="WTM45" s="296"/>
      <c r="WTN45" s="296"/>
      <c r="WTO45" s="296"/>
      <c r="WTP45" s="296"/>
      <c r="WTQ45" s="296"/>
      <c r="WTR45" s="296"/>
      <c r="WTS45" s="296"/>
      <c r="WTT45" s="296"/>
      <c r="WTU45" s="296"/>
      <c r="WTV45" s="296"/>
      <c r="WTW45" s="296"/>
      <c r="WTX45" s="296"/>
      <c r="WTY45" s="296"/>
      <c r="WTZ45" s="296"/>
      <c r="WUA45" s="296"/>
      <c r="WUB45" s="296"/>
      <c r="WUC45" s="296"/>
      <c r="WUD45" s="296"/>
      <c r="WUE45" s="296"/>
      <c r="WUF45" s="296"/>
      <c r="WUG45" s="296"/>
      <c r="WUH45" s="296"/>
      <c r="WUI45" s="296"/>
      <c r="WUJ45" s="296"/>
      <c r="WUK45" s="296"/>
      <c r="WUL45" s="296"/>
      <c r="WUM45" s="296"/>
      <c r="WUN45" s="296"/>
      <c r="WUO45" s="296"/>
      <c r="WUP45" s="296"/>
      <c r="WUQ45" s="296"/>
      <c r="WUR45" s="296"/>
      <c r="WUS45" s="296"/>
      <c r="WUT45" s="296"/>
      <c r="WUU45" s="296"/>
      <c r="WUV45" s="296"/>
      <c r="WUW45" s="296"/>
      <c r="WUX45" s="296"/>
      <c r="WUY45" s="296"/>
      <c r="WUZ45" s="296"/>
      <c r="WVA45" s="296"/>
      <c r="WVB45" s="296"/>
      <c r="WVC45" s="296"/>
      <c r="WVD45" s="296"/>
      <c r="WVE45" s="296"/>
      <c r="WVF45" s="296"/>
      <c r="WVG45" s="296"/>
      <c r="WVH45" s="296"/>
      <c r="WVI45" s="296"/>
      <c r="WVJ45" s="296"/>
      <c r="WVK45" s="296"/>
      <c r="WVL45" s="296"/>
      <c r="WVM45" s="296"/>
      <c r="WVN45" s="296"/>
      <c r="WVO45" s="296"/>
      <c r="WVP45" s="296"/>
      <c r="WVQ45" s="296"/>
      <c r="WVR45" s="296"/>
      <c r="WVS45" s="296"/>
      <c r="WVT45" s="296"/>
      <c r="WVU45" s="296"/>
      <c r="WVV45" s="296"/>
      <c r="WVW45" s="296"/>
      <c r="WVX45" s="296"/>
      <c r="WVY45" s="296"/>
      <c r="WVZ45" s="296"/>
      <c r="WWA45" s="296"/>
      <c r="WWB45" s="296"/>
      <c r="WWC45" s="296"/>
      <c r="WWD45" s="296"/>
      <c r="WWE45" s="296"/>
      <c r="WWF45" s="296"/>
      <c r="WWG45" s="296"/>
      <c r="WWH45" s="296"/>
      <c r="WWI45" s="296"/>
      <c r="WWJ45" s="296"/>
      <c r="WWK45" s="296"/>
      <c r="WWL45" s="296"/>
      <c r="WWM45" s="296"/>
      <c r="WWN45" s="296"/>
      <c r="WWO45" s="296"/>
      <c r="WWP45" s="296"/>
      <c r="WWQ45" s="296"/>
      <c r="WWR45" s="296"/>
      <c r="WWS45" s="296"/>
      <c r="WWT45" s="296"/>
      <c r="WWU45" s="296"/>
      <c r="WWV45" s="296"/>
      <c r="WWW45" s="296"/>
      <c r="WWX45" s="296"/>
      <c r="WWY45" s="296"/>
      <c r="WWZ45" s="296"/>
      <c r="WXA45" s="296"/>
      <c r="WXB45" s="296"/>
      <c r="WXC45" s="296"/>
      <c r="WXD45" s="296"/>
      <c r="WXE45" s="296"/>
      <c r="WXF45" s="296"/>
      <c r="WXG45" s="296"/>
      <c r="WXH45" s="296"/>
      <c r="WXI45" s="296"/>
      <c r="WXJ45" s="296"/>
      <c r="WXK45" s="296"/>
      <c r="WXL45" s="296"/>
      <c r="WXM45" s="296"/>
      <c r="WXN45" s="296"/>
      <c r="WXO45" s="296"/>
      <c r="WXP45" s="296"/>
      <c r="WXQ45" s="296"/>
      <c r="WXR45" s="296"/>
      <c r="WXS45" s="296"/>
      <c r="WXT45" s="296"/>
      <c r="WXU45" s="296"/>
      <c r="WXV45" s="296"/>
      <c r="WXW45" s="296"/>
      <c r="WXX45" s="296"/>
      <c r="WXY45" s="296"/>
      <c r="WXZ45" s="296"/>
      <c r="WYA45" s="296"/>
      <c r="WYB45" s="296"/>
      <c r="WYC45" s="296"/>
      <c r="WYD45" s="296"/>
      <c r="WYE45" s="296"/>
      <c r="WYF45" s="296"/>
      <c r="WYG45" s="296"/>
      <c r="WYH45" s="296"/>
      <c r="WYI45" s="296"/>
      <c r="WYJ45" s="296"/>
      <c r="WYK45" s="296"/>
      <c r="WYL45" s="296"/>
      <c r="WYM45" s="296"/>
      <c r="WYN45" s="296"/>
      <c r="WYO45" s="296"/>
      <c r="WYP45" s="296"/>
      <c r="WYQ45" s="296"/>
      <c r="WYR45" s="296"/>
      <c r="WYS45" s="296"/>
      <c r="WYT45" s="296"/>
      <c r="WYU45" s="296"/>
      <c r="WYV45" s="296"/>
      <c r="WYW45" s="296"/>
      <c r="WYX45" s="296"/>
      <c r="WYY45" s="296"/>
      <c r="WYZ45" s="296"/>
      <c r="WZA45" s="296"/>
      <c r="WZB45" s="296"/>
      <c r="WZC45" s="296"/>
      <c r="WZD45" s="296"/>
      <c r="WZE45" s="296"/>
      <c r="WZF45" s="296"/>
      <c r="WZG45" s="296"/>
      <c r="WZH45" s="296"/>
      <c r="WZI45" s="296"/>
      <c r="WZJ45" s="296"/>
      <c r="WZK45" s="296"/>
      <c r="WZL45" s="296"/>
      <c r="WZM45" s="296"/>
      <c r="WZN45" s="296"/>
      <c r="WZO45" s="296"/>
      <c r="WZP45" s="296"/>
      <c r="WZQ45" s="296"/>
      <c r="WZR45" s="296"/>
      <c r="WZS45" s="296"/>
      <c r="WZT45" s="296"/>
      <c r="WZU45" s="296"/>
      <c r="WZV45" s="296"/>
      <c r="WZW45" s="296"/>
      <c r="WZX45" s="296"/>
      <c r="WZY45" s="296"/>
      <c r="WZZ45" s="296"/>
      <c r="XAA45" s="296"/>
      <c r="XAB45" s="296"/>
      <c r="XAC45" s="296"/>
      <c r="XAD45" s="296"/>
      <c r="XAE45" s="296"/>
      <c r="XAF45" s="296"/>
      <c r="XAG45" s="296"/>
      <c r="XAH45" s="296"/>
      <c r="XAI45" s="296"/>
      <c r="XAJ45" s="296"/>
      <c r="XAK45" s="296"/>
      <c r="XAL45" s="296"/>
      <c r="XAM45" s="296"/>
      <c r="XAN45" s="296"/>
      <c r="XAO45" s="296"/>
      <c r="XAP45" s="296"/>
      <c r="XAQ45" s="296"/>
      <c r="XAR45" s="296"/>
      <c r="XAS45" s="296"/>
      <c r="XAT45" s="296"/>
      <c r="XAU45" s="296"/>
      <c r="XAV45" s="296"/>
      <c r="XAW45" s="296"/>
      <c r="XAX45" s="296"/>
      <c r="XAY45" s="296"/>
      <c r="XAZ45" s="296"/>
      <c r="XBA45" s="296"/>
      <c r="XBB45" s="296"/>
      <c r="XBC45" s="296"/>
      <c r="XBD45" s="296"/>
      <c r="XBE45" s="296"/>
      <c r="XBF45" s="296"/>
      <c r="XBG45" s="296"/>
      <c r="XBH45" s="296"/>
      <c r="XBI45" s="296"/>
      <c r="XBJ45" s="296"/>
      <c r="XBK45" s="296"/>
      <c r="XBL45" s="296"/>
      <c r="XBM45" s="296"/>
      <c r="XBN45" s="296"/>
      <c r="XBO45" s="296"/>
      <c r="XBP45" s="296"/>
      <c r="XBQ45" s="296"/>
      <c r="XBR45" s="296"/>
      <c r="XBS45" s="296"/>
      <c r="XBT45" s="296"/>
      <c r="XBU45" s="296"/>
      <c r="XBV45" s="296"/>
      <c r="XBW45" s="296"/>
      <c r="XBX45" s="296"/>
      <c r="XBY45" s="296"/>
      <c r="XBZ45" s="296"/>
      <c r="XCA45" s="296"/>
      <c r="XCB45" s="296"/>
      <c r="XCC45" s="296"/>
      <c r="XCD45" s="296"/>
      <c r="XCE45" s="296"/>
      <c r="XCF45" s="296"/>
      <c r="XCG45" s="296"/>
      <c r="XCH45" s="296"/>
      <c r="XCI45" s="296"/>
      <c r="XCJ45" s="296"/>
      <c r="XCK45" s="296"/>
      <c r="XCL45" s="296"/>
      <c r="XCM45" s="296"/>
      <c r="XCN45" s="296"/>
      <c r="XCO45" s="296"/>
      <c r="XCP45" s="296"/>
      <c r="XCQ45" s="296"/>
      <c r="XCR45" s="296"/>
      <c r="XCS45" s="296"/>
      <c r="XCT45" s="296"/>
      <c r="XCU45" s="296"/>
      <c r="XCV45" s="296"/>
      <c r="XCW45" s="296"/>
      <c r="XCX45" s="296"/>
      <c r="XCY45" s="296"/>
      <c r="XCZ45" s="296"/>
      <c r="XDA45" s="296"/>
      <c r="XDB45" s="296"/>
      <c r="XDC45" s="296"/>
      <c r="XDD45" s="296"/>
      <c r="XDE45" s="296"/>
      <c r="XDF45" s="296"/>
      <c r="XDG45" s="296"/>
      <c r="XDH45" s="296"/>
      <c r="XDI45" s="296"/>
      <c r="XDJ45" s="296"/>
      <c r="XDK45" s="296"/>
      <c r="XDL45" s="296"/>
      <c r="XDM45" s="296"/>
      <c r="XDN45" s="296"/>
    </row>
    <row r="46" spans="1:16342">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row>
    <row r="47" spans="1:16342" s="146" customFormat="1">
      <c r="Y47" s="296"/>
      <c r="Z47" s="296"/>
      <c r="AA47" s="296"/>
      <c r="AB47" s="296"/>
      <c r="AC47" s="296"/>
      <c r="AD47" s="296"/>
      <c r="AE47" s="296"/>
      <c r="AF47" s="296"/>
      <c r="AG47" s="296"/>
      <c r="AH47" s="296"/>
      <c r="AI47" s="296"/>
      <c r="AJ47" s="296"/>
      <c r="AK47" s="296"/>
      <c r="AL47" s="296"/>
      <c r="AM47" s="296"/>
      <c r="AN47" s="296"/>
      <c r="AO47" s="296"/>
      <c r="AP47" s="296"/>
      <c r="AQ47" s="296"/>
      <c r="AR47" s="296"/>
      <c r="AS47" s="296"/>
      <c r="AT47" s="296"/>
      <c r="AU47" s="296"/>
      <c r="AV47" s="296"/>
      <c r="AW47" s="296"/>
      <c r="AX47" s="296"/>
      <c r="AY47" s="296"/>
      <c r="AZ47" s="296"/>
      <c r="BA47" s="296"/>
      <c r="BB47" s="296"/>
      <c r="BC47" s="296"/>
      <c r="BD47" s="296"/>
      <c r="BE47" s="296"/>
      <c r="BF47" s="296"/>
      <c r="BG47" s="296"/>
      <c r="BH47" s="296"/>
      <c r="BI47" s="296"/>
      <c r="BJ47" s="296"/>
      <c r="BK47" s="296"/>
      <c r="BL47" s="296"/>
      <c r="BM47" s="296"/>
      <c r="BN47" s="296"/>
      <c r="BO47" s="296"/>
      <c r="BP47" s="296"/>
      <c r="BQ47" s="296"/>
      <c r="BR47" s="296"/>
      <c r="BS47" s="296"/>
      <c r="BT47" s="296"/>
      <c r="BU47" s="296"/>
      <c r="BV47" s="296"/>
      <c r="BW47" s="296"/>
      <c r="BX47" s="296"/>
      <c r="BY47" s="296"/>
      <c r="BZ47" s="296"/>
      <c r="CA47" s="296"/>
      <c r="CB47" s="296"/>
      <c r="CC47" s="296"/>
      <c r="CD47" s="296"/>
      <c r="CE47" s="296"/>
      <c r="CF47" s="296"/>
      <c r="CG47" s="296"/>
      <c r="CH47" s="296"/>
      <c r="CI47" s="296"/>
      <c r="CJ47" s="296"/>
      <c r="CK47" s="296"/>
      <c r="CL47" s="296"/>
      <c r="CM47" s="296"/>
      <c r="CN47" s="296"/>
      <c r="CO47" s="296"/>
      <c r="CP47" s="296"/>
      <c r="CQ47" s="296"/>
      <c r="CR47" s="296"/>
      <c r="CS47" s="296"/>
      <c r="CT47" s="296"/>
      <c r="CU47" s="296"/>
      <c r="CV47" s="296"/>
      <c r="CW47" s="296"/>
      <c r="CX47" s="296"/>
      <c r="CY47" s="296"/>
      <c r="CZ47" s="296"/>
      <c r="DA47" s="296"/>
      <c r="DB47" s="296"/>
      <c r="DC47" s="296"/>
      <c r="DD47" s="296"/>
      <c r="DE47" s="296"/>
      <c r="DF47" s="296"/>
      <c r="DG47" s="296"/>
      <c r="DH47" s="296"/>
      <c r="DI47" s="296"/>
      <c r="DJ47" s="296"/>
      <c r="DK47" s="296"/>
      <c r="DL47" s="296"/>
      <c r="DM47" s="296"/>
      <c r="DN47" s="296"/>
      <c r="DO47" s="296"/>
      <c r="DP47" s="296"/>
      <c r="DQ47" s="296"/>
      <c r="DR47" s="296"/>
      <c r="DS47" s="296"/>
      <c r="DT47" s="296"/>
      <c r="DU47" s="296"/>
      <c r="DV47" s="296"/>
      <c r="DW47" s="296"/>
      <c r="DX47" s="296"/>
      <c r="DY47" s="296"/>
      <c r="DZ47" s="296"/>
      <c r="EA47" s="296"/>
      <c r="EB47" s="296"/>
      <c r="EC47" s="296"/>
      <c r="ED47" s="296"/>
      <c r="EE47" s="296"/>
      <c r="EF47" s="296"/>
      <c r="EG47" s="296"/>
      <c r="EH47" s="296"/>
      <c r="EI47" s="296"/>
      <c r="EJ47" s="296"/>
      <c r="EK47" s="296"/>
      <c r="EL47" s="296"/>
      <c r="EM47" s="296"/>
      <c r="EN47" s="296"/>
      <c r="EO47" s="296"/>
      <c r="EP47" s="296"/>
      <c r="EQ47" s="296"/>
      <c r="ER47" s="296"/>
      <c r="ES47" s="296"/>
      <c r="ET47" s="296"/>
      <c r="EU47" s="296"/>
      <c r="EV47" s="296"/>
      <c r="EW47" s="296"/>
      <c r="EX47" s="296"/>
      <c r="EY47" s="296"/>
      <c r="EZ47" s="296"/>
      <c r="FA47" s="296"/>
      <c r="FB47" s="296"/>
      <c r="FC47" s="296"/>
      <c r="FD47" s="296"/>
      <c r="FE47" s="296"/>
      <c r="FF47" s="296"/>
      <c r="FG47" s="296"/>
      <c r="FH47" s="296"/>
      <c r="FI47" s="296"/>
      <c r="FJ47" s="296"/>
      <c r="FK47" s="296"/>
      <c r="FL47" s="296"/>
      <c r="FM47" s="296"/>
      <c r="FN47" s="296"/>
      <c r="FO47" s="296"/>
      <c r="FP47" s="296"/>
      <c r="FQ47" s="296"/>
      <c r="FR47" s="296"/>
      <c r="FS47" s="296"/>
      <c r="FT47" s="296"/>
      <c r="FU47" s="296"/>
      <c r="FV47" s="296"/>
      <c r="FW47" s="296"/>
      <c r="FX47" s="296"/>
      <c r="FY47" s="296"/>
      <c r="FZ47" s="296"/>
      <c r="GA47" s="296"/>
      <c r="GB47" s="296"/>
      <c r="GC47" s="296"/>
      <c r="GD47" s="296"/>
      <c r="GE47" s="296"/>
      <c r="GF47" s="296"/>
      <c r="GG47" s="296"/>
      <c r="GH47" s="296"/>
      <c r="GI47" s="296"/>
      <c r="GJ47" s="296"/>
      <c r="GK47" s="296"/>
      <c r="GL47" s="296"/>
      <c r="GM47" s="296"/>
      <c r="GN47" s="296"/>
      <c r="GO47" s="296"/>
      <c r="GP47" s="296"/>
      <c r="GQ47" s="296"/>
      <c r="GR47" s="296"/>
      <c r="GS47" s="296"/>
      <c r="GT47" s="296"/>
      <c r="GU47" s="296"/>
      <c r="GV47" s="296"/>
      <c r="GW47" s="296"/>
      <c r="GX47" s="296"/>
      <c r="GY47" s="296"/>
      <c r="GZ47" s="296"/>
      <c r="HA47" s="296"/>
      <c r="HB47" s="296"/>
      <c r="HC47" s="296"/>
      <c r="HD47" s="296"/>
      <c r="HE47" s="296"/>
      <c r="HF47" s="296"/>
      <c r="HG47" s="296"/>
      <c r="HH47" s="296"/>
      <c r="HI47" s="296"/>
      <c r="HJ47" s="296"/>
      <c r="HK47" s="296"/>
      <c r="HL47" s="296"/>
      <c r="HM47" s="296"/>
      <c r="HN47" s="296"/>
      <c r="HO47" s="296"/>
      <c r="HP47" s="296"/>
      <c r="HQ47" s="296"/>
      <c r="HR47" s="296"/>
      <c r="HS47" s="296"/>
      <c r="HT47" s="296"/>
      <c r="HU47" s="296"/>
      <c r="HV47" s="296"/>
      <c r="HW47" s="296"/>
      <c r="HX47" s="296"/>
      <c r="HY47" s="296"/>
      <c r="HZ47" s="296"/>
      <c r="IA47" s="296"/>
      <c r="IB47" s="296"/>
      <c r="IC47" s="296"/>
      <c r="ID47" s="296"/>
      <c r="IE47" s="296"/>
      <c r="IF47" s="296"/>
      <c r="IG47" s="296"/>
      <c r="IH47" s="296"/>
      <c r="II47" s="296"/>
      <c r="IJ47" s="296"/>
      <c r="IK47" s="296"/>
      <c r="IL47" s="296"/>
      <c r="IM47" s="296"/>
      <c r="IN47" s="296"/>
      <c r="IO47" s="296"/>
      <c r="IP47" s="296"/>
      <c r="IQ47" s="296"/>
      <c r="IR47" s="296"/>
      <c r="IS47" s="296"/>
      <c r="IT47" s="296"/>
      <c r="IU47" s="296"/>
      <c r="IV47" s="296"/>
      <c r="IW47" s="296"/>
      <c r="IX47" s="296"/>
      <c r="IY47" s="296"/>
      <c r="IZ47" s="296"/>
      <c r="JA47" s="296"/>
      <c r="JB47" s="296"/>
      <c r="JC47" s="296"/>
      <c r="JD47" s="296"/>
      <c r="JE47" s="296"/>
      <c r="JF47" s="296"/>
      <c r="JG47" s="296"/>
      <c r="JH47" s="296"/>
      <c r="JI47" s="296"/>
      <c r="JJ47" s="296"/>
      <c r="JK47" s="296"/>
      <c r="JL47" s="296"/>
      <c r="JM47" s="296"/>
      <c r="JN47" s="296"/>
      <c r="JO47" s="296"/>
      <c r="JP47" s="296"/>
      <c r="JQ47" s="296"/>
      <c r="JR47" s="296"/>
      <c r="JS47" s="296"/>
      <c r="JT47" s="296"/>
      <c r="JU47" s="296"/>
      <c r="JV47" s="296"/>
      <c r="JW47" s="296"/>
      <c r="JX47" s="296"/>
      <c r="JY47" s="296"/>
      <c r="JZ47" s="296"/>
      <c r="KA47" s="296"/>
      <c r="KB47" s="296"/>
      <c r="KC47" s="296"/>
      <c r="KD47" s="296"/>
      <c r="KE47" s="296"/>
      <c r="KF47" s="296"/>
      <c r="KG47" s="296"/>
      <c r="KH47" s="296"/>
      <c r="KI47" s="296"/>
      <c r="KJ47" s="296"/>
      <c r="KK47" s="296"/>
      <c r="KL47" s="296"/>
      <c r="KM47" s="296"/>
      <c r="KN47" s="296"/>
      <c r="KO47" s="296"/>
      <c r="KP47" s="296"/>
      <c r="KQ47" s="296"/>
      <c r="KR47" s="296"/>
      <c r="KS47" s="296"/>
      <c r="KT47" s="296"/>
      <c r="KU47" s="296"/>
      <c r="KV47" s="296"/>
      <c r="KW47" s="296"/>
      <c r="KX47" s="296"/>
      <c r="KY47" s="296"/>
      <c r="KZ47" s="296"/>
      <c r="LA47" s="296"/>
      <c r="LB47" s="296"/>
      <c r="LC47" s="296"/>
      <c r="LD47" s="296"/>
      <c r="LE47" s="296"/>
      <c r="LF47" s="296"/>
      <c r="LG47" s="296"/>
      <c r="LH47" s="296"/>
      <c r="LI47" s="296"/>
      <c r="LJ47" s="296"/>
      <c r="LK47" s="296"/>
      <c r="LL47" s="296"/>
      <c r="LM47" s="296"/>
      <c r="LN47" s="296"/>
      <c r="LO47" s="296"/>
      <c r="LP47" s="296"/>
      <c r="LQ47" s="296"/>
      <c r="LR47" s="296"/>
      <c r="LS47" s="296"/>
      <c r="LT47" s="296"/>
      <c r="LU47" s="296"/>
      <c r="LV47" s="296"/>
      <c r="LW47" s="296"/>
      <c r="LX47" s="296"/>
      <c r="LY47" s="296"/>
      <c r="LZ47" s="296"/>
      <c r="MA47" s="296"/>
      <c r="MB47" s="296"/>
      <c r="MC47" s="296"/>
      <c r="MD47" s="296"/>
      <c r="ME47" s="296"/>
      <c r="MF47" s="296"/>
      <c r="MG47" s="296"/>
      <c r="MH47" s="296"/>
      <c r="MI47" s="296"/>
      <c r="MJ47" s="296"/>
      <c r="MK47" s="296"/>
      <c r="ML47" s="296"/>
      <c r="MM47" s="296"/>
      <c r="MN47" s="296"/>
      <c r="MO47" s="296"/>
      <c r="MP47" s="296"/>
      <c r="MQ47" s="296"/>
      <c r="MR47" s="296"/>
      <c r="MS47" s="296"/>
      <c r="MT47" s="296"/>
      <c r="MU47" s="296"/>
      <c r="MV47" s="296"/>
      <c r="MW47" s="296"/>
      <c r="MX47" s="296"/>
      <c r="MY47" s="296"/>
      <c r="MZ47" s="296"/>
      <c r="NA47" s="296"/>
      <c r="NB47" s="296"/>
      <c r="NC47" s="296"/>
      <c r="ND47" s="296"/>
      <c r="NE47" s="296"/>
      <c r="NF47" s="296"/>
      <c r="NG47" s="296"/>
      <c r="NH47" s="296"/>
      <c r="NI47" s="296"/>
      <c r="NJ47" s="296"/>
      <c r="NK47" s="296"/>
      <c r="NL47" s="296"/>
      <c r="NM47" s="296"/>
      <c r="NN47" s="296"/>
      <c r="NO47" s="296"/>
      <c r="NP47" s="296"/>
      <c r="NQ47" s="296"/>
      <c r="NR47" s="296"/>
      <c r="NS47" s="296"/>
      <c r="NT47" s="296"/>
      <c r="NU47" s="296"/>
      <c r="NV47" s="296"/>
      <c r="NW47" s="296"/>
      <c r="NX47" s="296"/>
      <c r="NY47" s="296"/>
      <c r="NZ47" s="296"/>
      <c r="OA47" s="296"/>
      <c r="OB47" s="296"/>
      <c r="OC47" s="296"/>
      <c r="OD47" s="296"/>
      <c r="OE47" s="296"/>
      <c r="OF47" s="296"/>
      <c r="OG47" s="296"/>
      <c r="OH47" s="296"/>
      <c r="OI47" s="296"/>
      <c r="OJ47" s="296"/>
      <c r="OK47" s="296"/>
      <c r="OL47" s="296"/>
      <c r="OM47" s="296"/>
      <c r="ON47" s="296"/>
      <c r="OO47" s="296"/>
      <c r="OP47" s="296"/>
      <c r="OQ47" s="296"/>
      <c r="OR47" s="296"/>
      <c r="OS47" s="296"/>
      <c r="OT47" s="296"/>
      <c r="OU47" s="296"/>
      <c r="OV47" s="296"/>
      <c r="OW47" s="296"/>
      <c r="OX47" s="296"/>
      <c r="OY47" s="296"/>
      <c r="OZ47" s="296"/>
      <c r="PA47" s="296"/>
      <c r="PB47" s="296"/>
      <c r="PC47" s="296"/>
      <c r="PD47" s="296"/>
      <c r="PE47" s="296"/>
      <c r="PF47" s="296"/>
      <c r="PG47" s="296"/>
      <c r="PH47" s="296"/>
      <c r="PI47" s="296"/>
      <c r="PJ47" s="296"/>
      <c r="PK47" s="296"/>
      <c r="PL47" s="296"/>
      <c r="PM47" s="296"/>
      <c r="PN47" s="296"/>
      <c r="PO47" s="296"/>
      <c r="PP47" s="296"/>
      <c r="PQ47" s="296"/>
      <c r="PR47" s="296"/>
      <c r="PS47" s="296"/>
      <c r="PT47" s="296"/>
      <c r="PU47" s="296"/>
      <c r="PV47" s="296"/>
      <c r="PW47" s="296"/>
      <c r="PX47" s="296"/>
      <c r="PY47" s="296"/>
      <c r="PZ47" s="296"/>
      <c r="QA47" s="296"/>
      <c r="QB47" s="296"/>
      <c r="QC47" s="296"/>
      <c r="QD47" s="296"/>
      <c r="QE47" s="296"/>
      <c r="QF47" s="296"/>
      <c r="QG47" s="296"/>
      <c r="QH47" s="296"/>
      <c r="QI47" s="296"/>
      <c r="QJ47" s="296"/>
      <c r="QK47" s="296"/>
      <c r="QL47" s="296"/>
      <c r="QM47" s="296"/>
      <c r="QN47" s="296"/>
      <c r="QO47" s="296"/>
      <c r="QP47" s="296"/>
      <c r="QQ47" s="296"/>
      <c r="QR47" s="296"/>
      <c r="QS47" s="296"/>
      <c r="QT47" s="296"/>
      <c r="QU47" s="296"/>
      <c r="QV47" s="296"/>
      <c r="QW47" s="296"/>
      <c r="QX47" s="296"/>
      <c r="QY47" s="296"/>
      <c r="QZ47" s="296"/>
      <c r="RA47" s="296"/>
      <c r="RB47" s="296"/>
      <c r="RC47" s="296"/>
      <c r="RD47" s="296"/>
      <c r="RE47" s="296"/>
      <c r="RF47" s="296"/>
      <c r="RG47" s="296"/>
      <c r="RH47" s="296"/>
      <c r="RI47" s="296"/>
      <c r="RJ47" s="296"/>
      <c r="RK47" s="296"/>
      <c r="RL47" s="296"/>
      <c r="RM47" s="296"/>
      <c r="RN47" s="296"/>
      <c r="RO47" s="296"/>
      <c r="RP47" s="296"/>
      <c r="RQ47" s="296"/>
      <c r="RR47" s="296"/>
      <c r="RS47" s="296"/>
      <c r="RT47" s="296"/>
      <c r="RU47" s="296"/>
      <c r="RV47" s="296"/>
      <c r="RW47" s="296"/>
      <c r="RX47" s="296"/>
      <c r="RY47" s="296"/>
      <c r="RZ47" s="296"/>
      <c r="SA47" s="296"/>
      <c r="SB47" s="296"/>
      <c r="SC47" s="296"/>
      <c r="SD47" s="296"/>
      <c r="SE47" s="296"/>
      <c r="SF47" s="296"/>
      <c r="SG47" s="296"/>
      <c r="SH47" s="296"/>
      <c r="SI47" s="296"/>
      <c r="SJ47" s="296"/>
      <c r="SK47" s="296"/>
      <c r="SL47" s="296"/>
      <c r="SM47" s="296"/>
      <c r="SN47" s="296"/>
      <c r="SO47" s="296"/>
      <c r="SP47" s="296"/>
      <c r="SQ47" s="296"/>
      <c r="SR47" s="296"/>
      <c r="SS47" s="296"/>
      <c r="ST47" s="296"/>
      <c r="SU47" s="296"/>
      <c r="SV47" s="296"/>
      <c r="SW47" s="296"/>
      <c r="SX47" s="296"/>
      <c r="SY47" s="296"/>
      <c r="SZ47" s="296"/>
      <c r="TA47" s="296"/>
      <c r="TB47" s="296"/>
      <c r="TC47" s="296"/>
      <c r="TD47" s="296"/>
      <c r="TE47" s="296"/>
      <c r="TF47" s="296"/>
      <c r="TG47" s="296"/>
      <c r="TH47" s="296"/>
      <c r="TI47" s="296"/>
      <c r="TJ47" s="296"/>
      <c r="TK47" s="296"/>
      <c r="TL47" s="296"/>
      <c r="TM47" s="296"/>
      <c r="TN47" s="296"/>
      <c r="TO47" s="296"/>
      <c r="TP47" s="296"/>
      <c r="TQ47" s="296"/>
      <c r="TR47" s="296"/>
      <c r="TS47" s="296"/>
      <c r="TT47" s="296"/>
      <c r="TU47" s="296"/>
      <c r="TV47" s="296"/>
      <c r="TW47" s="296"/>
      <c r="TX47" s="296"/>
      <c r="TY47" s="296"/>
      <c r="TZ47" s="296"/>
      <c r="UA47" s="296"/>
      <c r="UB47" s="296"/>
      <c r="UC47" s="296"/>
      <c r="UD47" s="296"/>
      <c r="UE47" s="296"/>
      <c r="UF47" s="296"/>
      <c r="UG47" s="296"/>
      <c r="UH47" s="296"/>
      <c r="UI47" s="296"/>
      <c r="UJ47" s="296"/>
      <c r="UK47" s="296"/>
      <c r="UL47" s="296"/>
      <c r="UM47" s="296"/>
      <c r="UN47" s="296"/>
      <c r="UO47" s="296"/>
      <c r="UP47" s="296"/>
      <c r="UQ47" s="296"/>
      <c r="UR47" s="296"/>
      <c r="US47" s="296"/>
      <c r="UT47" s="296"/>
      <c r="UU47" s="296"/>
      <c r="UV47" s="296"/>
      <c r="UW47" s="296"/>
      <c r="UX47" s="296"/>
      <c r="UY47" s="296"/>
      <c r="UZ47" s="296"/>
      <c r="VA47" s="296"/>
      <c r="VB47" s="296"/>
      <c r="VC47" s="296"/>
      <c r="VD47" s="296"/>
      <c r="VE47" s="296"/>
      <c r="VF47" s="296"/>
      <c r="VG47" s="296"/>
      <c r="VH47" s="296"/>
      <c r="VI47" s="296"/>
      <c r="VJ47" s="296"/>
      <c r="VK47" s="296"/>
      <c r="VL47" s="296"/>
      <c r="VM47" s="296"/>
      <c r="VN47" s="296"/>
      <c r="VO47" s="296"/>
      <c r="VP47" s="296"/>
      <c r="VQ47" s="296"/>
      <c r="VR47" s="296"/>
      <c r="VS47" s="296"/>
      <c r="VT47" s="296"/>
      <c r="VU47" s="296"/>
      <c r="VV47" s="296"/>
      <c r="VW47" s="296"/>
      <c r="VX47" s="296"/>
      <c r="VY47" s="296"/>
      <c r="VZ47" s="296"/>
      <c r="WA47" s="296"/>
      <c r="WB47" s="296"/>
      <c r="WC47" s="296"/>
      <c r="WD47" s="296"/>
      <c r="WE47" s="296"/>
      <c r="WF47" s="296"/>
      <c r="WG47" s="296"/>
      <c r="WH47" s="296"/>
      <c r="WI47" s="296"/>
      <c r="WJ47" s="296"/>
      <c r="WK47" s="296"/>
      <c r="WL47" s="296"/>
      <c r="WM47" s="296"/>
      <c r="WN47" s="296"/>
      <c r="WO47" s="296"/>
      <c r="WP47" s="296"/>
      <c r="WQ47" s="296"/>
      <c r="WR47" s="296"/>
      <c r="WS47" s="296"/>
      <c r="WT47" s="296"/>
      <c r="WU47" s="296"/>
      <c r="WV47" s="296"/>
      <c r="WW47" s="296"/>
      <c r="WX47" s="296"/>
      <c r="WY47" s="296"/>
      <c r="WZ47" s="296"/>
      <c r="XA47" s="296"/>
      <c r="XB47" s="296"/>
      <c r="XC47" s="296"/>
      <c r="XD47" s="296"/>
      <c r="XE47" s="296"/>
      <c r="XF47" s="296"/>
      <c r="XG47" s="296"/>
      <c r="XH47" s="296"/>
      <c r="XI47" s="296"/>
      <c r="XJ47" s="296"/>
      <c r="XK47" s="296"/>
      <c r="XL47" s="296"/>
      <c r="XM47" s="296"/>
      <c r="XN47" s="296"/>
      <c r="XO47" s="296"/>
      <c r="XP47" s="296"/>
      <c r="XQ47" s="296"/>
      <c r="XR47" s="296"/>
      <c r="XS47" s="296"/>
      <c r="XT47" s="296"/>
      <c r="XU47" s="296"/>
      <c r="XV47" s="296"/>
      <c r="XW47" s="296"/>
      <c r="XX47" s="296"/>
      <c r="XY47" s="296"/>
      <c r="XZ47" s="296"/>
      <c r="YA47" s="296"/>
      <c r="YB47" s="296"/>
      <c r="YC47" s="296"/>
      <c r="YD47" s="296"/>
      <c r="YE47" s="296"/>
      <c r="YF47" s="296"/>
      <c r="YG47" s="296"/>
      <c r="YH47" s="296"/>
      <c r="YI47" s="296"/>
      <c r="YJ47" s="296"/>
      <c r="YK47" s="296"/>
      <c r="YL47" s="296"/>
      <c r="YM47" s="296"/>
      <c r="YN47" s="296"/>
      <c r="YO47" s="296"/>
      <c r="YP47" s="296"/>
      <c r="YQ47" s="296"/>
      <c r="YR47" s="296"/>
      <c r="YS47" s="296"/>
      <c r="YT47" s="296"/>
      <c r="YU47" s="296"/>
      <c r="YV47" s="296"/>
      <c r="YW47" s="296"/>
      <c r="YX47" s="296"/>
      <c r="YY47" s="296"/>
      <c r="YZ47" s="296"/>
      <c r="ZA47" s="296"/>
      <c r="ZB47" s="296"/>
      <c r="ZC47" s="296"/>
      <c r="ZD47" s="296"/>
      <c r="ZE47" s="296"/>
      <c r="ZF47" s="296"/>
      <c r="ZG47" s="296"/>
      <c r="ZH47" s="296"/>
      <c r="ZI47" s="296"/>
      <c r="ZJ47" s="296"/>
      <c r="ZK47" s="296"/>
      <c r="ZL47" s="296"/>
      <c r="ZM47" s="296"/>
      <c r="ZN47" s="296"/>
      <c r="ZO47" s="296"/>
      <c r="ZP47" s="296"/>
      <c r="ZQ47" s="296"/>
      <c r="ZR47" s="296"/>
      <c r="ZS47" s="296"/>
      <c r="ZT47" s="296"/>
      <c r="ZU47" s="296"/>
      <c r="ZV47" s="296"/>
      <c r="ZW47" s="296"/>
      <c r="ZX47" s="296"/>
      <c r="ZY47" s="296"/>
      <c r="ZZ47" s="296"/>
      <c r="AAA47" s="296"/>
      <c r="AAB47" s="296"/>
      <c r="AAC47" s="296"/>
      <c r="AAD47" s="296"/>
      <c r="AAE47" s="296"/>
      <c r="AAF47" s="296"/>
      <c r="AAG47" s="296"/>
      <c r="AAH47" s="296"/>
      <c r="AAI47" s="296"/>
      <c r="AAJ47" s="296"/>
      <c r="AAK47" s="296"/>
      <c r="AAL47" s="296"/>
      <c r="AAM47" s="296"/>
      <c r="AAN47" s="296"/>
      <c r="AAO47" s="296"/>
      <c r="AAP47" s="296"/>
      <c r="AAQ47" s="296"/>
      <c r="AAR47" s="296"/>
      <c r="AAS47" s="296"/>
      <c r="AAT47" s="296"/>
      <c r="AAU47" s="296"/>
      <c r="AAV47" s="296"/>
      <c r="AAW47" s="296"/>
      <c r="AAX47" s="296"/>
      <c r="AAY47" s="296"/>
      <c r="AAZ47" s="296"/>
      <c r="ABA47" s="296"/>
      <c r="ABB47" s="296"/>
      <c r="ABC47" s="296"/>
      <c r="ABD47" s="296"/>
      <c r="ABE47" s="296"/>
      <c r="ABF47" s="296"/>
      <c r="ABG47" s="296"/>
      <c r="ABH47" s="296"/>
      <c r="ABI47" s="296"/>
      <c r="ABJ47" s="296"/>
      <c r="ABK47" s="296"/>
      <c r="ABL47" s="296"/>
      <c r="ABM47" s="296"/>
      <c r="ABN47" s="296"/>
      <c r="ABO47" s="296"/>
      <c r="ABP47" s="296"/>
      <c r="ABQ47" s="296"/>
      <c r="ABR47" s="296"/>
      <c r="ABS47" s="296"/>
      <c r="ABT47" s="296"/>
      <c r="ABU47" s="296"/>
      <c r="ABV47" s="296"/>
      <c r="ABW47" s="296"/>
      <c r="ABX47" s="296"/>
      <c r="ABY47" s="296"/>
      <c r="ABZ47" s="296"/>
      <c r="ACA47" s="296"/>
      <c r="ACB47" s="296"/>
      <c r="ACC47" s="296"/>
      <c r="ACD47" s="296"/>
      <c r="ACE47" s="296"/>
      <c r="ACF47" s="296"/>
      <c r="ACG47" s="296"/>
      <c r="ACH47" s="296"/>
      <c r="ACI47" s="296"/>
      <c r="ACJ47" s="296"/>
      <c r="ACK47" s="296"/>
      <c r="ACL47" s="296"/>
      <c r="ACM47" s="296"/>
      <c r="ACN47" s="296"/>
      <c r="ACO47" s="296"/>
      <c r="ACP47" s="296"/>
      <c r="ACQ47" s="296"/>
      <c r="ACR47" s="296"/>
      <c r="ACS47" s="296"/>
      <c r="ACT47" s="296"/>
      <c r="ACU47" s="296"/>
      <c r="ACV47" s="296"/>
      <c r="ACW47" s="296"/>
      <c r="ACX47" s="296"/>
      <c r="ACY47" s="296"/>
      <c r="ACZ47" s="296"/>
      <c r="ADA47" s="296"/>
      <c r="ADB47" s="296"/>
      <c r="ADC47" s="296"/>
      <c r="ADD47" s="296"/>
      <c r="ADE47" s="296"/>
      <c r="ADF47" s="296"/>
      <c r="ADG47" s="296"/>
      <c r="ADH47" s="296"/>
      <c r="ADI47" s="296"/>
      <c r="ADJ47" s="296"/>
      <c r="ADK47" s="296"/>
      <c r="ADL47" s="296"/>
      <c r="ADM47" s="296"/>
      <c r="ADN47" s="296"/>
      <c r="ADO47" s="296"/>
      <c r="ADP47" s="296"/>
      <c r="ADQ47" s="296"/>
      <c r="ADR47" s="296"/>
      <c r="ADS47" s="296"/>
      <c r="ADT47" s="296"/>
      <c r="ADU47" s="296"/>
      <c r="ADV47" s="296"/>
      <c r="ADW47" s="296"/>
      <c r="ADX47" s="296"/>
      <c r="ADY47" s="296"/>
      <c r="ADZ47" s="296"/>
      <c r="AEA47" s="296"/>
      <c r="AEB47" s="296"/>
      <c r="AEC47" s="296"/>
      <c r="AED47" s="296"/>
      <c r="AEE47" s="296"/>
      <c r="AEF47" s="296"/>
      <c r="AEG47" s="296"/>
      <c r="AEH47" s="296"/>
      <c r="AEI47" s="296"/>
      <c r="AEJ47" s="296"/>
      <c r="AEK47" s="296"/>
      <c r="AEL47" s="296"/>
      <c r="AEM47" s="296"/>
      <c r="AEN47" s="296"/>
      <c r="AEO47" s="296"/>
      <c r="AEP47" s="296"/>
      <c r="AEQ47" s="296"/>
      <c r="AER47" s="296"/>
      <c r="AES47" s="296"/>
      <c r="AET47" s="296"/>
      <c r="AEU47" s="296"/>
      <c r="AEV47" s="296"/>
      <c r="AEW47" s="296"/>
      <c r="AEX47" s="296"/>
      <c r="AEY47" s="296"/>
      <c r="AEZ47" s="296"/>
      <c r="AFA47" s="296"/>
      <c r="AFB47" s="296"/>
      <c r="AFC47" s="296"/>
      <c r="AFD47" s="296"/>
      <c r="AFE47" s="296"/>
      <c r="AFF47" s="296"/>
      <c r="AFG47" s="296"/>
      <c r="AFH47" s="296"/>
      <c r="AFI47" s="296"/>
      <c r="AFJ47" s="296"/>
      <c r="AFK47" s="296"/>
      <c r="AFL47" s="296"/>
      <c r="AFM47" s="296"/>
      <c r="AFN47" s="296"/>
      <c r="AFO47" s="296"/>
      <c r="AFP47" s="296"/>
      <c r="AFQ47" s="296"/>
      <c r="AFR47" s="296"/>
      <c r="AFS47" s="296"/>
      <c r="AFT47" s="296"/>
      <c r="AFU47" s="296"/>
      <c r="AFV47" s="296"/>
      <c r="AFW47" s="296"/>
      <c r="AFX47" s="296"/>
      <c r="AFY47" s="296"/>
      <c r="AFZ47" s="296"/>
      <c r="AGA47" s="296"/>
      <c r="AGB47" s="296"/>
      <c r="AGC47" s="296"/>
      <c r="AGD47" s="296"/>
      <c r="AGE47" s="296"/>
      <c r="AGF47" s="296"/>
      <c r="AGG47" s="296"/>
      <c r="AGH47" s="296"/>
      <c r="AGI47" s="296"/>
      <c r="AGJ47" s="296"/>
      <c r="AGK47" s="296"/>
      <c r="AGL47" s="296"/>
      <c r="AGM47" s="296"/>
      <c r="AGN47" s="296"/>
      <c r="AGO47" s="296"/>
      <c r="AGP47" s="296"/>
      <c r="AGQ47" s="296"/>
      <c r="AGR47" s="296"/>
      <c r="AGS47" s="296"/>
      <c r="AGT47" s="296"/>
      <c r="AGU47" s="296"/>
      <c r="AGV47" s="296"/>
      <c r="AGW47" s="296"/>
      <c r="AGX47" s="296"/>
      <c r="AGY47" s="296"/>
      <c r="AGZ47" s="296"/>
      <c r="AHA47" s="296"/>
      <c r="AHB47" s="296"/>
      <c r="AHC47" s="296"/>
      <c r="AHD47" s="296"/>
      <c r="AHE47" s="296"/>
      <c r="AHF47" s="296"/>
      <c r="AHG47" s="296"/>
      <c r="AHH47" s="296"/>
      <c r="AHI47" s="296"/>
      <c r="AHJ47" s="296"/>
      <c r="AHK47" s="296"/>
      <c r="AHL47" s="296"/>
      <c r="AHM47" s="296"/>
      <c r="AHN47" s="296"/>
      <c r="AHO47" s="296"/>
      <c r="AHP47" s="296"/>
      <c r="AHQ47" s="296"/>
      <c r="AHR47" s="296"/>
      <c r="AHS47" s="296"/>
      <c r="AHT47" s="296"/>
      <c r="AHU47" s="296"/>
      <c r="AHV47" s="296"/>
      <c r="AHW47" s="296"/>
      <c r="AHX47" s="296"/>
      <c r="AHY47" s="296"/>
      <c r="AHZ47" s="296"/>
      <c r="AIA47" s="296"/>
      <c r="AIB47" s="296"/>
      <c r="AIC47" s="296"/>
      <c r="AID47" s="296"/>
      <c r="AIE47" s="296"/>
      <c r="AIF47" s="296"/>
      <c r="AIG47" s="296"/>
      <c r="AIH47" s="296"/>
      <c r="AII47" s="296"/>
      <c r="AIJ47" s="296"/>
      <c r="AIK47" s="296"/>
      <c r="AIL47" s="296"/>
      <c r="AIM47" s="296"/>
      <c r="AIN47" s="296"/>
      <c r="AIO47" s="296"/>
      <c r="AIP47" s="296"/>
      <c r="AIQ47" s="296"/>
      <c r="AIR47" s="296"/>
      <c r="AIS47" s="296"/>
      <c r="AIT47" s="296"/>
      <c r="AIU47" s="296"/>
      <c r="AIV47" s="296"/>
      <c r="AIW47" s="296"/>
      <c r="AIX47" s="296"/>
      <c r="AIY47" s="296"/>
      <c r="AIZ47" s="296"/>
      <c r="AJA47" s="296"/>
      <c r="AJB47" s="296"/>
      <c r="AJC47" s="296"/>
      <c r="AJD47" s="296"/>
      <c r="AJE47" s="296"/>
      <c r="AJF47" s="296"/>
      <c r="AJG47" s="296"/>
      <c r="AJH47" s="296"/>
      <c r="AJI47" s="296"/>
      <c r="AJJ47" s="296"/>
      <c r="AJK47" s="296"/>
      <c r="AJL47" s="296"/>
      <c r="AJM47" s="296"/>
      <c r="AJN47" s="296"/>
      <c r="AJO47" s="296"/>
      <c r="AJP47" s="296"/>
      <c r="AJQ47" s="296"/>
      <c r="AJR47" s="296"/>
      <c r="AJS47" s="296"/>
      <c r="AJT47" s="296"/>
      <c r="AJU47" s="296"/>
      <c r="AJV47" s="296"/>
      <c r="AJW47" s="296"/>
      <c r="AJX47" s="296"/>
      <c r="AJY47" s="296"/>
      <c r="AJZ47" s="296"/>
      <c r="AKA47" s="296"/>
      <c r="AKB47" s="296"/>
      <c r="AKC47" s="296"/>
      <c r="AKD47" s="296"/>
      <c r="AKE47" s="296"/>
      <c r="AKF47" s="296"/>
      <c r="AKG47" s="296"/>
      <c r="AKH47" s="296"/>
      <c r="AKI47" s="296"/>
      <c r="AKJ47" s="296"/>
      <c r="AKK47" s="296"/>
      <c r="AKL47" s="296"/>
      <c r="AKM47" s="296"/>
      <c r="AKN47" s="296"/>
      <c r="AKO47" s="296"/>
      <c r="AKP47" s="296"/>
      <c r="AKQ47" s="296"/>
      <c r="AKR47" s="296"/>
      <c r="AKS47" s="296"/>
      <c r="AKT47" s="296"/>
      <c r="AKU47" s="296"/>
      <c r="AKV47" s="296"/>
      <c r="AKW47" s="296"/>
      <c r="AKX47" s="296"/>
      <c r="AKY47" s="296"/>
      <c r="AKZ47" s="296"/>
      <c r="ALA47" s="296"/>
      <c r="ALB47" s="296"/>
      <c r="ALC47" s="296"/>
      <c r="ALD47" s="296"/>
      <c r="ALE47" s="296"/>
      <c r="ALF47" s="296"/>
      <c r="ALG47" s="296"/>
      <c r="ALH47" s="296"/>
      <c r="ALI47" s="296"/>
      <c r="ALJ47" s="296"/>
      <c r="ALK47" s="296"/>
      <c r="ALL47" s="296"/>
      <c r="ALM47" s="296"/>
      <c r="ALN47" s="296"/>
      <c r="ALO47" s="296"/>
      <c r="ALP47" s="296"/>
      <c r="ALQ47" s="296"/>
      <c r="ALR47" s="296"/>
      <c r="ALS47" s="296"/>
      <c r="ALT47" s="296"/>
      <c r="ALU47" s="296"/>
      <c r="ALV47" s="296"/>
      <c r="ALW47" s="296"/>
      <c r="ALX47" s="296"/>
      <c r="ALY47" s="296"/>
      <c r="ALZ47" s="296"/>
      <c r="AMA47" s="296"/>
      <c r="AMB47" s="296"/>
      <c r="AMC47" s="296"/>
      <c r="AMD47" s="296"/>
      <c r="AME47" s="296"/>
      <c r="AMF47" s="296"/>
      <c r="AMG47" s="296"/>
      <c r="AMH47" s="296"/>
      <c r="AMI47" s="296"/>
      <c r="AMJ47" s="296"/>
      <c r="AMK47" s="296"/>
      <c r="AML47" s="296"/>
      <c r="AMM47" s="296"/>
      <c r="AMN47" s="296"/>
      <c r="AMO47" s="296"/>
      <c r="AMP47" s="296"/>
      <c r="AMQ47" s="296"/>
      <c r="AMR47" s="296"/>
      <c r="AMS47" s="296"/>
      <c r="AMT47" s="296"/>
      <c r="AMU47" s="296"/>
      <c r="AMV47" s="296"/>
      <c r="AMW47" s="296"/>
      <c r="AMX47" s="296"/>
      <c r="AMY47" s="296"/>
      <c r="AMZ47" s="296"/>
      <c r="ANA47" s="296"/>
      <c r="ANB47" s="296"/>
      <c r="ANC47" s="296"/>
      <c r="AND47" s="296"/>
      <c r="ANE47" s="296"/>
      <c r="ANF47" s="296"/>
      <c r="ANG47" s="296"/>
      <c r="ANH47" s="296"/>
      <c r="ANI47" s="296"/>
      <c r="ANJ47" s="296"/>
      <c r="ANK47" s="296"/>
      <c r="ANL47" s="296"/>
      <c r="ANM47" s="296"/>
      <c r="ANN47" s="296"/>
      <c r="ANO47" s="296"/>
      <c r="ANP47" s="296"/>
      <c r="ANQ47" s="296"/>
      <c r="ANR47" s="296"/>
      <c r="ANS47" s="296"/>
      <c r="ANT47" s="296"/>
      <c r="ANU47" s="296"/>
      <c r="ANV47" s="296"/>
      <c r="ANW47" s="296"/>
      <c r="ANX47" s="296"/>
      <c r="ANY47" s="296"/>
      <c r="ANZ47" s="296"/>
      <c r="AOA47" s="296"/>
      <c r="AOB47" s="296"/>
      <c r="AOC47" s="296"/>
      <c r="AOD47" s="296"/>
      <c r="AOE47" s="296"/>
      <c r="AOF47" s="296"/>
      <c r="AOG47" s="296"/>
      <c r="AOH47" s="296"/>
      <c r="AOI47" s="296"/>
      <c r="AOJ47" s="296"/>
      <c r="AOK47" s="296"/>
      <c r="AOL47" s="296"/>
      <c r="AOM47" s="296"/>
      <c r="AON47" s="296"/>
      <c r="AOO47" s="296"/>
      <c r="AOP47" s="296"/>
      <c r="AOQ47" s="296"/>
      <c r="AOR47" s="296"/>
      <c r="AOS47" s="296"/>
      <c r="AOT47" s="296"/>
      <c r="AOU47" s="296"/>
      <c r="AOV47" s="296"/>
      <c r="AOW47" s="296"/>
      <c r="AOX47" s="296"/>
      <c r="AOY47" s="296"/>
      <c r="AOZ47" s="296"/>
      <c r="APA47" s="296"/>
      <c r="APB47" s="296"/>
      <c r="APC47" s="296"/>
      <c r="APD47" s="296"/>
      <c r="APE47" s="296"/>
      <c r="APF47" s="296"/>
      <c r="APG47" s="296"/>
      <c r="APH47" s="296"/>
      <c r="API47" s="296"/>
      <c r="APJ47" s="296"/>
      <c r="APK47" s="296"/>
      <c r="APL47" s="296"/>
      <c r="APM47" s="296"/>
      <c r="APN47" s="296"/>
      <c r="APO47" s="296"/>
      <c r="APP47" s="296"/>
      <c r="APQ47" s="296"/>
      <c r="APR47" s="296"/>
      <c r="APS47" s="296"/>
      <c r="APT47" s="296"/>
      <c r="APU47" s="296"/>
      <c r="APV47" s="296"/>
      <c r="APW47" s="296"/>
      <c r="APX47" s="296"/>
      <c r="APY47" s="296"/>
      <c r="APZ47" s="296"/>
      <c r="AQA47" s="296"/>
      <c r="AQB47" s="296"/>
      <c r="AQC47" s="296"/>
      <c r="AQD47" s="296"/>
      <c r="AQE47" s="296"/>
      <c r="AQF47" s="296"/>
      <c r="AQG47" s="296"/>
      <c r="AQH47" s="296"/>
      <c r="AQI47" s="296"/>
      <c r="AQJ47" s="296"/>
      <c r="AQK47" s="296"/>
      <c r="AQL47" s="296"/>
      <c r="AQM47" s="296"/>
      <c r="AQN47" s="296"/>
      <c r="AQO47" s="296"/>
      <c r="AQP47" s="296"/>
      <c r="AQQ47" s="296"/>
      <c r="AQR47" s="296"/>
      <c r="AQS47" s="296"/>
      <c r="AQT47" s="296"/>
      <c r="AQU47" s="296"/>
      <c r="AQV47" s="296"/>
      <c r="AQW47" s="296"/>
      <c r="AQX47" s="296"/>
      <c r="AQY47" s="296"/>
      <c r="AQZ47" s="296"/>
      <c r="ARA47" s="296"/>
      <c r="ARB47" s="296"/>
      <c r="ARC47" s="296"/>
      <c r="ARD47" s="296"/>
      <c r="ARE47" s="296"/>
      <c r="ARF47" s="296"/>
      <c r="ARG47" s="296"/>
      <c r="ARH47" s="296"/>
      <c r="ARI47" s="296"/>
      <c r="ARJ47" s="296"/>
      <c r="ARK47" s="296"/>
      <c r="ARL47" s="296"/>
      <c r="ARM47" s="296"/>
      <c r="ARN47" s="296"/>
      <c r="ARO47" s="296"/>
      <c r="ARP47" s="296"/>
      <c r="ARQ47" s="296"/>
      <c r="ARR47" s="296"/>
      <c r="ARS47" s="296"/>
      <c r="ART47" s="296"/>
      <c r="ARU47" s="296"/>
      <c r="ARV47" s="296"/>
      <c r="ARW47" s="296"/>
      <c r="ARX47" s="296"/>
      <c r="ARY47" s="296"/>
      <c r="ARZ47" s="296"/>
      <c r="ASA47" s="296"/>
      <c r="ASB47" s="296"/>
      <c r="ASC47" s="296"/>
      <c r="ASD47" s="296"/>
      <c r="ASE47" s="296"/>
      <c r="ASF47" s="296"/>
      <c r="ASG47" s="296"/>
      <c r="ASH47" s="296"/>
      <c r="ASI47" s="296"/>
      <c r="ASJ47" s="296"/>
      <c r="ASK47" s="296"/>
      <c r="ASL47" s="296"/>
      <c r="ASM47" s="296"/>
      <c r="ASN47" s="296"/>
      <c r="ASO47" s="296"/>
      <c r="ASP47" s="296"/>
      <c r="ASQ47" s="296"/>
      <c r="ASR47" s="296"/>
      <c r="ASS47" s="296"/>
      <c r="AST47" s="296"/>
      <c r="ASU47" s="296"/>
      <c r="ASV47" s="296"/>
      <c r="ASW47" s="296"/>
      <c r="ASX47" s="296"/>
      <c r="ASY47" s="296"/>
      <c r="ASZ47" s="296"/>
      <c r="ATA47" s="296"/>
      <c r="ATB47" s="296"/>
      <c r="ATC47" s="296"/>
      <c r="ATD47" s="296"/>
      <c r="ATE47" s="296"/>
      <c r="ATF47" s="296"/>
      <c r="ATG47" s="296"/>
      <c r="ATH47" s="296"/>
      <c r="ATI47" s="296"/>
      <c r="ATJ47" s="296"/>
      <c r="ATK47" s="296"/>
      <c r="ATL47" s="296"/>
      <c r="ATM47" s="296"/>
      <c r="ATN47" s="296"/>
      <c r="ATO47" s="296"/>
      <c r="ATP47" s="296"/>
      <c r="ATQ47" s="296"/>
      <c r="ATR47" s="296"/>
      <c r="ATS47" s="296"/>
      <c r="ATT47" s="296"/>
      <c r="ATU47" s="296"/>
      <c r="ATV47" s="296"/>
      <c r="ATW47" s="296"/>
      <c r="ATX47" s="296"/>
      <c r="ATY47" s="296"/>
      <c r="ATZ47" s="296"/>
      <c r="AUA47" s="296"/>
      <c r="AUB47" s="296"/>
      <c r="AUC47" s="296"/>
      <c r="AUD47" s="296"/>
      <c r="AUE47" s="296"/>
      <c r="AUF47" s="296"/>
      <c r="AUG47" s="296"/>
      <c r="AUH47" s="296"/>
      <c r="AUI47" s="296"/>
      <c r="AUJ47" s="296"/>
      <c r="AUK47" s="296"/>
      <c r="AUL47" s="296"/>
      <c r="AUM47" s="296"/>
      <c r="AUN47" s="296"/>
      <c r="AUO47" s="296"/>
      <c r="AUP47" s="296"/>
      <c r="AUQ47" s="296"/>
      <c r="AUR47" s="296"/>
      <c r="AUS47" s="296"/>
      <c r="AUT47" s="296"/>
      <c r="AUU47" s="296"/>
      <c r="AUV47" s="296"/>
      <c r="AUW47" s="296"/>
      <c r="AUX47" s="296"/>
      <c r="AUY47" s="296"/>
      <c r="AUZ47" s="296"/>
      <c r="AVA47" s="296"/>
      <c r="AVB47" s="296"/>
      <c r="AVC47" s="296"/>
      <c r="AVD47" s="296"/>
      <c r="AVE47" s="296"/>
      <c r="AVF47" s="296"/>
      <c r="AVG47" s="296"/>
      <c r="AVH47" s="296"/>
      <c r="AVI47" s="296"/>
      <c r="AVJ47" s="296"/>
      <c r="AVK47" s="296"/>
      <c r="AVL47" s="296"/>
      <c r="AVM47" s="296"/>
      <c r="AVN47" s="296"/>
      <c r="AVO47" s="296"/>
      <c r="AVP47" s="296"/>
      <c r="AVQ47" s="296"/>
      <c r="AVR47" s="296"/>
      <c r="AVS47" s="296"/>
      <c r="AVT47" s="296"/>
      <c r="AVU47" s="296"/>
      <c r="AVV47" s="296"/>
      <c r="AVW47" s="296"/>
      <c r="AVX47" s="296"/>
      <c r="AVY47" s="296"/>
      <c r="AVZ47" s="296"/>
      <c r="AWA47" s="296"/>
      <c r="AWB47" s="296"/>
      <c r="AWC47" s="296"/>
      <c r="AWD47" s="296"/>
      <c r="AWE47" s="296"/>
      <c r="AWF47" s="296"/>
      <c r="AWG47" s="296"/>
      <c r="AWH47" s="296"/>
      <c r="AWI47" s="296"/>
      <c r="AWJ47" s="296"/>
      <c r="AWK47" s="296"/>
      <c r="AWL47" s="296"/>
      <c r="AWM47" s="296"/>
      <c r="AWN47" s="296"/>
      <c r="AWO47" s="296"/>
      <c r="AWP47" s="296"/>
      <c r="AWQ47" s="296"/>
      <c r="AWR47" s="296"/>
      <c r="AWS47" s="296"/>
      <c r="AWT47" s="296"/>
      <c r="AWU47" s="296"/>
      <c r="AWV47" s="296"/>
      <c r="AWW47" s="296"/>
      <c r="AWX47" s="296"/>
      <c r="AWY47" s="296"/>
      <c r="AWZ47" s="296"/>
      <c r="AXA47" s="296"/>
      <c r="AXB47" s="296"/>
      <c r="AXC47" s="296"/>
      <c r="AXD47" s="296"/>
      <c r="AXE47" s="296"/>
      <c r="AXF47" s="296"/>
      <c r="AXG47" s="296"/>
      <c r="AXH47" s="296"/>
      <c r="AXI47" s="296"/>
      <c r="AXJ47" s="296"/>
      <c r="AXK47" s="296"/>
      <c r="AXL47" s="296"/>
      <c r="AXM47" s="296"/>
      <c r="AXN47" s="296"/>
      <c r="AXO47" s="296"/>
      <c r="AXP47" s="296"/>
      <c r="AXQ47" s="296"/>
      <c r="AXR47" s="296"/>
      <c r="AXS47" s="296"/>
      <c r="AXT47" s="296"/>
      <c r="AXU47" s="296"/>
      <c r="AXV47" s="296"/>
      <c r="AXW47" s="296"/>
      <c r="AXX47" s="296"/>
      <c r="AXY47" s="296"/>
      <c r="AXZ47" s="296"/>
      <c r="AYA47" s="296"/>
      <c r="AYB47" s="296"/>
      <c r="AYC47" s="296"/>
      <c r="AYD47" s="296"/>
      <c r="AYE47" s="296"/>
      <c r="AYF47" s="296"/>
      <c r="AYG47" s="296"/>
      <c r="AYH47" s="296"/>
      <c r="AYI47" s="296"/>
      <c r="AYJ47" s="296"/>
      <c r="AYK47" s="296"/>
      <c r="AYL47" s="296"/>
      <c r="AYM47" s="296"/>
      <c r="AYN47" s="296"/>
      <c r="AYO47" s="296"/>
      <c r="AYP47" s="296"/>
      <c r="AYQ47" s="296"/>
      <c r="AYR47" s="296"/>
      <c r="AYS47" s="296"/>
      <c r="AYT47" s="296"/>
      <c r="AYU47" s="296"/>
      <c r="AYV47" s="296"/>
      <c r="AYW47" s="296"/>
      <c r="AYX47" s="296"/>
      <c r="AYY47" s="296"/>
      <c r="AYZ47" s="296"/>
      <c r="AZA47" s="296"/>
      <c r="AZB47" s="296"/>
      <c r="AZC47" s="296"/>
      <c r="AZD47" s="296"/>
      <c r="AZE47" s="296"/>
      <c r="AZF47" s="296"/>
      <c r="AZG47" s="296"/>
      <c r="AZH47" s="296"/>
      <c r="AZI47" s="296"/>
      <c r="AZJ47" s="296"/>
      <c r="AZK47" s="296"/>
      <c r="AZL47" s="296"/>
      <c r="AZM47" s="296"/>
      <c r="AZN47" s="296"/>
      <c r="AZO47" s="296"/>
      <c r="AZP47" s="296"/>
      <c r="AZQ47" s="296"/>
      <c r="AZR47" s="296"/>
      <c r="AZS47" s="296"/>
      <c r="AZT47" s="296"/>
      <c r="AZU47" s="296"/>
      <c r="AZV47" s="296"/>
      <c r="AZW47" s="296"/>
      <c r="AZX47" s="296"/>
      <c r="AZY47" s="296"/>
      <c r="AZZ47" s="296"/>
      <c r="BAA47" s="296"/>
      <c r="BAB47" s="296"/>
      <c r="BAC47" s="296"/>
      <c r="BAD47" s="296"/>
      <c r="BAE47" s="296"/>
      <c r="BAF47" s="296"/>
      <c r="BAG47" s="296"/>
      <c r="BAH47" s="296"/>
      <c r="BAI47" s="296"/>
      <c r="BAJ47" s="296"/>
      <c r="BAK47" s="296"/>
      <c r="BAL47" s="296"/>
      <c r="BAM47" s="296"/>
      <c r="BAN47" s="296"/>
      <c r="BAO47" s="296"/>
      <c r="BAP47" s="296"/>
      <c r="BAQ47" s="296"/>
      <c r="BAR47" s="296"/>
      <c r="BAS47" s="296"/>
      <c r="BAT47" s="296"/>
      <c r="BAU47" s="296"/>
      <c r="BAV47" s="296"/>
      <c r="BAW47" s="296"/>
      <c r="BAX47" s="296"/>
      <c r="BAY47" s="296"/>
      <c r="BAZ47" s="296"/>
      <c r="BBA47" s="296"/>
      <c r="BBB47" s="296"/>
      <c r="BBC47" s="296"/>
      <c r="BBD47" s="296"/>
      <c r="BBE47" s="296"/>
      <c r="BBF47" s="296"/>
      <c r="BBG47" s="296"/>
      <c r="BBH47" s="296"/>
      <c r="BBI47" s="296"/>
      <c r="BBJ47" s="296"/>
      <c r="BBK47" s="296"/>
      <c r="BBL47" s="296"/>
      <c r="BBM47" s="296"/>
      <c r="BBN47" s="296"/>
      <c r="BBO47" s="296"/>
      <c r="BBP47" s="296"/>
      <c r="BBQ47" s="296"/>
      <c r="BBR47" s="296"/>
      <c r="BBS47" s="296"/>
      <c r="BBT47" s="296"/>
      <c r="BBU47" s="296"/>
      <c r="BBV47" s="296"/>
      <c r="BBW47" s="296"/>
      <c r="BBX47" s="296"/>
      <c r="BBY47" s="296"/>
      <c r="BBZ47" s="296"/>
      <c r="BCA47" s="296"/>
      <c r="BCB47" s="296"/>
      <c r="BCC47" s="296"/>
      <c r="BCD47" s="296"/>
      <c r="BCE47" s="296"/>
      <c r="BCF47" s="296"/>
      <c r="BCG47" s="296"/>
      <c r="BCH47" s="296"/>
      <c r="BCI47" s="296"/>
      <c r="BCJ47" s="296"/>
      <c r="BCK47" s="296"/>
      <c r="BCL47" s="296"/>
      <c r="BCM47" s="296"/>
      <c r="BCN47" s="296"/>
      <c r="BCO47" s="296"/>
      <c r="BCP47" s="296"/>
      <c r="BCQ47" s="296"/>
      <c r="BCR47" s="296"/>
      <c r="BCS47" s="296"/>
      <c r="BCT47" s="296"/>
      <c r="BCU47" s="296"/>
      <c r="BCV47" s="296"/>
      <c r="BCW47" s="296"/>
      <c r="BCX47" s="296"/>
      <c r="BCY47" s="296"/>
      <c r="BCZ47" s="296"/>
      <c r="BDA47" s="296"/>
      <c r="BDB47" s="296"/>
      <c r="BDC47" s="296"/>
      <c r="BDD47" s="296"/>
      <c r="BDE47" s="296"/>
      <c r="BDF47" s="296"/>
      <c r="BDG47" s="296"/>
      <c r="BDH47" s="296"/>
      <c r="BDI47" s="296"/>
      <c r="BDJ47" s="296"/>
      <c r="BDK47" s="296"/>
      <c r="BDL47" s="296"/>
      <c r="BDM47" s="296"/>
      <c r="BDN47" s="296"/>
      <c r="BDO47" s="296"/>
      <c r="BDP47" s="296"/>
      <c r="BDQ47" s="296"/>
      <c r="BDR47" s="296"/>
      <c r="BDS47" s="296"/>
      <c r="BDT47" s="296"/>
      <c r="BDU47" s="296"/>
      <c r="BDV47" s="296"/>
      <c r="BDW47" s="296"/>
      <c r="BDX47" s="296"/>
      <c r="BDY47" s="296"/>
      <c r="BDZ47" s="296"/>
      <c r="BEA47" s="296"/>
      <c r="BEB47" s="296"/>
      <c r="BEC47" s="296"/>
      <c r="BED47" s="296"/>
      <c r="BEE47" s="296"/>
      <c r="BEF47" s="296"/>
      <c r="BEG47" s="296"/>
      <c r="BEH47" s="296"/>
      <c r="BEI47" s="296"/>
      <c r="BEJ47" s="296"/>
      <c r="BEK47" s="296"/>
      <c r="BEL47" s="296"/>
      <c r="BEM47" s="296"/>
      <c r="BEN47" s="296"/>
      <c r="BEO47" s="296"/>
      <c r="BEP47" s="296"/>
      <c r="BEQ47" s="296"/>
      <c r="BER47" s="296"/>
      <c r="BES47" s="296"/>
      <c r="BET47" s="296"/>
      <c r="BEU47" s="296"/>
      <c r="BEV47" s="296"/>
      <c r="BEW47" s="296"/>
      <c r="BEX47" s="296"/>
      <c r="BEY47" s="296"/>
      <c r="BEZ47" s="296"/>
      <c r="BFA47" s="296"/>
      <c r="BFB47" s="296"/>
      <c r="BFC47" s="296"/>
      <c r="BFD47" s="296"/>
      <c r="BFE47" s="296"/>
      <c r="BFF47" s="296"/>
      <c r="BFG47" s="296"/>
      <c r="BFH47" s="296"/>
      <c r="BFI47" s="296"/>
      <c r="BFJ47" s="296"/>
      <c r="BFK47" s="296"/>
      <c r="BFL47" s="296"/>
      <c r="BFM47" s="296"/>
      <c r="BFN47" s="296"/>
      <c r="BFO47" s="296"/>
      <c r="BFP47" s="296"/>
      <c r="BFQ47" s="296"/>
      <c r="BFR47" s="296"/>
      <c r="BFS47" s="296"/>
      <c r="BFT47" s="296"/>
      <c r="BFU47" s="296"/>
      <c r="BFV47" s="296"/>
      <c r="BFW47" s="296"/>
      <c r="BFX47" s="296"/>
      <c r="BFY47" s="296"/>
      <c r="BFZ47" s="296"/>
      <c r="BGA47" s="296"/>
      <c r="BGB47" s="296"/>
      <c r="BGC47" s="296"/>
      <c r="BGD47" s="296"/>
      <c r="BGE47" s="296"/>
      <c r="BGF47" s="296"/>
      <c r="BGG47" s="296"/>
      <c r="BGH47" s="296"/>
      <c r="BGI47" s="296"/>
      <c r="BGJ47" s="296"/>
      <c r="BGK47" s="296"/>
      <c r="BGL47" s="296"/>
      <c r="BGM47" s="296"/>
      <c r="BGN47" s="296"/>
      <c r="BGO47" s="296"/>
      <c r="BGP47" s="296"/>
      <c r="BGQ47" s="296"/>
      <c r="BGR47" s="296"/>
      <c r="BGS47" s="296"/>
      <c r="BGT47" s="296"/>
      <c r="BGU47" s="296"/>
      <c r="BGV47" s="296"/>
      <c r="BGW47" s="296"/>
      <c r="BGX47" s="296"/>
      <c r="BGY47" s="296"/>
      <c r="BGZ47" s="296"/>
      <c r="BHA47" s="296"/>
      <c r="BHB47" s="296"/>
      <c r="BHC47" s="296"/>
      <c r="BHD47" s="296"/>
      <c r="BHE47" s="296"/>
      <c r="BHF47" s="296"/>
      <c r="BHG47" s="296"/>
      <c r="BHH47" s="296"/>
      <c r="BHI47" s="296"/>
      <c r="BHJ47" s="296"/>
      <c r="BHK47" s="296"/>
      <c r="BHL47" s="296"/>
      <c r="BHM47" s="296"/>
      <c r="BHN47" s="296"/>
      <c r="BHO47" s="296"/>
      <c r="BHP47" s="296"/>
      <c r="BHQ47" s="296"/>
      <c r="BHR47" s="296"/>
      <c r="BHS47" s="296"/>
      <c r="BHT47" s="296"/>
      <c r="BHU47" s="296"/>
      <c r="BHV47" s="296"/>
      <c r="BHW47" s="296"/>
      <c r="BHX47" s="296"/>
      <c r="BHY47" s="296"/>
      <c r="BHZ47" s="296"/>
      <c r="BIA47" s="296"/>
      <c r="BIB47" s="296"/>
      <c r="BIC47" s="296"/>
      <c r="BID47" s="296"/>
      <c r="BIE47" s="296"/>
      <c r="BIF47" s="296"/>
      <c r="BIG47" s="296"/>
      <c r="BIH47" s="296"/>
      <c r="BII47" s="296"/>
      <c r="BIJ47" s="296"/>
      <c r="BIK47" s="296"/>
      <c r="BIL47" s="296"/>
      <c r="BIM47" s="296"/>
      <c r="BIN47" s="296"/>
      <c r="BIO47" s="296"/>
      <c r="BIP47" s="296"/>
      <c r="BIQ47" s="296"/>
      <c r="BIR47" s="296"/>
      <c r="BIS47" s="296"/>
      <c r="BIT47" s="296"/>
      <c r="BIU47" s="296"/>
      <c r="BIV47" s="296"/>
      <c r="BIW47" s="296"/>
      <c r="BIX47" s="296"/>
      <c r="BIY47" s="296"/>
      <c r="BIZ47" s="296"/>
      <c r="BJA47" s="296"/>
      <c r="BJB47" s="296"/>
      <c r="BJC47" s="296"/>
      <c r="BJD47" s="296"/>
      <c r="BJE47" s="296"/>
      <c r="BJF47" s="296"/>
      <c r="BJG47" s="296"/>
      <c r="BJH47" s="296"/>
      <c r="BJI47" s="296"/>
      <c r="BJJ47" s="296"/>
      <c r="BJK47" s="296"/>
      <c r="BJL47" s="296"/>
      <c r="BJM47" s="296"/>
      <c r="BJN47" s="296"/>
      <c r="BJO47" s="296"/>
      <c r="BJP47" s="296"/>
      <c r="BJQ47" s="296"/>
      <c r="BJR47" s="296"/>
      <c r="BJS47" s="296"/>
      <c r="BJT47" s="296"/>
      <c r="BJU47" s="296"/>
      <c r="BJV47" s="296"/>
      <c r="BJW47" s="296"/>
      <c r="BJX47" s="296"/>
      <c r="BJY47" s="296"/>
      <c r="BJZ47" s="296"/>
      <c r="BKA47" s="296"/>
      <c r="BKB47" s="296"/>
      <c r="BKC47" s="296"/>
      <c r="BKD47" s="296"/>
      <c r="BKE47" s="296"/>
      <c r="BKF47" s="296"/>
      <c r="BKG47" s="296"/>
      <c r="BKH47" s="296"/>
      <c r="BKI47" s="296"/>
      <c r="BKJ47" s="296"/>
      <c r="BKK47" s="296"/>
      <c r="BKL47" s="296"/>
      <c r="BKM47" s="296"/>
      <c r="BKN47" s="296"/>
      <c r="BKO47" s="296"/>
      <c r="BKP47" s="296"/>
      <c r="BKQ47" s="296"/>
      <c r="BKR47" s="296"/>
      <c r="BKS47" s="296"/>
      <c r="BKT47" s="296"/>
      <c r="BKU47" s="296"/>
      <c r="BKV47" s="296"/>
      <c r="BKW47" s="296"/>
      <c r="BKX47" s="296"/>
      <c r="BKY47" s="296"/>
      <c r="BKZ47" s="296"/>
      <c r="BLA47" s="296"/>
      <c r="BLB47" s="296"/>
      <c r="BLC47" s="296"/>
      <c r="BLD47" s="296"/>
      <c r="BLE47" s="296"/>
      <c r="BLF47" s="296"/>
      <c r="BLG47" s="296"/>
      <c r="BLH47" s="296"/>
      <c r="BLI47" s="296"/>
      <c r="BLJ47" s="296"/>
      <c r="BLK47" s="296"/>
      <c r="BLL47" s="296"/>
      <c r="BLM47" s="296"/>
      <c r="BLN47" s="296"/>
      <c r="BLO47" s="296"/>
      <c r="BLP47" s="296"/>
      <c r="BLQ47" s="296"/>
      <c r="BLR47" s="296"/>
      <c r="BLS47" s="296"/>
      <c r="BLT47" s="296"/>
      <c r="BLU47" s="296"/>
      <c r="BLV47" s="296"/>
      <c r="BLW47" s="296"/>
      <c r="BLX47" s="296"/>
      <c r="BLY47" s="296"/>
      <c r="BLZ47" s="296"/>
      <c r="BMA47" s="296"/>
      <c r="BMB47" s="296"/>
      <c r="BMC47" s="296"/>
      <c r="BMD47" s="296"/>
      <c r="BME47" s="296"/>
      <c r="BMF47" s="296"/>
      <c r="BMG47" s="296"/>
      <c r="BMH47" s="296"/>
      <c r="BMI47" s="296"/>
      <c r="BMJ47" s="296"/>
      <c r="BMK47" s="296"/>
      <c r="BML47" s="296"/>
      <c r="BMM47" s="296"/>
      <c r="BMN47" s="296"/>
      <c r="BMO47" s="296"/>
      <c r="BMP47" s="296"/>
      <c r="BMQ47" s="296"/>
      <c r="BMR47" s="296"/>
      <c r="BMS47" s="296"/>
      <c r="BMT47" s="296"/>
      <c r="BMU47" s="296"/>
      <c r="BMV47" s="296"/>
      <c r="BMW47" s="296"/>
      <c r="BMX47" s="296"/>
      <c r="BMY47" s="296"/>
      <c r="BMZ47" s="296"/>
      <c r="BNA47" s="296"/>
      <c r="BNB47" s="296"/>
      <c r="BNC47" s="296"/>
      <c r="BND47" s="296"/>
      <c r="BNE47" s="296"/>
      <c r="BNF47" s="296"/>
      <c r="BNG47" s="296"/>
      <c r="BNH47" s="296"/>
      <c r="BNI47" s="296"/>
      <c r="BNJ47" s="296"/>
      <c r="BNK47" s="296"/>
      <c r="BNL47" s="296"/>
      <c r="BNM47" s="296"/>
      <c r="BNN47" s="296"/>
      <c r="BNO47" s="296"/>
      <c r="BNP47" s="296"/>
      <c r="BNQ47" s="296"/>
      <c r="BNR47" s="296"/>
      <c r="BNS47" s="296"/>
      <c r="BNT47" s="296"/>
      <c r="BNU47" s="296"/>
      <c r="BNV47" s="296"/>
      <c r="BNW47" s="296"/>
      <c r="BNX47" s="296"/>
      <c r="BNY47" s="296"/>
      <c r="BNZ47" s="296"/>
      <c r="BOA47" s="296"/>
      <c r="BOB47" s="296"/>
      <c r="BOC47" s="296"/>
      <c r="BOD47" s="296"/>
      <c r="BOE47" s="296"/>
      <c r="BOF47" s="296"/>
      <c r="BOG47" s="296"/>
      <c r="BOH47" s="296"/>
      <c r="BOI47" s="296"/>
      <c r="BOJ47" s="296"/>
      <c r="BOK47" s="296"/>
      <c r="BOL47" s="296"/>
      <c r="BOM47" s="296"/>
      <c r="BON47" s="296"/>
      <c r="BOO47" s="296"/>
      <c r="BOP47" s="296"/>
      <c r="BOQ47" s="296"/>
      <c r="BOR47" s="296"/>
      <c r="BOS47" s="296"/>
      <c r="BOT47" s="296"/>
      <c r="BOU47" s="296"/>
      <c r="BOV47" s="296"/>
      <c r="BOW47" s="296"/>
      <c r="BOX47" s="296"/>
      <c r="BOY47" s="296"/>
      <c r="BOZ47" s="296"/>
      <c r="BPA47" s="296"/>
      <c r="BPB47" s="296"/>
      <c r="BPC47" s="296"/>
      <c r="BPD47" s="296"/>
      <c r="BPE47" s="296"/>
      <c r="BPF47" s="296"/>
      <c r="BPG47" s="296"/>
      <c r="BPH47" s="296"/>
      <c r="BPI47" s="296"/>
      <c r="BPJ47" s="296"/>
      <c r="BPK47" s="296"/>
      <c r="BPL47" s="296"/>
      <c r="BPM47" s="296"/>
      <c r="BPN47" s="296"/>
      <c r="BPO47" s="296"/>
      <c r="BPP47" s="296"/>
      <c r="BPQ47" s="296"/>
      <c r="BPR47" s="296"/>
      <c r="BPS47" s="296"/>
      <c r="BPT47" s="296"/>
      <c r="BPU47" s="296"/>
      <c r="BPV47" s="296"/>
      <c r="BPW47" s="296"/>
      <c r="BPX47" s="296"/>
      <c r="BPY47" s="296"/>
      <c r="BPZ47" s="296"/>
      <c r="BQA47" s="296"/>
      <c r="BQB47" s="296"/>
      <c r="BQC47" s="296"/>
      <c r="BQD47" s="296"/>
      <c r="BQE47" s="296"/>
      <c r="BQF47" s="296"/>
      <c r="BQG47" s="296"/>
      <c r="BQH47" s="296"/>
      <c r="BQI47" s="296"/>
      <c r="BQJ47" s="296"/>
      <c r="BQK47" s="296"/>
      <c r="BQL47" s="296"/>
      <c r="BQM47" s="296"/>
      <c r="BQN47" s="296"/>
      <c r="BQO47" s="296"/>
      <c r="BQP47" s="296"/>
      <c r="BQQ47" s="296"/>
      <c r="BQR47" s="296"/>
      <c r="BQS47" s="296"/>
      <c r="BQT47" s="296"/>
      <c r="BQU47" s="296"/>
      <c r="BQV47" s="296"/>
      <c r="BQW47" s="296"/>
      <c r="BQX47" s="296"/>
      <c r="BQY47" s="296"/>
      <c r="BQZ47" s="296"/>
      <c r="BRA47" s="296"/>
      <c r="BRB47" s="296"/>
      <c r="BRC47" s="296"/>
      <c r="BRD47" s="296"/>
      <c r="BRE47" s="296"/>
      <c r="BRF47" s="296"/>
      <c r="BRG47" s="296"/>
      <c r="BRH47" s="296"/>
      <c r="BRI47" s="296"/>
      <c r="BRJ47" s="296"/>
      <c r="BRK47" s="296"/>
      <c r="BRL47" s="296"/>
      <c r="BRM47" s="296"/>
      <c r="BRN47" s="296"/>
      <c r="BRO47" s="296"/>
      <c r="BRP47" s="296"/>
      <c r="BRQ47" s="296"/>
      <c r="BRR47" s="296"/>
      <c r="BRS47" s="296"/>
      <c r="BRT47" s="296"/>
      <c r="BRU47" s="296"/>
      <c r="BRV47" s="296"/>
      <c r="BRW47" s="296"/>
      <c r="BRX47" s="296"/>
      <c r="BRY47" s="296"/>
      <c r="BRZ47" s="296"/>
      <c r="BSA47" s="296"/>
      <c r="BSB47" s="296"/>
      <c r="BSC47" s="296"/>
      <c r="BSD47" s="296"/>
      <c r="BSE47" s="296"/>
      <c r="BSF47" s="296"/>
      <c r="BSG47" s="296"/>
      <c r="BSH47" s="296"/>
      <c r="BSI47" s="296"/>
      <c r="BSJ47" s="296"/>
      <c r="BSK47" s="296"/>
      <c r="BSL47" s="296"/>
      <c r="BSM47" s="296"/>
      <c r="BSN47" s="296"/>
      <c r="BSO47" s="296"/>
      <c r="BSP47" s="296"/>
      <c r="BSQ47" s="296"/>
      <c r="BSR47" s="296"/>
      <c r="BSS47" s="296"/>
      <c r="BST47" s="296"/>
      <c r="BSU47" s="296"/>
      <c r="BSV47" s="296"/>
      <c r="BSW47" s="296"/>
      <c r="BSX47" s="296"/>
      <c r="BSY47" s="296"/>
      <c r="BSZ47" s="296"/>
      <c r="BTA47" s="296"/>
      <c r="BTB47" s="296"/>
      <c r="BTC47" s="296"/>
      <c r="BTD47" s="296"/>
      <c r="BTE47" s="296"/>
      <c r="BTF47" s="296"/>
      <c r="BTG47" s="296"/>
      <c r="BTH47" s="296"/>
      <c r="BTI47" s="296"/>
      <c r="BTJ47" s="296"/>
      <c r="BTK47" s="296"/>
      <c r="BTL47" s="296"/>
      <c r="BTM47" s="296"/>
      <c r="BTN47" s="296"/>
      <c r="BTO47" s="296"/>
      <c r="BTP47" s="296"/>
      <c r="BTQ47" s="296"/>
      <c r="BTR47" s="296"/>
      <c r="BTS47" s="296"/>
      <c r="BTT47" s="296"/>
      <c r="BTU47" s="296"/>
      <c r="BTV47" s="296"/>
      <c r="BTW47" s="296"/>
      <c r="BTX47" s="296"/>
      <c r="BTY47" s="296"/>
      <c r="BTZ47" s="296"/>
      <c r="BUA47" s="296"/>
      <c r="BUB47" s="296"/>
      <c r="BUC47" s="296"/>
      <c r="BUD47" s="296"/>
      <c r="BUE47" s="296"/>
      <c r="BUF47" s="296"/>
      <c r="BUG47" s="296"/>
      <c r="BUH47" s="296"/>
      <c r="BUI47" s="296"/>
      <c r="BUJ47" s="296"/>
      <c r="BUK47" s="296"/>
      <c r="BUL47" s="296"/>
      <c r="BUM47" s="296"/>
      <c r="BUN47" s="296"/>
      <c r="BUO47" s="296"/>
      <c r="BUP47" s="296"/>
      <c r="BUQ47" s="296"/>
      <c r="BUR47" s="296"/>
      <c r="BUS47" s="296"/>
      <c r="BUT47" s="296"/>
      <c r="BUU47" s="296"/>
      <c r="BUV47" s="296"/>
      <c r="BUW47" s="296"/>
      <c r="BUX47" s="296"/>
      <c r="BUY47" s="296"/>
      <c r="BUZ47" s="296"/>
      <c r="BVA47" s="296"/>
      <c r="BVB47" s="296"/>
      <c r="BVC47" s="296"/>
      <c r="BVD47" s="296"/>
      <c r="BVE47" s="296"/>
      <c r="BVF47" s="296"/>
      <c r="BVG47" s="296"/>
      <c r="BVH47" s="296"/>
      <c r="BVI47" s="296"/>
      <c r="BVJ47" s="296"/>
      <c r="BVK47" s="296"/>
      <c r="BVL47" s="296"/>
      <c r="BVM47" s="296"/>
      <c r="BVN47" s="296"/>
      <c r="BVO47" s="296"/>
      <c r="BVP47" s="296"/>
      <c r="BVQ47" s="296"/>
      <c r="BVR47" s="296"/>
      <c r="BVS47" s="296"/>
      <c r="BVT47" s="296"/>
      <c r="BVU47" s="296"/>
      <c r="BVV47" s="296"/>
      <c r="BVW47" s="296"/>
      <c r="BVX47" s="296"/>
      <c r="BVY47" s="296"/>
      <c r="BVZ47" s="296"/>
      <c r="BWA47" s="296"/>
      <c r="BWB47" s="296"/>
      <c r="BWC47" s="296"/>
      <c r="BWD47" s="296"/>
      <c r="BWE47" s="296"/>
      <c r="BWF47" s="296"/>
      <c r="BWG47" s="296"/>
      <c r="BWH47" s="296"/>
      <c r="BWI47" s="296"/>
      <c r="BWJ47" s="296"/>
      <c r="BWK47" s="296"/>
      <c r="BWL47" s="296"/>
      <c r="BWM47" s="296"/>
      <c r="BWN47" s="296"/>
      <c r="BWO47" s="296"/>
      <c r="BWP47" s="296"/>
      <c r="BWQ47" s="296"/>
      <c r="BWR47" s="296"/>
      <c r="BWS47" s="296"/>
      <c r="BWT47" s="296"/>
      <c r="BWU47" s="296"/>
      <c r="BWV47" s="296"/>
      <c r="BWW47" s="296"/>
      <c r="BWX47" s="296"/>
      <c r="BWY47" s="296"/>
      <c r="BWZ47" s="296"/>
      <c r="BXA47" s="296"/>
      <c r="BXB47" s="296"/>
      <c r="BXC47" s="296"/>
      <c r="BXD47" s="296"/>
      <c r="BXE47" s="296"/>
      <c r="BXF47" s="296"/>
      <c r="BXG47" s="296"/>
      <c r="BXH47" s="296"/>
      <c r="BXI47" s="296"/>
      <c r="BXJ47" s="296"/>
      <c r="BXK47" s="296"/>
      <c r="BXL47" s="296"/>
      <c r="BXM47" s="296"/>
      <c r="BXN47" s="296"/>
      <c r="BXO47" s="296"/>
      <c r="BXP47" s="296"/>
      <c r="BXQ47" s="296"/>
      <c r="BXR47" s="296"/>
      <c r="BXS47" s="296"/>
      <c r="BXT47" s="296"/>
      <c r="BXU47" s="296"/>
      <c r="BXV47" s="296"/>
      <c r="BXW47" s="296"/>
      <c r="BXX47" s="296"/>
      <c r="BXY47" s="296"/>
      <c r="BXZ47" s="296"/>
      <c r="BYA47" s="296"/>
      <c r="BYB47" s="296"/>
      <c r="BYC47" s="296"/>
      <c r="BYD47" s="296"/>
      <c r="BYE47" s="296"/>
      <c r="BYF47" s="296"/>
      <c r="BYG47" s="296"/>
      <c r="BYH47" s="296"/>
      <c r="BYI47" s="296"/>
      <c r="BYJ47" s="296"/>
      <c r="BYK47" s="296"/>
      <c r="BYL47" s="296"/>
      <c r="BYM47" s="296"/>
      <c r="BYN47" s="296"/>
      <c r="BYO47" s="296"/>
      <c r="BYP47" s="296"/>
      <c r="BYQ47" s="296"/>
      <c r="BYR47" s="296"/>
      <c r="BYS47" s="296"/>
      <c r="BYT47" s="296"/>
      <c r="BYU47" s="296"/>
      <c r="BYV47" s="296"/>
      <c r="BYW47" s="296"/>
      <c r="BYX47" s="296"/>
      <c r="BYY47" s="296"/>
      <c r="BYZ47" s="296"/>
      <c r="BZA47" s="296"/>
      <c r="BZB47" s="296"/>
      <c r="BZC47" s="296"/>
      <c r="BZD47" s="296"/>
      <c r="BZE47" s="296"/>
      <c r="BZF47" s="296"/>
      <c r="BZG47" s="296"/>
      <c r="BZH47" s="296"/>
      <c r="BZI47" s="296"/>
      <c r="BZJ47" s="296"/>
      <c r="BZK47" s="296"/>
      <c r="BZL47" s="296"/>
      <c r="BZM47" s="296"/>
      <c r="BZN47" s="296"/>
      <c r="BZO47" s="296"/>
      <c r="BZP47" s="296"/>
      <c r="BZQ47" s="296"/>
      <c r="BZR47" s="296"/>
      <c r="BZS47" s="296"/>
      <c r="BZT47" s="296"/>
      <c r="BZU47" s="296"/>
      <c r="BZV47" s="296"/>
      <c r="BZW47" s="296"/>
      <c r="BZX47" s="296"/>
      <c r="BZY47" s="296"/>
      <c r="BZZ47" s="296"/>
      <c r="CAA47" s="296"/>
      <c r="CAB47" s="296"/>
      <c r="CAC47" s="296"/>
      <c r="CAD47" s="296"/>
      <c r="CAE47" s="296"/>
      <c r="CAF47" s="296"/>
      <c r="CAG47" s="296"/>
      <c r="CAH47" s="296"/>
      <c r="CAI47" s="296"/>
      <c r="CAJ47" s="296"/>
      <c r="CAK47" s="296"/>
      <c r="CAL47" s="296"/>
      <c r="CAM47" s="296"/>
      <c r="CAN47" s="296"/>
      <c r="CAO47" s="296"/>
      <c r="CAP47" s="296"/>
      <c r="CAQ47" s="296"/>
      <c r="CAR47" s="296"/>
      <c r="CAS47" s="296"/>
      <c r="CAT47" s="296"/>
      <c r="CAU47" s="296"/>
      <c r="CAV47" s="296"/>
      <c r="CAW47" s="296"/>
      <c r="CAX47" s="296"/>
      <c r="CAY47" s="296"/>
      <c r="CAZ47" s="296"/>
      <c r="CBA47" s="296"/>
      <c r="CBB47" s="296"/>
      <c r="CBC47" s="296"/>
      <c r="CBD47" s="296"/>
      <c r="CBE47" s="296"/>
      <c r="CBF47" s="296"/>
      <c r="CBG47" s="296"/>
      <c r="CBH47" s="296"/>
      <c r="CBI47" s="296"/>
      <c r="CBJ47" s="296"/>
      <c r="CBK47" s="296"/>
      <c r="CBL47" s="296"/>
      <c r="CBM47" s="296"/>
      <c r="CBN47" s="296"/>
      <c r="CBO47" s="296"/>
      <c r="CBP47" s="296"/>
      <c r="CBQ47" s="296"/>
      <c r="CBR47" s="296"/>
      <c r="CBS47" s="296"/>
      <c r="CBT47" s="296"/>
      <c r="CBU47" s="296"/>
      <c r="CBV47" s="296"/>
      <c r="CBW47" s="296"/>
      <c r="CBX47" s="296"/>
      <c r="CBY47" s="296"/>
      <c r="CBZ47" s="296"/>
      <c r="CCA47" s="296"/>
      <c r="CCB47" s="296"/>
      <c r="CCC47" s="296"/>
      <c r="CCD47" s="296"/>
      <c r="CCE47" s="296"/>
      <c r="CCF47" s="296"/>
      <c r="CCG47" s="296"/>
      <c r="CCH47" s="296"/>
      <c r="CCI47" s="296"/>
      <c r="CCJ47" s="296"/>
      <c r="CCK47" s="296"/>
      <c r="CCL47" s="296"/>
      <c r="CCM47" s="296"/>
      <c r="CCN47" s="296"/>
      <c r="CCO47" s="296"/>
      <c r="CCP47" s="296"/>
      <c r="CCQ47" s="296"/>
      <c r="CCR47" s="296"/>
      <c r="CCS47" s="296"/>
      <c r="CCT47" s="296"/>
      <c r="CCU47" s="296"/>
      <c r="CCV47" s="296"/>
      <c r="CCW47" s="296"/>
      <c r="CCX47" s="296"/>
      <c r="CCY47" s="296"/>
      <c r="CCZ47" s="296"/>
      <c r="CDA47" s="296"/>
      <c r="CDB47" s="296"/>
      <c r="CDC47" s="296"/>
      <c r="CDD47" s="296"/>
      <c r="CDE47" s="296"/>
      <c r="CDF47" s="296"/>
      <c r="CDG47" s="296"/>
      <c r="CDH47" s="296"/>
      <c r="CDI47" s="296"/>
      <c r="CDJ47" s="296"/>
      <c r="CDK47" s="296"/>
      <c r="CDL47" s="296"/>
      <c r="CDM47" s="296"/>
      <c r="CDN47" s="296"/>
      <c r="CDO47" s="296"/>
      <c r="CDP47" s="296"/>
      <c r="CDQ47" s="296"/>
      <c r="CDR47" s="296"/>
      <c r="CDS47" s="296"/>
      <c r="CDT47" s="296"/>
      <c r="CDU47" s="296"/>
      <c r="CDV47" s="296"/>
      <c r="CDW47" s="296"/>
      <c r="CDX47" s="296"/>
      <c r="CDY47" s="296"/>
      <c r="CDZ47" s="296"/>
      <c r="CEA47" s="296"/>
      <c r="CEB47" s="296"/>
      <c r="CEC47" s="296"/>
      <c r="CED47" s="296"/>
      <c r="CEE47" s="296"/>
      <c r="CEF47" s="296"/>
      <c r="CEG47" s="296"/>
      <c r="CEH47" s="296"/>
      <c r="CEI47" s="296"/>
      <c r="CEJ47" s="296"/>
      <c r="CEK47" s="296"/>
      <c r="CEL47" s="296"/>
      <c r="CEM47" s="296"/>
      <c r="CEN47" s="296"/>
      <c r="CEO47" s="296"/>
      <c r="CEP47" s="296"/>
      <c r="CEQ47" s="296"/>
      <c r="CER47" s="296"/>
      <c r="CES47" s="296"/>
      <c r="CET47" s="296"/>
      <c r="CEU47" s="296"/>
      <c r="CEV47" s="296"/>
      <c r="CEW47" s="296"/>
      <c r="CEX47" s="296"/>
      <c r="CEY47" s="296"/>
      <c r="CEZ47" s="296"/>
      <c r="CFA47" s="296"/>
      <c r="CFB47" s="296"/>
      <c r="CFC47" s="296"/>
      <c r="CFD47" s="296"/>
      <c r="CFE47" s="296"/>
      <c r="CFF47" s="296"/>
      <c r="CFG47" s="296"/>
      <c r="CFH47" s="296"/>
      <c r="CFI47" s="296"/>
      <c r="CFJ47" s="296"/>
      <c r="CFK47" s="296"/>
      <c r="CFL47" s="296"/>
      <c r="CFM47" s="296"/>
      <c r="CFN47" s="296"/>
      <c r="CFO47" s="296"/>
      <c r="CFP47" s="296"/>
      <c r="CFQ47" s="296"/>
      <c r="CFR47" s="296"/>
      <c r="CFS47" s="296"/>
      <c r="CFT47" s="296"/>
      <c r="CFU47" s="296"/>
      <c r="CFV47" s="296"/>
      <c r="CFW47" s="296"/>
      <c r="CFX47" s="296"/>
      <c r="CFY47" s="296"/>
      <c r="CFZ47" s="296"/>
      <c r="CGA47" s="296"/>
      <c r="CGB47" s="296"/>
      <c r="CGC47" s="296"/>
      <c r="CGD47" s="296"/>
      <c r="CGE47" s="296"/>
      <c r="CGF47" s="296"/>
      <c r="CGG47" s="296"/>
      <c r="CGH47" s="296"/>
      <c r="CGI47" s="296"/>
      <c r="CGJ47" s="296"/>
      <c r="CGK47" s="296"/>
      <c r="CGL47" s="296"/>
      <c r="CGM47" s="296"/>
      <c r="CGN47" s="296"/>
      <c r="CGO47" s="296"/>
      <c r="CGP47" s="296"/>
      <c r="CGQ47" s="296"/>
      <c r="CGR47" s="296"/>
      <c r="CGS47" s="296"/>
      <c r="CGT47" s="296"/>
      <c r="CGU47" s="296"/>
      <c r="CGV47" s="296"/>
      <c r="CGW47" s="296"/>
      <c r="CGX47" s="296"/>
      <c r="CGY47" s="296"/>
      <c r="CGZ47" s="296"/>
      <c r="CHA47" s="296"/>
      <c r="CHB47" s="296"/>
      <c r="CHC47" s="296"/>
      <c r="CHD47" s="296"/>
      <c r="CHE47" s="296"/>
      <c r="CHF47" s="296"/>
      <c r="CHG47" s="296"/>
      <c r="CHH47" s="296"/>
      <c r="CHI47" s="296"/>
      <c r="CHJ47" s="296"/>
      <c r="CHK47" s="296"/>
      <c r="CHL47" s="296"/>
      <c r="CHM47" s="296"/>
      <c r="CHN47" s="296"/>
      <c r="CHO47" s="296"/>
      <c r="CHP47" s="296"/>
      <c r="CHQ47" s="296"/>
      <c r="CHR47" s="296"/>
      <c r="CHS47" s="296"/>
      <c r="CHT47" s="296"/>
      <c r="CHU47" s="296"/>
      <c r="CHV47" s="296"/>
      <c r="CHW47" s="296"/>
      <c r="CHX47" s="296"/>
      <c r="CHY47" s="296"/>
      <c r="CHZ47" s="296"/>
      <c r="CIA47" s="296"/>
      <c r="CIB47" s="296"/>
      <c r="CIC47" s="296"/>
      <c r="CID47" s="296"/>
      <c r="CIE47" s="296"/>
      <c r="CIF47" s="296"/>
      <c r="CIG47" s="296"/>
      <c r="CIH47" s="296"/>
      <c r="CII47" s="296"/>
      <c r="CIJ47" s="296"/>
      <c r="CIK47" s="296"/>
      <c r="CIL47" s="296"/>
      <c r="CIM47" s="296"/>
      <c r="CIN47" s="296"/>
      <c r="CIO47" s="296"/>
      <c r="CIP47" s="296"/>
      <c r="CIQ47" s="296"/>
      <c r="CIR47" s="296"/>
      <c r="CIS47" s="296"/>
      <c r="CIT47" s="296"/>
      <c r="CIU47" s="296"/>
      <c r="CIV47" s="296"/>
      <c r="CIW47" s="296"/>
      <c r="CIX47" s="296"/>
      <c r="CIY47" s="296"/>
      <c r="CIZ47" s="296"/>
      <c r="CJA47" s="296"/>
      <c r="CJB47" s="296"/>
      <c r="CJC47" s="296"/>
      <c r="CJD47" s="296"/>
      <c r="CJE47" s="296"/>
      <c r="CJF47" s="296"/>
      <c r="CJG47" s="296"/>
      <c r="CJH47" s="296"/>
      <c r="CJI47" s="296"/>
      <c r="CJJ47" s="296"/>
      <c r="CJK47" s="296"/>
      <c r="CJL47" s="296"/>
      <c r="CJM47" s="296"/>
      <c r="CJN47" s="296"/>
      <c r="CJO47" s="296"/>
      <c r="CJP47" s="296"/>
      <c r="CJQ47" s="296"/>
      <c r="CJR47" s="296"/>
      <c r="CJS47" s="296"/>
      <c r="CJT47" s="296"/>
      <c r="CJU47" s="296"/>
      <c r="CJV47" s="296"/>
      <c r="CJW47" s="296"/>
      <c r="CJX47" s="296"/>
      <c r="CJY47" s="296"/>
      <c r="CJZ47" s="296"/>
      <c r="CKA47" s="296"/>
      <c r="CKB47" s="296"/>
      <c r="CKC47" s="296"/>
      <c r="CKD47" s="296"/>
      <c r="CKE47" s="296"/>
      <c r="CKF47" s="296"/>
      <c r="CKG47" s="296"/>
      <c r="CKH47" s="296"/>
      <c r="CKI47" s="296"/>
      <c r="CKJ47" s="296"/>
      <c r="CKK47" s="296"/>
      <c r="CKL47" s="296"/>
      <c r="CKM47" s="296"/>
      <c r="CKN47" s="296"/>
      <c r="CKO47" s="296"/>
      <c r="CKP47" s="296"/>
      <c r="CKQ47" s="296"/>
      <c r="CKR47" s="296"/>
      <c r="CKS47" s="296"/>
      <c r="CKT47" s="296"/>
      <c r="CKU47" s="296"/>
      <c r="CKV47" s="296"/>
      <c r="CKW47" s="296"/>
      <c r="CKX47" s="296"/>
      <c r="CKY47" s="296"/>
      <c r="CKZ47" s="296"/>
      <c r="CLA47" s="296"/>
      <c r="CLB47" s="296"/>
      <c r="CLC47" s="296"/>
      <c r="CLD47" s="296"/>
      <c r="CLE47" s="296"/>
      <c r="CLF47" s="296"/>
      <c r="CLG47" s="296"/>
      <c r="CLH47" s="296"/>
      <c r="CLI47" s="296"/>
      <c r="CLJ47" s="296"/>
      <c r="CLK47" s="296"/>
      <c r="CLL47" s="296"/>
      <c r="CLM47" s="296"/>
      <c r="CLN47" s="296"/>
      <c r="CLO47" s="296"/>
      <c r="CLP47" s="296"/>
      <c r="CLQ47" s="296"/>
      <c r="CLR47" s="296"/>
      <c r="CLS47" s="296"/>
      <c r="CLT47" s="296"/>
      <c r="CLU47" s="296"/>
      <c r="CLV47" s="296"/>
      <c r="CLW47" s="296"/>
      <c r="CLX47" s="296"/>
      <c r="CLY47" s="296"/>
      <c r="CLZ47" s="296"/>
      <c r="CMA47" s="296"/>
      <c r="CMB47" s="296"/>
      <c r="CMC47" s="296"/>
      <c r="CMD47" s="296"/>
      <c r="CME47" s="296"/>
      <c r="CMF47" s="296"/>
      <c r="CMG47" s="296"/>
      <c r="CMH47" s="296"/>
      <c r="CMI47" s="296"/>
      <c r="CMJ47" s="296"/>
      <c r="CMK47" s="296"/>
      <c r="CML47" s="296"/>
      <c r="CMM47" s="296"/>
      <c r="CMN47" s="296"/>
      <c r="CMO47" s="296"/>
      <c r="CMP47" s="296"/>
      <c r="CMQ47" s="296"/>
      <c r="CMR47" s="296"/>
      <c r="CMS47" s="296"/>
      <c r="CMT47" s="296"/>
      <c r="CMU47" s="296"/>
      <c r="CMV47" s="296"/>
      <c r="CMW47" s="296"/>
      <c r="CMX47" s="296"/>
      <c r="CMY47" s="296"/>
      <c r="CMZ47" s="296"/>
      <c r="CNA47" s="296"/>
      <c r="CNB47" s="296"/>
      <c r="CNC47" s="296"/>
      <c r="CND47" s="296"/>
      <c r="CNE47" s="296"/>
      <c r="CNF47" s="296"/>
      <c r="CNG47" s="296"/>
      <c r="CNH47" s="296"/>
      <c r="CNI47" s="296"/>
      <c r="CNJ47" s="296"/>
      <c r="CNK47" s="296"/>
      <c r="CNL47" s="296"/>
      <c r="CNM47" s="296"/>
      <c r="CNN47" s="296"/>
      <c r="CNO47" s="296"/>
      <c r="CNP47" s="296"/>
      <c r="CNQ47" s="296"/>
      <c r="CNR47" s="296"/>
      <c r="CNS47" s="296"/>
      <c r="CNT47" s="296"/>
      <c r="CNU47" s="296"/>
      <c r="CNV47" s="296"/>
      <c r="CNW47" s="296"/>
      <c r="CNX47" s="296"/>
      <c r="CNY47" s="296"/>
      <c r="CNZ47" s="296"/>
      <c r="COA47" s="296"/>
      <c r="COB47" s="296"/>
      <c r="COC47" s="296"/>
      <c r="COD47" s="296"/>
      <c r="COE47" s="296"/>
      <c r="COF47" s="296"/>
      <c r="COG47" s="296"/>
      <c r="COH47" s="296"/>
      <c r="COI47" s="296"/>
      <c r="COJ47" s="296"/>
      <c r="COK47" s="296"/>
      <c r="COL47" s="296"/>
      <c r="COM47" s="296"/>
      <c r="CON47" s="296"/>
      <c r="COO47" s="296"/>
      <c r="COP47" s="296"/>
      <c r="COQ47" s="296"/>
      <c r="COR47" s="296"/>
      <c r="COS47" s="296"/>
      <c r="COT47" s="296"/>
      <c r="COU47" s="296"/>
      <c r="COV47" s="296"/>
      <c r="COW47" s="296"/>
      <c r="COX47" s="296"/>
      <c r="COY47" s="296"/>
      <c r="COZ47" s="296"/>
      <c r="CPA47" s="296"/>
      <c r="CPB47" s="296"/>
      <c r="CPC47" s="296"/>
      <c r="CPD47" s="296"/>
      <c r="CPE47" s="296"/>
      <c r="CPF47" s="296"/>
      <c r="CPG47" s="296"/>
      <c r="CPH47" s="296"/>
      <c r="CPI47" s="296"/>
      <c r="CPJ47" s="296"/>
      <c r="CPK47" s="296"/>
      <c r="CPL47" s="296"/>
      <c r="CPM47" s="296"/>
      <c r="CPN47" s="296"/>
      <c r="CPO47" s="296"/>
      <c r="CPP47" s="296"/>
      <c r="CPQ47" s="296"/>
      <c r="CPR47" s="296"/>
      <c r="CPS47" s="296"/>
      <c r="CPT47" s="296"/>
      <c r="CPU47" s="296"/>
      <c r="CPV47" s="296"/>
      <c r="CPW47" s="296"/>
      <c r="CPX47" s="296"/>
      <c r="CPY47" s="296"/>
      <c r="CPZ47" s="296"/>
      <c r="CQA47" s="296"/>
      <c r="CQB47" s="296"/>
      <c r="CQC47" s="296"/>
      <c r="CQD47" s="296"/>
      <c r="CQE47" s="296"/>
      <c r="CQF47" s="296"/>
      <c r="CQG47" s="296"/>
      <c r="CQH47" s="296"/>
      <c r="CQI47" s="296"/>
      <c r="CQJ47" s="296"/>
      <c r="CQK47" s="296"/>
      <c r="CQL47" s="296"/>
      <c r="CQM47" s="296"/>
      <c r="CQN47" s="296"/>
      <c r="CQO47" s="296"/>
      <c r="CQP47" s="296"/>
      <c r="CQQ47" s="296"/>
      <c r="CQR47" s="296"/>
      <c r="CQS47" s="296"/>
      <c r="CQT47" s="296"/>
      <c r="CQU47" s="296"/>
      <c r="CQV47" s="296"/>
      <c r="CQW47" s="296"/>
      <c r="CQX47" s="296"/>
      <c r="CQY47" s="296"/>
      <c r="CQZ47" s="296"/>
      <c r="CRA47" s="296"/>
      <c r="CRB47" s="296"/>
      <c r="CRC47" s="296"/>
      <c r="CRD47" s="296"/>
      <c r="CRE47" s="296"/>
      <c r="CRF47" s="296"/>
      <c r="CRG47" s="296"/>
      <c r="CRH47" s="296"/>
      <c r="CRI47" s="296"/>
      <c r="CRJ47" s="296"/>
      <c r="CRK47" s="296"/>
      <c r="CRL47" s="296"/>
      <c r="CRM47" s="296"/>
      <c r="CRN47" s="296"/>
      <c r="CRO47" s="296"/>
      <c r="CRP47" s="296"/>
      <c r="CRQ47" s="296"/>
      <c r="CRR47" s="296"/>
      <c r="CRS47" s="296"/>
      <c r="CRT47" s="296"/>
      <c r="CRU47" s="296"/>
      <c r="CRV47" s="296"/>
      <c r="CRW47" s="296"/>
      <c r="CRX47" s="296"/>
      <c r="CRY47" s="296"/>
      <c r="CRZ47" s="296"/>
      <c r="CSA47" s="296"/>
      <c r="CSB47" s="296"/>
      <c r="CSC47" s="296"/>
      <c r="CSD47" s="296"/>
      <c r="CSE47" s="296"/>
      <c r="CSF47" s="296"/>
      <c r="CSG47" s="296"/>
      <c r="CSH47" s="296"/>
      <c r="CSI47" s="296"/>
      <c r="CSJ47" s="296"/>
      <c r="CSK47" s="296"/>
      <c r="CSL47" s="296"/>
      <c r="CSM47" s="296"/>
      <c r="CSN47" s="296"/>
      <c r="CSO47" s="296"/>
      <c r="CSP47" s="296"/>
      <c r="CSQ47" s="296"/>
      <c r="CSR47" s="296"/>
      <c r="CSS47" s="296"/>
      <c r="CST47" s="296"/>
      <c r="CSU47" s="296"/>
      <c r="CSV47" s="296"/>
      <c r="CSW47" s="296"/>
      <c r="CSX47" s="296"/>
      <c r="CSY47" s="296"/>
      <c r="CSZ47" s="296"/>
      <c r="CTA47" s="296"/>
      <c r="CTB47" s="296"/>
      <c r="CTC47" s="296"/>
      <c r="CTD47" s="296"/>
      <c r="CTE47" s="296"/>
      <c r="CTF47" s="296"/>
      <c r="CTG47" s="296"/>
      <c r="CTH47" s="296"/>
      <c r="CTI47" s="296"/>
      <c r="CTJ47" s="296"/>
      <c r="CTK47" s="296"/>
      <c r="CTL47" s="296"/>
      <c r="CTM47" s="296"/>
      <c r="CTN47" s="296"/>
      <c r="CTO47" s="296"/>
      <c r="CTP47" s="296"/>
      <c r="CTQ47" s="296"/>
      <c r="CTR47" s="296"/>
      <c r="CTS47" s="296"/>
      <c r="CTT47" s="296"/>
      <c r="CTU47" s="296"/>
      <c r="CTV47" s="296"/>
      <c r="CTW47" s="296"/>
      <c r="CTX47" s="296"/>
      <c r="CTY47" s="296"/>
      <c r="CTZ47" s="296"/>
      <c r="CUA47" s="296"/>
      <c r="CUB47" s="296"/>
      <c r="CUC47" s="296"/>
      <c r="CUD47" s="296"/>
      <c r="CUE47" s="296"/>
      <c r="CUF47" s="296"/>
      <c r="CUG47" s="296"/>
      <c r="CUH47" s="296"/>
      <c r="CUI47" s="296"/>
      <c r="CUJ47" s="296"/>
      <c r="CUK47" s="296"/>
      <c r="CUL47" s="296"/>
      <c r="CUM47" s="296"/>
      <c r="CUN47" s="296"/>
      <c r="CUO47" s="296"/>
      <c r="CUP47" s="296"/>
      <c r="CUQ47" s="296"/>
      <c r="CUR47" s="296"/>
      <c r="CUS47" s="296"/>
      <c r="CUT47" s="296"/>
      <c r="CUU47" s="296"/>
      <c r="CUV47" s="296"/>
      <c r="CUW47" s="296"/>
      <c r="CUX47" s="296"/>
      <c r="CUY47" s="296"/>
      <c r="CUZ47" s="296"/>
      <c r="CVA47" s="296"/>
      <c r="CVB47" s="296"/>
      <c r="CVC47" s="296"/>
      <c r="CVD47" s="296"/>
      <c r="CVE47" s="296"/>
      <c r="CVF47" s="296"/>
      <c r="CVG47" s="296"/>
      <c r="CVH47" s="296"/>
      <c r="CVI47" s="296"/>
      <c r="CVJ47" s="296"/>
      <c r="CVK47" s="296"/>
      <c r="CVL47" s="296"/>
      <c r="CVM47" s="296"/>
      <c r="CVN47" s="296"/>
      <c r="CVO47" s="296"/>
      <c r="CVP47" s="296"/>
      <c r="CVQ47" s="296"/>
      <c r="CVR47" s="296"/>
      <c r="CVS47" s="296"/>
      <c r="CVT47" s="296"/>
      <c r="CVU47" s="296"/>
      <c r="CVV47" s="296"/>
      <c r="CVW47" s="296"/>
      <c r="CVX47" s="296"/>
      <c r="CVY47" s="296"/>
      <c r="CVZ47" s="296"/>
      <c r="CWA47" s="296"/>
      <c r="CWB47" s="296"/>
      <c r="CWC47" s="296"/>
      <c r="CWD47" s="296"/>
      <c r="CWE47" s="296"/>
      <c r="CWF47" s="296"/>
      <c r="CWG47" s="296"/>
      <c r="CWH47" s="296"/>
      <c r="CWI47" s="296"/>
      <c r="CWJ47" s="296"/>
      <c r="CWK47" s="296"/>
      <c r="CWL47" s="296"/>
      <c r="CWM47" s="296"/>
      <c r="CWN47" s="296"/>
      <c r="CWO47" s="296"/>
      <c r="CWP47" s="296"/>
      <c r="CWQ47" s="296"/>
      <c r="CWR47" s="296"/>
      <c r="CWS47" s="296"/>
      <c r="CWT47" s="296"/>
      <c r="CWU47" s="296"/>
      <c r="CWV47" s="296"/>
      <c r="CWW47" s="296"/>
      <c r="CWX47" s="296"/>
      <c r="CWY47" s="296"/>
      <c r="CWZ47" s="296"/>
      <c r="CXA47" s="296"/>
      <c r="CXB47" s="296"/>
      <c r="CXC47" s="296"/>
      <c r="CXD47" s="296"/>
      <c r="CXE47" s="296"/>
      <c r="CXF47" s="296"/>
      <c r="CXG47" s="296"/>
      <c r="CXH47" s="296"/>
      <c r="CXI47" s="296"/>
      <c r="CXJ47" s="296"/>
      <c r="CXK47" s="296"/>
      <c r="CXL47" s="296"/>
      <c r="CXM47" s="296"/>
      <c r="CXN47" s="296"/>
      <c r="CXO47" s="296"/>
      <c r="CXP47" s="296"/>
      <c r="CXQ47" s="296"/>
      <c r="CXR47" s="296"/>
      <c r="CXS47" s="296"/>
      <c r="CXT47" s="296"/>
      <c r="CXU47" s="296"/>
      <c r="CXV47" s="296"/>
      <c r="CXW47" s="296"/>
      <c r="CXX47" s="296"/>
      <c r="CXY47" s="296"/>
      <c r="CXZ47" s="296"/>
      <c r="CYA47" s="296"/>
      <c r="CYB47" s="296"/>
      <c r="CYC47" s="296"/>
      <c r="CYD47" s="296"/>
      <c r="CYE47" s="296"/>
      <c r="CYF47" s="296"/>
      <c r="CYG47" s="296"/>
      <c r="CYH47" s="296"/>
      <c r="CYI47" s="296"/>
      <c r="CYJ47" s="296"/>
      <c r="CYK47" s="296"/>
      <c r="CYL47" s="296"/>
      <c r="CYM47" s="296"/>
      <c r="CYN47" s="296"/>
      <c r="CYO47" s="296"/>
      <c r="CYP47" s="296"/>
      <c r="CYQ47" s="296"/>
      <c r="CYR47" s="296"/>
      <c r="CYS47" s="296"/>
      <c r="CYT47" s="296"/>
      <c r="CYU47" s="296"/>
      <c r="CYV47" s="296"/>
      <c r="CYW47" s="296"/>
      <c r="CYX47" s="296"/>
      <c r="CYY47" s="296"/>
      <c r="CYZ47" s="296"/>
      <c r="CZA47" s="296"/>
      <c r="CZB47" s="296"/>
      <c r="CZC47" s="296"/>
      <c r="CZD47" s="296"/>
      <c r="CZE47" s="296"/>
      <c r="CZF47" s="296"/>
      <c r="CZG47" s="296"/>
      <c r="CZH47" s="296"/>
      <c r="CZI47" s="296"/>
      <c r="CZJ47" s="296"/>
      <c r="CZK47" s="296"/>
      <c r="CZL47" s="296"/>
      <c r="CZM47" s="296"/>
      <c r="CZN47" s="296"/>
      <c r="CZO47" s="296"/>
      <c r="CZP47" s="296"/>
      <c r="CZQ47" s="296"/>
      <c r="CZR47" s="296"/>
      <c r="CZS47" s="296"/>
      <c r="CZT47" s="296"/>
      <c r="CZU47" s="296"/>
      <c r="CZV47" s="296"/>
      <c r="CZW47" s="296"/>
      <c r="CZX47" s="296"/>
      <c r="CZY47" s="296"/>
      <c r="CZZ47" s="296"/>
      <c r="DAA47" s="296"/>
      <c r="DAB47" s="296"/>
      <c r="DAC47" s="296"/>
      <c r="DAD47" s="296"/>
      <c r="DAE47" s="296"/>
      <c r="DAF47" s="296"/>
      <c r="DAG47" s="296"/>
      <c r="DAH47" s="296"/>
      <c r="DAI47" s="296"/>
      <c r="DAJ47" s="296"/>
      <c r="DAK47" s="296"/>
      <c r="DAL47" s="296"/>
      <c r="DAM47" s="296"/>
      <c r="DAN47" s="296"/>
      <c r="DAO47" s="296"/>
      <c r="DAP47" s="296"/>
      <c r="DAQ47" s="296"/>
      <c r="DAR47" s="296"/>
      <c r="DAS47" s="296"/>
      <c r="DAT47" s="296"/>
      <c r="DAU47" s="296"/>
      <c r="DAV47" s="296"/>
      <c r="DAW47" s="296"/>
      <c r="DAX47" s="296"/>
      <c r="DAY47" s="296"/>
      <c r="DAZ47" s="296"/>
      <c r="DBA47" s="296"/>
      <c r="DBB47" s="296"/>
      <c r="DBC47" s="296"/>
      <c r="DBD47" s="296"/>
      <c r="DBE47" s="296"/>
      <c r="DBF47" s="296"/>
      <c r="DBG47" s="296"/>
      <c r="DBH47" s="296"/>
      <c r="DBI47" s="296"/>
      <c r="DBJ47" s="296"/>
      <c r="DBK47" s="296"/>
      <c r="DBL47" s="296"/>
      <c r="DBM47" s="296"/>
      <c r="DBN47" s="296"/>
      <c r="DBO47" s="296"/>
      <c r="DBP47" s="296"/>
      <c r="DBQ47" s="296"/>
      <c r="DBR47" s="296"/>
      <c r="DBS47" s="296"/>
      <c r="DBT47" s="296"/>
      <c r="DBU47" s="296"/>
      <c r="DBV47" s="296"/>
      <c r="DBW47" s="296"/>
      <c r="DBX47" s="296"/>
      <c r="DBY47" s="296"/>
      <c r="DBZ47" s="296"/>
      <c r="DCA47" s="296"/>
      <c r="DCB47" s="296"/>
      <c r="DCC47" s="296"/>
      <c r="DCD47" s="296"/>
      <c r="DCE47" s="296"/>
      <c r="DCF47" s="296"/>
      <c r="DCG47" s="296"/>
      <c r="DCH47" s="296"/>
      <c r="DCI47" s="296"/>
      <c r="DCJ47" s="296"/>
      <c r="DCK47" s="296"/>
      <c r="DCL47" s="296"/>
      <c r="DCM47" s="296"/>
      <c r="DCN47" s="296"/>
      <c r="DCO47" s="296"/>
      <c r="DCP47" s="296"/>
      <c r="DCQ47" s="296"/>
      <c r="DCR47" s="296"/>
      <c r="DCS47" s="296"/>
      <c r="DCT47" s="296"/>
      <c r="DCU47" s="296"/>
      <c r="DCV47" s="296"/>
      <c r="DCW47" s="296"/>
      <c r="DCX47" s="296"/>
      <c r="DCY47" s="296"/>
      <c r="DCZ47" s="296"/>
      <c r="DDA47" s="296"/>
      <c r="DDB47" s="296"/>
      <c r="DDC47" s="296"/>
      <c r="DDD47" s="296"/>
      <c r="DDE47" s="296"/>
      <c r="DDF47" s="296"/>
      <c r="DDG47" s="296"/>
      <c r="DDH47" s="296"/>
      <c r="DDI47" s="296"/>
      <c r="DDJ47" s="296"/>
      <c r="DDK47" s="296"/>
      <c r="DDL47" s="296"/>
      <c r="DDM47" s="296"/>
      <c r="DDN47" s="296"/>
      <c r="DDO47" s="296"/>
      <c r="DDP47" s="296"/>
      <c r="DDQ47" s="296"/>
      <c r="DDR47" s="296"/>
      <c r="DDS47" s="296"/>
      <c r="DDT47" s="296"/>
      <c r="DDU47" s="296"/>
      <c r="DDV47" s="296"/>
      <c r="DDW47" s="296"/>
      <c r="DDX47" s="296"/>
      <c r="DDY47" s="296"/>
      <c r="DDZ47" s="296"/>
      <c r="DEA47" s="296"/>
      <c r="DEB47" s="296"/>
      <c r="DEC47" s="296"/>
      <c r="DED47" s="296"/>
      <c r="DEE47" s="296"/>
      <c r="DEF47" s="296"/>
      <c r="DEG47" s="296"/>
      <c r="DEH47" s="296"/>
      <c r="DEI47" s="296"/>
      <c r="DEJ47" s="296"/>
      <c r="DEK47" s="296"/>
      <c r="DEL47" s="296"/>
      <c r="DEM47" s="296"/>
      <c r="DEN47" s="296"/>
      <c r="DEO47" s="296"/>
      <c r="DEP47" s="296"/>
      <c r="DEQ47" s="296"/>
      <c r="DER47" s="296"/>
      <c r="DES47" s="296"/>
      <c r="DET47" s="296"/>
      <c r="DEU47" s="296"/>
      <c r="DEV47" s="296"/>
      <c r="DEW47" s="296"/>
      <c r="DEX47" s="296"/>
      <c r="DEY47" s="296"/>
      <c r="DEZ47" s="296"/>
      <c r="DFA47" s="296"/>
      <c r="DFB47" s="296"/>
      <c r="DFC47" s="296"/>
      <c r="DFD47" s="296"/>
      <c r="DFE47" s="296"/>
      <c r="DFF47" s="296"/>
      <c r="DFG47" s="296"/>
      <c r="DFH47" s="296"/>
      <c r="DFI47" s="296"/>
      <c r="DFJ47" s="296"/>
      <c r="DFK47" s="296"/>
      <c r="DFL47" s="296"/>
      <c r="DFM47" s="296"/>
      <c r="DFN47" s="296"/>
      <c r="DFO47" s="296"/>
      <c r="DFP47" s="296"/>
      <c r="DFQ47" s="296"/>
      <c r="DFR47" s="296"/>
      <c r="DFS47" s="296"/>
      <c r="DFT47" s="296"/>
      <c r="DFU47" s="296"/>
      <c r="DFV47" s="296"/>
      <c r="DFW47" s="296"/>
      <c r="DFX47" s="296"/>
      <c r="DFY47" s="296"/>
      <c r="DFZ47" s="296"/>
      <c r="DGA47" s="296"/>
      <c r="DGB47" s="296"/>
      <c r="DGC47" s="296"/>
      <c r="DGD47" s="296"/>
      <c r="DGE47" s="296"/>
      <c r="DGF47" s="296"/>
      <c r="DGG47" s="296"/>
      <c r="DGH47" s="296"/>
      <c r="DGI47" s="296"/>
      <c r="DGJ47" s="296"/>
      <c r="DGK47" s="296"/>
      <c r="DGL47" s="296"/>
      <c r="DGM47" s="296"/>
      <c r="DGN47" s="296"/>
      <c r="DGO47" s="296"/>
      <c r="DGP47" s="296"/>
      <c r="DGQ47" s="296"/>
      <c r="DGR47" s="296"/>
      <c r="DGS47" s="296"/>
      <c r="DGT47" s="296"/>
      <c r="DGU47" s="296"/>
      <c r="DGV47" s="296"/>
      <c r="DGW47" s="296"/>
      <c r="DGX47" s="296"/>
      <c r="DGY47" s="296"/>
      <c r="DGZ47" s="296"/>
      <c r="DHA47" s="296"/>
      <c r="DHB47" s="296"/>
      <c r="DHC47" s="296"/>
      <c r="DHD47" s="296"/>
      <c r="DHE47" s="296"/>
      <c r="DHF47" s="296"/>
      <c r="DHG47" s="296"/>
      <c r="DHH47" s="296"/>
      <c r="DHI47" s="296"/>
      <c r="DHJ47" s="296"/>
      <c r="DHK47" s="296"/>
      <c r="DHL47" s="296"/>
      <c r="DHM47" s="296"/>
      <c r="DHN47" s="296"/>
      <c r="DHO47" s="296"/>
      <c r="DHP47" s="296"/>
      <c r="DHQ47" s="296"/>
      <c r="DHR47" s="296"/>
      <c r="DHS47" s="296"/>
      <c r="DHT47" s="296"/>
      <c r="DHU47" s="296"/>
      <c r="DHV47" s="296"/>
      <c r="DHW47" s="296"/>
      <c r="DHX47" s="296"/>
      <c r="DHY47" s="296"/>
      <c r="DHZ47" s="296"/>
      <c r="DIA47" s="296"/>
      <c r="DIB47" s="296"/>
      <c r="DIC47" s="296"/>
      <c r="DID47" s="296"/>
      <c r="DIE47" s="296"/>
      <c r="DIF47" s="296"/>
      <c r="DIG47" s="296"/>
      <c r="DIH47" s="296"/>
      <c r="DII47" s="296"/>
      <c r="DIJ47" s="296"/>
      <c r="DIK47" s="296"/>
      <c r="DIL47" s="296"/>
      <c r="DIM47" s="296"/>
      <c r="DIN47" s="296"/>
      <c r="DIO47" s="296"/>
      <c r="DIP47" s="296"/>
      <c r="DIQ47" s="296"/>
      <c r="DIR47" s="296"/>
      <c r="DIS47" s="296"/>
      <c r="DIT47" s="296"/>
      <c r="DIU47" s="296"/>
      <c r="DIV47" s="296"/>
      <c r="DIW47" s="296"/>
      <c r="DIX47" s="296"/>
      <c r="DIY47" s="296"/>
      <c r="DIZ47" s="296"/>
      <c r="DJA47" s="296"/>
      <c r="DJB47" s="296"/>
      <c r="DJC47" s="296"/>
      <c r="DJD47" s="296"/>
      <c r="DJE47" s="296"/>
      <c r="DJF47" s="296"/>
      <c r="DJG47" s="296"/>
      <c r="DJH47" s="296"/>
      <c r="DJI47" s="296"/>
      <c r="DJJ47" s="296"/>
      <c r="DJK47" s="296"/>
      <c r="DJL47" s="296"/>
      <c r="DJM47" s="296"/>
      <c r="DJN47" s="296"/>
      <c r="DJO47" s="296"/>
      <c r="DJP47" s="296"/>
      <c r="DJQ47" s="296"/>
      <c r="DJR47" s="296"/>
      <c r="DJS47" s="296"/>
      <c r="DJT47" s="296"/>
      <c r="DJU47" s="296"/>
      <c r="DJV47" s="296"/>
      <c r="DJW47" s="296"/>
      <c r="DJX47" s="296"/>
      <c r="DJY47" s="296"/>
      <c r="DJZ47" s="296"/>
      <c r="DKA47" s="296"/>
      <c r="DKB47" s="296"/>
      <c r="DKC47" s="296"/>
      <c r="DKD47" s="296"/>
      <c r="DKE47" s="296"/>
      <c r="DKF47" s="296"/>
      <c r="DKG47" s="296"/>
      <c r="DKH47" s="296"/>
      <c r="DKI47" s="296"/>
      <c r="DKJ47" s="296"/>
      <c r="DKK47" s="296"/>
      <c r="DKL47" s="296"/>
      <c r="DKM47" s="296"/>
      <c r="DKN47" s="296"/>
      <c r="DKO47" s="296"/>
      <c r="DKP47" s="296"/>
      <c r="DKQ47" s="296"/>
      <c r="DKR47" s="296"/>
      <c r="DKS47" s="296"/>
      <c r="DKT47" s="296"/>
      <c r="DKU47" s="296"/>
      <c r="DKV47" s="296"/>
      <c r="DKW47" s="296"/>
      <c r="DKX47" s="296"/>
      <c r="DKY47" s="296"/>
      <c r="DKZ47" s="296"/>
      <c r="DLA47" s="296"/>
      <c r="DLB47" s="296"/>
      <c r="DLC47" s="296"/>
      <c r="DLD47" s="296"/>
      <c r="DLE47" s="296"/>
      <c r="DLF47" s="296"/>
      <c r="DLG47" s="296"/>
      <c r="DLH47" s="296"/>
      <c r="DLI47" s="296"/>
      <c r="DLJ47" s="296"/>
      <c r="DLK47" s="296"/>
      <c r="DLL47" s="296"/>
      <c r="DLM47" s="296"/>
      <c r="DLN47" s="296"/>
      <c r="DLO47" s="296"/>
      <c r="DLP47" s="296"/>
      <c r="DLQ47" s="296"/>
      <c r="DLR47" s="296"/>
      <c r="DLS47" s="296"/>
      <c r="DLT47" s="296"/>
      <c r="DLU47" s="296"/>
      <c r="DLV47" s="296"/>
      <c r="DLW47" s="296"/>
      <c r="DLX47" s="296"/>
      <c r="DLY47" s="296"/>
      <c r="DLZ47" s="296"/>
      <c r="DMA47" s="296"/>
      <c r="DMB47" s="296"/>
      <c r="DMC47" s="296"/>
      <c r="DMD47" s="296"/>
      <c r="DME47" s="296"/>
      <c r="DMF47" s="296"/>
      <c r="DMG47" s="296"/>
      <c r="DMH47" s="296"/>
      <c r="DMI47" s="296"/>
      <c r="DMJ47" s="296"/>
      <c r="DMK47" s="296"/>
      <c r="DML47" s="296"/>
      <c r="DMM47" s="296"/>
      <c r="DMN47" s="296"/>
      <c r="DMO47" s="296"/>
      <c r="DMP47" s="296"/>
      <c r="DMQ47" s="296"/>
      <c r="DMR47" s="296"/>
      <c r="DMS47" s="296"/>
      <c r="DMT47" s="296"/>
      <c r="DMU47" s="296"/>
      <c r="DMV47" s="296"/>
      <c r="DMW47" s="296"/>
      <c r="DMX47" s="296"/>
      <c r="DMY47" s="296"/>
      <c r="DMZ47" s="296"/>
      <c r="DNA47" s="296"/>
      <c r="DNB47" s="296"/>
      <c r="DNC47" s="296"/>
      <c r="DND47" s="296"/>
      <c r="DNE47" s="296"/>
      <c r="DNF47" s="296"/>
      <c r="DNG47" s="296"/>
      <c r="DNH47" s="296"/>
      <c r="DNI47" s="296"/>
      <c r="DNJ47" s="296"/>
      <c r="DNK47" s="296"/>
      <c r="DNL47" s="296"/>
      <c r="DNM47" s="296"/>
      <c r="DNN47" s="296"/>
      <c r="DNO47" s="296"/>
      <c r="DNP47" s="296"/>
      <c r="DNQ47" s="296"/>
      <c r="DNR47" s="296"/>
      <c r="DNS47" s="296"/>
      <c r="DNT47" s="296"/>
      <c r="DNU47" s="296"/>
      <c r="DNV47" s="296"/>
      <c r="DNW47" s="296"/>
      <c r="DNX47" s="296"/>
      <c r="DNY47" s="296"/>
      <c r="DNZ47" s="296"/>
      <c r="DOA47" s="296"/>
      <c r="DOB47" s="296"/>
      <c r="DOC47" s="296"/>
      <c r="DOD47" s="296"/>
      <c r="DOE47" s="296"/>
      <c r="DOF47" s="296"/>
      <c r="DOG47" s="296"/>
      <c r="DOH47" s="296"/>
      <c r="DOI47" s="296"/>
      <c r="DOJ47" s="296"/>
      <c r="DOK47" s="296"/>
      <c r="DOL47" s="296"/>
      <c r="DOM47" s="296"/>
      <c r="DON47" s="296"/>
      <c r="DOO47" s="296"/>
      <c r="DOP47" s="296"/>
      <c r="DOQ47" s="296"/>
      <c r="DOR47" s="296"/>
      <c r="DOS47" s="296"/>
      <c r="DOT47" s="296"/>
      <c r="DOU47" s="296"/>
      <c r="DOV47" s="296"/>
      <c r="DOW47" s="296"/>
      <c r="DOX47" s="296"/>
      <c r="DOY47" s="296"/>
      <c r="DOZ47" s="296"/>
      <c r="DPA47" s="296"/>
      <c r="DPB47" s="296"/>
      <c r="DPC47" s="296"/>
      <c r="DPD47" s="296"/>
      <c r="DPE47" s="296"/>
      <c r="DPF47" s="296"/>
      <c r="DPG47" s="296"/>
      <c r="DPH47" s="296"/>
      <c r="DPI47" s="296"/>
      <c r="DPJ47" s="296"/>
      <c r="DPK47" s="296"/>
      <c r="DPL47" s="296"/>
      <c r="DPM47" s="296"/>
      <c r="DPN47" s="296"/>
      <c r="DPO47" s="296"/>
      <c r="DPP47" s="296"/>
      <c r="DPQ47" s="296"/>
      <c r="DPR47" s="296"/>
      <c r="DPS47" s="296"/>
      <c r="DPT47" s="296"/>
      <c r="DPU47" s="296"/>
      <c r="DPV47" s="296"/>
      <c r="DPW47" s="296"/>
      <c r="DPX47" s="296"/>
      <c r="DPY47" s="296"/>
      <c r="DPZ47" s="296"/>
      <c r="DQA47" s="296"/>
      <c r="DQB47" s="296"/>
      <c r="DQC47" s="296"/>
      <c r="DQD47" s="296"/>
      <c r="DQE47" s="296"/>
      <c r="DQF47" s="296"/>
      <c r="DQG47" s="296"/>
      <c r="DQH47" s="296"/>
      <c r="DQI47" s="296"/>
      <c r="DQJ47" s="296"/>
      <c r="DQK47" s="296"/>
      <c r="DQL47" s="296"/>
      <c r="DQM47" s="296"/>
      <c r="DQN47" s="296"/>
      <c r="DQO47" s="296"/>
      <c r="DQP47" s="296"/>
      <c r="DQQ47" s="296"/>
      <c r="DQR47" s="296"/>
      <c r="DQS47" s="296"/>
      <c r="DQT47" s="296"/>
      <c r="DQU47" s="296"/>
      <c r="DQV47" s="296"/>
      <c r="DQW47" s="296"/>
      <c r="DQX47" s="296"/>
      <c r="DQY47" s="296"/>
      <c r="DQZ47" s="296"/>
      <c r="DRA47" s="296"/>
      <c r="DRB47" s="296"/>
      <c r="DRC47" s="296"/>
      <c r="DRD47" s="296"/>
      <c r="DRE47" s="296"/>
      <c r="DRF47" s="296"/>
      <c r="DRG47" s="296"/>
      <c r="DRH47" s="296"/>
      <c r="DRI47" s="296"/>
      <c r="DRJ47" s="296"/>
      <c r="DRK47" s="296"/>
      <c r="DRL47" s="296"/>
      <c r="DRM47" s="296"/>
      <c r="DRN47" s="296"/>
      <c r="DRO47" s="296"/>
      <c r="DRP47" s="296"/>
      <c r="DRQ47" s="296"/>
      <c r="DRR47" s="296"/>
      <c r="DRS47" s="296"/>
      <c r="DRT47" s="296"/>
      <c r="DRU47" s="296"/>
      <c r="DRV47" s="296"/>
      <c r="DRW47" s="296"/>
      <c r="DRX47" s="296"/>
      <c r="DRY47" s="296"/>
      <c r="DRZ47" s="296"/>
      <c r="DSA47" s="296"/>
      <c r="DSB47" s="296"/>
      <c r="DSC47" s="296"/>
      <c r="DSD47" s="296"/>
      <c r="DSE47" s="296"/>
      <c r="DSF47" s="296"/>
      <c r="DSG47" s="296"/>
      <c r="DSH47" s="296"/>
      <c r="DSI47" s="296"/>
      <c r="DSJ47" s="296"/>
      <c r="DSK47" s="296"/>
      <c r="DSL47" s="296"/>
      <c r="DSM47" s="296"/>
      <c r="DSN47" s="296"/>
      <c r="DSO47" s="296"/>
      <c r="DSP47" s="296"/>
      <c r="DSQ47" s="296"/>
      <c r="DSR47" s="296"/>
      <c r="DSS47" s="296"/>
      <c r="DST47" s="296"/>
      <c r="DSU47" s="296"/>
      <c r="DSV47" s="296"/>
      <c r="DSW47" s="296"/>
      <c r="DSX47" s="296"/>
      <c r="DSY47" s="296"/>
      <c r="DSZ47" s="296"/>
      <c r="DTA47" s="296"/>
      <c r="DTB47" s="296"/>
      <c r="DTC47" s="296"/>
      <c r="DTD47" s="296"/>
      <c r="DTE47" s="296"/>
      <c r="DTF47" s="296"/>
      <c r="DTG47" s="296"/>
      <c r="DTH47" s="296"/>
      <c r="DTI47" s="296"/>
      <c r="DTJ47" s="296"/>
      <c r="DTK47" s="296"/>
      <c r="DTL47" s="296"/>
      <c r="DTM47" s="296"/>
      <c r="DTN47" s="296"/>
      <c r="DTO47" s="296"/>
      <c r="DTP47" s="296"/>
      <c r="DTQ47" s="296"/>
      <c r="DTR47" s="296"/>
      <c r="DTS47" s="296"/>
      <c r="DTT47" s="296"/>
      <c r="DTU47" s="296"/>
      <c r="DTV47" s="296"/>
      <c r="DTW47" s="296"/>
      <c r="DTX47" s="296"/>
      <c r="DTY47" s="296"/>
      <c r="DTZ47" s="296"/>
      <c r="DUA47" s="296"/>
      <c r="DUB47" s="296"/>
      <c r="DUC47" s="296"/>
      <c r="DUD47" s="296"/>
      <c r="DUE47" s="296"/>
      <c r="DUF47" s="296"/>
      <c r="DUG47" s="296"/>
      <c r="DUH47" s="296"/>
      <c r="DUI47" s="296"/>
      <c r="DUJ47" s="296"/>
      <c r="DUK47" s="296"/>
      <c r="DUL47" s="296"/>
      <c r="DUM47" s="296"/>
      <c r="DUN47" s="296"/>
      <c r="DUO47" s="296"/>
      <c r="DUP47" s="296"/>
      <c r="DUQ47" s="296"/>
      <c r="DUR47" s="296"/>
      <c r="DUS47" s="296"/>
      <c r="DUT47" s="296"/>
      <c r="DUU47" s="296"/>
      <c r="DUV47" s="296"/>
      <c r="DUW47" s="296"/>
      <c r="DUX47" s="296"/>
      <c r="DUY47" s="296"/>
      <c r="DUZ47" s="296"/>
      <c r="DVA47" s="296"/>
      <c r="DVB47" s="296"/>
      <c r="DVC47" s="296"/>
      <c r="DVD47" s="296"/>
      <c r="DVE47" s="296"/>
      <c r="DVF47" s="296"/>
      <c r="DVG47" s="296"/>
      <c r="DVH47" s="296"/>
      <c r="DVI47" s="296"/>
      <c r="DVJ47" s="296"/>
      <c r="DVK47" s="296"/>
      <c r="DVL47" s="296"/>
      <c r="DVM47" s="296"/>
      <c r="DVN47" s="296"/>
      <c r="DVO47" s="296"/>
      <c r="DVP47" s="296"/>
      <c r="DVQ47" s="296"/>
      <c r="DVR47" s="296"/>
      <c r="DVS47" s="296"/>
      <c r="DVT47" s="296"/>
      <c r="DVU47" s="296"/>
      <c r="DVV47" s="296"/>
      <c r="DVW47" s="296"/>
      <c r="DVX47" s="296"/>
      <c r="DVY47" s="296"/>
      <c r="DVZ47" s="296"/>
      <c r="DWA47" s="296"/>
      <c r="DWB47" s="296"/>
      <c r="DWC47" s="296"/>
      <c r="DWD47" s="296"/>
      <c r="DWE47" s="296"/>
      <c r="DWF47" s="296"/>
      <c r="DWG47" s="296"/>
      <c r="DWH47" s="296"/>
      <c r="DWI47" s="296"/>
      <c r="DWJ47" s="296"/>
      <c r="DWK47" s="296"/>
      <c r="DWL47" s="296"/>
      <c r="DWM47" s="296"/>
      <c r="DWN47" s="296"/>
      <c r="DWO47" s="296"/>
      <c r="DWP47" s="296"/>
      <c r="DWQ47" s="296"/>
      <c r="DWR47" s="296"/>
      <c r="DWS47" s="296"/>
      <c r="DWT47" s="296"/>
      <c r="DWU47" s="296"/>
      <c r="DWV47" s="296"/>
      <c r="DWW47" s="296"/>
      <c r="DWX47" s="296"/>
      <c r="DWY47" s="296"/>
      <c r="DWZ47" s="296"/>
      <c r="DXA47" s="296"/>
      <c r="DXB47" s="296"/>
      <c r="DXC47" s="296"/>
      <c r="DXD47" s="296"/>
      <c r="DXE47" s="296"/>
      <c r="DXF47" s="296"/>
      <c r="DXG47" s="296"/>
      <c r="DXH47" s="296"/>
      <c r="DXI47" s="296"/>
      <c r="DXJ47" s="296"/>
      <c r="DXK47" s="296"/>
      <c r="DXL47" s="296"/>
      <c r="DXM47" s="296"/>
      <c r="DXN47" s="296"/>
      <c r="DXO47" s="296"/>
      <c r="DXP47" s="296"/>
      <c r="DXQ47" s="296"/>
      <c r="DXR47" s="296"/>
      <c r="DXS47" s="296"/>
      <c r="DXT47" s="296"/>
      <c r="DXU47" s="296"/>
      <c r="DXV47" s="296"/>
      <c r="DXW47" s="296"/>
      <c r="DXX47" s="296"/>
      <c r="DXY47" s="296"/>
      <c r="DXZ47" s="296"/>
      <c r="DYA47" s="296"/>
      <c r="DYB47" s="296"/>
      <c r="DYC47" s="296"/>
      <c r="DYD47" s="296"/>
      <c r="DYE47" s="296"/>
      <c r="DYF47" s="296"/>
      <c r="DYG47" s="296"/>
      <c r="DYH47" s="296"/>
      <c r="DYI47" s="296"/>
      <c r="DYJ47" s="296"/>
      <c r="DYK47" s="296"/>
      <c r="DYL47" s="296"/>
      <c r="DYM47" s="296"/>
      <c r="DYN47" s="296"/>
      <c r="DYO47" s="296"/>
      <c r="DYP47" s="296"/>
      <c r="DYQ47" s="296"/>
      <c r="DYR47" s="296"/>
      <c r="DYS47" s="296"/>
      <c r="DYT47" s="296"/>
      <c r="DYU47" s="296"/>
      <c r="DYV47" s="296"/>
      <c r="DYW47" s="296"/>
      <c r="DYX47" s="296"/>
      <c r="DYY47" s="296"/>
      <c r="DYZ47" s="296"/>
      <c r="DZA47" s="296"/>
      <c r="DZB47" s="296"/>
      <c r="DZC47" s="296"/>
      <c r="DZD47" s="296"/>
      <c r="DZE47" s="296"/>
      <c r="DZF47" s="296"/>
      <c r="DZG47" s="296"/>
      <c r="DZH47" s="296"/>
      <c r="DZI47" s="296"/>
      <c r="DZJ47" s="296"/>
      <c r="DZK47" s="296"/>
      <c r="DZL47" s="296"/>
      <c r="DZM47" s="296"/>
      <c r="DZN47" s="296"/>
      <c r="DZO47" s="296"/>
      <c r="DZP47" s="296"/>
      <c r="DZQ47" s="296"/>
      <c r="DZR47" s="296"/>
      <c r="DZS47" s="296"/>
      <c r="DZT47" s="296"/>
      <c r="DZU47" s="296"/>
      <c r="DZV47" s="296"/>
      <c r="DZW47" s="296"/>
      <c r="DZX47" s="296"/>
      <c r="DZY47" s="296"/>
      <c r="DZZ47" s="296"/>
      <c r="EAA47" s="296"/>
      <c r="EAB47" s="296"/>
      <c r="EAC47" s="296"/>
      <c r="EAD47" s="296"/>
      <c r="EAE47" s="296"/>
      <c r="EAF47" s="296"/>
      <c r="EAG47" s="296"/>
      <c r="EAH47" s="296"/>
      <c r="EAI47" s="296"/>
      <c r="EAJ47" s="296"/>
      <c r="EAK47" s="296"/>
      <c r="EAL47" s="296"/>
      <c r="EAM47" s="296"/>
      <c r="EAN47" s="296"/>
      <c r="EAO47" s="296"/>
      <c r="EAP47" s="296"/>
      <c r="EAQ47" s="296"/>
      <c r="EAR47" s="296"/>
      <c r="EAS47" s="296"/>
      <c r="EAT47" s="296"/>
      <c r="EAU47" s="296"/>
      <c r="EAV47" s="296"/>
      <c r="EAW47" s="296"/>
      <c r="EAX47" s="296"/>
      <c r="EAY47" s="296"/>
      <c r="EAZ47" s="296"/>
      <c r="EBA47" s="296"/>
      <c r="EBB47" s="296"/>
      <c r="EBC47" s="296"/>
      <c r="EBD47" s="296"/>
      <c r="EBE47" s="296"/>
      <c r="EBF47" s="296"/>
      <c r="EBG47" s="296"/>
      <c r="EBH47" s="296"/>
      <c r="EBI47" s="296"/>
      <c r="EBJ47" s="296"/>
      <c r="EBK47" s="296"/>
      <c r="EBL47" s="296"/>
      <c r="EBM47" s="296"/>
      <c r="EBN47" s="296"/>
      <c r="EBO47" s="296"/>
      <c r="EBP47" s="296"/>
      <c r="EBQ47" s="296"/>
      <c r="EBR47" s="296"/>
      <c r="EBS47" s="296"/>
      <c r="EBT47" s="296"/>
      <c r="EBU47" s="296"/>
      <c r="EBV47" s="296"/>
      <c r="EBW47" s="296"/>
      <c r="EBX47" s="296"/>
      <c r="EBY47" s="296"/>
      <c r="EBZ47" s="296"/>
      <c r="ECA47" s="296"/>
      <c r="ECB47" s="296"/>
      <c r="ECC47" s="296"/>
      <c r="ECD47" s="296"/>
      <c r="ECE47" s="296"/>
      <c r="ECF47" s="296"/>
      <c r="ECG47" s="296"/>
      <c r="ECH47" s="296"/>
      <c r="ECI47" s="296"/>
      <c r="ECJ47" s="296"/>
      <c r="ECK47" s="296"/>
      <c r="ECL47" s="296"/>
      <c r="ECM47" s="296"/>
      <c r="ECN47" s="296"/>
      <c r="ECO47" s="296"/>
      <c r="ECP47" s="296"/>
      <c r="ECQ47" s="296"/>
      <c r="ECR47" s="296"/>
      <c r="ECS47" s="296"/>
      <c r="ECT47" s="296"/>
      <c r="ECU47" s="296"/>
      <c r="ECV47" s="296"/>
      <c r="ECW47" s="296"/>
      <c r="ECX47" s="296"/>
      <c r="ECY47" s="296"/>
      <c r="ECZ47" s="296"/>
      <c r="EDA47" s="296"/>
      <c r="EDB47" s="296"/>
      <c r="EDC47" s="296"/>
      <c r="EDD47" s="296"/>
      <c r="EDE47" s="296"/>
      <c r="EDF47" s="296"/>
      <c r="EDG47" s="296"/>
      <c r="EDH47" s="296"/>
      <c r="EDI47" s="296"/>
      <c r="EDJ47" s="296"/>
      <c r="EDK47" s="296"/>
      <c r="EDL47" s="296"/>
      <c r="EDM47" s="296"/>
      <c r="EDN47" s="296"/>
      <c r="EDO47" s="296"/>
      <c r="EDP47" s="296"/>
      <c r="EDQ47" s="296"/>
      <c r="EDR47" s="296"/>
      <c r="EDS47" s="296"/>
      <c r="EDT47" s="296"/>
      <c r="EDU47" s="296"/>
      <c r="EDV47" s="296"/>
      <c r="EDW47" s="296"/>
      <c r="EDX47" s="296"/>
      <c r="EDY47" s="296"/>
      <c r="EDZ47" s="296"/>
      <c r="EEA47" s="296"/>
      <c r="EEB47" s="296"/>
      <c r="EEC47" s="296"/>
      <c r="EED47" s="296"/>
      <c r="EEE47" s="296"/>
      <c r="EEF47" s="296"/>
      <c r="EEG47" s="296"/>
      <c r="EEH47" s="296"/>
      <c r="EEI47" s="296"/>
      <c r="EEJ47" s="296"/>
      <c r="EEK47" s="296"/>
      <c r="EEL47" s="296"/>
      <c r="EEM47" s="296"/>
      <c r="EEN47" s="296"/>
      <c r="EEO47" s="296"/>
      <c r="EEP47" s="296"/>
      <c r="EEQ47" s="296"/>
      <c r="EER47" s="296"/>
      <c r="EES47" s="296"/>
      <c r="EET47" s="296"/>
      <c r="EEU47" s="296"/>
      <c r="EEV47" s="296"/>
      <c r="EEW47" s="296"/>
      <c r="EEX47" s="296"/>
      <c r="EEY47" s="296"/>
      <c r="EEZ47" s="296"/>
      <c r="EFA47" s="296"/>
      <c r="EFB47" s="296"/>
      <c r="EFC47" s="296"/>
      <c r="EFD47" s="296"/>
      <c r="EFE47" s="296"/>
      <c r="EFF47" s="296"/>
      <c r="EFG47" s="296"/>
      <c r="EFH47" s="296"/>
      <c r="EFI47" s="296"/>
      <c r="EFJ47" s="296"/>
      <c r="EFK47" s="296"/>
      <c r="EFL47" s="296"/>
      <c r="EFM47" s="296"/>
      <c r="EFN47" s="296"/>
      <c r="EFO47" s="296"/>
      <c r="EFP47" s="296"/>
      <c r="EFQ47" s="296"/>
      <c r="EFR47" s="296"/>
      <c r="EFS47" s="296"/>
      <c r="EFT47" s="296"/>
      <c r="EFU47" s="296"/>
      <c r="EFV47" s="296"/>
      <c r="EFW47" s="296"/>
      <c r="EFX47" s="296"/>
      <c r="EFY47" s="296"/>
      <c r="EFZ47" s="296"/>
      <c r="EGA47" s="296"/>
      <c r="EGB47" s="296"/>
      <c r="EGC47" s="296"/>
      <c r="EGD47" s="296"/>
      <c r="EGE47" s="296"/>
      <c r="EGF47" s="296"/>
      <c r="EGG47" s="296"/>
      <c r="EGH47" s="296"/>
      <c r="EGI47" s="296"/>
      <c r="EGJ47" s="296"/>
      <c r="EGK47" s="296"/>
      <c r="EGL47" s="296"/>
      <c r="EGM47" s="296"/>
      <c r="EGN47" s="296"/>
      <c r="EGO47" s="296"/>
      <c r="EGP47" s="296"/>
      <c r="EGQ47" s="296"/>
      <c r="EGR47" s="296"/>
      <c r="EGS47" s="296"/>
      <c r="EGT47" s="296"/>
      <c r="EGU47" s="296"/>
      <c r="EGV47" s="296"/>
      <c r="EGW47" s="296"/>
      <c r="EGX47" s="296"/>
      <c r="EGY47" s="296"/>
      <c r="EGZ47" s="296"/>
      <c r="EHA47" s="296"/>
      <c r="EHB47" s="296"/>
      <c r="EHC47" s="296"/>
      <c r="EHD47" s="296"/>
      <c r="EHE47" s="296"/>
      <c r="EHF47" s="296"/>
      <c r="EHG47" s="296"/>
      <c r="EHH47" s="296"/>
      <c r="EHI47" s="296"/>
      <c r="EHJ47" s="296"/>
      <c r="EHK47" s="296"/>
      <c r="EHL47" s="296"/>
      <c r="EHM47" s="296"/>
      <c r="EHN47" s="296"/>
      <c r="EHO47" s="296"/>
      <c r="EHP47" s="296"/>
      <c r="EHQ47" s="296"/>
      <c r="EHR47" s="296"/>
      <c r="EHS47" s="296"/>
      <c r="EHT47" s="296"/>
      <c r="EHU47" s="296"/>
      <c r="EHV47" s="296"/>
      <c r="EHW47" s="296"/>
      <c r="EHX47" s="296"/>
      <c r="EHY47" s="296"/>
      <c r="EHZ47" s="296"/>
      <c r="EIA47" s="296"/>
      <c r="EIB47" s="296"/>
      <c r="EIC47" s="296"/>
      <c r="EID47" s="296"/>
      <c r="EIE47" s="296"/>
      <c r="EIF47" s="296"/>
      <c r="EIG47" s="296"/>
      <c r="EIH47" s="296"/>
      <c r="EII47" s="296"/>
      <c r="EIJ47" s="296"/>
      <c r="EIK47" s="296"/>
      <c r="EIL47" s="296"/>
      <c r="EIM47" s="296"/>
      <c r="EIN47" s="296"/>
      <c r="EIO47" s="296"/>
      <c r="EIP47" s="296"/>
      <c r="EIQ47" s="296"/>
      <c r="EIR47" s="296"/>
      <c r="EIS47" s="296"/>
      <c r="EIT47" s="296"/>
      <c r="EIU47" s="296"/>
      <c r="EIV47" s="296"/>
      <c r="EIW47" s="296"/>
      <c r="EIX47" s="296"/>
      <c r="EIY47" s="296"/>
      <c r="EIZ47" s="296"/>
      <c r="EJA47" s="296"/>
      <c r="EJB47" s="296"/>
      <c r="EJC47" s="296"/>
      <c r="EJD47" s="296"/>
      <c r="EJE47" s="296"/>
      <c r="EJF47" s="296"/>
      <c r="EJG47" s="296"/>
      <c r="EJH47" s="296"/>
      <c r="EJI47" s="296"/>
      <c r="EJJ47" s="296"/>
      <c r="EJK47" s="296"/>
      <c r="EJL47" s="296"/>
      <c r="EJM47" s="296"/>
      <c r="EJN47" s="296"/>
      <c r="EJO47" s="296"/>
      <c r="EJP47" s="296"/>
      <c r="EJQ47" s="296"/>
      <c r="EJR47" s="296"/>
      <c r="EJS47" s="296"/>
      <c r="EJT47" s="296"/>
      <c r="EJU47" s="296"/>
      <c r="EJV47" s="296"/>
      <c r="EJW47" s="296"/>
      <c r="EJX47" s="296"/>
      <c r="EJY47" s="296"/>
      <c r="EJZ47" s="296"/>
      <c r="EKA47" s="296"/>
      <c r="EKB47" s="296"/>
      <c r="EKC47" s="296"/>
      <c r="EKD47" s="296"/>
      <c r="EKE47" s="296"/>
      <c r="EKF47" s="296"/>
      <c r="EKG47" s="296"/>
      <c r="EKH47" s="296"/>
      <c r="EKI47" s="296"/>
      <c r="EKJ47" s="296"/>
      <c r="EKK47" s="296"/>
      <c r="EKL47" s="296"/>
      <c r="EKM47" s="296"/>
      <c r="EKN47" s="296"/>
      <c r="EKO47" s="296"/>
      <c r="EKP47" s="296"/>
      <c r="EKQ47" s="296"/>
      <c r="EKR47" s="296"/>
      <c r="EKS47" s="296"/>
      <c r="EKT47" s="296"/>
      <c r="EKU47" s="296"/>
      <c r="EKV47" s="296"/>
      <c r="EKW47" s="296"/>
      <c r="EKX47" s="296"/>
      <c r="EKY47" s="296"/>
      <c r="EKZ47" s="296"/>
      <c r="ELA47" s="296"/>
      <c r="ELB47" s="296"/>
      <c r="ELC47" s="296"/>
      <c r="ELD47" s="296"/>
      <c r="ELE47" s="296"/>
      <c r="ELF47" s="296"/>
      <c r="ELG47" s="296"/>
      <c r="ELH47" s="296"/>
      <c r="ELI47" s="296"/>
      <c r="ELJ47" s="296"/>
      <c r="ELK47" s="296"/>
      <c r="ELL47" s="296"/>
      <c r="ELM47" s="296"/>
      <c r="ELN47" s="296"/>
      <c r="ELO47" s="296"/>
      <c r="ELP47" s="296"/>
      <c r="ELQ47" s="296"/>
      <c r="ELR47" s="296"/>
      <c r="ELS47" s="296"/>
      <c r="ELT47" s="296"/>
      <c r="ELU47" s="296"/>
      <c r="ELV47" s="296"/>
      <c r="ELW47" s="296"/>
      <c r="ELX47" s="296"/>
      <c r="ELY47" s="296"/>
      <c r="ELZ47" s="296"/>
      <c r="EMA47" s="296"/>
      <c r="EMB47" s="296"/>
      <c r="EMC47" s="296"/>
      <c r="EMD47" s="296"/>
      <c r="EME47" s="296"/>
      <c r="EMF47" s="296"/>
      <c r="EMG47" s="296"/>
      <c r="EMH47" s="296"/>
      <c r="EMI47" s="296"/>
      <c r="EMJ47" s="296"/>
      <c r="EMK47" s="296"/>
      <c r="EML47" s="296"/>
      <c r="EMM47" s="296"/>
      <c r="EMN47" s="296"/>
      <c r="EMO47" s="296"/>
      <c r="EMP47" s="296"/>
      <c r="EMQ47" s="296"/>
      <c r="EMR47" s="296"/>
      <c r="EMS47" s="296"/>
      <c r="EMT47" s="296"/>
      <c r="EMU47" s="296"/>
      <c r="EMV47" s="296"/>
      <c r="EMW47" s="296"/>
      <c r="EMX47" s="296"/>
      <c r="EMY47" s="296"/>
      <c r="EMZ47" s="296"/>
      <c r="ENA47" s="296"/>
      <c r="ENB47" s="296"/>
      <c r="ENC47" s="296"/>
      <c r="END47" s="296"/>
      <c r="ENE47" s="296"/>
      <c r="ENF47" s="296"/>
      <c r="ENG47" s="296"/>
      <c r="ENH47" s="296"/>
      <c r="ENI47" s="296"/>
      <c r="ENJ47" s="296"/>
      <c r="ENK47" s="296"/>
      <c r="ENL47" s="296"/>
      <c r="ENM47" s="296"/>
      <c r="ENN47" s="296"/>
      <c r="ENO47" s="296"/>
      <c r="ENP47" s="296"/>
      <c r="ENQ47" s="296"/>
      <c r="ENR47" s="296"/>
      <c r="ENS47" s="296"/>
      <c r="ENT47" s="296"/>
      <c r="ENU47" s="296"/>
      <c r="ENV47" s="296"/>
      <c r="ENW47" s="296"/>
      <c r="ENX47" s="296"/>
      <c r="ENY47" s="296"/>
      <c r="ENZ47" s="296"/>
      <c r="EOA47" s="296"/>
      <c r="EOB47" s="296"/>
      <c r="EOC47" s="296"/>
      <c r="EOD47" s="296"/>
      <c r="EOE47" s="296"/>
      <c r="EOF47" s="296"/>
      <c r="EOG47" s="296"/>
      <c r="EOH47" s="296"/>
      <c r="EOI47" s="296"/>
      <c r="EOJ47" s="296"/>
      <c r="EOK47" s="296"/>
      <c r="EOL47" s="296"/>
      <c r="EOM47" s="296"/>
      <c r="EON47" s="296"/>
      <c r="EOO47" s="296"/>
      <c r="EOP47" s="296"/>
      <c r="EOQ47" s="296"/>
      <c r="EOR47" s="296"/>
      <c r="EOS47" s="296"/>
      <c r="EOT47" s="296"/>
      <c r="EOU47" s="296"/>
      <c r="EOV47" s="296"/>
      <c r="EOW47" s="296"/>
      <c r="EOX47" s="296"/>
      <c r="EOY47" s="296"/>
      <c r="EOZ47" s="296"/>
      <c r="EPA47" s="296"/>
      <c r="EPB47" s="296"/>
      <c r="EPC47" s="296"/>
      <c r="EPD47" s="296"/>
      <c r="EPE47" s="296"/>
      <c r="EPF47" s="296"/>
      <c r="EPG47" s="296"/>
      <c r="EPH47" s="296"/>
      <c r="EPI47" s="296"/>
      <c r="EPJ47" s="296"/>
      <c r="EPK47" s="296"/>
      <c r="EPL47" s="296"/>
      <c r="EPM47" s="296"/>
      <c r="EPN47" s="296"/>
      <c r="EPO47" s="296"/>
      <c r="EPP47" s="296"/>
      <c r="EPQ47" s="296"/>
      <c r="EPR47" s="296"/>
      <c r="EPS47" s="296"/>
      <c r="EPT47" s="296"/>
      <c r="EPU47" s="296"/>
      <c r="EPV47" s="296"/>
      <c r="EPW47" s="296"/>
      <c r="EPX47" s="296"/>
      <c r="EPY47" s="296"/>
      <c r="EPZ47" s="296"/>
      <c r="EQA47" s="296"/>
      <c r="EQB47" s="296"/>
      <c r="EQC47" s="296"/>
      <c r="EQD47" s="296"/>
      <c r="EQE47" s="296"/>
      <c r="EQF47" s="296"/>
      <c r="EQG47" s="296"/>
      <c r="EQH47" s="296"/>
      <c r="EQI47" s="296"/>
      <c r="EQJ47" s="296"/>
      <c r="EQK47" s="296"/>
      <c r="EQL47" s="296"/>
      <c r="EQM47" s="296"/>
      <c r="EQN47" s="296"/>
      <c r="EQO47" s="296"/>
      <c r="EQP47" s="296"/>
      <c r="EQQ47" s="296"/>
      <c r="EQR47" s="296"/>
      <c r="EQS47" s="296"/>
      <c r="EQT47" s="296"/>
      <c r="EQU47" s="296"/>
      <c r="EQV47" s="296"/>
      <c r="EQW47" s="296"/>
      <c r="EQX47" s="296"/>
      <c r="EQY47" s="296"/>
      <c r="EQZ47" s="296"/>
      <c r="ERA47" s="296"/>
      <c r="ERB47" s="296"/>
      <c r="ERC47" s="296"/>
      <c r="ERD47" s="296"/>
      <c r="ERE47" s="296"/>
      <c r="ERF47" s="296"/>
      <c r="ERG47" s="296"/>
      <c r="ERH47" s="296"/>
      <c r="ERI47" s="296"/>
      <c r="ERJ47" s="296"/>
      <c r="ERK47" s="296"/>
      <c r="ERL47" s="296"/>
      <c r="ERM47" s="296"/>
      <c r="ERN47" s="296"/>
      <c r="ERO47" s="296"/>
      <c r="ERP47" s="296"/>
      <c r="ERQ47" s="296"/>
      <c r="ERR47" s="296"/>
      <c r="ERS47" s="296"/>
      <c r="ERT47" s="296"/>
      <c r="ERU47" s="296"/>
      <c r="ERV47" s="296"/>
      <c r="ERW47" s="296"/>
      <c r="ERX47" s="296"/>
      <c r="ERY47" s="296"/>
      <c r="ERZ47" s="296"/>
      <c r="ESA47" s="296"/>
      <c r="ESB47" s="296"/>
      <c r="ESC47" s="296"/>
      <c r="ESD47" s="296"/>
      <c r="ESE47" s="296"/>
      <c r="ESF47" s="296"/>
      <c r="ESG47" s="296"/>
      <c r="ESH47" s="296"/>
      <c r="ESI47" s="296"/>
      <c r="ESJ47" s="296"/>
      <c r="ESK47" s="296"/>
      <c r="ESL47" s="296"/>
      <c r="ESM47" s="296"/>
      <c r="ESN47" s="296"/>
      <c r="ESO47" s="296"/>
      <c r="ESP47" s="296"/>
      <c r="ESQ47" s="296"/>
      <c r="ESR47" s="296"/>
      <c r="ESS47" s="296"/>
      <c r="EST47" s="296"/>
      <c r="ESU47" s="296"/>
      <c r="ESV47" s="296"/>
      <c r="ESW47" s="296"/>
      <c r="ESX47" s="296"/>
      <c r="ESY47" s="296"/>
      <c r="ESZ47" s="296"/>
      <c r="ETA47" s="296"/>
      <c r="ETB47" s="296"/>
      <c r="ETC47" s="296"/>
      <c r="ETD47" s="296"/>
      <c r="ETE47" s="296"/>
      <c r="ETF47" s="296"/>
      <c r="ETG47" s="296"/>
      <c r="ETH47" s="296"/>
      <c r="ETI47" s="296"/>
      <c r="ETJ47" s="296"/>
      <c r="ETK47" s="296"/>
      <c r="ETL47" s="296"/>
      <c r="ETM47" s="296"/>
      <c r="ETN47" s="296"/>
      <c r="ETO47" s="296"/>
      <c r="ETP47" s="296"/>
      <c r="ETQ47" s="296"/>
      <c r="ETR47" s="296"/>
      <c r="ETS47" s="296"/>
      <c r="ETT47" s="296"/>
      <c r="ETU47" s="296"/>
      <c r="ETV47" s="296"/>
      <c r="ETW47" s="296"/>
      <c r="ETX47" s="296"/>
      <c r="ETY47" s="296"/>
      <c r="ETZ47" s="296"/>
      <c r="EUA47" s="296"/>
      <c r="EUB47" s="296"/>
      <c r="EUC47" s="296"/>
      <c r="EUD47" s="296"/>
      <c r="EUE47" s="296"/>
      <c r="EUF47" s="296"/>
      <c r="EUG47" s="296"/>
      <c r="EUH47" s="296"/>
      <c r="EUI47" s="296"/>
      <c r="EUJ47" s="296"/>
      <c r="EUK47" s="296"/>
      <c r="EUL47" s="296"/>
      <c r="EUM47" s="296"/>
      <c r="EUN47" s="296"/>
      <c r="EUO47" s="296"/>
      <c r="EUP47" s="296"/>
      <c r="EUQ47" s="296"/>
      <c r="EUR47" s="296"/>
      <c r="EUS47" s="296"/>
      <c r="EUT47" s="296"/>
      <c r="EUU47" s="296"/>
      <c r="EUV47" s="296"/>
      <c r="EUW47" s="296"/>
      <c r="EUX47" s="296"/>
      <c r="EUY47" s="296"/>
      <c r="EUZ47" s="296"/>
      <c r="EVA47" s="296"/>
      <c r="EVB47" s="296"/>
      <c r="EVC47" s="296"/>
      <c r="EVD47" s="296"/>
      <c r="EVE47" s="296"/>
      <c r="EVF47" s="296"/>
      <c r="EVG47" s="296"/>
      <c r="EVH47" s="296"/>
      <c r="EVI47" s="296"/>
      <c r="EVJ47" s="296"/>
      <c r="EVK47" s="296"/>
      <c r="EVL47" s="296"/>
      <c r="EVM47" s="296"/>
      <c r="EVN47" s="296"/>
      <c r="EVO47" s="296"/>
      <c r="EVP47" s="296"/>
      <c r="EVQ47" s="296"/>
      <c r="EVR47" s="296"/>
      <c r="EVS47" s="296"/>
      <c r="EVT47" s="296"/>
      <c r="EVU47" s="296"/>
      <c r="EVV47" s="296"/>
      <c r="EVW47" s="296"/>
      <c r="EVX47" s="296"/>
      <c r="EVY47" s="296"/>
      <c r="EVZ47" s="296"/>
      <c r="EWA47" s="296"/>
      <c r="EWB47" s="296"/>
      <c r="EWC47" s="296"/>
      <c r="EWD47" s="296"/>
      <c r="EWE47" s="296"/>
      <c r="EWF47" s="296"/>
      <c r="EWG47" s="296"/>
      <c r="EWH47" s="296"/>
      <c r="EWI47" s="296"/>
      <c r="EWJ47" s="296"/>
      <c r="EWK47" s="296"/>
      <c r="EWL47" s="296"/>
      <c r="EWM47" s="296"/>
      <c r="EWN47" s="296"/>
      <c r="EWO47" s="296"/>
      <c r="EWP47" s="296"/>
      <c r="EWQ47" s="296"/>
      <c r="EWR47" s="296"/>
      <c r="EWS47" s="296"/>
      <c r="EWT47" s="296"/>
      <c r="EWU47" s="296"/>
      <c r="EWV47" s="296"/>
      <c r="EWW47" s="296"/>
      <c r="EWX47" s="296"/>
      <c r="EWY47" s="296"/>
      <c r="EWZ47" s="296"/>
      <c r="EXA47" s="296"/>
      <c r="EXB47" s="296"/>
      <c r="EXC47" s="296"/>
      <c r="EXD47" s="296"/>
      <c r="EXE47" s="296"/>
      <c r="EXF47" s="296"/>
      <c r="EXG47" s="296"/>
      <c r="EXH47" s="296"/>
      <c r="EXI47" s="296"/>
      <c r="EXJ47" s="296"/>
      <c r="EXK47" s="296"/>
      <c r="EXL47" s="296"/>
      <c r="EXM47" s="296"/>
      <c r="EXN47" s="296"/>
      <c r="EXO47" s="296"/>
      <c r="EXP47" s="296"/>
      <c r="EXQ47" s="296"/>
      <c r="EXR47" s="296"/>
      <c r="EXS47" s="296"/>
      <c r="EXT47" s="296"/>
      <c r="EXU47" s="296"/>
      <c r="EXV47" s="296"/>
      <c r="EXW47" s="296"/>
      <c r="EXX47" s="296"/>
      <c r="EXY47" s="296"/>
      <c r="EXZ47" s="296"/>
      <c r="EYA47" s="296"/>
      <c r="EYB47" s="296"/>
      <c r="EYC47" s="296"/>
      <c r="EYD47" s="296"/>
      <c r="EYE47" s="296"/>
      <c r="EYF47" s="296"/>
      <c r="EYG47" s="296"/>
      <c r="EYH47" s="296"/>
      <c r="EYI47" s="296"/>
      <c r="EYJ47" s="296"/>
      <c r="EYK47" s="296"/>
      <c r="EYL47" s="296"/>
      <c r="EYM47" s="296"/>
      <c r="EYN47" s="296"/>
      <c r="EYO47" s="296"/>
      <c r="EYP47" s="296"/>
      <c r="EYQ47" s="296"/>
      <c r="EYR47" s="296"/>
      <c r="EYS47" s="296"/>
      <c r="EYT47" s="296"/>
      <c r="EYU47" s="296"/>
      <c r="EYV47" s="296"/>
      <c r="EYW47" s="296"/>
      <c r="EYX47" s="296"/>
      <c r="EYY47" s="296"/>
      <c r="EYZ47" s="296"/>
      <c r="EZA47" s="296"/>
      <c r="EZB47" s="296"/>
      <c r="EZC47" s="296"/>
      <c r="EZD47" s="296"/>
      <c r="EZE47" s="296"/>
      <c r="EZF47" s="296"/>
      <c r="EZG47" s="296"/>
      <c r="EZH47" s="296"/>
      <c r="EZI47" s="296"/>
      <c r="EZJ47" s="296"/>
      <c r="EZK47" s="296"/>
      <c r="EZL47" s="296"/>
      <c r="EZM47" s="296"/>
      <c r="EZN47" s="296"/>
      <c r="EZO47" s="296"/>
      <c r="EZP47" s="296"/>
      <c r="EZQ47" s="296"/>
      <c r="EZR47" s="296"/>
      <c r="EZS47" s="296"/>
      <c r="EZT47" s="296"/>
      <c r="EZU47" s="296"/>
      <c r="EZV47" s="296"/>
      <c r="EZW47" s="296"/>
      <c r="EZX47" s="296"/>
      <c r="EZY47" s="296"/>
      <c r="EZZ47" s="296"/>
      <c r="FAA47" s="296"/>
      <c r="FAB47" s="296"/>
      <c r="FAC47" s="296"/>
      <c r="FAD47" s="296"/>
      <c r="FAE47" s="296"/>
      <c r="FAF47" s="296"/>
      <c r="FAG47" s="296"/>
      <c r="FAH47" s="296"/>
      <c r="FAI47" s="296"/>
      <c r="FAJ47" s="296"/>
      <c r="FAK47" s="296"/>
      <c r="FAL47" s="296"/>
      <c r="FAM47" s="296"/>
      <c r="FAN47" s="296"/>
      <c r="FAO47" s="296"/>
      <c r="FAP47" s="296"/>
      <c r="FAQ47" s="296"/>
      <c r="FAR47" s="296"/>
      <c r="FAS47" s="296"/>
      <c r="FAT47" s="296"/>
      <c r="FAU47" s="296"/>
      <c r="FAV47" s="296"/>
      <c r="FAW47" s="296"/>
      <c r="FAX47" s="296"/>
      <c r="FAY47" s="296"/>
      <c r="FAZ47" s="296"/>
      <c r="FBA47" s="296"/>
      <c r="FBB47" s="296"/>
      <c r="FBC47" s="296"/>
      <c r="FBD47" s="296"/>
      <c r="FBE47" s="296"/>
      <c r="FBF47" s="296"/>
      <c r="FBG47" s="296"/>
      <c r="FBH47" s="296"/>
      <c r="FBI47" s="296"/>
      <c r="FBJ47" s="296"/>
      <c r="FBK47" s="296"/>
      <c r="FBL47" s="296"/>
      <c r="FBM47" s="296"/>
      <c r="FBN47" s="296"/>
      <c r="FBO47" s="296"/>
      <c r="FBP47" s="296"/>
      <c r="FBQ47" s="296"/>
      <c r="FBR47" s="296"/>
      <c r="FBS47" s="296"/>
      <c r="FBT47" s="296"/>
      <c r="FBU47" s="296"/>
      <c r="FBV47" s="296"/>
      <c r="FBW47" s="296"/>
      <c r="FBX47" s="296"/>
      <c r="FBY47" s="296"/>
      <c r="FBZ47" s="296"/>
      <c r="FCA47" s="296"/>
      <c r="FCB47" s="296"/>
      <c r="FCC47" s="296"/>
      <c r="FCD47" s="296"/>
      <c r="FCE47" s="296"/>
      <c r="FCF47" s="296"/>
      <c r="FCG47" s="296"/>
      <c r="FCH47" s="296"/>
      <c r="FCI47" s="296"/>
      <c r="FCJ47" s="296"/>
      <c r="FCK47" s="296"/>
      <c r="FCL47" s="296"/>
      <c r="FCM47" s="296"/>
      <c r="FCN47" s="296"/>
      <c r="FCO47" s="296"/>
      <c r="FCP47" s="296"/>
      <c r="FCQ47" s="296"/>
      <c r="FCR47" s="296"/>
      <c r="FCS47" s="296"/>
      <c r="FCT47" s="296"/>
      <c r="FCU47" s="296"/>
      <c r="FCV47" s="296"/>
      <c r="FCW47" s="296"/>
      <c r="FCX47" s="296"/>
      <c r="FCY47" s="296"/>
      <c r="FCZ47" s="296"/>
      <c r="FDA47" s="296"/>
      <c r="FDB47" s="296"/>
      <c r="FDC47" s="296"/>
      <c r="FDD47" s="296"/>
      <c r="FDE47" s="296"/>
      <c r="FDF47" s="296"/>
      <c r="FDG47" s="296"/>
      <c r="FDH47" s="296"/>
      <c r="FDI47" s="296"/>
      <c r="FDJ47" s="296"/>
      <c r="FDK47" s="296"/>
      <c r="FDL47" s="296"/>
      <c r="FDM47" s="296"/>
      <c r="FDN47" s="296"/>
      <c r="FDO47" s="296"/>
      <c r="FDP47" s="296"/>
      <c r="FDQ47" s="296"/>
      <c r="FDR47" s="296"/>
      <c r="FDS47" s="296"/>
      <c r="FDT47" s="296"/>
      <c r="FDU47" s="296"/>
      <c r="FDV47" s="296"/>
      <c r="FDW47" s="296"/>
      <c r="FDX47" s="296"/>
      <c r="FDY47" s="296"/>
      <c r="FDZ47" s="296"/>
      <c r="FEA47" s="296"/>
      <c r="FEB47" s="296"/>
      <c r="FEC47" s="296"/>
      <c r="FED47" s="296"/>
      <c r="FEE47" s="296"/>
      <c r="FEF47" s="296"/>
      <c r="FEG47" s="296"/>
      <c r="FEH47" s="296"/>
      <c r="FEI47" s="296"/>
      <c r="FEJ47" s="296"/>
      <c r="FEK47" s="296"/>
      <c r="FEL47" s="296"/>
      <c r="FEM47" s="296"/>
      <c r="FEN47" s="296"/>
      <c r="FEO47" s="296"/>
      <c r="FEP47" s="296"/>
      <c r="FEQ47" s="296"/>
      <c r="FER47" s="296"/>
      <c r="FES47" s="296"/>
      <c r="FET47" s="296"/>
      <c r="FEU47" s="296"/>
      <c r="FEV47" s="296"/>
      <c r="FEW47" s="296"/>
      <c r="FEX47" s="296"/>
      <c r="FEY47" s="296"/>
      <c r="FEZ47" s="296"/>
      <c r="FFA47" s="296"/>
      <c r="FFB47" s="296"/>
      <c r="FFC47" s="296"/>
      <c r="FFD47" s="296"/>
      <c r="FFE47" s="296"/>
      <c r="FFF47" s="296"/>
      <c r="FFG47" s="296"/>
      <c r="FFH47" s="296"/>
      <c r="FFI47" s="296"/>
      <c r="FFJ47" s="296"/>
      <c r="FFK47" s="296"/>
      <c r="FFL47" s="296"/>
      <c r="FFM47" s="296"/>
      <c r="FFN47" s="296"/>
      <c r="FFO47" s="296"/>
      <c r="FFP47" s="296"/>
      <c r="FFQ47" s="296"/>
      <c r="FFR47" s="296"/>
      <c r="FFS47" s="296"/>
      <c r="FFT47" s="296"/>
      <c r="FFU47" s="296"/>
      <c r="FFV47" s="296"/>
      <c r="FFW47" s="296"/>
      <c r="FFX47" s="296"/>
      <c r="FFY47" s="296"/>
      <c r="FFZ47" s="296"/>
      <c r="FGA47" s="296"/>
      <c r="FGB47" s="296"/>
      <c r="FGC47" s="296"/>
      <c r="FGD47" s="296"/>
      <c r="FGE47" s="296"/>
      <c r="FGF47" s="296"/>
      <c r="FGG47" s="296"/>
      <c r="FGH47" s="296"/>
      <c r="FGI47" s="296"/>
      <c r="FGJ47" s="296"/>
      <c r="FGK47" s="296"/>
      <c r="FGL47" s="296"/>
      <c r="FGM47" s="296"/>
      <c r="FGN47" s="296"/>
      <c r="FGO47" s="296"/>
      <c r="FGP47" s="296"/>
      <c r="FGQ47" s="296"/>
      <c r="FGR47" s="296"/>
      <c r="FGS47" s="296"/>
      <c r="FGT47" s="296"/>
      <c r="FGU47" s="296"/>
      <c r="FGV47" s="296"/>
      <c r="FGW47" s="296"/>
      <c r="FGX47" s="296"/>
      <c r="FGY47" s="296"/>
      <c r="FGZ47" s="296"/>
      <c r="FHA47" s="296"/>
      <c r="FHB47" s="296"/>
      <c r="FHC47" s="296"/>
      <c r="FHD47" s="296"/>
      <c r="FHE47" s="296"/>
      <c r="FHF47" s="296"/>
      <c r="FHG47" s="296"/>
      <c r="FHH47" s="296"/>
      <c r="FHI47" s="296"/>
      <c r="FHJ47" s="296"/>
      <c r="FHK47" s="296"/>
      <c r="FHL47" s="296"/>
      <c r="FHM47" s="296"/>
      <c r="FHN47" s="296"/>
      <c r="FHO47" s="296"/>
      <c r="FHP47" s="296"/>
      <c r="FHQ47" s="296"/>
      <c r="FHR47" s="296"/>
      <c r="FHS47" s="296"/>
      <c r="FHT47" s="296"/>
      <c r="FHU47" s="296"/>
      <c r="FHV47" s="296"/>
      <c r="FHW47" s="296"/>
      <c r="FHX47" s="296"/>
      <c r="FHY47" s="296"/>
      <c r="FHZ47" s="296"/>
      <c r="FIA47" s="296"/>
      <c r="FIB47" s="296"/>
      <c r="FIC47" s="296"/>
      <c r="FID47" s="296"/>
      <c r="FIE47" s="296"/>
      <c r="FIF47" s="296"/>
      <c r="FIG47" s="296"/>
      <c r="FIH47" s="296"/>
      <c r="FII47" s="296"/>
      <c r="FIJ47" s="296"/>
      <c r="FIK47" s="296"/>
      <c r="FIL47" s="296"/>
      <c r="FIM47" s="296"/>
      <c r="FIN47" s="296"/>
      <c r="FIO47" s="296"/>
      <c r="FIP47" s="296"/>
      <c r="FIQ47" s="296"/>
      <c r="FIR47" s="296"/>
      <c r="FIS47" s="296"/>
      <c r="FIT47" s="296"/>
      <c r="FIU47" s="296"/>
      <c r="FIV47" s="296"/>
      <c r="FIW47" s="296"/>
      <c r="FIX47" s="296"/>
      <c r="FIY47" s="296"/>
      <c r="FIZ47" s="296"/>
      <c r="FJA47" s="296"/>
      <c r="FJB47" s="296"/>
      <c r="FJC47" s="296"/>
      <c r="FJD47" s="296"/>
      <c r="FJE47" s="296"/>
      <c r="FJF47" s="296"/>
      <c r="FJG47" s="296"/>
      <c r="FJH47" s="296"/>
      <c r="FJI47" s="296"/>
      <c r="FJJ47" s="296"/>
      <c r="FJK47" s="296"/>
      <c r="FJL47" s="296"/>
      <c r="FJM47" s="296"/>
      <c r="FJN47" s="296"/>
      <c r="FJO47" s="296"/>
      <c r="FJP47" s="296"/>
      <c r="FJQ47" s="296"/>
      <c r="FJR47" s="296"/>
      <c r="FJS47" s="296"/>
      <c r="FJT47" s="296"/>
      <c r="FJU47" s="296"/>
      <c r="FJV47" s="296"/>
      <c r="FJW47" s="296"/>
      <c r="FJX47" s="296"/>
      <c r="FJY47" s="296"/>
      <c r="FJZ47" s="296"/>
      <c r="FKA47" s="296"/>
      <c r="FKB47" s="296"/>
      <c r="FKC47" s="296"/>
      <c r="FKD47" s="296"/>
      <c r="FKE47" s="296"/>
      <c r="FKF47" s="296"/>
      <c r="FKG47" s="296"/>
      <c r="FKH47" s="296"/>
      <c r="FKI47" s="296"/>
      <c r="FKJ47" s="296"/>
      <c r="FKK47" s="296"/>
      <c r="FKL47" s="296"/>
      <c r="FKM47" s="296"/>
      <c r="FKN47" s="296"/>
      <c r="FKO47" s="296"/>
      <c r="FKP47" s="296"/>
      <c r="FKQ47" s="296"/>
      <c r="FKR47" s="296"/>
      <c r="FKS47" s="296"/>
      <c r="FKT47" s="296"/>
      <c r="FKU47" s="296"/>
      <c r="FKV47" s="296"/>
      <c r="FKW47" s="296"/>
      <c r="FKX47" s="296"/>
      <c r="FKY47" s="296"/>
      <c r="FKZ47" s="296"/>
      <c r="FLA47" s="296"/>
      <c r="FLB47" s="296"/>
      <c r="FLC47" s="296"/>
      <c r="FLD47" s="296"/>
      <c r="FLE47" s="296"/>
      <c r="FLF47" s="296"/>
      <c r="FLG47" s="296"/>
      <c r="FLH47" s="296"/>
      <c r="FLI47" s="296"/>
      <c r="FLJ47" s="296"/>
      <c r="FLK47" s="296"/>
      <c r="FLL47" s="296"/>
      <c r="FLM47" s="296"/>
      <c r="FLN47" s="296"/>
      <c r="FLO47" s="296"/>
      <c r="FLP47" s="296"/>
      <c r="FLQ47" s="296"/>
      <c r="FLR47" s="296"/>
      <c r="FLS47" s="296"/>
      <c r="FLT47" s="296"/>
      <c r="FLU47" s="296"/>
      <c r="FLV47" s="296"/>
      <c r="FLW47" s="296"/>
      <c r="FLX47" s="296"/>
      <c r="FLY47" s="296"/>
      <c r="FLZ47" s="296"/>
      <c r="FMA47" s="296"/>
      <c r="FMB47" s="296"/>
      <c r="FMC47" s="296"/>
      <c r="FMD47" s="296"/>
      <c r="FME47" s="296"/>
      <c r="FMF47" s="296"/>
      <c r="FMG47" s="296"/>
      <c r="FMH47" s="296"/>
      <c r="FMI47" s="296"/>
      <c r="FMJ47" s="296"/>
      <c r="FMK47" s="296"/>
      <c r="FML47" s="296"/>
      <c r="FMM47" s="296"/>
      <c r="FMN47" s="296"/>
      <c r="FMO47" s="296"/>
      <c r="FMP47" s="296"/>
      <c r="FMQ47" s="296"/>
      <c r="FMR47" s="296"/>
      <c r="FMS47" s="296"/>
      <c r="FMT47" s="296"/>
      <c r="FMU47" s="296"/>
      <c r="FMV47" s="296"/>
      <c r="FMW47" s="296"/>
      <c r="FMX47" s="296"/>
      <c r="FMY47" s="296"/>
      <c r="FMZ47" s="296"/>
      <c r="FNA47" s="296"/>
      <c r="FNB47" s="296"/>
      <c r="FNC47" s="296"/>
      <c r="FND47" s="296"/>
      <c r="FNE47" s="296"/>
      <c r="FNF47" s="296"/>
      <c r="FNG47" s="296"/>
      <c r="FNH47" s="296"/>
      <c r="FNI47" s="296"/>
      <c r="FNJ47" s="296"/>
      <c r="FNK47" s="296"/>
      <c r="FNL47" s="296"/>
      <c r="FNM47" s="296"/>
      <c r="FNN47" s="296"/>
      <c r="FNO47" s="296"/>
      <c r="FNP47" s="296"/>
      <c r="FNQ47" s="296"/>
      <c r="FNR47" s="296"/>
      <c r="FNS47" s="296"/>
      <c r="FNT47" s="296"/>
      <c r="FNU47" s="296"/>
      <c r="FNV47" s="296"/>
      <c r="FNW47" s="296"/>
      <c r="FNX47" s="296"/>
      <c r="FNY47" s="296"/>
      <c r="FNZ47" s="296"/>
      <c r="FOA47" s="296"/>
      <c r="FOB47" s="296"/>
      <c r="FOC47" s="296"/>
      <c r="FOD47" s="296"/>
      <c r="FOE47" s="296"/>
      <c r="FOF47" s="296"/>
      <c r="FOG47" s="296"/>
      <c r="FOH47" s="296"/>
      <c r="FOI47" s="296"/>
      <c r="FOJ47" s="296"/>
      <c r="FOK47" s="296"/>
      <c r="FOL47" s="296"/>
      <c r="FOM47" s="296"/>
      <c r="FON47" s="296"/>
      <c r="FOO47" s="296"/>
      <c r="FOP47" s="296"/>
      <c r="FOQ47" s="296"/>
      <c r="FOR47" s="296"/>
      <c r="FOS47" s="296"/>
      <c r="FOT47" s="296"/>
      <c r="FOU47" s="296"/>
      <c r="FOV47" s="296"/>
      <c r="FOW47" s="296"/>
      <c r="FOX47" s="296"/>
      <c r="FOY47" s="296"/>
      <c r="FOZ47" s="296"/>
      <c r="FPA47" s="296"/>
      <c r="FPB47" s="296"/>
      <c r="FPC47" s="296"/>
      <c r="FPD47" s="296"/>
      <c r="FPE47" s="296"/>
      <c r="FPF47" s="296"/>
      <c r="FPG47" s="296"/>
      <c r="FPH47" s="296"/>
      <c r="FPI47" s="296"/>
      <c r="FPJ47" s="296"/>
      <c r="FPK47" s="296"/>
      <c r="FPL47" s="296"/>
      <c r="FPM47" s="296"/>
      <c r="FPN47" s="296"/>
      <c r="FPO47" s="296"/>
      <c r="FPP47" s="296"/>
      <c r="FPQ47" s="296"/>
      <c r="FPR47" s="296"/>
      <c r="FPS47" s="296"/>
      <c r="FPT47" s="296"/>
      <c r="FPU47" s="296"/>
      <c r="FPV47" s="296"/>
      <c r="FPW47" s="296"/>
      <c r="FPX47" s="296"/>
      <c r="FPY47" s="296"/>
      <c r="FPZ47" s="296"/>
      <c r="FQA47" s="296"/>
      <c r="FQB47" s="296"/>
      <c r="FQC47" s="296"/>
      <c r="FQD47" s="296"/>
      <c r="FQE47" s="296"/>
      <c r="FQF47" s="296"/>
      <c r="FQG47" s="296"/>
      <c r="FQH47" s="296"/>
      <c r="FQI47" s="296"/>
      <c r="FQJ47" s="296"/>
      <c r="FQK47" s="296"/>
      <c r="FQL47" s="296"/>
      <c r="FQM47" s="296"/>
      <c r="FQN47" s="296"/>
      <c r="FQO47" s="296"/>
      <c r="FQP47" s="296"/>
      <c r="FQQ47" s="296"/>
      <c r="FQR47" s="296"/>
      <c r="FQS47" s="296"/>
      <c r="FQT47" s="296"/>
      <c r="FQU47" s="296"/>
      <c r="FQV47" s="296"/>
      <c r="FQW47" s="296"/>
      <c r="FQX47" s="296"/>
      <c r="FQY47" s="296"/>
      <c r="FQZ47" s="296"/>
      <c r="FRA47" s="296"/>
      <c r="FRB47" s="296"/>
      <c r="FRC47" s="296"/>
      <c r="FRD47" s="296"/>
      <c r="FRE47" s="296"/>
      <c r="FRF47" s="296"/>
      <c r="FRG47" s="296"/>
      <c r="FRH47" s="296"/>
      <c r="FRI47" s="296"/>
      <c r="FRJ47" s="296"/>
      <c r="FRK47" s="296"/>
      <c r="FRL47" s="296"/>
      <c r="FRM47" s="296"/>
      <c r="FRN47" s="296"/>
      <c r="FRO47" s="296"/>
      <c r="FRP47" s="296"/>
      <c r="FRQ47" s="296"/>
      <c r="FRR47" s="296"/>
      <c r="FRS47" s="296"/>
      <c r="FRT47" s="296"/>
      <c r="FRU47" s="296"/>
      <c r="FRV47" s="296"/>
      <c r="FRW47" s="296"/>
      <c r="FRX47" s="296"/>
      <c r="FRY47" s="296"/>
      <c r="FRZ47" s="296"/>
      <c r="FSA47" s="296"/>
      <c r="FSB47" s="296"/>
      <c r="FSC47" s="296"/>
      <c r="FSD47" s="296"/>
      <c r="FSE47" s="296"/>
      <c r="FSF47" s="296"/>
      <c r="FSG47" s="296"/>
      <c r="FSH47" s="296"/>
      <c r="FSI47" s="296"/>
      <c r="FSJ47" s="296"/>
      <c r="FSK47" s="296"/>
      <c r="FSL47" s="296"/>
      <c r="FSM47" s="296"/>
      <c r="FSN47" s="296"/>
      <c r="FSO47" s="296"/>
      <c r="FSP47" s="296"/>
      <c r="FSQ47" s="296"/>
      <c r="FSR47" s="296"/>
      <c r="FSS47" s="296"/>
      <c r="FST47" s="296"/>
      <c r="FSU47" s="296"/>
      <c r="FSV47" s="296"/>
      <c r="FSW47" s="296"/>
      <c r="FSX47" s="296"/>
      <c r="FSY47" s="296"/>
      <c r="FSZ47" s="296"/>
      <c r="FTA47" s="296"/>
      <c r="FTB47" s="296"/>
      <c r="FTC47" s="296"/>
      <c r="FTD47" s="296"/>
      <c r="FTE47" s="296"/>
      <c r="FTF47" s="296"/>
      <c r="FTG47" s="296"/>
      <c r="FTH47" s="296"/>
      <c r="FTI47" s="296"/>
      <c r="FTJ47" s="296"/>
      <c r="FTK47" s="296"/>
      <c r="FTL47" s="296"/>
      <c r="FTM47" s="296"/>
      <c r="FTN47" s="296"/>
      <c r="FTO47" s="296"/>
      <c r="FTP47" s="296"/>
      <c r="FTQ47" s="296"/>
      <c r="FTR47" s="296"/>
      <c r="FTS47" s="296"/>
      <c r="FTT47" s="296"/>
      <c r="FTU47" s="296"/>
      <c r="FTV47" s="296"/>
      <c r="FTW47" s="296"/>
      <c r="FTX47" s="296"/>
      <c r="FTY47" s="296"/>
      <c r="FTZ47" s="296"/>
      <c r="FUA47" s="296"/>
      <c r="FUB47" s="296"/>
      <c r="FUC47" s="296"/>
      <c r="FUD47" s="296"/>
      <c r="FUE47" s="296"/>
      <c r="FUF47" s="296"/>
      <c r="FUG47" s="296"/>
      <c r="FUH47" s="296"/>
      <c r="FUI47" s="296"/>
      <c r="FUJ47" s="296"/>
      <c r="FUK47" s="296"/>
      <c r="FUL47" s="296"/>
      <c r="FUM47" s="296"/>
      <c r="FUN47" s="296"/>
      <c r="FUO47" s="296"/>
      <c r="FUP47" s="296"/>
      <c r="FUQ47" s="296"/>
      <c r="FUR47" s="296"/>
      <c r="FUS47" s="296"/>
      <c r="FUT47" s="296"/>
      <c r="FUU47" s="296"/>
      <c r="FUV47" s="296"/>
      <c r="FUW47" s="296"/>
      <c r="FUX47" s="296"/>
      <c r="FUY47" s="296"/>
      <c r="FUZ47" s="296"/>
      <c r="FVA47" s="296"/>
      <c r="FVB47" s="296"/>
      <c r="FVC47" s="296"/>
      <c r="FVD47" s="296"/>
      <c r="FVE47" s="296"/>
      <c r="FVF47" s="296"/>
      <c r="FVG47" s="296"/>
      <c r="FVH47" s="296"/>
      <c r="FVI47" s="296"/>
      <c r="FVJ47" s="296"/>
      <c r="FVK47" s="296"/>
      <c r="FVL47" s="296"/>
      <c r="FVM47" s="296"/>
      <c r="FVN47" s="296"/>
      <c r="FVO47" s="296"/>
      <c r="FVP47" s="296"/>
      <c r="FVQ47" s="296"/>
      <c r="FVR47" s="296"/>
      <c r="FVS47" s="296"/>
      <c r="FVT47" s="296"/>
      <c r="FVU47" s="296"/>
      <c r="FVV47" s="296"/>
      <c r="FVW47" s="296"/>
      <c r="FVX47" s="296"/>
      <c r="FVY47" s="296"/>
      <c r="FVZ47" s="296"/>
      <c r="FWA47" s="296"/>
      <c r="FWB47" s="296"/>
      <c r="FWC47" s="296"/>
      <c r="FWD47" s="296"/>
      <c r="FWE47" s="296"/>
      <c r="FWF47" s="296"/>
      <c r="FWG47" s="296"/>
      <c r="FWH47" s="296"/>
      <c r="FWI47" s="296"/>
      <c r="FWJ47" s="296"/>
      <c r="FWK47" s="296"/>
      <c r="FWL47" s="296"/>
      <c r="FWM47" s="296"/>
      <c r="FWN47" s="296"/>
      <c r="FWO47" s="296"/>
      <c r="FWP47" s="296"/>
      <c r="FWQ47" s="296"/>
      <c r="FWR47" s="296"/>
      <c r="FWS47" s="296"/>
      <c r="FWT47" s="296"/>
      <c r="FWU47" s="296"/>
      <c r="FWV47" s="296"/>
      <c r="FWW47" s="296"/>
      <c r="FWX47" s="296"/>
      <c r="FWY47" s="296"/>
      <c r="FWZ47" s="296"/>
      <c r="FXA47" s="296"/>
      <c r="FXB47" s="296"/>
      <c r="FXC47" s="296"/>
      <c r="FXD47" s="296"/>
      <c r="FXE47" s="296"/>
      <c r="FXF47" s="296"/>
      <c r="FXG47" s="296"/>
      <c r="FXH47" s="296"/>
      <c r="FXI47" s="296"/>
      <c r="FXJ47" s="296"/>
      <c r="FXK47" s="296"/>
      <c r="FXL47" s="296"/>
      <c r="FXM47" s="296"/>
      <c r="FXN47" s="296"/>
      <c r="FXO47" s="296"/>
      <c r="FXP47" s="296"/>
      <c r="FXQ47" s="296"/>
      <c r="FXR47" s="296"/>
      <c r="FXS47" s="296"/>
      <c r="FXT47" s="296"/>
      <c r="FXU47" s="296"/>
      <c r="FXV47" s="296"/>
      <c r="FXW47" s="296"/>
      <c r="FXX47" s="296"/>
      <c r="FXY47" s="296"/>
      <c r="FXZ47" s="296"/>
      <c r="FYA47" s="296"/>
      <c r="FYB47" s="296"/>
      <c r="FYC47" s="296"/>
      <c r="FYD47" s="296"/>
      <c r="FYE47" s="296"/>
      <c r="FYF47" s="296"/>
      <c r="FYG47" s="296"/>
      <c r="FYH47" s="296"/>
      <c r="FYI47" s="296"/>
      <c r="FYJ47" s="296"/>
      <c r="FYK47" s="296"/>
      <c r="FYL47" s="296"/>
      <c r="FYM47" s="296"/>
      <c r="FYN47" s="296"/>
      <c r="FYO47" s="296"/>
      <c r="FYP47" s="296"/>
      <c r="FYQ47" s="296"/>
      <c r="FYR47" s="296"/>
      <c r="FYS47" s="296"/>
      <c r="FYT47" s="296"/>
      <c r="FYU47" s="296"/>
      <c r="FYV47" s="296"/>
      <c r="FYW47" s="296"/>
      <c r="FYX47" s="296"/>
      <c r="FYY47" s="296"/>
      <c r="FYZ47" s="296"/>
      <c r="FZA47" s="296"/>
      <c r="FZB47" s="296"/>
      <c r="FZC47" s="296"/>
      <c r="FZD47" s="296"/>
      <c r="FZE47" s="296"/>
      <c r="FZF47" s="296"/>
      <c r="FZG47" s="296"/>
      <c r="FZH47" s="296"/>
      <c r="FZI47" s="296"/>
      <c r="FZJ47" s="296"/>
      <c r="FZK47" s="296"/>
      <c r="FZL47" s="296"/>
      <c r="FZM47" s="296"/>
      <c r="FZN47" s="296"/>
      <c r="FZO47" s="296"/>
      <c r="FZP47" s="296"/>
      <c r="FZQ47" s="296"/>
      <c r="FZR47" s="296"/>
      <c r="FZS47" s="296"/>
      <c r="FZT47" s="296"/>
      <c r="FZU47" s="296"/>
      <c r="FZV47" s="296"/>
      <c r="FZW47" s="296"/>
      <c r="FZX47" s="296"/>
      <c r="FZY47" s="296"/>
      <c r="FZZ47" s="296"/>
      <c r="GAA47" s="296"/>
      <c r="GAB47" s="296"/>
      <c r="GAC47" s="296"/>
      <c r="GAD47" s="296"/>
      <c r="GAE47" s="296"/>
      <c r="GAF47" s="296"/>
      <c r="GAG47" s="296"/>
      <c r="GAH47" s="296"/>
      <c r="GAI47" s="296"/>
      <c r="GAJ47" s="296"/>
      <c r="GAK47" s="296"/>
      <c r="GAL47" s="296"/>
      <c r="GAM47" s="296"/>
      <c r="GAN47" s="296"/>
      <c r="GAO47" s="296"/>
      <c r="GAP47" s="296"/>
      <c r="GAQ47" s="296"/>
      <c r="GAR47" s="296"/>
      <c r="GAS47" s="296"/>
      <c r="GAT47" s="296"/>
      <c r="GAU47" s="296"/>
      <c r="GAV47" s="296"/>
      <c r="GAW47" s="296"/>
      <c r="GAX47" s="296"/>
      <c r="GAY47" s="296"/>
      <c r="GAZ47" s="296"/>
      <c r="GBA47" s="296"/>
      <c r="GBB47" s="296"/>
      <c r="GBC47" s="296"/>
      <c r="GBD47" s="296"/>
      <c r="GBE47" s="296"/>
      <c r="GBF47" s="296"/>
      <c r="GBG47" s="296"/>
      <c r="GBH47" s="296"/>
      <c r="GBI47" s="296"/>
      <c r="GBJ47" s="296"/>
      <c r="GBK47" s="296"/>
      <c r="GBL47" s="296"/>
      <c r="GBM47" s="296"/>
      <c r="GBN47" s="296"/>
      <c r="GBO47" s="296"/>
      <c r="GBP47" s="296"/>
      <c r="GBQ47" s="296"/>
      <c r="GBR47" s="296"/>
      <c r="GBS47" s="296"/>
      <c r="GBT47" s="296"/>
      <c r="GBU47" s="296"/>
      <c r="GBV47" s="296"/>
      <c r="GBW47" s="296"/>
      <c r="GBX47" s="296"/>
      <c r="GBY47" s="296"/>
      <c r="GBZ47" s="296"/>
      <c r="GCA47" s="296"/>
      <c r="GCB47" s="296"/>
      <c r="GCC47" s="296"/>
      <c r="GCD47" s="296"/>
      <c r="GCE47" s="296"/>
      <c r="GCF47" s="296"/>
      <c r="GCG47" s="296"/>
      <c r="GCH47" s="296"/>
      <c r="GCI47" s="296"/>
      <c r="GCJ47" s="296"/>
      <c r="GCK47" s="296"/>
      <c r="GCL47" s="296"/>
      <c r="GCM47" s="296"/>
      <c r="GCN47" s="296"/>
      <c r="GCO47" s="296"/>
      <c r="GCP47" s="296"/>
      <c r="GCQ47" s="296"/>
      <c r="GCR47" s="296"/>
      <c r="GCS47" s="296"/>
      <c r="GCT47" s="296"/>
      <c r="GCU47" s="296"/>
      <c r="GCV47" s="296"/>
      <c r="GCW47" s="296"/>
      <c r="GCX47" s="296"/>
      <c r="GCY47" s="296"/>
      <c r="GCZ47" s="296"/>
      <c r="GDA47" s="296"/>
      <c r="GDB47" s="296"/>
      <c r="GDC47" s="296"/>
      <c r="GDD47" s="296"/>
      <c r="GDE47" s="296"/>
      <c r="GDF47" s="296"/>
      <c r="GDG47" s="296"/>
      <c r="GDH47" s="296"/>
      <c r="GDI47" s="296"/>
      <c r="GDJ47" s="296"/>
      <c r="GDK47" s="296"/>
      <c r="GDL47" s="296"/>
      <c r="GDM47" s="296"/>
      <c r="GDN47" s="296"/>
      <c r="GDO47" s="296"/>
      <c r="GDP47" s="296"/>
      <c r="GDQ47" s="296"/>
      <c r="GDR47" s="296"/>
      <c r="GDS47" s="296"/>
      <c r="GDT47" s="296"/>
      <c r="GDU47" s="296"/>
      <c r="GDV47" s="296"/>
      <c r="GDW47" s="296"/>
      <c r="GDX47" s="296"/>
      <c r="GDY47" s="296"/>
      <c r="GDZ47" s="296"/>
      <c r="GEA47" s="296"/>
      <c r="GEB47" s="296"/>
      <c r="GEC47" s="296"/>
      <c r="GED47" s="296"/>
      <c r="GEE47" s="296"/>
      <c r="GEF47" s="296"/>
      <c r="GEG47" s="296"/>
      <c r="GEH47" s="296"/>
      <c r="GEI47" s="296"/>
      <c r="GEJ47" s="296"/>
      <c r="GEK47" s="296"/>
      <c r="GEL47" s="296"/>
      <c r="GEM47" s="296"/>
      <c r="GEN47" s="296"/>
      <c r="GEO47" s="296"/>
      <c r="GEP47" s="296"/>
      <c r="GEQ47" s="296"/>
      <c r="GER47" s="296"/>
      <c r="GES47" s="296"/>
      <c r="GET47" s="296"/>
      <c r="GEU47" s="296"/>
      <c r="GEV47" s="296"/>
      <c r="GEW47" s="296"/>
      <c r="GEX47" s="296"/>
      <c r="GEY47" s="296"/>
      <c r="GEZ47" s="296"/>
      <c r="GFA47" s="296"/>
      <c r="GFB47" s="296"/>
      <c r="GFC47" s="296"/>
      <c r="GFD47" s="296"/>
      <c r="GFE47" s="296"/>
      <c r="GFF47" s="296"/>
      <c r="GFG47" s="296"/>
      <c r="GFH47" s="296"/>
      <c r="GFI47" s="296"/>
      <c r="GFJ47" s="296"/>
      <c r="GFK47" s="296"/>
      <c r="GFL47" s="296"/>
      <c r="GFM47" s="296"/>
      <c r="GFN47" s="296"/>
      <c r="GFO47" s="296"/>
      <c r="GFP47" s="296"/>
      <c r="GFQ47" s="296"/>
      <c r="GFR47" s="296"/>
      <c r="GFS47" s="296"/>
      <c r="GFT47" s="296"/>
      <c r="GFU47" s="296"/>
      <c r="GFV47" s="296"/>
      <c r="GFW47" s="296"/>
      <c r="GFX47" s="296"/>
      <c r="GFY47" s="296"/>
      <c r="GFZ47" s="296"/>
      <c r="GGA47" s="296"/>
      <c r="GGB47" s="296"/>
      <c r="GGC47" s="296"/>
      <c r="GGD47" s="296"/>
      <c r="GGE47" s="296"/>
      <c r="GGF47" s="296"/>
      <c r="GGG47" s="296"/>
      <c r="GGH47" s="296"/>
      <c r="GGI47" s="296"/>
      <c r="GGJ47" s="296"/>
      <c r="GGK47" s="296"/>
      <c r="GGL47" s="296"/>
      <c r="GGM47" s="296"/>
      <c r="GGN47" s="296"/>
      <c r="GGO47" s="296"/>
      <c r="GGP47" s="296"/>
      <c r="GGQ47" s="296"/>
      <c r="GGR47" s="296"/>
      <c r="GGS47" s="296"/>
      <c r="GGT47" s="296"/>
      <c r="GGU47" s="296"/>
      <c r="GGV47" s="296"/>
      <c r="GGW47" s="296"/>
      <c r="GGX47" s="296"/>
      <c r="GGY47" s="296"/>
      <c r="GGZ47" s="296"/>
      <c r="GHA47" s="296"/>
      <c r="GHB47" s="296"/>
      <c r="GHC47" s="296"/>
      <c r="GHD47" s="296"/>
      <c r="GHE47" s="296"/>
      <c r="GHF47" s="296"/>
      <c r="GHG47" s="296"/>
      <c r="GHH47" s="296"/>
      <c r="GHI47" s="296"/>
      <c r="GHJ47" s="296"/>
      <c r="GHK47" s="296"/>
      <c r="GHL47" s="296"/>
      <c r="GHM47" s="296"/>
      <c r="GHN47" s="296"/>
      <c r="GHO47" s="296"/>
      <c r="GHP47" s="296"/>
      <c r="GHQ47" s="296"/>
      <c r="GHR47" s="296"/>
      <c r="GHS47" s="296"/>
      <c r="GHT47" s="296"/>
      <c r="GHU47" s="296"/>
      <c r="GHV47" s="296"/>
      <c r="GHW47" s="296"/>
      <c r="GHX47" s="296"/>
      <c r="GHY47" s="296"/>
      <c r="GHZ47" s="296"/>
      <c r="GIA47" s="296"/>
      <c r="GIB47" s="296"/>
      <c r="GIC47" s="296"/>
      <c r="GID47" s="296"/>
      <c r="GIE47" s="296"/>
      <c r="GIF47" s="296"/>
      <c r="GIG47" s="296"/>
      <c r="GIH47" s="296"/>
      <c r="GII47" s="296"/>
      <c r="GIJ47" s="296"/>
      <c r="GIK47" s="296"/>
      <c r="GIL47" s="296"/>
      <c r="GIM47" s="296"/>
      <c r="GIN47" s="296"/>
      <c r="GIO47" s="296"/>
      <c r="GIP47" s="296"/>
      <c r="GIQ47" s="296"/>
      <c r="GIR47" s="296"/>
      <c r="GIS47" s="296"/>
      <c r="GIT47" s="296"/>
      <c r="GIU47" s="296"/>
      <c r="GIV47" s="296"/>
      <c r="GIW47" s="296"/>
      <c r="GIX47" s="296"/>
      <c r="GIY47" s="296"/>
      <c r="GIZ47" s="296"/>
      <c r="GJA47" s="296"/>
      <c r="GJB47" s="296"/>
      <c r="GJC47" s="296"/>
      <c r="GJD47" s="296"/>
      <c r="GJE47" s="296"/>
      <c r="GJF47" s="296"/>
      <c r="GJG47" s="296"/>
      <c r="GJH47" s="296"/>
      <c r="GJI47" s="296"/>
      <c r="GJJ47" s="296"/>
      <c r="GJK47" s="296"/>
      <c r="GJL47" s="296"/>
      <c r="GJM47" s="296"/>
      <c r="GJN47" s="296"/>
      <c r="GJO47" s="296"/>
      <c r="GJP47" s="296"/>
      <c r="GJQ47" s="296"/>
      <c r="GJR47" s="296"/>
      <c r="GJS47" s="296"/>
      <c r="GJT47" s="296"/>
      <c r="GJU47" s="296"/>
      <c r="GJV47" s="296"/>
      <c r="GJW47" s="296"/>
      <c r="GJX47" s="296"/>
      <c r="GJY47" s="296"/>
      <c r="GJZ47" s="296"/>
      <c r="GKA47" s="296"/>
      <c r="GKB47" s="296"/>
      <c r="GKC47" s="296"/>
      <c r="GKD47" s="296"/>
      <c r="GKE47" s="296"/>
      <c r="GKF47" s="296"/>
      <c r="GKG47" s="296"/>
      <c r="GKH47" s="296"/>
      <c r="GKI47" s="296"/>
      <c r="GKJ47" s="296"/>
      <c r="GKK47" s="296"/>
      <c r="GKL47" s="296"/>
      <c r="GKM47" s="296"/>
      <c r="GKN47" s="296"/>
      <c r="GKO47" s="296"/>
      <c r="GKP47" s="296"/>
      <c r="GKQ47" s="296"/>
      <c r="GKR47" s="296"/>
      <c r="GKS47" s="296"/>
      <c r="GKT47" s="296"/>
      <c r="GKU47" s="296"/>
      <c r="GKV47" s="296"/>
      <c r="GKW47" s="296"/>
      <c r="GKX47" s="296"/>
      <c r="GKY47" s="296"/>
      <c r="GKZ47" s="296"/>
      <c r="GLA47" s="296"/>
      <c r="GLB47" s="296"/>
      <c r="GLC47" s="296"/>
      <c r="GLD47" s="296"/>
      <c r="GLE47" s="296"/>
      <c r="GLF47" s="296"/>
      <c r="GLG47" s="296"/>
      <c r="GLH47" s="296"/>
      <c r="GLI47" s="296"/>
      <c r="GLJ47" s="296"/>
      <c r="GLK47" s="296"/>
      <c r="GLL47" s="296"/>
      <c r="GLM47" s="296"/>
      <c r="GLN47" s="296"/>
      <c r="GLO47" s="296"/>
      <c r="GLP47" s="296"/>
      <c r="GLQ47" s="296"/>
      <c r="GLR47" s="296"/>
      <c r="GLS47" s="296"/>
      <c r="GLT47" s="296"/>
      <c r="GLU47" s="296"/>
      <c r="GLV47" s="296"/>
      <c r="GLW47" s="296"/>
      <c r="GLX47" s="296"/>
      <c r="GLY47" s="296"/>
      <c r="GLZ47" s="296"/>
      <c r="GMA47" s="296"/>
      <c r="GMB47" s="296"/>
      <c r="GMC47" s="296"/>
      <c r="GMD47" s="296"/>
      <c r="GME47" s="296"/>
      <c r="GMF47" s="296"/>
      <c r="GMG47" s="296"/>
      <c r="GMH47" s="296"/>
      <c r="GMI47" s="296"/>
      <c r="GMJ47" s="296"/>
      <c r="GMK47" s="296"/>
      <c r="GML47" s="296"/>
      <c r="GMM47" s="296"/>
      <c r="GMN47" s="296"/>
      <c r="GMO47" s="296"/>
      <c r="GMP47" s="296"/>
      <c r="GMQ47" s="296"/>
      <c r="GMR47" s="296"/>
      <c r="GMS47" s="296"/>
      <c r="GMT47" s="296"/>
      <c r="GMU47" s="296"/>
      <c r="GMV47" s="296"/>
      <c r="GMW47" s="296"/>
      <c r="GMX47" s="296"/>
      <c r="GMY47" s="296"/>
      <c r="GMZ47" s="296"/>
      <c r="GNA47" s="296"/>
      <c r="GNB47" s="296"/>
      <c r="GNC47" s="296"/>
      <c r="GND47" s="296"/>
      <c r="GNE47" s="296"/>
      <c r="GNF47" s="296"/>
      <c r="GNG47" s="296"/>
      <c r="GNH47" s="296"/>
      <c r="GNI47" s="296"/>
      <c r="GNJ47" s="296"/>
      <c r="GNK47" s="296"/>
      <c r="GNL47" s="296"/>
      <c r="GNM47" s="296"/>
      <c r="GNN47" s="296"/>
      <c r="GNO47" s="296"/>
      <c r="GNP47" s="296"/>
      <c r="GNQ47" s="296"/>
      <c r="GNR47" s="296"/>
      <c r="GNS47" s="296"/>
      <c r="GNT47" s="296"/>
      <c r="GNU47" s="296"/>
      <c r="GNV47" s="296"/>
      <c r="GNW47" s="296"/>
      <c r="GNX47" s="296"/>
      <c r="GNY47" s="296"/>
      <c r="GNZ47" s="296"/>
      <c r="GOA47" s="296"/>
      <c r="GOB47" s="296"/>
      <c r="GOC47" s="296"/>
      <c r="GOD47" s="296"/>
      <c r="GOE47" s="296"/>
      <c r="GOF47" s="296"/>
      <c r="GOG47" s="296"/>
      <c r="GOH47" s="296"/>
      <c r="GOI47" s="296"/>
      <c r="GOJ47" s="296"/>
      <c r="GOK47" s="296"/>
      <c r="GOL47" s="296"/>
      <c r="GOM47" s="296"/>
      <c r="GON47" s="296"/>
      <c r="GOO47" s="296"/>
      <c r="GOP47" s="296"/>
      <c r="GOQ47" s="296"/>
      <c r="GOR47" s="296"/>
      <c r="GOS47" s="296"/>
      <c r="GOT47" s="296"/>
      <c r="GOU47" s="296"/>
      <c r="GOV47" s="296"/>
      <c r="GOW47" s="296"/>
      <c r="GOX47" s="296"/>
      <c r="GOY47" s="296"/>
      <c r="GOZ47" s="296"/>
      <c r="GPA47" s="296"/>
      <c r="GPB47" s="296"/>
      <c r="GPC47" s="296"/>
      <c r="GPD47" s="296"/>
      <c r="GPE47" s="296"/>
      <c r="GPF47" s="296"/>
      <c r="GPG47" s="296"/>
      <c r="GPH47" s="296"/>
      <c r="GPI47" s="296"/>
      <c r="GPJ47" s="296"/>
      <c r="GPK47" s="296"/>
      <c r="GPL47" s="296"/>
      <c r="GPM47" s="296"/>
      <c r="GPN47" s="296"/>
      <c r="GPO47" s="296"/>
      <c r="GPP47" s="296"/>
      <c r="GPQ47" s="296"/>
      <c r="GPR47" s="296"/>
      <c r="GPS47" s="296"/>
      <c r="GPT47" s="296"/>
      <c r="GPU47" s="296"/>
      <c r="GPV47" s="296"/>
      <c r="GPW47" s="296"/>
      <c r="GPX47" s="296"/>
      <c r="GPY47" s="296"/>
      <c r="GPZ47" s="296"/>
      <c r="GQA47" s="296"/>
      <c r="GQB47" s="296"/>
      <c r="GQC47" s="296"/>
      <c r="GQD47" s="296"/>
      <c r="GQE47" s="296"/>
      <c r="GQF47" s="296"/>
      <c r="GQG47" s="296"/>
      <c r="GQH47" s="296"/>
      <c r="GQI47" s="296"/>
      <c r="GQJ47" s="296"/>
      <c r="GQK47" s="296"/>
      <c r="GQL47" s="296"/>
      <c r="GQM47" s="296"/>
      <c r="GQN47" s="296"/>
      <c r="GQO47" s="296"/>
      <c r="GQP47" s="296"/>
      <c r="GQQ47" s="296"/>
      <c r="GQR47" s="296"/>
      <c r="GQS47" s="296"/>
      <c r="GQT47" s="296"/>
      <c r="GQU47" s="296"/>
      <c r="GQV47" s="296"/>
      <c r="GQW47" s="296"/>
      <c r="GQX47" s="296"/>
      <c r="GQY47" s="296"/>
      <c r="GQZ47" s="296"/>
      <c r="GRA47" s="296"/>
      <c r="GRB47" s="296"/>
      <c r="GRC47" s="296"/>
      <c r="GRD47" s="296"/>
      <c r="GRE47" s="296"/>
      <c r="GRF47" s="296"/>
      <c r="GRG47" s="296"/>
      <c r="GRH47" s="296"/>
      <c r="GRI47" s="296"/>
      <c r="GRJ47" s="296"/>
      <c r="GRK47" s="296"/>
      <c r="GRL47" s="296"/>
      <c r="GRM47" s="296"/>
      <c r="GRN47" s="296"/>
      <c r="GRO47" s="296"/>
      <c r="GRP47" s="296"/>
      <c r="GRQ47" s="296"/>
      <c r="GRR47" s="296"/>
      <c r="GRS47" s="296"/>
      <c r="GRT47" s="296"/>
      <c r="GRU47" s="296"/>
      <c r="GRV47" s="296"/>
      <c r="GRW47" s="296"/>
      <c r="GRX47" s="296"/>
      <c r="GRY47" s="296"/>
      <c r="GRZ47" s="296"/>
      <c r="GSA47" s="296"/>
      <c r="GSB47" s="296"/>
      <c r="GSC47" s="296"/>
      <c r="GSD47" s="296"/>
      <c r="GSE47" s="296"/>
      <c r="GSF47" s="296"/>
      <c r="GSG47" s="296"/>
      <c r="GSH47" s="296"/>
      <c r="GSI47" s="296"/>
      <c r="GSJ47" s="296"/>
      <c r="GSK47" s="296"/>
      <c r="GSL47" s="296"/>
      <c r="GSM47" s="296"/>
      <c r="GSN47" s="296"/>
      <c r="GSO47" s="296"/>
      <c r="GSP47" s="296"/>
      <c r="GSQ47" s="296"/>
      <c r="GSR47" s="296"/>
      <c r="GSS47" s="296"/>
      <c r="GST47" s="296"/>
      <c r="GSU47" s="296"/>
      <c r="GSV47" s="296"/>
      <c r="GSW47" s="296"/>
      <c r="GSX47" s="296"/>
      <c r="GSY47" s="296"/>
      <c r="GSZ47" s="296"/>
      <c r="GTA47" s="296"/>
      <c r="GTB47" s="296"/>
      <c r="GTC47" s="296"/>
      <c r="GTD47" s="296"/>
      <c r="GTE47" s="296"/>
      <c r="GTF47" s="296"/>
      <c r="GTG47" s="296"/>
      <c r="GTH47" s="296"/>
      <c r="GTI47" s="296"/>
      <c r="GTJ47" s="296"/>
      <c r="GTK47" s="296"/>
      <c r="GTL47" s="296"/>
      <c r="GTM47" s="296"/>
      <c r="GTN47" s="296"/>
      <c r="GTO47" s="296"/>
      <c r="GTP47" s="296"/>
      <c r="GTQ47" s="296"/>
      <c r="GTR47" s="296"/>
      <c r="GTS47" s="296"/>
      <c r="GTT47" s="296"/>
      <c r="GTU47" s="296"/>
      <c r="GTV47" s="296"/>
      <c r="GTW47" s="296"/>
      <c r="GTX47" s="296"/>
      <c r="GTY47" s="296"/>
      <c r="GTZ47" s="296"/>
      <c r="GUA47" s="296"/>
      <c r="GUB47" s="296"/>
      <c r="GUC47" s="296"/>
      <c r="GUD47" s="296"/>
      <c r="GUE47" s="296"/>
      <c r="GUF47" s="296"/>
      <c r="GUG47" s="296"/>
      <c r="GUH47" s="296"/>
      <c r="GUI47" s="296"/>
      <c r="GUJ47" s="296"/>
      <c r="GUK47" s="296"/>
      <c r="GUL47" s="296"/>
      <c r="GUM47" s="296"/>
      <c r="GUN47" s="296"/>
      <c r="GUO47" s="296"/>
      <c r="GUP47" s="296"/>
      <c r="GUQ47" s="296"/>
      <c r="GUR47" s="296"/>
      <c r="GUS47" s="296"/>
      <c r="GUT47" s="296"/>
      <c r="GUU47" s="296"/>
      <c r="GUV47" s="296"/>
      <c r="GUW47" s="296"/>
      <c r="GUX47" s="296"/>
      <c r="GUY47" s="296"/>
      <c r="GUZ47" s="296"/>
      <c r="GVA47" s="296"/>
      <c r="GVB47" s="296"/>
      <c r="GVC47" s="296"/>
      <c r="GVD47" s="296"/>
      <c r="GVE47" s="296"/>
      <c r="GVF47" s="296"/>
      <c r="GVG47" s="296"/>
      <c r="GVH47" s="296"/>
      <c r="GVI47" s="296"/>
      <c r="GVJ47" s="296"/>
      <c r="GVK47" s="296"/>
      <c r="GVL47" s="296"/>
      <c r="GVM47" s="296"/>
      <c r="GVN47" s="296"/>
      <c r="GVO47" s="296"/>
      <c r="GVP47" s="296"/>
      <c r="GVQ47" s="296"/>
      <c r="GVR47" s="296"/>
      <c r="GVS47" s="296"/>
      <c r="GVT47" s="296"/>
      <c r="GVU47" s="296"/>
      <c r="GVV47" s="296"/>
      <c r="GVW47" s="296"/>
      <c r="GVX47" s="296"/>
      <c r="GVY47" s="296"/>
      <c r="GVZ47" s="296"/>
      <c r="GWA47" s="296"/>
      <c r="GWB47" s="296"/>
      <c r="GWC47" s="296"/>
      <c r="GWD47" s="296"/>
      <c r="GWE47" s="296"/>
      <c r="GWF47" s="296"/>
      <c r="GWG47" s="296"/>
      <c r="GWH47" s="296"/>
      <c r="GWI47" s="296"/>
      <c r="GWJ47" s="296"/>
      <c r="GWK47" s="296"/>
      <c r="GWL47" s="296"/>
      <c r="GWM47" s="296"/>
      <c r="GWN47" s="296"/>
      <c r="GWO47" s="296"/>
      <c r="GWP47" s="296"/>
      <c r="GWQ47" s="296"/>
      <c r="GWR47" s="296"/>
      <c r="GWS47" s="296"/>
      <c r="GWT47" s="296"/>
      <c r="GWU47" s="296"/>
      <c r="GWV47" s="296"/>
      <c r="GWW47" s="296"/>
      <c r="GWX47" s="296"/>
      <c r="GWY47" s="296"/>
      <c r="GWZ47" s="296"/>
      <c r="GXA47" s="296"/>
      <c r="GXB47" s="296"/>
      <c r="GXC47" s="296"/>
      <c r="GXD47" s="296"/>
      <c r="GXE47" s="296"/>
      <c r="GXF47" s="296"/>
      <c r="GXG47" s="296"/>
      <c r="GXH47" s="296"/>
      <c r="GXI47" s="296"/>
      <c r="GXJ47" s="296"/>
      <c r="GXK47" s="296"/>
      <c r="GXL47" s="296"/>
      <c r="GXM47" s="296"/>
      <c r="GXN47" s="296"/>
      <c r="GXO47" s="296"/>
      <c r="GXP47" s="296"/>
      <c r="GXQ47" s="296"/>
      <c r="GXR47" s="296"/>
      <c r="GXS47" s="296"/>
      <c r="GXT47" s="296"/>
      <c r="GXU47" s="296"/>
      <c r="GXV47" s="296"/>
      <c r="GXW47" s="296"/>
      <c r="GXX47" s="296"/>
      <c r="GXY47" s="296"/>
      <c r="GXZ47" s="296"/>
      <c r="GYA47" s="296"/>
      <c r="GYB47" s="296"/>
      <c r="GYC47" s="296"/>
      <c r="GYD47" s="296"/>
      <c r="GYE47" s="296"/>
      <c r="GYF47" s="296"/>
      <c r="GYG47" s="296"/>
      <c r="GYH47" s="296"/>
      <c r="GYI47" s="296"/>
      <c r="GYJ47" s="296"/>
      <c r="GYK47" s="296"/>
      <c r="GYL47" s="296"/>
      <c r="GYM47" s="296"/>
      <c r="GYN47" s="296"/>
      <c r="GYO47" s="296"/>
      <c r="GYP47" s="296"/>
      <c r="GYQ47" s="296"/>
      <c r="GYR47" s="296"/>
      <c r="GYS47" s="296"/>
      <c r="GYT47" s="296"/>
      <c r="GYU47" s="296"/>
      <c r="GYV47" s="296"/>
      <c r="GYW47" s="296"/>
      <c r="GYX47" s="296"/>
      <c r="GYY47" s="296"/>
      <c r="GYZ47" s="296"/>
      <c r="GZA47" s="296"/>
      <c r="GZB47" s="296"/>
      <c r="GZC47" s="296"/>
      <c r="GZD47" s="296"/>
      <c r="GZE47" s="296"/>
      <c r="GZF47" s="296"/>
      <c r="GZG47" s="296"/>
      <c r="GZH47" s="296"/>
      <c r="GZI47" s="296"/>
      <c r="GZJ47" s="296"/>
      <c r="GZK47" s="296"/>
      <c r="GZL47" s="296"/>
      <c r="GZM47" s="296"/>
      <c r="GZN47" s="296"/>
      <c r="GZO47" s="296"/>
      <c r="GZP47" s="296"/>
      <c r="GZQ47" s="296"/>
      <c r="GZR47" s="296"/>
      <c r="GZS47" s="296"/>
      <c r="GZT47" s="296"/>
      <c r="GZU47" s="296"/>
      <c r="GZV47" s="296"/>
      <c r="GZW47" s="296"/>
      <c r="GZX47" s="296"/>
      <c r="GZY47" s="296"/>
      <c r="GZZ47" s="296"/>
      <c r="HAA47" s="296"/>
      <c r="HAB47" s="296"/>
      <c r="HAC47" s="296"/>
      <c r="HAD47" s="296"/>
      <c r="HAE47" s="296"/>
      <c r="HAF47" s="296"/>
      <c r="HAG47" s="296"/>
      <c r="HAH47" s="296"/>
      <c r="HAI47" s="296"/>
      <c r="HAJ47" s="296"/>
      <c r="HAK47" s="296"/>
      <c r="HAL47" s="296"/>
      <c r="HAM47" s="296"/>
      <c r="HAN47" s="296"/>
      <c r="HAO47" s="296"/>
      <c r="HAP47" s="296"/>
      <c r="HAQ47" s="296"/>
      <c r="HAR47" s="296"/>
      <c r="HAS47" s="296"/>
      <c r="HAT47" s="296"/>
      <c r="HAU47" s="296"/>
      <c r="HAV47" s="296"/>
      <c r="HAW47" s="296"/>
      <c r="HAX47" s="296"/>
      <c r="HAY47" s="296"/>
      <c r="HAZ47" s="296"/>
      <c r="HBA47" s="296"/>
      <c r="HBB47" s="296"/>
      <c r="HBC47" s="296"/>
      <c r="HBD47" s="296"/>
      <c r="HBE47" s="296"/>
      <c r="HBF47" s="296"/>
      <c r="HBG47" s="296"/>
      <c r="HBH47" s="296"/>
      <c r="HBI47" s="296"/>
      <c r="HBJ47" s="296"/>
      <c r="HBK47" s="296"/>
      <c r="HBL47" s="296"/>
      <c r="HBM47" s="296"/>
      <c r="HBN47" s="296"/>
      <c r="HBO47" s="296"/>
      <c r="HBP47" s="296"/>
      <c r="HBQ47" s="296"/>
      <c r="HBR47" s="296"/>
      <c r="HBS47" s="296"/>
      <c r="HBT47" s="296"/>
      <c r="HBU47" s="296"/>
      <c r="HBV47" s="296"/>
      <c r="HBW47" s="296"/>
      <c r="HBX47" s="296"/>
      <c r="HBY47" s="296"/>
      <c r="HBZ47" s="296"/>
      <c r="HCA47" s="296"/>
      <c r="HCB47" s="296"/>
      <c r="HCC47" s="296"/>
      <c r="HCD47" s="296"/>
      <c r="HCE47" s="296"/>
      <c r="HCF47" s="296"/>
      <c r="HCG47" s="296"/>
      <c r="HCH47" s="296"/>
      <c r="HCI47" s="296"/>
      <c r="HCJ47" s="296"/>
      <c r="HCK47" s="296"/>
      <c r="HCL47" s="296"/>
      <c r="HCM47" s="296"/>
      <c r="HCN47" s="296"/>
      <c r="HCO47" s="296"/>
      <c r="HCP47" s="296"/>
      <c r="HCQ47" s="296"/>
      <c r="HCR47" s="296"/>
      <c r="HCS47" s="296"/>
      <c r="HCT47" s="296"/>
      <c r="HCU47" s="296"/>
      <c r="HCV47" s="296"/>
      <c r="HCW47" s="296"/>
      <c r="HCX47" s="296"/>
      <c r="HCY47" s="296"/>
      <c r="HCZ47" s="296"/>
      <c r="HDA47" s="296"/>
      <c r="HDB47" s="296"/>
      <c r="HDC47" s="296"/>
      <c r="HDD47" s="296"/>
      <c r="HDE47" s="296"/>
      <c r="HDF47" s="296"/>
      <c r="HDG47" s="296"/>
      <c r="HDH47" s="296"/>
      <c r="HDI47" s="296"/>
      <c r="HDJ47" s="296"/>
      <c r="HDK47" s="296"/>
      <c r="HDL47" s="296"/>
      <c r="HDM47" s="296"/>
      <c r="HDN47" s="296"/>
      <c r="HDO47" s="296"/>
      <c r="HDP47" s="296"/>
      <c r="HDQ47" s="296"/>
      <c r="HDR47" s="296"/>
      <c r="HDS47" s="296"/>
      <c r="HDT47" s="296"/>
      <c r="HDU47" s="296"/>
      <c r="HDV47" s="296"/>
      <c r="HDW47" s="296"/>
      <c r="HDX47" s="296"/>
      <c r="HDY47" s="296"/>
      <c r="HDZ47" s="296"/>
      <c r="HEA47" s="296"/>
      <c r="HEB47" s="296"/>
      <c r="HEC47" s="296"/>
      <c r="HED47" s="296"/>
      <c r="HEE47" s="296"/>
      <c r="HEF47" s="296"/>
      <c r="HEG47" s="296"/>
      <c r="HEH47" s="296"/>
      <c r="HEI47" s="296"/>
      <c r="HEJ47" s="296"/>
      <c r="HEK47" s="296"/>
      <c r="HEL47" s="296"/>
      <c r="HEM47" s="296"/>
      <c r="HEN47" s="296"/>
      <c r="HEO47" s="296"/>
      <c r="HEP47" s="296"/>
      <c r="HEQ47" s="296"/>
      <c r="HER47" s="296"/>
      <c r="HES47" s="296"/>
      <c r="HET47" s="296"/>
      <c r="HEU47" s="296"/>
      <c r="HEV47" s="296"/>
      <c r="HEW47" s="296"/>
      <c r="HEX47" s="296"/>
      <c r="HEY47" s="296"/>
      <c r="HEZ47" s="296"/>
      <c r="HFA47" s="296"/>
      <c r="HFB47" s="296"/>
      <c r="HFC47" s="296"/>
      <c r="HFD47" s="296"/>
      <c r="HFE47" s="296"/>
      <c r="HFF47" s="296"/>
      <c r="HFG47" s="296"/>
      <c r="HFH47" s="296"/>
      <c r="HFI47" s="296"/>
      <c r="HFJ47" s="296"/>
      <c r="HFK47" s="296"/>
      <c r="HFL47" s="296"/>
      <c r="HFM47" s="296"/>
      <c r="HFN47" s="296"/>
      <c r="HFO47" s="296"/>
      <c r="HFP47" s="296"/>
      <c r="HFQ47" s="296"/>
      <c r="HFR47" s="296"/>
      <c r="HFS47" s="296"/>
      <c r="HFT47" s="296"/>
      <c r="HFU47" s="296"/>
      <c r="HFV47" s="296"/>
      <c r="HFW47" s="296"/>
      <c r="HFX47" s="296"/>
      <c r="HFY47" s="296"/>
      <c r="HFZ47" s="296"/>
      <c r="HGA47" s="296"/>
      <c r="HGB47" s="296"/>
      <c r="HGC47" s="296"/>
      <c r="HGD47" s="296"/>
      <c r="HGE47" s="296"/>
      <c r="HGF47" s="296"/>
      <c r="HGG47" s="296"/>
      <c r="HGH47" s="296"/>
      <c r="HGI47" s="296"/>
      <c r="HGJ47" s="296"/>
      <c r="HGK47" s="296"/>
      <c r="HGL47" s="296"/>
      <c r="HGM47" s="296"/>
      <c r="HGN47" s="296"/>
      <c r="HGO47" s="296"/>
      <c r="HGP47" s="296"/>
      <c r="HGQ47" s="296"/>
      <c r="HGR47" s="296"/>
      <c r="HGS47" s="296"/>
      <c r="HGT47" s="296"/>
      <c r="HGU47" s="296"/>
      <c r="HGV47" s="296"/>
      <c r="HGW47" s="296"/>
      <c r="HGX47" s="296"/>
      <c r="HGY47" s="296"/>
      <c r="HGZ47" s="296"/>
      <c r="HHA47" s="296"/>
      <c r="HHB47" s="296"/>
      <c r="HHC47" s="296"/>
      <c r="HHD47" s="296"/>
      <c r="HHE47" s="296"/>
      <c r="HHF47" s="296"/>
      <c r="HHG47" s="296"/>
      <c r="HHH47" s="296"/>
      <c r="HHI47" s="296"/>
      <c r="HHJ47" s="296"/>
      <c r="HHK47" s="296"/>
      <c r="HHL47" s="296"/>
      <c r="HHM47" s="296"/>
      <c r="HHN47" s="296"/>
      <c r="HHO47" s="296"/>
      <c r="HHP47" s="296"/>
      <c r="HHQ47" s="296"/>
      <c r="HHR47" s="296"/>
      <c r="HHS47" s="296"/>
      <c r="HHT47" s="296"/>
      <c r="HHU47" s="296"/>
      <c r="HHV47" s="296"/>
      <c r="HHW47" s="296"/>
      <c r="HHX47" s="296"/>
      <c r="HHY47" s="296"/>
      <c r="HHZ47" s="296"/>
      <c r="HIA47" s="296"/>
      <c r="HIB47" s="296"/>
      <c r="HIC47" s="296"/>
      <c r="HID47" s="296"/>
      <c r="HIE47" s="296"/>
      <c r="HIF47" s="296"/>
      <c r="HIG47" s="296"/>
      <c r="HIH47" s="296"/>
      <c r="HII47" s="296"/>
      <c r="HIJ47" s="296"/>
      <c r="HIK47" s="296"/>
      <c r="HIL47" s="296"/>
      <c r="HIM47" s="296"/>
      <c r="HIN47" s="296"/>
      <c r="HIO47" s="296"/>
      <c r="HIP47" s="296"/>
      <c r="HIQ47" s="296"/>
      <c r="HIR47" s="296"/>
      <c r="HIS47" s="296"/>
      <c r="HIT47" s="296"/>
      <c r="HIU47" s="296"/>
      <c r="HIV47" s="296"/>
      <c r="HIW47" s="296"/>
      <c r="HIX47" s="296"/>
      <c r="HIY47" s="296"/>
      <c r="HIZ47" s="296"/>
      <c r="HJA47" s="296"/>
      <c r="HJB47" s="296"/>
      <c r="HJC47" s="296"/>
      <c r="HJD47" s="296"/>
      <c r="HJE47" s="296"/>
      <c r="HJF47" s="296"/>
      <c r="HJG47" s="296"/>
      <c r="HJH47" s="296"/>
      <c r="HJI47" s="296"/>
      <c r="HJJ47" s="296"/>
      <c r="HJK47" s="296"/>
      <c r="HJL47" s="296"/>
      <c r="HJM47" s="296"/>
      <c r="HJN47" s="296"/>
      <c r="HJO47" s="296"/>
      <c r="HJP47" s="296"/>
      <c r="HJQ47" s="296"/>
      <c r="HJR47" s="296"/>
      <c r="HJS47" s="296"/>
      <c r="HJT47" s="296"/>
      <c r="HJU47" s="296"/>
      <c r="HJV47" s="296"/>
      <c r="HJW47" s="296"/>
      <c r="HJX47" s="296"/>
      <c r="HJY47" s="296"/>
      <c r="HJZ47" s="296"/>
      <c r="HKA47" s="296"/>
      <c r="HKB47" s="296"/>
      <c r="HKC47" s="296"/>
      <c r="HKD47" s="296"/>
      <c r="HKE47" s="296"/>
      <c r="HKF47" s="296"/>
      <c r="HKG47" s="296"/>
      <c r="HKH47" s="296"/>
      <c r="HKI47" s="296"/>
      <c r="HKJ47" s="296"/>
      <c r="HKK47" s="296"/>
      <c r="HKL47" s="296"/>
      <c r="HKM47" s="296"/>
      <c r="HKN47" s="296"/>
      <c r="HKO47" s="296"/>
      <c r="HKP47" s="296"/>
      <c r="HKQ47" s="296"/>
      <c r="HKR47" s="296"/>
      <c r="HKS47" s="296"/>
      <c r="HKT47" s="296"/>
      <c r="HKU47" s="296"/>
      <c r="HKV47" s="296"/>
      <c r="HKW47" s="296"/>
      <c r="HKX47" s="296"/>
      <c r="HKY47" s="296"/>
      <c r="HKZ47" s="296"/>
      <c r="HLA47" s="296"/>
      <c r="HLB47" s="296"/>
      <c r="HLC47" s="296"/>
      <c r="HLD47" s="296"/>
      <c r="HLE47" s="296"/>
      <c r="HLF47" s="296"/>
      <c r="HLG47" s="296"/>
      <c r="HLH47" s="296"/>
      <c r="HLI47" s="296"/>
      <c r="HLJ47" s="296"/>
      <c r="HLK47" s="296"/>
      <c r="HLL47" s="296"/>
      <c r="HLM47" s="296"/>
      <c r="HLN47" s="296"/>
      <c r="HLO47" s="296"/>
      <c r="HLP47" s="296"/>
      <c r="HLQ47" s="296"/>
      <c r="HLR47" s="296"/>
      <c r="HLS47" s="296"/>
      <c r="HLT47" s="296"/>
      <c r="HLU47" s="296"/>
      <c r="HLV47" s="296"/>
      <c r="HLW47" s="296"/>
      <c r="HLX47" s="296"/>
      <c r="HLY47" s="296"/>
      <c r="HLZ47" s="296"/>
      <c r="HMA47" s="296"/>
      <c r="HMB47" s="296"/>
      <c r="HMC47" s="296"/>
      <c r="HMD47" s="296"/>
      <c r="HME47" s="296"/>
      <c r="HMF47" s="296"/>
      <c r="HMG47" s="296"/>
      <c r="HMH47" s="296"/>
      <c r="HMI47" s="296"/>
      <c r="HMJ47" s="296"/>
      <c r="HMK47" s="296"/>
      <c r="HML47" s="296"/>
      <c r="HMM47" s="296"/>
      <c r="HMN47" s="296"/>
      <c r="HMO47" s="296"/>
      <c r="HMP47" s="296"/>
      <c r="HMQ47" s="296"/>
      <c r="HMR47" s="296"/>
      <c r="HMS47" s="296"/>
      <c r="HMT47" s="296"/>
      <c r="HMU47" s="296"/>
      <c r="HMV47" s="296"/>
      <c r="HMW47" s="296"/>
      <c r="HMX47" s="296"/>
      <c r="HMY47" s="296"/>
      <c r="HMZ47" s="296"/>
      <c r="HNA47" s="296"/>
      <c r="HNB47" s="296"/>
      <c r="HNC47" s="296"/>
      <c r="HND47" s="296"/>
      <c r="HNE47" s="296"/>
      <c r="HNF47" s="296"/>
      <c r="HNG47" s="296"/>
      <c r="HNH47" s="296"/>
      <c r="HNI47" s="296"/>
      <c r="HNJ47" s="296"/>
      <c r="HNK47" s="296"/>
      <c r="HNL47" s="296"/>
      <c r="HNM47" s="296"/>
      <c r="HNN47" s="296"/>
      <c r="HNO47" s="296"/>
      <c r="HNP47" s="296"/>
      <c r="HNQ47" s="296"/>
      <c r="HNR47" s="296"/>
      <c r="HNS47" s="296"/>
      <c r="HNT47" s="296"/>
      <c r="HNU47" s="296"/>
      <c r="HNV47" s="296"/>
      <c r="HNW47" s="296"/>
      <c r="HNX47" s="296"/>
      <c r="HNY47" s="296"/>
      <c r="HNZ47" s="296"/>
      <c r="HOA47" s="296"/>
      <c r="HOB47" s="296"/>
      <c r="HOC47" s="296"/>
      <c r="HOD47" s="296"/>
      <c r="HOE47" s="296"/>
      <c r="HOF47" s="296"/>
      <c r="HOG47" s="296"/>
      <c r="HOH47" s="296"/>
      <c r="HOI47" s="296"/>
      <c r="HOJ47" s="296"/>
      <c r="HOK47" s="296"/>
      <c r="HOL47" s="296"/>
      <c r="HOM47" s="296"/>
      <c r="HON47" s="296"/>
      <c r="HOO47" s="296"/>
      <c r="HOP47" s="296"/>
      <c r="HOQ47" s="296"/>
      <c r="HOR47" s="296"/>
      <c r="HOS47" s="296"/>
      <c r="HOT47" s="296"/>
      <c r="HOU47" s="296"/>
      <c r="HOV47" s="296"/>
      <c r="HOW47" s="296"/>
      <c r="HOX47" s="296"/>
      <c r="HOY47" s="296"/>
      <c r="HOZ47" s="296"/>
      <c r="HPA47" s="296"/>
      <c r="HPB47" s="296"/>
      <c r="HPC47" s="296"/>
      <c r="HPD47" s="296"/>
      <c r="HPE47" s="296"/>
      <c r="HPF47" s="296"/>
      <c r="HPG47" s="296"/>
      <c r="HPH47" s="296"/>
      <c r="HPI47" s="296"/>
      <c r="HPJ47" s="296"/>
      <c r="HPK47" s="296"/>
      <c r="HPL47" s="296"/>
      <c r="HPM47" s="296"/>
      <c r="HPN47" s="296"/>
      <c r="HPO47" s="296"/>
      <c r="HPP47" s="296"/>
      <c r="HPQ47" s="296"/>
      <c r="HPR47" s="296"/>
      <c r="HPS47" s="296"/>
      <c r="HPT47" s="296"/>
      <c r="HPU47" s="296"/>
      <c r="HPV47" s="296"/>
      <c r="HPW47" s="296"/>
      <c r="HPX47" s="296"/>
      <c r="HPY47" s="296"/>
      <c r="HPZ47" s="296"/>
      <c r="HQA47" s="296"/>
      <c r="HQB47" s="296"/>
      <c r="HQC47" s="296"/>
      <c r="HQD47" s="296"/>
      <c r="HQE47" s="296"/>
      <c r="HQF47" s="296"/>
      <c r="HQG47" s="296"/>
      <c r="HQH47" s="296"/>
      <c r="HQI47" s="296"/>
      <c r="HQJ47" s="296"/>
      <c r="HQK47" s="296"/>
      <c r="HQL47" s="296"/>
      <c r="HQM47" s="296"/>
      <c r="HQN47" s="296"/>
      <c r="HQO47" s="296"/>
      <c r="HQP47" s="296"/>
      <c r="HQQ47" s="296"/>
      <c r="HQR47" s="296"/>
      <c r="HQS47" s="296"/>
      <c r="HQT47" s="296"/>
      <c r="HQU47" s="296"/>
      <c r="HQV47" s="296"/>
      <c r="HQW47" s="296"/>
      <c r="HQX47" s="296"/>
      <c r="HQY47" s="296"/>
      <c r="HQZ47" s="296"/>
      <c r="HRA47" s="296"/>
      <c r="HRB47" s="296"/>
      <c r="HRC47" s="296"/>
      <c r="HRD47" s="296"/>
      <c r="HRE47" s="296"/>
      <c r="HRF47" s="296"/>
      <c r="HRG47" s="296"/>
      <c r="HRH47" s="296"/>
      <c r="HRI47" s="296"/>
      <c r="HRJ47" s="296"/>
      <c r="HRK47" s="296"/>
      <c r="HRL47" s="296"/>
      <c r="HRM47" s="296"/>
      <c r="HRN47" s="296"/>
      <c r="HRO47" s="296"/>
      <c r="HRP47" s="296"/>
      <c r="HRQ47" s="296"/>
      <c r="HRR47" s="296"/>
      <c r="HRS47" s="296"/>
      <c r="HRT47" s="296"/>
      <c r="HRU47" s="296"/>
      <c r="HRV47" s="296"/>
      <c r="HRW47" s="296"/>
      <c r="HRX47" s="296"/>
      <c r="HRY47" s="296"/>
      <c r="HRZ47" s="296"/>
      <c r="HSA47" s="296"/>
      <c r="HSB47" s="296"/>
      <c r="HSC47" s="296"/>
      <c r="HSD47" s="296"/>
      <c r="HSE47" s="296"/>
      <c r="HSF47" s="296"/>
      <c r="HSG47" s="296"/>
      <c r="HSH47" s="296"/>
      <c r="HSI47" s="296"/>
      <c r="HSJ47" s="296"/>
      <c r="HSK47" s="296"/>
      <c r="HSL47" s="296"/>
      <c r="HSM47" s="296"/>
      <c r="HSN47" s="296"/>
      <c r="HSO47" s="296"/>
      <c r="HSP47" s="296"/>
      <c r="HSQ47" s="296"/>
      <c r="HSR47" s="296"/>
      <c r="HSS47" s="296"/>
      <c r="HST47" s="296"/>
      <c r="HSU47" s="296"/>
      <c r="HSV47" s="296"/>
      <c r="HSW47" s="296"/>
      <c r="HSX47" s="296"/>
      <c r="HSY47" s="296"/>
      <c r="HSZ47" s="296"/>
      <c r="HTA47" s="296"/>
      <c r="HTB47" s="296"/>
      <c r="HTC47" s="296"/>
      <c r="HTD47" s="296"/>
      <c r="HTE47" s="296"/>
      <c r="HTF47" s="296"/>
      <c r="HTG47" s="296"/>
      <c r="HTH47" s="296"/>
      <c r="HTI47" s="296"/>
      <c r="HTJ47" s="296"/>
      <c r="HTK47" s="296"/>
      <c r="HTL47" s="296"/>
      <c r="HTM47" s="296"/>
      <c r="HTN47" s="296"/>
      <c r="HTO47" s="296"/>
      <c r="HTP47" s="296"/>
      <c r="HTQ47" s="296"/>
      <c r="HTR47" s="296"/>
      <c r="HTS47" s="296"/>
      <c r="HTT47" s="296"/>
      <c r="HTU47" s="296"/>
      <c r="HTV47" s="296"/>
      <c r="HTW47" s="296"/>
      <c r="HTX47" s="296"/>
      <c r="HTY47" s="296"/>
      <c r="HTZ47" s="296"/>
      <c r="HUA47" s="296"/>
      <c r="HUB47" s="296"/>
      <c r="HUC47" s="296"/>
      <c r="HUD47" s="296"/>
      <c r="HUE47" s="296"/>
      <c r="HUF47" s="296"/>
      <c r="HUG47" s="296"/>
      <c r="HUH47" s="296"/>
      <c r="HUI47" s="296"/>
      <c r="HUJ47" s="296"/>
      <c r="HUK47" s="296"/>
      <c r="HUL47" s="296"/>
      <c r="HUM47" s="296"/>
      <c r="HUN47" s="296"/>
      <c r="HUO47" s="296"/>
      <c r="HUP47" s="296"/>
      <c r="HUQ47" s="296"/>
      <c r="HUR47" s="296"/>
      <c r="HUS47" s="296"/>
      <c r="HUT47" s="296"/>
      <c r="HUU47" s="296"/>
      <c r="HUV47" s="296"/>
      <c r="HUW47" s="296"/>
      <c r="HUX47" s="296"/>
      <c r="HUY47" s="296"/>
      <c r="HUZ47" s="296"/>
      <c r="HVA47" s="296"/>
      <c r="HVB47" s="296"/>
      <c r="HVC47" s="296"/>
      <c r="HVD47" s="296"/>
      <c r="HVE47" s="296"/>
      <c r="HVF47" s="296"/>
      <c r="HVG47" s="296"/>
      <c r="HVH47" s="296"/>
      <c r="HVI47" s="296"/>
      <c r="HVJ47" s="296"/>
      <c r="HVK47" s="296"/>
      <c r="HVL47" s="296"/>
      <c r="HVM47" s="296"/>
      <c r="HVN47" s="296"/>
      <c r="HVO47" s="296"/>
      <c r="HVP47" s="296"/>
      <c r="HVQ47" s="296"/>
      <c r="HVR47" s="296"/>
      <c r="HVS47" s="296"/>
      <c r="HVT47" s="296"/>
      <c r="HVU47" s="296"/>
      <c r="HVV47" s="296"/>
      <c r="HVW47" s="296"/>
      <c r="HVX47" s="296"/>
      <c r="HVY47" s="296"/>
      <c r="HVZ47" s="296"/>
      <c r="HWA47" s="296"/>
      <c r="HWB47" s="296"/>
      <c r="HWC47" s="296"/>
      <c r="HWD47" s="296"/>
      <c r="HWE47" s="296"/>
      <c r="HWF47" s="296"/>
      <c r="HWG47" s="296"/>
      <c r="HWH47" s="296"/>
      <c r="HWI47" s="296"/>
      <c r="HWJ47" s="296"/>
      <c r="HWK47" s="296"/>
      <c r="HWL47" s="296"/>
      <c r="HWM47" s="296"/>
      <c r="HWN47" s="296"/>
      <c r="HWO47" s="296"/>
      <c r="HWP47" s="296"/>
      <c r="HWQ47" s="296"/>
      <c r="HWR47" s="296"/>
      <c r="HWS47" s="296"/>
      <c r="HWT47" s="296"/>
      <c r="HWU47" s="296"/>
      <c r="HWV47" s="296"/>
      <c r="HWW47" s="296"/>
      <c r="HWX47" s="296"/>
      <c r="HWY47" s="296"/>
      <c r="HWZ47" s="296"/>
      <c r="HXA47" s="296"/>
      <c r="HXB47" s="296"/>
      <c r="HXC47" s="296"/>
      <c r="HXD47" s="296"/>
      <c r="HXE47" s="296"/>
      <c r="HXF47" s="296"/>
      <c r="HXG47" s="296"/>
      <c r="HXH47" s="296"/>
      <c r="HXI47" s="296"/>
      <c r="HXJ47" s="296"/>
      <c r="HXK47" s="296"/>
      <c r="HXL47" s="296"/>
      <c r="HXM47" s="296"/>
      <c r="HXN47" s="296"/>
      <c r="HXO47" s="296"/>
      <c r="HXP47" s="296"/>
      <c r="HXQ47" s="296"/>
      <c r="HXR47" s="296"/>
      <c r="HXS47" s="296"/>
      <c r="HXT47" s="296"/>
      <c r="HXU47" s="296"/>
      <c r="HXV47" s="296"/>
      <c r="HXW47" s="296"/>
      <c r="HXX47" s="296"/>
      <c r="HXY47" s="296"/>
      <c r="HXZ47" s="296"/>
      <c r="HYA47" s="296"/>
      <c r="HYB47" s="296"/>
      <c r="HYC47" s="296"/>
      <c r="HYD47" s="296"/>
      <c r="HYE47" s="296"/>
      <c r="HYF47" s="296"/>
      <c r="HYG47" s="296"/>
      <c r="HYH47" s="296"/>
      <c r="HYI47" s="296"/>
      <c r="HYJ47" s="296"/>
      <c r="HYK47" s="296"/>
      <c r="HYL47" s="296"/>
      <c r="HYM47" s="296"/>
      <c r="HYN47" s="296"/>
      <c r="HYO47" s="296"/>
      <c r="HYP47" s="296"/>
      <c r="HYQ47" s="296"/>
      <c r="HYR47" s="296"/>
      <c r="HYS47" s="296"/>
      <c r="HYT47" s="296"/>
      <c r="HYU47" s="296"/>
      <c r="HYV47" s="296"/>
      <c r="HYW47" s="296"/>
      <c r="HYX47" s="296"/>
      <c r="HYY47" s="296"/>
      <c r="HYZ47" s="296"/>
      <c r="HZA47" s="296"/>
      <c r="HZB47" s="296"/>
      <c r="HZC47" s="296"/>
      <c r="HZD47" s="296"/>
      <c r="HZE47" s="296"/>
      <c r="HZF47" s="296"/>
      <c r="HZG47" s="296"/>
      <c r="HZH47" s="296"/>
      <c r="HZI47" s="296"/>
      <c r="HZJ47" s="296"/>
      <c r="HZK47" s="296"/>
      <c r="HZL47" s="296"/>
      <c r="HZM47" s="296"/>
      <c r="HZN47" s="296"/>
      <c r="HZO47" s="296"/>
      <c r="HZP47" s="296"/>
      <c r="HZQ47" s="296"/>
      <c r="HZR47" s="296"/>
      <c r="HZS47" s="296"/>
      <c r="HZT47" s="296"/>
      <c r="HZU47" s="296"/>
      <c r="HZV47" s="296"/>
      <c r="HZW47" s="296"/>
      <c r="HZX47" s="296"/>
      <c r="HZY47" s="296"/>
      <c r="HZZ47" s="296"/>
      <c r="IAA47" s="296"/>
      <c r="IAB47" s="296"/>
      <c r="IAC47" s="296"/>
      <c r="IAD47" s="296"/>
      <c r="IAE47" s="296"/>
      <c r="IAF47" s="296"/>
      <c r="IAG47" s="296"/>
      <c r="IAH47" s="296"/>
      <c r="IAI47" s="296"/>
      <c r="IAJ47" s="296"/>
      <c r="IAK47" s="296"/>
      <c r="IAL47" s="296"/>
      <c r="IAM47" s="296"/>
      <c r="IAN47" s="296"/>
      <c r="IAO47" s="296"/>
      <c r="IAP47" s="296"/>
      <c r="IAQ47" s="296"/>
      <c r="IAR47" s="296"/>
      <c r="IAS47" s="296"/>
      <c r="IAT47" s="296"/>
      <c r="IAU47" s="296"/>
      <c r="IAV47" s="296"/>
      <c r="IAW47" s="296"/>
      <c r="IAX47" s="296"/>
      <c r="IAY47" s="296"/>
      <c r="IAZ47" s="296"/>
      <c r="IBA47" s="296"/>
      <c r="IBB47" s="296"/>
      <c r="IBC47" s="296"/>
      <c r="IBD47" s="296"/>
      <c r="IBE47" s="296"/>
      <c r="IBF47" s="296"/>
      <c r="IBG47" s="296"/>
      <c r="IBH47" s="296"/>
      <c r="IBI47" s="296"/>
      <c r="IBJ47" s="296"/>
      <c r="IBK47" s="296"/>
      <c r="IBL47" s="296"/>
      <c r="IBM47" s="296"/>
      <c r="IBN47" s="296"/>
      <c r="IBO47" s="296"/>
      <c r="IBP47" s="296"/>
      <c r="IBQ47" s="296"/>
      <c r="IBR47" s="296"/>
      <c r="IBS47" s="296"/>
      <c r="IBT47" s="296"/>
      <c r="IBU47" s="296"/>
      <c r="IBV47" s="296"/>
      <c r="IBW47" s="296"/>
      <c r="IBX47" s="296"/>
      <c r="IBY47" s="296"/>
      <c r="IBZ47" s="296"/>
      <c r="ICA47" s="296"/>
      <c r="ICB47" s="296"/>
      <c r="ICC47" s="296"/>
      <c r="ICD47" s="296"/>
      <c r="ICE47" s="296"/>
      <c r="ICF47" s="296"/>
      <c r="ICG47" s="296"/>
      <c r="ICH47" s="296"/>
      <c r="ICI47" s="296"/>
      <c r="ICJ47" s="296"/>
      <c r="ICK47" s="296"/>
      <c r="ICL47" s="296"/>
      <c r="ICM47" s="296"/>
      <c r="ICN47" s="296"/>
      <c r="ICO47" s="296"/>
      <c r="ICP47" s="296"/>
      <c r="ICQ47" s="296"/>
      <c r="ICR47" s="296"/>
      <c r="ICS47" s="296"/>
      <c r="ICT47" s="296"/>
      <c r="ICU47" s="296"/>
      <c r="ICV47" s="296"/>
      <c r="ICW47" s="296"/>
      <c r="ICX47" s="296"/>
      <c r="ICY47" s="296"/>
      <c r="ICZ47" s="296"/>
      <c r="IDA47" s="296"/>
      <c r="IDB47" s="296"/>
      <c r="IDC47" s="296"/>
      <c r="IDD47" s="296"/>
      <c r="IDE47" s="296"/>
      <c r="IDF47" s="296"/>
      <c r="IDG47" s="296"/>
      <c r="IDH47" s="296"/>
      <c r="IDI47" s="296"/>
      <c r="IDJ47" s="296"/>
      <c r="IDK47" s="296"/>
      <c r="IDL47" s="296"/>
      <c r="IDM47" s="296"/>
      <c r="IDN47" s="296"/>
      <c r="IDO47" s="296"/>
      <c r="IDP47" s="296"/>
      <c r="IDQ47" s="296"/>
      <c r="IDR47" s="296"/>
      <c r="IDS47" s="296"/>
      <c r="IDT47" s="296"/>
      <c r="IDU47" s="296"/>
      <c r="IDV47" s="296"/>
      <c r="IDW47" s="296"/>
      <c r="IDX47" s="296"/>
      <c r="IDY47" s="296"/>
      <c r="IDZ47" s="296"/>
      <c r="IEA47" s="296"/>
      <c r="IEB47" s="296"/>
      <c r="IEC47" s="296"/>
      <c r="IED47" s="296"/>
      <c r="IEE47" s="296"/>
      <c r="IEF47" s="296"/>
      <c r="IEG47" s="296"/>
      <c r="IEH47" s="296"/>
      <c r="IEI47" s="296"/>
      <c r="IEJ47" s="296"/>
      <c r="IEK47" s="296"/>
      <c r="IEL47" s="296"/>
      <c r="IEM47" s="296"/>
      <c r="IEN47" s="296"/>
      <c r="IEO47" s="296"/>
      <c r="IEP47" s="296"/>
      <c r="IEQ47" s="296"/>
      <c r="IER47" s="296"/>
      <c r="IES47" s="296"/>
      <c r="IET47" s="296"/>
      <c r="IEU47" s="296"/>
      <c r="IEV47" s="296"/>
      <c r="IEW47" s="296"/>
      <c r="IEX47" s="296"/>
      <c r="IEY47" s="296"/>
      <c r="IEZ47" s="296"/>
      <c r="IFA47" s="296"/>
      <c r="IFB47" s="296"/>
      <c r="IFC47" s="296"/>
      <c r="IFD47" s="296"/>
      <c r="IFE47" s="296"/>
      <c r="IFF47" s="296"/>
      <c r="IFG47" s="296"/>
      <c r="IFH47" s="296"/>
      <c r="IFI47" s="296"/>
      <c r="IFJ47" s="296"/>
      <c r="IFK47" s="296"/>
      <c r="IFL47" s="296"/>
      <c r="IFM47" s="296"/>
      <c r="IFN47" s="296"/>
      <c r="IFO47" s="296"/>
      <c r="IFP47" s="296"/>
      <c r="IFQ47" s="296"/>
      <c r="IFR47" s="296"/>
      <c r="IFS47" s="296"/>
      <c r="IFT47" s="296"/>
      <c r="IFU47" s="296"/>
      <c r="IFV47" s="296"/>
      <c r="IFW47" s="296"/>
      <c r="IFX47" s="296"/>
      <c r="IFY47" s="296"/>
      <c r="IFZ47" s="296"/>
      <c r="IGA47" s="296"/>
      <c r="IGB47" s="296"/>
      <c r="IGC47" s="296"/>
      <c r="IGD47" s="296"/>
      <c r="IGE47" s="296"/>
      <c r="IGF47" s="296"/>
      <c r="IGG47" s="296"/>
      <c r="IGH47" s="296"/>
      <c r="IGI47" s="296"/>
      <c r="IGJ47" s="296"/>
      <c r="IGK47" s="296"/>
      <c r="IGL47" s="296"/>
      <c r="IGM47" s="296"/>
      <c r="IGN47" s="296"/>
      <c r="IGO47" s="296"/>
      <c r="IGP47" s="296"/>
      <c r="IGQ47" s="296"/>
      <c r="IGR47" s="296"/>
      <c r="IGS47" s="296"/>
      <c r="IGT47" s="296"/>
      <c r="IGU47" s="296"/>
      <c r="IGV47" s="296"/>
      <c r="IGW47" s="296"/>
      <c r="IGX47" s="296"/>
      <c r="IGY47" s="296"/>
      <c r="IGZ47" s="296"/>
      <c r="IHA47" s="296"/>
      <c r="IHB47" s="296"/>
      <c r="IHC47" s="296"/>
      <c r="IHD47" s="296"/>
      <c r="IHE47" s="296"/>
      <c r="IHF47" s="296"/>
      <c r="IHG47" s="296"/>
      <c r="IHH47" s="296"/>
      <c r="IHI47" s="296"/>
      <c r="IHJ47" s="296"/>
      <c r="IHK47" s="296"/>
      <c r="IHL47" s="296"/>
      <c r="IHM47" s="296"/>
      <c r="IHN47" s="296"/>
      <c r="IHO47" s="296"/>
      <c r="IHP47" s="296"/>
      <c r="IHQ47" s="296"/>
      <c r="IHR47" s="296"/>
      <c r="IHS47" s="296"/>
      <c r="IHT47" s="296"/>
      <c r="IHU47" s="296"/>
      <c r="IHV47" s="296"/>
      <c r="IHW47" s="296"/>
      <c r="IHX47" s="296"/>
      <c r="IHY47" s="296"/>
      <c r="IHZ47" s="296"/>
      <c r="IIA47" s="296"/>
      <c r="IIB47" s="296"/>
      <c r="IIC47" s="296"/>
      <c r="IID47" s="296"/>
      <c r="IIE47" s="296"/>
      <c r="IIF47" s="296"/>
      <c r="IIG47" s="296"/>
      <c r="IIH47" s="296"/>
      <c r="III47" s="296"/>
      <c r="IIJ47" s="296"/>
      <c r="IIK47" s="296"/>
      <c r="IIL47" s="296"/>
      <c r="IIM47" s="296"/>
      <c r="IIN47" s="296"/>
      <c r="IIO47" s="296"/>
      <c r="IIP47" s="296"/>
      <c r="IIQ47" s="296"/>
      <c r="IIR47" s="296"/>
      <c r="IIS47" s="296"/>
      <c r="IIT47" s="296"/>
      <c r="IIU47" s="296"/>
      <c r="IIV47" s="296"/>
      <c r="IIW47" s="296"/>
      <c r="IIX47" s="296"/>
      <c r="IIY47" s="296"/>
      <c r="IIZ47" s="296"/>
      <c r="IJA47" s="296"/>
      <c r="IJB47" s="296"/>
      <c r="IJC47" s="296"/>
      <c r="IJD47" s="296"/>
      <c r="IJE47" s="296"/>
      <c r="IJF47" s="296"/>
      <c r="IJG47" s="296"/>
      <c r="IJH47" s="296"/>
      <c r="IJI47" s="296"/>
      <c r="IJJ47" s="296"/>
      <c r="IJK47" s="296"/>
      <c r="IJL47" s="296"/>
      <c r="IJM47" s="296"/>
      <c r="IJN47" s="296"/>
      <c r="IJO47" s="296"/>
      <c r="IJP47" s="296"/>
      <c r="IJQ47" s="296"/>
      <c r="IJR47" s="296"/>
      <c r="IJS47" s="296"/>
      <c r="IJT47" s="296"/>
      <c r="IJU47" s="296"/>
      <c r="IJV47" s="296"/>
      <c r="IJW47" s="296"/>
      <c r="IJX47" s="296"/>
      <c r="IJY47" s="296"/>
      <c r="IJZ47" s="296"/>
      <c r="IKA47" s="296"/>
      <c r="IKB47" s="296"/>
      <c r="IKC47" s="296"/>
      <c r="IKD47" s="296"/>
      <c r="IKE47" s="296"/>
      <c r="IKF47" s="296"/>
      <c r="IKG47" s="296"/>
      <c r="IKH47" s="296"/>
      <c r="IKI47" s="296"/>
      <c r="IKJ47" s="296"/>
      <c r="IKK47" s="296"/>
      <c r="IKL47" s="296"/>
      <c r="IKM47" s="296"/>
      <c r="IKN47" s="296"/>
      <c r="IKO47" s="296"/>
      <c r="IKP47" s="296"/>
      <c r="IKQ47" s="296"/>
      <c r="IKR47" s="296"/>
      <c r="IKS47" s="296"/>
      <c r="IKT47" s="296"/>
      <c r="IKU47" s="296"/>
      <c r="IKV47" s="296"/>
      <c r="IKW47" s="296"/>
      <c r="IKX47" s="296"/>
      <c r="IKY47" s="296"/>
      <c r="IKZ47" s="296"/>
      <c r="ILA47" s="296"/>
      <c r="ILB47" s="296"/>
      <c r="ILC47" s="296"/>
      <c r="ILD47" s="296"/>
      <c r="ILE47" s="296"/>
      <c r="ILF47" s="296"/>
      <c r="ILG47" s="296"/>
      <c r="ILH47" s="296"/>
      <c r="ILI47" s="296"/>
      <c r="ILJ47" s="296"/>
      <c r="ILK47" s="296"/>
      <c r="ILL47" s="296"/>
      <c r="ILM47" s="296"/>
      <c r="ILN47" s="296"/>
      <c r="ILO47" s="296"/>
      <c r="ILP47" s="296"/>
      <c r="ILQ47" s="296"/>
      <c r="ILR47" s="296"/>
      <c r="ILS47" s="296"/>
      <c r="ILT47" s="296"/>
      <c r="ILU47" s="296"/>
      <c r="ILV47" s="296"/>
      <c r="ILW47" s="296"/>
      <c r="ILX47" s="296"/>
      <c r="ILY47" s="296"/>
      <c r="ILZ47" s="296"/>
      <c r="IMA47" s="296"/>
      <c r="IMB47" s="296"/>
      <c r="IMC47" s="296"/>
      <c r="IMD47" s="296"/>
      <c r="IME47" s="296"/>
      <c r="IMF47" s="296"/>
      <c r="IMG47" s="296"/>
      <c r="IMH47" s="296"/>
      <c r="IMI47" s="296"/>
      <c r="IMJ47" s="296"/>
      <c r="IMK47" s="296"/>
      <c r="IML47" s="296"/>
      <c r="IMM47" s="296"/>
      <c r="IMN47" s="296"/>
      <c r="IMO47" s="296"/>
      <c r="IMP47" s="296"/>
      <c r="IMQ47" s="296"/>
      <c r="IMR47" s="296"/>
      <c r="IMS47" s="296"/>
      <c r="IMT47" s="296"/>
      <c r="IMU47" s="296"/>
      <c r="IMV47" s="296"/>
      <c r="IMW47" s="296"/>
      <c r="IMX47" s="296"/>
      <c r="IMY47" s="296"/>
      <c r="IMZ47" s="296"/>
      <c r="INA47" s="296"/>
      <c r="INB47" s="296"/>
      <c r="INC47" s="296"/>
      <c r="IND47" s="296"/>
      <c r="INE47" s="296"/>
      <c r="INF47" s="296"/>
      <c r="ING47" s="296"/>
      <c r="INH47" s="296"/>
      <c r="INI47" s="296"/>
      <c r="INJ47" s="296"/>
      <c r="INK47" s="296"/>
      <c r="INL47" s="296"/>
      <c r="INM47" s="296"/>
      <c r="INN47" s="296"/>
      <c r="INO47" s="296"/>
      <c r="INP47" s="296"/>
      <c r="INQ47" s="296"/>
      <c r="INR47" s="296"/>
      <c r="INS47" s="296"/>
      <c r="INT47" s="296"/>
      <c r="INU47" s="296"/>
      <c r="INV47" s="296"/>
      <c r="INW47" s="296"/>
      <c r="INX47" s="296"/>
      <c r="INY47" s="296"/>
      <c r="INZ47" s="296"/>
      <c r="IOA47" s="296"/>
      <c r="IOB47" s="296"/>
      <c r="IOC47" s="296"/>
      <c r="IOD47" s="296"/>
      <c r="IOE47" s="296"/>
      <c r="IOF47" s="296"/>
      <c r="IOG47" s="296"/>
      <c r="IOH47" s="296"/>
      <c r="IOI47" s="296"/>
      <c r="IOJ47" s="296"/>
      <c r="IOK47" s="296"/>
      <c r="IOL47" s="296"/>
      <c r="IOM47" s="296"/>
      <c r="ION47" s="296"/>
      <c r="IOO47" s="296"/>
      <c r="IOP47" s="296"/>
      <c r="IOQ47" s="296"/>
      <c r="IOR47" s="296"/>
      <c r="IOS47" s="296"/>
      <c r="IOT47" s="296"/>
      <c r="IOU47" s="296"/>
      <c r="IOV47" s="296"/>
      <c r="IOW47" s="296"/>
      <c r="IOX47" s="296"/>
      <c r="IOY47" s="296"/>
      <c r="IOZ47" s="296"/>
      <c r="IPA47" s="296"/>
      <c r="IPB47" s="296"/>
      <c r="IPC47" s="296"/>
      <c r="IPD47" s="296"/>
      <c r="IPE47" s="296"/>
      <c r="IPF47" s="296"/>
      <c r="IPG47" s="296"/>
      <c r="IPH47" s="296"/>
      <c r="IPI47" s="296"/>
      <c r="IPJ47" s="296"/>
      <c r="IPK47" s="296"/>
      <c r="IPL47" s="296"/>
      <c r="IPM47" s="296"/>
      <c r="IPN47" s="296"/>
      <c r="IPO47" s="296"/>
      <c r="IPP47" s="296"/>
      <c r="IPQ47" s="296"/>
      <c r="IPR47" s="296"/>
      <c r="IPS47" s="296"/>
      <c r="IPT47" s="296"/>
      <c r="IPU47" s="296"/>
      <c r="IPV47" s="296"/>
      <c r="IPW47" s="296"/>
      <c r="IPX47" s="296"/>
      <c r="IPY47" s="296"/>
      <c r="IPZ47" s="296"/>
      <c r="IQA47" s="296"/>
      <c r="IQB47" s="296"/>
      <c r="IQC47" s="296"/>
      <c r="IQD47" s="296"/>
      <c r="IQE47" s="296"/>
      <c r="IQF47" s="296"/>
      <c r="IQG47" s="296"/>
      <c r="IQH47" s="296"/>
      <c r="IQI47" s="296"/>
      <c r="IQJ47" s="296"/>
      <c r="IQK47" s="296"/>
      <c r="IQL47" s="296"/>
      <c r="IQM47" s="296"/>
      <c r="IQN47" s="296"/>
      <c r="IQO47" s="296"/>
      <c r="IQP47" s="296"/>
      <c r="IQQ47" s="296"/>
      <c r="IQR47" s="296"/>
      <c r="IQS47" s="296"/>
      <c r="IQT47" s="296"/>
      <c r="IQU47" s="296"/>
      <c r="IQV47" s="296"/>
      <c r="IQW47" s="296"/>
      <c r="IQX47" s="296"/>
      <c r="IQY47" s="296"/>
      <c r="IQZ47" s="296"/>
      <c r="IRA47" s="296"/>
      <c r="IRB47" s="296"/>
      <c r="IRC47" s="296"/>
      <c r="IRD47" s="296"/>
      <c r="IRE47" s="296"/>
      <c r="IRF47" s="296"/>
      <c r="IRG47" s="296"/>
      <c r="IRH47" s="296"/>
      <c r="IRI47" s="296"/>
      <c r="IRJ47" s="296"/>
      <c r="IRK47" s="296"/>
      <c r="IRL47" s="296"/>
      <c r="IRM47" s="296"/>
      <c r="IRN47" s="296"/>
      <c r="IRO47" s="296"/>
      <c r="IRP47" s="296"/>
      <c r="IRQ47" s="296"/>
      <c r="IRR47" s="296"/>
      <c r="IRS47" s="296"/>
      <c r="IRT47" s="296"/>
      <c r="IRU47" s="296"/>
      <c r="IRV47" s="296"/>
      <c r="IRW47" s="296"/>
      <c r="IRX47" s="296"/>
      <c r="IRY47" s="296"/>
      <c r="IRZ47" s="296"/>
      <c r="ISA47" s="296"/>
      <c r="ISB47" s="296"/>
      <c r="ISC47" s="296"/>
      <c r="ISD47" s="296"/>
      <c r="ISE47" s="296"/>
      <c r="ISF47" s="296"/>
      <c r="ISG47" s="296"/>
      <c r="ISH47" s="296"/>
      <c r="ISI47" s="296"/>
      <c r="ISJ47" s="296"/>
      <c r="ISK47" s="296"/>
      <c r="ISL47" s="296"/>
      <c r="ISM47" s="296"/>
      <c r="ISN47" s="296"/>
      <c r="ISO47" s="296"/>
      <c r="ISP47" s="296"/>
      <c r="ISQ47" s="296"/>
      <c r="ISR47" s="296"/>
      <c r="ISS47" s="296"/>
      <c r="IST47" s="296"/>
      <c r="ISU47" s="296"/>
      <c r="ISV47" s="296"/>
      <c r="ISW47" s="296"/>
      <c r="ISX47" s="296"/>
      <c r="ISY47" s="296"/>
      <c r="ISZ47" s="296"/>
      <c r="ITA47" s="296"/>
      <c r="ITB47" s="296"/>
      <c r="ITC47" s="296"/>
      <c r="ITD47" s="296"/>
      <c r="ITE47" s="296"/>
      <c r="ITF47" s="296"/>
      <c r="ITG47" s="296"/>
      <c r="ITH47" s="296"/>
      <c r="ITI47" s="296"/>
      <c r="ITJ47" s="296"/>
      <c r="ITK47" s="296"/>
      <c r="ITL47" s="296"/>
      <c r="ITM47" s="296"/>
      <c r="ITN47" s="296"/>
      <c r="ITO47" s="296"/>
      <c r="ITP47" s="296"/>
      <c r="ITQ47" s="296"/>
      <c r="ITR47" s="296"/>
      <c r="ITS47" s="296"/>
      <c r="ITT47" s="296"/>
      <c r="ITU47" s="296"/>
      <c r="ITV47" s="296"/>
      <c r="ITW47" s="296"/>
      <c r="ITX47" s="296"/>
      <c r="ITY47" s="296"/>
      <c r="ITZ47" s="296"/>
      <c r="IUA47" s="296"/>
      <c r="IUB47" s="296"/>
      <c r="IUC47" s="296"/>
      <c r="IUD47" s="296"/>
      <c r="IUE47" s="296"/>
      <c r="IUF47" s="296"/>
      <c r="IUG47" s="296"/>
      <c r="IUH47" s="296"/>
      <c r="IUI47" s="296"/>
      <c r="IUJ47" s="296"/>
      <c r="IUK47" s="296"/>
      <c r="IUL47" s="296"/>
      <c r="IUM47" s="296"/>
      <c r="IUN47" s="296"/>
      <c r="IUO47" s="296"/>
      <c r="IUP47" s="296"/>
      <c r="IUQ47" s="296"/>
      <c r="IUR47" s="296"/>
      <c r="IUS47" s="296"/>
      <c r="IUT47" s="296"/>
      <c r="IUU47" s="296"/>
      <c r="IUV47" s="296"/>
      <c r="IUW47" s="296"/>
      <c r="IUX47" s="296"/>
      <c r="IUY47" s="296"/>
      <c r="IUZ47" s="296"/>
      <c r="IVA47" s="296"/>
      <c r="IVB47" s="296"/>
      <c r="IVC47" s="296"/>
      <c r="IVD47" s="296"/>
      <c r="IVE47" s="296"/>
      <c r="IVF47" s="296"/>
      <c r="IVG47" s="296"/>
      <c r="IVH47" s="296"/>
      <c r="IVI47" s="296"/>
      <c r="IVJ47" s="296"/>
      <c r="IVK47" s="296"/>
      <c r="IVL47" s="296"/>
      <c r="IVM47" s="296"/>
      <c r="IVN47" s="296"/>
      <c r="IVO47" s="296"/>
      <c r="IVP47" s="296"/>
      <c r="IVQ47" s="296"/>
      <c r="IVR47" s="296"/>
      <c r="IVS47" s="296"/>
      <c r="IVT47" s="296"/>
      <c r="IVU47" s="296"/>
      <c r="IVV47" s="296"/>
      <c r="IVW47" s="296"/>
      <c r="IVX47" s="296"/>
      <c r="IVY47" s="296"/>
      <c r="IVZ47" s="296"/>
      <c r="IWA47" s="296"/>
      <c r="IWB47" s="296"/>
      <c r="IWC47" s="296"/>
      <c r="IWD47" s="296"/>
      <c r="IWE47" s="296"/>
      <c r="IWF47" s="296"/>
      <c r="IWG47" s="296"/>
      <c r="IWH47" s="296"/>
      <c r="IWI47" s="296"/>
      <c r="IWJ47" s="296"/>
      <c r="IWK47" s="296"/>
      <c r="IWL47" s="296"/>
      <c r="IWM47" s="296"/>
      <c r="IWN47" s="296"/>
      <c r="IWO47" s="296"/>
      <c r="IWP47" s="296"/>
      <c r="IWQ47" s="296"/>
      <c r="IWR47" s="296"/>
      <c r="IWS47" s="296"/>
      <c r="IWT47" s="296"/>
      <c r="IWU47" s="296"/>
      <c r="IWV47" s="296"/>
      <c r="IWW47" s="296"/>
      <c r="IWX47" s="296"/>
      <c r="IWY47" s="296"/>
      <c r="IWZ47" s="296"/>
      <c r="IXA47" s="296"/>
      <c r="IXB47" s="296"/>
      <c r="IXC47" s="296"/>
      <c r="IXD47" s="296"/>
      <c r="IXE47" s="296"/>
      <c r="IXF47" s="296"/>
      <c r="IXG47" s="296"/>
      <c r="IXH47" s="296"/>
      <c r="IXI47" s="296"/>
      <c r="IXJ47" s="296"/>
      <c r="IXK47" s="296"/>
      <c r="IXL47" s="296"/>
      <c r="IXM47" s="296"/>
      <c r="IXN47" s="296"/>
      <c r="IXO47" s="296"/>
      <c r="IXP47" s="296"/>
      <c r="IXQ47" s="296"/>
      <c r="IXR47" s="296"/>
      <c r="IXS47" s="296"/>
      <c r="IXT47" s="296"/>
      <c r="IXU47" s="296"/>
      <c r="IXV47" s="296"/>
      <c r="IXW47" s="296"/>
      <c r="IXX47" s="296"/>
      <c r="IXY47" s="296"/>
      <c r="IXZ47" s="296"/>
      <c r="IYA47" s="296"/>
      <c r="IYB47" s="296"/>
      <c r="IYC47" s="296"/>
      <c r="IYD47" s="296"/>
      <c r="IYE47" s="296"/>
      <c r="IYF47" s="296"/>
      <c r="IYG47" s="296"/>
      <c r="IYH47" s="296"/>
      <c r="IYI47" s="296"/>
      <c r="IYJ47" s="296"/>
      <c r="IYK47" s="296"/>
      <c r="IYL47" s="296"/>
      <c r="IYM47" s="296"/>
      <c r="IYN47" s="296"/>
      <c r="IYO47" s="296"/>
      <c r="IYP47" s="296"/>
      <c r="IYQ47" s="296"/>
      <c r="IYR47" s="296"/>
      <c r="IYS47" s="296"/>
      <c r="IYT47" s="296"/>
      <c r="IYU47" s="296"/>
      <c r="IYV47" s="296"/>
      <c r="IYW47" s="296"/>
      <c r="IYX47" s="296"/>
      <c r="IYY47" s="296"/>
      <c r="IYZ47" s="296"/>
      <c r="IZA47" s="296"/>
      <c r="IZB47" s="296"/>
      <c r="IZC47" s="296"/>
      <c r="IZD47" s="296"/>
      <c r="IZE47" s="296"/>
      <c r="IZF47" s="296"/>
      <c r="IZG47" s="296"/>
      <c r="IZH47" s="296"/>
      <c r="IZI47" s="296"/>
      <c r="IZJ47" s="296"/>
      <c r="IZK47" s="296"/>
      <c r="IZL47" s="296"/>
      <c r="IZM47" s="296"/>
      <c r="IZN47" s="296"/>
      <c r="IZO47" s="296"/>
      <c r="IZP47" s="296"/>
      <c r="IZQ47" s="296"/>
      <c r="IZR47" s="296"/>
      <c r="IZS47" s="296"/>
      <c r="IZT47" s="296"/>
      <c r="IZU47" s="296"/>
      <c r="IZV47" s="296"/>
      <c r="IZW47" s="296"/>
      <c r="IZX47" s="296"/>
      <c r="IZY47" s="296"/>
      <c r="IZZ47" s="296"/>
      <c r="JAA47" s="296"/>
      <c r="JAB47" s="296"/>
      <c r="JAC47" s="296"/>
      <c r="JAD47" s="296"/>
      <c r="JAE47" s="296"/>
      <c r="JAF47" s="296"/>
      <c r="JAG47" s="296"/>
      <c r="JAH47" s="296"/>
      <c r="JAI47" s="296"/>
      <c r="JAJ47" s="296"/>
      <c r="JAK47" s="296"/>
      <c r="JAL47" s="296"/>
      <c r="JAM47" s="296"/>
      <c r="JAN47" s="296"/>
      <c r="JAO47" s="296"/>
      <c r="JAP47" s="296"/>
      <c r="JAQ47" s="296"/>
      <c r="JAR47" s="296"/>
      <c r="JAS47" s="296"/>
      <c r="JAT47" s="296"/>
      <c r="JAU47" s="296"/>
      <c r="JAV47" s="296"/>
      <c r="JAW47" s="296"/>
      <c r="JAX47" s="296"/>
      <c r="JAY47" s="296"/>
      <c r="JAZ47" s="296"/>
      <c r="JBA47" s="296"/>
      <c r="JBB47" s="296"/>
      <c r="JBC47" s="296"/>
      <c r="JBD47" s="296"/>
      <c r="JBE47" s="296"/>
      <c r="JBF47" s="296"/>
      <c r="JBG47" s="296"/>
      <c r="JBH47" s="296"/>
      <c r="JBI47" s="296"/>
      <c r="JBJ47" s="296"/>
      <c r="JBK47" s="296"/>
      <c r="JBL47" s="296"/>
      <c r="JBM47" s="296"/>
      <c r="JBN47" s="296"/>
      <c r="JBO47" s="296"/>
      <c r="JBP47" s="296"/>
      <c r="JBQ47" s="296"/>
      <c r="JBR47" s="296"/>
      <c r="JBS47" s="296"/>
      <c r="JBT47" s="296"/>
      <c r="JBU47" s="296"/>
      <c r="JBV47" s="296"/>
      <c r="JBW47" s="296"/>
      <c r="JBX47" s="296"/>
      <c r="JBY47" s="296"/>
      <c r="JBZ47" s="296"/>
      <c r="JCA47" s="296"/>
      <c r="JCB47" s="296"/>
      <c r="JCC47" s="296"/>
      <c r="JCD47" s="296"/>
      <c r="JCE47" s="296"/>
      <c r="JCF47" s="296"/>
      <c r="JCG47" s="296"/>
      <c r="JCH47" s="296"/>
      <c r="JCI47" s="296"/>
      <c r="JCJ47" s="296"/>
      <c r="JCK47" s="296"/>
      <c r="JCL47" s="296"/>
      <c r="JCM47" s="296"/>
      <c r="JCN47" s="296"/>
      <c r="JCO47" s="296"/>
      <c r="JCP47" s="296"/>
      <c r="JCQ47" s="296"/>
      <c r="JCR47" s="296"/>
      <c r="JCS47" s="296"/>
      <c r="JCT47" s="296"/>
      <c r="JCU47" s="296"/>
      <c r="JCV47" s="296"/>
      <c r="JCW47" s="296"/>
      <c r="JCX47" s="296"/>
      <c r="JCY47" s="296"/>
      <c r="JCZ47" s="296"/>
      <c r="JDA47" s="296"/>
      <c r="JDB47" s="296"/>
      <c r="JDC47" s="296"/>
      <c r="JDD47" s="296"/>
      <c r="JDE47" s="296"/>
      <c r="JDF47" s="296"/>
      <c r="JDG47" s="296"/>
      <c r="JDH47" s="296"/>
      <c r="JDI47" s="296"/>
      <c r="JDJ47" s="296"/>
      <c r="JDK47" s="296"/>
      <c r="JDL47" s="296"/>
      <c r="JDM47" s="296"/>
      <c r="JDN47" s="296"/>
      <c r="JDO47" s="296"/>
      <c r="JDP47" s="296"/>
      <c r="JDQ47" s="296"/>
      <c r="JDR47" s="296"/>
      <c r="JDS47" s="296"/>
      <c r="JDT47" s="296"/>
      <c r="JDU47" s="296"/>
      <c r="JDV47" s="296"/>
      <c r="JDW47" s="296"/>
      <c r="JDX47" s="296"/>
      <c r="JDY47" s="296"/>
      <c r="JDZ47" s="296"/>
      <c r="JEA47" s="296"/>
      <c r="JEB47" s="296"/>
      <c r="JEC47" s="296"/>
      <c r="JED47" s="296"/>
      <c r="JEE47" s="296"/>
      <c r="JEF47" s="296"/>
      <c r="JEG47" s="296"/>
      <c r="JEH47" s="296"/>
      <c r="JEI47" s="296"/>
      <c r="JEJ47" s="296"/>
      <c r="JEK47" s="296"/>
      <c r="JEL47" s="296"/>
      <c r="JEM47" s="296"/>
      <c r="JEN47" s="296"/>
      <c r="JEO47" s="296"/>
      <c r="JEP47" s="296"/>
      <c r="JEQ47" s="296"/>
      <c r="JER47" s="296"/>
      <c r="JES47" s="296"/>
      <c r="JET47" s="296"/>
      <c r="JEU47" s="296"/>
      <c r="JEV47" s="296"/>
      <c r="JEW47" s="296"/>
      <c r="JEX47" s="296"/>
      <c r="JEY47" s="296"/>
      <c r="JEZ47" s="296"/>
      <c r="JFA47" s="296"/>
      <c r="JFB47" s="296"/>
      <c r="JFC47" s="296"/>
      <c r="JFD47" s="296"/>
      <c r="JFE47" s="296"/>
      <c r="JFF47" s="296"/>
      <c r="JFG47" s="296"/>
      <c r="JFH47" s="296"/>
      <c r="JFI47" s="296"/>
      <c r="JFJ47" s="296"/>
      <c r="JFK47" s="296"/>
      <c r="JFL47" s="296"/>
      <c r="JFM47" s="296"/>
      <c r="JFN47" s="296"/>
      <c r="JFO47" s="296"/>
      <c r="JFP47" s="296"/>
      <c r="JFQ47" s="296"/>
      <c r="JFR47" s="296"/>
      <c r="JFS47" s="296"/>
      <c r="JFT47" s="296"/>
      <c r="JFU47" s="296"/>
      <c r="JFV47" s="296"/>
      <c r="JFW47" s="296"/>
      <c r="JFX47" s="296"/>
      <c r="JFY47" s="296"/>
      <c r="JFZ47" s="296"/>
      <c r="JGA47" s="296"/>
      <c r="JGB47" s="296"/>
      <c r="JGC47" s="296"/>
      <c r="JGD47" s="296"/>
      <c r="JGE47" s="296"/>
      <c r="JGF47" s="296"/>
      <c r="JGG47" s="296"/>
      <c r="JGH47" s="296"/>
      <c r="JGI47" s="296"/>
      <c r="JGJ47" s="296"/>
      <c r="JGK47" s="296"/>
      <c r="JGL47" s="296"/>
      <c r="JGM47" s="296"/>
      <c r="JGN47" s="296"/>
      <c r="JGO47" s="296"/>
      <c r="JGP47" s="296"/>
      <c r="JGQ47" s="296"/>
      <c r="JGR47" s="296"/>
      <c r="JGS47" s="296"/>
      <c r="JGT47" s="296"/>
      <c r="JGU47" s="296"/>
      <c r="JGV47" s="296"/>
      <c r="JGW47" s="296"/>
      <c r="JGX47" s="296"/>
      <c r="JGY47" s="296"/>
      <c r="JGZ47" s="296"/>
      <c r="JHA47" s="296"/>
      <c r="JHB47" s="296"/>
      <c r="JHC47" s="296"/>
      <c r="JHD47" s="296"/>
      <c r="JHE47" s="296"/>
      <c r="JHF47" s="296"/>
      <c r="JHG47" s="296"/>
      <c r="JHH47" s="296"/>
      <c r="JHI47" s="296"/>
      <c r="JHJ47" s="296"/>
      <c r="JHK47" s="296"/>
      <c r="JHL47" s="296"/>
      <c r="JHM47" s="296"/>
      <c r="JHN47" s="296"/>
      <c r="JHO47" s="296"/>
      <c r="JHP47" s="296"/>
      <c r="JHQ47" s="296"/>
      <c r="JHR47" s="296"/>
      <c r="JHS47" s="296"/>
      <c r="JHT47" s="296"/>
      <c r="JHU47" s="296"/>
      <c r="JHV47" s="296"/>
      <c r="JHW47" s="296"/>
      <c r="JHX47" s="296"/>
      <c r="JHY47" s="296"/>
      <c r="JHZ47" s="296"/>
      <c r="JIA47" s="296"/>
      <c r="JIB47" s="296"/>
      <c r="JIC47" s="296"/>
      <c r="JID47" s="296"/>
      <c r="JIE47" s="296"/>
      <c r="JIF47" s="296"/>
      <c r="JIG47" s="296"/>
      <c r="JIH47" s="296"/>
      <c r="JII47" s="296"/>
      <c r="JIJ47" s="296"/>
      <c r="JIK47" s="296"/>
      <c r="JIL47" s="296"/>
      <c r="JIM47" s="296"/>
      <c r="JIN47" s="296"/>
      <c r="JIO47" s="296"/>
      <c r="JIP47" s="296"/>
      <c r="JIQ47" s="296"/>
      <c r="JIR47" s="296"/>
      <c r="JIS47" s="296"/>
      <c r="JIT47" s="296"/>
      <c r="JIU47" s="296"/>
      <c r="JIV47" s="296"/>
      <c r="JIW47" s="296"/>
      <c r="JIX47" s="296"/>
      <c r="JIY47" s="296"/>
      <c r="JIZ47" s="296"/>
      <c r="JJA47" s="296"/>
      <c r="JJB47" s="296"/>
      <c r="JJC47" s="296"/>
      <c r="JJD47" s="296"/>
      <c r="JJE47" s="296"/>
      <c r="JJF47" s="296"/>
      <c r="JJG47" s="296"/>
      <c r="JJH47" s="296"/>
      <c r="JJI47" s="296"/>
      <c r="JJJ47" s="296"/>
      <c r="JJK47" s="296"/>
      <c r="JJL47" s="296"/>
      <c r="JJM47" s="296"/>
      <c r="JJN47" s="296"/>
      <c r="JJO47" s="296"/>
      <c r="JJP47" s="296"/>
      <c r="JJQ47" s="296"/>
      <c r="JJR47" s="296"/>
      <c r="JJS47" s="296"/>
      <c r="JJT47" s="296"/>
      <c r="JJU47" s="296"/>
      <c r="JJV47" s="296"/>
      <c r="JJW47" s="296"/>
      <c r="JJX47" s="296"/>
      <c r="JJY47" s="296"/>
      <c r="JJZ47" s="296"/>
      <c r="JKA47" s="296"/>
      <c r="JKB47" s="296"/>
      <c r="JKC47" s="296"/>
      <c r="JKD47" s="296"/>
      <c r="JKE47" s="296"/>
      <c r="JKF47" s="296"/>
      <c r="JKG47" s="296"/>
      <c r="JKH47" s="296"/>
      <c r="JKI47" s="296"/>
      <c r="JKJ47" s="296"/>
      <c r="JKK47" s="296"/>
      <c r="JKL47" s="296"/>
      <c r="JKM47" s="296"/>
      <c r="JKN47" s="296"/>
      <c r="JKO47" s="296"/>
      <c r="JKP47" s="296"/>
      <c r="JKQ47" s="296"/>
      <c r="JKR47" s="296"/>
      <c r="JKS47" s="296"/>
      <c r="JKT47" s="296"/>
      <c r="JKU47" s="296"/>
      <c r="JKV47" s="296"/>
      <c r="JKW47" s="296"/>
      <c r="JKX47" s="296"/>
      <c r="JKY47" s="296"/>
      <c r="JKZ47" s="296"/>
      <c r="JLA47" s="296"/>
      <c r="JLB47" s="296"/>
      <c r="JLC47" s="296"/>
      <c r="JLD47" s="296"/>
      <c r="JLE47" s="296"/>
      <c r="JLF47" s="296"/>
      <c r="JLG47" s="296"/>
      <c r="JLH47" s="296"/>
      <c r="JLI47" s="296"/>
      <c r="JLJ47" s="296"/>
      <c r="JLK47" s="296"/>
      <c r="JLL47" s="296"/>
      <c r="JLM47" s="296"/>
      <c r="JLN47" s="296"/>
      <c r="JLO47" s="296"/>
      <c r="JLP47" s="296"/>
      <c r="JLQ47" s="296"/>
      <c r="JLR47" s="296"/>
      <c r="JLS47" s="296"/>
      <c r="JLT47" s="296"/>
      <c r="JLU47" s="296"/>
      <c r="JLV47" s="296"/>
      <c r="JLW47" s="296"/>
      <c r="JLX47" s="296"/>
      <c r="JLY47" s="296"/>
      <c r="JLZ47" s="296"/>
      <c r="JMA47" s="296"/>
      <c r="JMB47" s="296"/>
      <c r="JMC47" s="296"/>
      <c r="JMD47" s="296"/>
      <c r="JME47" s="296"/>
      <c r="JMF47" s="296"/>
      <c r="JMG47" s="296"/>
      <c r="JMH47" s="296"/>
      <c r="JMI47" s="296"/>
      <c r="JMJ47" s="296"/>
      <c r="JMK47" s="296"/>
      <c r="JML47" s="296"/>
      <c r="JMM47" s="296"/>
      <c r="JMN47" s="296"/>
      <c r="JMO47" s="296"/>
      <c r="JMP47" s="296"/>
      <c r="JMQ47" s="296"/>
      <c r="JMR47" s="296"/>
      <c r="JMS47" s="296"/>
      <c r="JMT47" s="296"/>
      <c r="JMU47" s="296"/>
      <c r="JMV47" s="296"/>
      <c r="JMW47" s="296"/>
      <c r="JMX47" s="296"/>
      <c r="JMY47" s="296"/>
      <c r="JMZ47" s="296"/>
      <c r="JNA47" s="296"/>
      <c r="JNB47" s="296"/>
      <c r="JNC47" s="296"/>
      <c r="JND47" s="296"/>
      <c r="JNE47" s="296"/>
      <c r="JNF47" s="296"/>
      <c r="JNG47" s="296"/>
      <c r="JNH47" s="296"/>
      <c r="JNI47" s="296"/>
      <c r="JNJ47" s="296"/>
      <c r="JNK47" s="296"/>
      <c r="JNL47" s="296"/>
      <c r="JNM47" s="296"/>
      <c r="JNN47" s="296"/>
      <c r="JNO47" s="296"/>
      <c r="JNP47" s="296"/>
      <c r="JNQ47" s="296"/>
      <c r="JNR47" s="296"/>
      <c r="JNS47" s="296"/>
      <c r="JNT47" s="296"/>
      <c r="JNU47" s="296"/>
      <c r="JNV47" s="296"/>
      <c r="JNW47" s="296"/>
      <c r="JNX47" s="296"/>
      <c r="JNY47" s="296"/>
      <c r="JNZ47" s="296"/>
      <c r="JOA47" s="296"/>
      <c r="JOB47" s="296"/>
      <c r="JOC47" s="296"/>
      <c r="JOD47" s="296"/>
      <c r="JOE47" s="296"/>
      <c r="JOF47" s="296"/>
      <c r="JOG47" s="296"/>
      <c r="JOH47" s="296"/>
      <c r="JOI47" s="296"/>
      <c r="JOJ47" s="296"/>
      <c r="JOK47" s="296"/>
      <c r="JOL47" s="296"/>
      <c r="JOM47" s="296"/>
      <c r="JON47" s="296"/>
      <c r="JOO47" s="296"/>
      <c r="JOP47" s="296"/>
      <c r="JOQ47" s="296"/>
      <c r="JOR47" s="296"/>
      <c r="JOS47" s="296"/>
      <c r="JOT47" s="296"/>
      <c r="JOU47" s="296"/>
      <c r="JOV47" s="296"/>
      <c r="JOW47" s="296"/>
      <c r="JOX47" s="296"/>
      <c r="JOY47" s="296"/>
      <c r="JOZ47" s="296"/>
      <c r="JPA47" s="296"/>
      <c r="JPB47" s="296"/>
      <c r="JPC47" s="296"/>
      <c r="JPD47" s="296"/>
      <c r="JPE47" s="296"/>
      <c r="JPF47" s="296"/>
      <c r="JPG47" s="296"/>
      <c r="JPH47" s="296"/>
      <c r="JPI47" s="296"/>
      <c r="JPJ47" s="296"/>
      <c r="JPK47" s="296"/>
      <c r="JPL47" s="296"/>
      <c r="JPM47" s="296"/>
      <c r="JPN47" s="296"/>
      <c r="JPO47" s="296"/>
      <c r="JPP47" s="296"/>
      <c r="JPQ47" s="296"/>
      <c r="JPR47" s="296"/>
      <c r="JPS47" s="296"/>
      <c r="JPT47" s="296"/>
      <c r="JPU47" s="296"/>
      <c r="JPV47" s="296"/>
      <c r="JPW47" s="296"/>
      <c r="JPX47" s="296"/>
      <c r="JPY47" s="296"/>
      <c r="JPZ47" s="296"/>
      <c r="JQA47" s="296"/>
      <c r="JQB47" s="296"/>
      <c r="JQC47" s="296"/>
      <c r="JQD47" s="296"/>
      <c r="JQE47" s="296"/>
      <c r="JQF47" s="296"/>
      <c r="JQG47" s="296"/>
      <c r="JQH47" s="296"/>
      <c r="JQI47" s="296"/>
      <c r="JQJ47" s="296"/>
      <c r="JQK47" s="296"/>
      <c r="JQL47" s="296"/>
      <c r="JQM47" s="296"/>
      <c r="JQN47" s="296"/>
      <c r="JQO47" s="296"/>
      <c r="JQP47" s="296"/>
      <c r="JQQ47" s="296"/>
      <c r="JQR47" s="296"/>
      <c r="JQS47" s="296"/>
      <c r="JQT47" s="296"/>
      <c r="JQU47" s="296"/>
      <c r="JQV47" s="296"/>
      <c r="JQW47" s="296"/>
      <c r="JQX47" s="296"/>
      <c r="JQY47" s="296"/>
      <c r="JQZ47" s="296"/>
      <c r="JRA47" s="296"/>
      <c r="JRB47" s="296"/>
      <c r="JRC47" s="296"/>
      <c r="JRD47" s="296"/>
      <c r="JRE47" s="296"/>
      <c r="JRF47" s="296"/>
      <c r="JRG47" s="296"/>
      <c r="JRH47" s="296"/>
      <c r="JRI47" s="296"/>
      <c r="JRJ47" s="296"/>
      <c r="JRK47" s="296"/>
      <c r="JRL47" s="296"/>
      <c r="JRM47" s="296"/>
      <c r="JRN47" s="296"/>
      <c r="JRO47" s="296"/>
      <c r="JRP47" s="296"/>
      <c r="JRQ47" s="296"/>
      <c r="JRR47" s="296"/>
      <c r="JRS47" s="296"/>
      <c r="JRT47" s="296"/>
      <c r="JRU47" s="296"/>
      <c r="JRV47" s="296"/>
      <c r="JRW47" s="296"/>
      <c r="JRX47" s="296"/>
      <c r="JRY47" s="296"/>
      <c r="JRZ47" s="296"/>
      <c r="JSA47" s="296"/>
      <c r="JSB47" s="296"/>
      <c r="JSC47" s="296"/>
      <c r="JSD47" s="296"/>
      <c r="JSE47" s="296"/>
      <c r="JSF47" s="296"/>
      <c r="JSG47" s="296"/>
      <c r="JSH47" s="296"/>
      <c r="JSI47" s="296"/>
      <c r="JSJ47" s="296"/>
      <c r="JSK47" s="296"/>
      <c r="JSL47" s="296"/>
      <c r="JSM47" s="296"/>
      <c r="JSN47" s="296"/>
      <c r="JSO47" s="296"/>
      <c r="JSP47" s="296"/>
      <c r="JSQ47" s="296"/>
      <c r="JSR47" s="296"/>
      <c r="JSS47" s="296"/>
      <c r="JST47" s="296"/>
      <c r="JSU47" s="296"/>
      <c r="JSV47" s="296"/>
      <c r="JSW47" s="296"/>
      <c r="JSX47" s="296"/>
      <c r="JSY47" s="296"/>
      <c r="JSZ47" s="296"/>
      <c r="JTA47" s="296"/>
      <c r="JTB47" s="296"/>
      <c r="JTC47" s="296"/>
      <c r="JTD47" s="296"/>
      <c r="JTE47" s="296"/>
      <c r="JTF47" s="296"/>
      <c r="JTG47" s="296"/>
      <c r="JTH47" s="296"/>
      <c r="JTI47" s="296"/>
      <c r="JTJ47" s="296"/>
      <c r="JTK47" s="296"/>
      <c r="JTL47" s="296"/>
      <c r="JTM47" s="296"/>
      <c r="JTN47" s="296"/>
      <c r="JTO47" s="296"/>
      <c r="JTP47" s="296"/>
      <c r="JTQ47" s="296"/>
      <c r="JTR47" s="296"/>
      <c r="JTS47" s="296"/>
      <c r="JTT47" s="296"/>
      <c r="JTU47" s="296"/>
      <c r="JTV47" s="296"/>
      <c r="JTW47" s="296"/>
      <c r="JTX47" s="296"/>
      <c r="JTY47" s="296"/>
      <c r="JTZ47" s="296"/>
      <c r="JUA47" s="296"/>
      <c r="JUB47" s="296"/>
      <c r="JUC47" s="296"/>
      <c r="JUD47" s="296"/>
      <c r="JUE47" s="296"/>
      <c r="JUF47" s="296"/>
      <c r="JUG47" s="296"/>
      <c r="JUH47" s="296"/>
      <c r="JUI47" s="296"/>
      <c r="JUJ47" s="296"/>
      <c r="JUK47" s="296"/>
      <c r="JUL47" s="296"/>
      <c r="JUM47" s="296"/>
      <c r="JUN47" s="296"/>
      <c r="JUO47" s="296"/>
      <c r="JUP47" s="296"/>
      <c r="JUQ47" s="296"/>
      <c r="JUR47" s="296"/>
      <c r="JUS47" s="296"/>
      <c r="JUT47" s="296"/>
      <c r="JUU47" s="296"/>
      <c r="JUV47" s="296"/>
      <c r="JUW47" s="296"/>
      <c r="JUX47" s="296"/>
      <c r="JUY47" s="296"/>
      <c r="JUZ47" s="296"/>
      <c r="JVA47" s="296"/>
      <c r="JVB47" s="296"/>
      <c r="JVC47" s="296"/>
      <c r="JVD47" s="296"/>
      <c r="JVE47" s="296"/>
      <c r="JVF47" s="296"/>
      <c r="JVG47" s="296"/>
      <c r="JVH47" s="296"/>
      <c r="JVI47" s="296"/>
      <c r="JVJ47" s="296"/>
      <c r="JVK47" s="296"/>
      <c r="JVL47" s="296"/>
      <c r="JVM47" s="296"/>
      <c r="JVN47" s="296"/>
      <c r="JVO47" s="296"/>
      <c r="JVP47" s="296"/>
      <c r="JVQ47" s="296"/>
      <c r="JVR47" s="296"/>
      <c r="JVS47" s="296"/>
      <c r="JVT47" s="296"/>
      <c r="JVU47" s="296"/>
      <c r="JVV47" s="296"/>
      <c r="JVW47" s="296"/>
      <c r="JVX47" s="296"/>
      <c r="JVY47" s="296"/>
      <c r="JVZ47" s="296"/>
      <c r="JWA47" s="296"/>
      <c r="JWB47" s="296"/>
      <c r="JWC47" s="296"/>
      <c r="JWD47" s="296"/>
      <c r="JWE47" s="296"/>
      <c r="JWF47" s="296"/>
      <c r="JWG47" s="296"/>
      <c r="JWH47" s="296"/>
      <c r="JWI47" s="296"/>
      <c r="JWJ47" s="296"/>
      <c r="JWK47" s="296"/>
      <c r="JWL47" s="296"/>
      <c r="JWM47" s="296"/>
      <c r="JWN47" s="296"/>
      <c r="JWO47" s="296"/>
      <c r="JWP47" s="296"/>
      <c r="JWQ47" s="296"/>
      <c r="JWR47" s="296"/>
      <c r="JWS47" s="296"/>
      <c r="JWT47" s="296"/>
      <c r="JWU47" s="296"/>
      <c r="JWV47" s="296"/>
      <c r="JWW47" s="296"/>
      <c r="JWX47" s="296"/>
      <c r="JWY47" s="296"/>
      <c r="JWZ47" s="296"/>
      <c r="JXA47" s="296"/>
      <c r="JXB47" s="296"/>
      <c r="JXC47" s="296"/>
      <c r="JXD47" s="296"/>
      <c r="JXE47" s="296"/>
      <c r="JXF47" s="296"/>
      <c r="JXG47" s="296"/>
      <c r="JXH47" s="296"/>
      <c r="JXI47" s="296"/>
      <c r="JXJ47" s="296"/>
      <c r="JXK47" s="296"/>
      <c r="JXL47" s="296"/>
      <c r="JXM47" s="296"/>
      <c r="JXN47" s="296"/>
      <c r="JXO47" s="296"/>
      <c r="JXP47" s="296"/>
      <c r="JXQ47" s="296"/>
      <c r="JXR47" s="296"/>
      <c r="JXS47" s="296"/>
      <c r="JXT47" s="296"/>
      <c r="JXU47" s="296"/>
      <c r="JXV47" s="296"/>
      <c r="JXW47" s="296"/>
      <c r="JXX47" s="296"/>
      <c r="JXY47" s="296"/>
      <c r="JXZ47" s="296"/>
      <c r="JYA47" s="296"/>
      <c r="JYB47" s="296"/>
      <c r="JYC47" s="296"/>
      <c r="JYD47" s="296"/>
      <c r="JYE47" s="296"/>
      <c r="JYF47" s="296"/>
      <c r="JYG47" s="296"/>
      <c r="JYH47" s="296"/>
      <c r="JYI47" s="296"/>
      <c r="JYJ47" s="296"/>
      <c r="JYK47" s="296"/>
      <c r="JYL47" s="296"/>
      <c r="JYM47" s="296"/>
      <c r="JYN47" s="296"/>
      <c r="JYO47" s="296"/>
      <c r="JYP47" s="296"/>
      <c r="JYQ47" s="296"/>
      <c r="JYR47" s="296"/>
      <c r="JYS47" s="296"/>
      <c r="JYT47" s="296"/>
      <c r="JYU47" s="296"/>
      <c r="JYV47" s="296"/>
      <c r="JYW47" s="296"/>
      <c r="JYX47" s="296"/>
      <c r="JYY47" s="296"/>
      <c r="JYZ47" s="296"/>
      <c r="JZA47" s="296"/>
      <c r="JZB47" s="296"/>
      <c r="JZC47" s="296"/>
      <c r="JZD47" s="296"/>
      <c r="JZE47" s="296"/>
      <c r="JZF47" s="296"/>
      <c r="JZG47" s="296"/>
      <c r="JZH47" s="296"/>
      <c r="JZI47" s="296"/>
      <c r="JZJ47" s="296"/>
      <c r="JZK47" s="296"/>
      <c r="JZL47" s="296"/>
      <c r="JZM47" s="296"/>
      <c r="JZN47" s="296"/>
      <c r="JZO47" s="296"/>
      <c r="JZP47" s="296"/>
      <c r="JZQ47" s="296"/>
      <c r="JZR47" s="296"/>
      <c r="JZS47" s="296"/>
      <c r="JZT47" s="296"/>
      <c r="JZU47" s="296"/>
      <c r="JZV47" s="296"/>
      <c r="JZW47" s="296"/>
      <c r="JZX47" s="296"/>
      <c r="JZY47" s="296"/>
      <c r="JZZ47" s="296"/>
      <c r="KAA47" s="296"/>
      <c r="KAB47" s="296"/>
      <c r="KAC47" s="296"/>
      <c r="KAD47" s="296"/>
      <c r="KAE47" s="296"/>
      <c r="KAF47" s="296"/>
      <c r="KAG47" s="296"/>
      <c r="KAH47" s="296"/>
      <c r="KAI47" s="296"/>
      <c r="KAJ47" s="296"/>
      <c r="KAK47" s="296"/>
      <c r="KAL47" s="296"/>
      <c r="KAM47" s="296"/>
      <c r="KAN47" s="296"/>
      <c r="KAO47" s="296"/>
      <c r="KAP47" s="296"/>
      <c r="KAQ47" s="296"/>
      <c r="KAR47" s="296"/>
      <c r="KAS47" s="296"/>
      <c r="KAT47" s="296"/>
      <c r="KAU47" s="296"/>
      <c r="KAV47" s="296"/>
      <c r="KAW47" s="296"/>
      <c r="KAX47" s="296"/>
      <c r="KAY47" s="296"/>
      <c r="KAZ47" s="296"/>
      <c r="KBA47" s="296"/>
      <c r="KBB47" s="296"/>
      <c r="KBC47" s="296"/>
      <c r="KBD47" s="296"/>
      <c r="KBE47" s="296"/>
      <c r="KBF47" s="296"/>
      <c r="KBG47" s="296"/>
      <c r="KBH47" s="296"/>
      <c r="KBI47" s="296"/>
      <c r="KBJ47" s="296"/>
      <c r="KBK47" s="296"/>
      <c r="KBL47" s="296"/>
      <c r="KBM47" s="296"/>
      <c r="KBN47" s="296"/>
      <c r="KBO47" s="296"/>
      <c r="KBP47" s="296"/>
      <c r="KBQ47" s="296"/>
      <c r="KBR47" s="296"/>
      <c r="KBS47" s="296"/>
      <c r="KBT47" s="296"/>
      <c r="KBU47" s="296"/>
      <c r="KBV47" s="296"/>
      <c r="KBW47" s="296"/>
      <c r="KBX47" s="296"/>
      <c r="KBY47" s="296"/>
      <c r="KBZ47" s="296"/>
      <c r="KCA47" s="296"/>
      <c r="KCB47" s="296"/>
      <c r="KCC47" s="296"/>
      <c r="KCD47" s="296"/>
      <c r="KCE47" s="296"/>
      <c r="KCF47" s="296"/>
      <c r="KCG47" s="296"/>
      <c r="KCH47" s="296"/>
      <c r="KCI47" s="296"/>
      <c r="KCJ47" s="296"/>
      <c r="KCK47" s="296"/>
      <c r="KCL47" s="296"/>
      <c r="KCM47" s="296"/>
      <c r="KCN47" s="296"/>
      <c r="KCO47" s="296"/>
      <c r="KCP47" s="296"/>
      <c r="KCQ47" s="296"/>
      <c r="KCR47" s="296"/>
      <c r="KCS47" s="296"/>
      <c r="KCT47" s="296"/>
      <c r="KCU47" s="296"/>
      <c r="KCV47" s="296"/>
      <c r="KCW47" s="296"/>
      <c r="KCX47" s="296"/>
      <c r="KCY47" s="296"/>
      <c r="KCZ47" s="296"/>
      <c r="KDA47" s="296"/>
      <c r="KDB47" s="296"/>
      <c r="KDC47" s="296"/>
      <c r="KDD47" s="296"/>
      <c r="KDE47" s="296"/>
      <c r="KDF47" s="296"/>
      <c r="KDG47" s="296"/>
      <c r="KDH47" s="296"/>
      <c r="KDI47" s="296"/>
      <c r="KDJ47" s="296"/>
      <c r="KDK47" s="296"/>
      <c r="KDL47" s="296"/>
      <c r="KDM47" s="296"/>
      <c r="KDN47" s="296"/>
      <c r="KDO47" s="296"/>
      <c r="KDP47" s="296"/>
      <c r="KDQ47" s="296"/>
      <c r="KDR47" s="296"/>
      <c r="KDS47" s="296"/>
      <c r="KDT47" s="296"/>
      <c r="KDU47" s="296"/>
      <c r="KDV47" s="296"/>
      <c r="KDW47" s="296"/>
      <c r="KDX47" s="296"/>
      <c r="KDY47" s="296"/>
      <c r="KDZ47" s="296"/>
      <c r="KEA47" s="296"/>
      <c r="KEB47" s="296"/>
      <c r="KEC47" s="296"/>
      <c r="KED47" s="296"/>
      <c r="KEE47" s="296"/>
      <c r="KEF47" s="296"/>
      <c r="KEG47" s="296"/>
      <c r="KEH47" s="296"/>
      <c r="KEI47" s="296"/>
      <c r="KEJ47" s="296"/>
      <c r="KEK47" s="296"/>
      <c r="KEL47" s="296"/>
      <c r="KEM47" s="296"/>
      <c r="KEN47" s="296"/>
      <c r="KEO47" s="296"/>
      <c r="KEP47" s="296"/>
      <c r="KEQ47" s="296"/>
      <c r="KER47" s="296"/>
      <c r="KES47" s="296"/>
      <c r="KET47" s="296"/>
      <c r="KEU47" s="296"/>
      <c r="KEV47" s="296"/>
      <c r="KEW47" s="296"/>
      <c r="KEX47" s="296"/>
      <c r="KEY47" s="296"/>
      <c r="KEZ47" s="296"/>
      <c r="KFA47" s="296"/>
      <c r="KFB47" s="296"/>
      <c r="KFC47" s="296"/>
      <c r="KFD47" s="296"/>
      <c r="KFE47" s="296"/>
      <c r="KFF47" s="296"/>
      <c r="KFG47" s="296"/>
      <c r="KFH47" s="296"/>
      <c r="KFI47" s="296"/>
      <c r="KFJ47" s="296"/>
      <c r="KFK47" s="296"/>
      <c r="KFL47" s="296"/>
      <c r="KFM47" s="296"/>
      <c r="KFN47" s="296"/>
      <c r="KFO47" s="296"/>
      <c r="KFP47" s="296"/>
      <c r="KFQ47" s="296"/>
      <c r="KFR47" s="296"/>
      <c r="KFS47" s="296"/>
      <c r="KFT47" s="296"/>
      <c r="KFU47" s="296"/>
      <c r="KFV47" s="296"/>
      <c r="KFW47" s="296"/>
      <c r="KFX47" s="296"/>
      <c r="KFY47" s="296"/>
      <c r="KFZ47" s="296"/>
      <c r="KGA47" s="296"/>
      <c r="KGB47" s="296"/>
      <c r="KGC47" s="296"/>
      <c r="KGD47" s="296"/>
      <c r="KGE47" s="296"/>
      <c r="KGF47" s="296"/>
      <c r="KGG47" s="296"/>
      <c r="KGH47" s="296"/>
      <c r="KGI47" s="296"/>
      <c r="KGJ47" s="296"/>
      <c r="KGK47" s="296"/>
      <c r="KGL47" s="296"/>
      <c r="KGM47" s="296"/>
      <c r="KGN47" s="296"/>
      <c r="KGO47" s="296"/>
      <c r="KGP47" s="296"/>
      <c r="KGQ47" s="296"/>
      <c r="KGR47" s="296"/>
      <c r="KGS47" s="296"/>
      <c r="KGT47" s="296"/>
      <c r="KGU47" s="296"/>
      <c r="KGV47" s="296"/>
      <c r="KGW47" s="296"/>
      <c r="KGX47" s="296"/>
      <c r="KGY47" s="296"/>
      <c r="KGZ47" s="296"/>
      <c r="KHA47" s="296"/>
      <c r="KHB47" s="296"/>
      <c r="KHC47" s="296"/>
      <c r="KHD47" s="296"/>
      <c r="KHE47" s="296"/>
      <c r="KHF47" s="296"/>
      <c r="KHG47" s="296"/>
      <c r="KHH47" s="296"/>
      <c r="KHI47" s="296"/>
      <c r="KHJ47" s="296"/>
      <c r="KHK47" s="296"/>
      <c r="KHL47" s="296"/>
      <c r="KHM47" s="296"/>
      <c r="KHN47" s="296"/>
      <c r="KHO47" s="296"/>
      <c r="KHP47" s="296"/>
      <c r="KHQ47" s="296"/>
      <c r="KHR47" s="296"/>
      <c r="KHS47" s="296"/>
      <c r="KHT47" s="296"/>
      <c r="KHU47" s="296"/>
      <c r="KHV47" s="296"/>
      <c r="KHW47" s="296"/>
      <c r="KHX47" s="296"/>
      <c r="KHY47" s="296"/>
      <c r="KHZ47" s="296"/>
      <c r="KIA47" s="296"/>
      <c r="KIB47" s="296"/>
      <c r="KIC47" s="296"/>
      <c r="KID47" s="296"/>
      <c r="KIE47" s="296"/>
      <c r="KIF47" s="296"/>
      <c r="KIG47" s="296"/>
      <c r="KIH47" s="296"/>
      <c r="KII47" s="296"/>
      <c r="KIJ47" s="296"/>
      <c r="KIK47" s="296"/>
      <c r="KIL47" s="296"/>
      <c r="KIM47" s="296"/>
      <c r="KIN47" s="296"/>
      <c r="KIO47" s="296"/>
      <c r="KIP47" s="296"/>
      <c r="KIQ47" s="296"/>
      <c r="KIR47" s="296"/>
      <c r="KIS47" s="296"/>
      <c r="KIT47" s="296"/>
      <c r="KIU47" s="296"/>
      <c r="KIV47" s="296"/>
      <c r="KIW47" s="296"/>
      <c r="KIX47" s="296"/>
      <c r="KIY47" s="296"/>
      <c r="KIZ47" s="296"/>
      <c r="KJA47" s="296"/>
      <c r="KJB47" s="296"/>
      <c r="KJC47" s="296"/>
      <c r="KJD47" s="296"/>
      <c r="KJE47" s="296"/>
      <c r="KJF47" s="296"/>
      <c r="KJG47" s="296"/>
      <c r="KJH47" s="296"/>
      <c r="KJI47" s="296"/>
      <c r="KJJ47" s="296"/>
      <c r="KJK47" s="296"/>
      <c r="KJL47" s="296"/>
      <c r="KJM47" s="296"/>
      <c r="KJN47" s="296"/>
      <c r="KJO47" s="296"/>
      <c r="KJP47" s="296"/>
      <c r="KJQ47" s="296"/>
      <c r="KJR47" s="296"/>
      <c r="KJS47" s="296"/>
      <c r="KJT47" s="296"/>
      <c r="KJU47" s="296"/>
      <c r="KJV47" s="296"/>
      <c r="KJW47" s="296"/>
      <c r="KJX47" s="296"/>
      <c r="KJY47" s="296"/>
      <c r="KJZ47" s="296"/>
      <c r="KKA47" s="296"/>
      <c r="KKB47" s="296"/>
      <c r="KKC47" s="296"/>
      <c r="KKD47" s="296"/>
      <c r="KKE47" s="296"/>
      <c r="KKF47" s="296"/>
      <c r="KKG47" s="296"/>
      <c r="KKH47" s="296"/>
      <c r="KKI47" s="296"/>
      <c r="KKJ47" s="296"/>
      <c r="KKK47" s="296"/>
      <c r="KKL47" s="296"/>
      <c r="KKM47" s="296"/>
      <c r="KKN47" s="296"/>
      <c r="KKO47" s="296"/>
      <c r="KKP47" s="296"/>
      <c r="KKQ47" s="296"/>
      <c r="KKR47" s="296"/>
      <c r="KKS47" s="296"/>
      <c r="KKT47" s="296"/>
      <c r="KKU47" s="296"/>
      <c r="KKV47" s="296"/>
      <c r="KKW47" s="296"/>
      <c r="KKX47" s="296"/>
      <c r="KKY47" s="296"/>
      <c r="KKZ47" s="296"/>
      <c r="KLA47" s="296"/>
      <c r="KLB47" s="296"/>
      <c r="KLC47" s="296"/>
      <c r="KLD47" s="296"/>
      <c r="KLE47" s="296"/>
      <c r="KLF47" s="296"/>
      <c r="KLG47" s="296"/>
      <c r="KLH47" s="296"/>
      <c r="KLI47" s="296"/>
      <c r="KLJ47" s="296"/>
      <c r="KLK47" s="296"/>
      <c r="KLL47" s="296"/>
      <c r="KLM47" s="296"/>
      <c r="KLN47" s="296"/>
      <c r="KLO47" s="296"/>
      <c r="KLP47" s="296"/>
      <c r="KLQ47" s="296"/>
      <c r="KLR47" s="296"/>
      <c r="KLS47" s="296"/>
      <c r="KLT47" s="296"/>
      <c r="KLU47" s="296"/>
      <c r="KLV47" s="296"/>
      <c r="KLW47" s="296"/>
      <c r="KLX47" s="296"/>
      <c r="KLY47" s="296"/>
      <c r="KLZ47" s="296"/>
      <c r="KMA47" s="296"/>
      <c r="KMB47" s="296"/>
      <c r="KMC47" s="296"/>
      <c r="KMD47" s="296"/>
      <c r="KME47" s="296"/>
      <c r="KMF47" s="296"/>
      <c r="KMG47" s="296"/>
      <c r="KMH47" s="296"/>
      <c r="KMI47" s="296"/>
      <c r="KMJ47" s="296"/>
      <c r="KMK47" s="296"/>
      <c r="KML47" s="296"/>
      <c r="KMM47" s="296"/>
      <c r="KMN47" s="296"/>
      <c r="KMO47" s="296"/>
      <c r="KMP47" s="296"/>
      <c r="KMQ47" s="296"/>
      <c r="KMR47" s="296"/>
      <c r="KMS47" s="296"/>
      <c r="KMT47" s="296"/>
      <c r="KMU47" s="296"/>
      <c r="KMV47" s="296"/>
      <c r="KMW47" s="296"/>
      <c r="KMX47" s="296"/>
      <c r="KMY47" s="296"/>
      <c r="KMZ47" s="296"/>
      <c r="KNA47" s="296"/>
      <c r="KNB47" s="296"/>
      <c r="KNC47" s="296"/>
      <c r="KND47" s="296"/>
      <c r="KNE47" s="296"/>
      <c r="KNF47" s="296"/>
      <c r="KNG47" s="296"/>
      <c r="KNH47" s="296"/>
      <c r="KNI47" s="296"/>
      <c r="KNJ47" s="296"/>
      <c r="KNK47" s="296"/>
      <c r="KNL47" s="296"/>
      <c r="KNM47" s="296"/>
      <c r="KNN47" s="296"/>
      <c r="KNO47" s="296"/>
      <c r="KNP47" s="296"/>
      <c r="KNQ47" s="296"/>
      <c r="KNR47" s="296"/>
      <c r="KNS47" s="296"/>
      <c r="KNT47" s="296"/>
      <c r="KNU47" s="296"/>
      <c r="KNV47" s="296"/>
      <c r="KNW47" s="296"/>
      <c r="KNX47" s="296"/>
      <c r="KNY47" s="296"/>
      <c r="KNZ47" s="296"/>
      <c r="KOA47" s="296"/>
      <c r="KOB47" s="296"/>
      <c r="KOC47" s="296"/>
      <c r="KOD47" s="296"/>
      <c r="KOE47" s="296"/>
      <c r="KOF47" s="296"/>
      <c r="KOG47" s="296"/>
      <c r="KOH47" s="296"/>
      <c r="KOI47" s="296"/>
      <c r="KOJ47" s="296"/>
      <c r="KOK47" s="296"/>
      <c r="KOL47" s="296"/>
      <c r="KOM47" s="296"/>
      <c r="KON47" s="296"/>
      <c r="KOO47" s="296"/>
      <c r="KOP47" s="296"/>
      <c r="KOQ47" s="296"/>
      <c r="KOR47" s="296"/>
      <c r="KOS47" s="296"/>
      <c r="KOT47" s="296"/>
      <c r="KOU47" s="296"/>
      <c r="KOV47" s="296"/>
      <c r="KOW47" s="296"/>
      <c r="KOX47" s="296"/>
      <c r="KOY47" s="296"/>
      <c r="KOZ47" s="296"/>
      <c r="KPA47" s="296"/>
      <c r="KPB47" s="296"/>
      <c r="KPC47" s="296"/>
      <c r="KPD47" s="296"/>
      <c r="KPE47" s="296"/>
      <c r="KPF47" s="296"/>
      <c r="KPG47" s="296"/>
      <c r="KPH47" s="296"/>
      <c r="KPI47" s="296"/>
      <c r="KPJ47" s="296"/>
      <c r="KPK47" s="296"/>
      <c r="KPL47" s="296"/>
      <c r="KPM47" s="296"/>
      <c r="KPN47" s="296"/>
      <c r="KPO47" s="296"/>
      <c r="KPP47" s="296"/>
      <c r="KPQ47" s="296"/>
      <c r="KPR47" s="296"/>
      <c r="KPS47" s="296"/>
      <c r="KPT47" s="296"/>
      <c r="KPU47" s="296"/>
      <c r="KPV47" s="296"/>
      <c r="KPW47" s="296"/>
      <c r="KPX47" s="296"/>
      <c r="KPY47" s="296"/>
      <c r="KPZ47" s="296"/>
      <c r="KQA47" s="296"/>
      <c r="KQB47" s="296"/>
      <c r="KQC47" s="296"/>
      <c r="KQD47" s="296"/>
      <c r="KQE47" s="296"/>
      <c r="KQF47" s="296"/>
      <c r="KQG47" s="296"/>
      <c r="KQH47" s="296"/>
      <c r="KQI47" s="296"/>
      <c r="KQJ47" s="296"/>
      <c r="KQK47" s="296"/>
      <c r="KQL47" s="296"/>
      <c r="KQM47" s="296"/>
      <c r="KQN47" s="296"/>
      <c r="KQO47" s="296"/>
      <c r="KQP47" s="296"/>
      <c r="KQQ47" s="296"/>
      <c r="KQR47" s="296"/>
      <c r="KQS47" s="296"/>
      <c r="KQT47" s="296"/>
      <c r="KQU47" s="296"/>
      <c r="KQV47" s="296"/>
      <c r="KQW47" s="296"/>
      <c r="KQX47" s="296"/>
      <c r="KQY47" s="296"/>
      <c r="KQZ47" s="296"/>
      <c r="KRA47" s="296"/>
      <c r="KRB47" s="296"/>
      <c r="KRC47" s="296"/>
      <c r="KRD47" s="296"/>
      <c r="KRE47" s="296"/>
      <c r="KRF47" s="296"/>
      <c r="KRG47" s="296"/>
      <c r="KRH47" s="296"/>
      <c r="KRI47" s="296"/>
      <c r="KRJ47" s="296"/>
      <c r="KRK47" s="296"/>
      <c r="KRL47" s="296"/>
      <c r="KRM47" s="296"/>
      <c r="KRN47" s="296"/>
      <c r="KRO47" s="296"/>
      <c r="KRP47" s="296"/>
      <c r="KRQ47" s="296"/>
      <c r="KRR47" s="296"/>
      <c r="KRS47" s="296"/>
      <c r="KRT47" s="296"/>
      <c r="KRU47" s="296"/>
      <c r="KRV47" s="296"/>
      <c r="KRW47" s="296"/>
      <c r="KRX47" s="296"/>
      <c r="KRY47" s="296"/>
      <c r="KRZ47" s="296"/>
      <c r="KSA47" s="296"/>
      <c r="KSB47" s="296"/>
      <c r="KSC47" s="296"/>
      <c r="KSD47" s="296"/>
      <c r="KSE47" s="296"/>
      <c r="KSF47" s="296"/>
      <c r="KSG47" s="296"/>
      <c r="KSH47" s="296"/>
      <c r="KSI47" s="296"/>
      <c r="KSJ47" s="296"/>
      <c r="KSK47" s="296"/>
      <c r="KSL47" s="296"/>
      <c r="KSM47" s="296"/>
      <c r="KSN47" s="296"/>
      <c r="KSO47" s="296"/>
      <c r="KSP47" s="296"/>
      <c r="KSQ47" s="296"/>
      <c r="KSR47" s="296"/>
      <c r="KSS47" s="296"/>
      <c r="KST47" s="296"/>
      <c r="KSU47" s="296"/>
      <c r="KSV47" s="296"/>
      <c r="KSW47" s="296"/>
      <c r="KSX47" s="296"/>
      <c r="KSY47" s="296"/>
      <c r="KSZ47" s="296"/>
      <c r="KTA47" s="296"/>
      <c r="KTB47" s="296"/>
      <c r="KTC47" s="296"/>
      <c r="KTD47" s="296"/>
      <c r="KTE47" s="296"/>
      <c r="KTF47" s="296"/>
      <c r="KTG47" s="296"/>
      <c r="KTH47" s="296"/>
      <c r="KTI47" s="296"/>
      <c r="KTJ47" s="296"/>
      <c r="KTK47" s="296"/>
      <c r="KTL47" s="296"/>
      <c r="KTM47" s="296"/>
      <c r="KTN47" s="296"/>
      <c r="KTO47" s="296"/>
      <c r="KTP47" s="296"/>
      <c r="KTQ47" s="296"/>
      <c r="KTR47" s="296"/>
      <c r="KTS47" s="296"/>
      <c r="KTT47" s="296"/>
      <c r="KTU47" s="296"/>
      <c r="KTV47" s="296"/>
      <c r="KTW47" s="296"/>
      <c r="KTX47" s="296"/>
      <c r="KTY47" s="296"/>
      <c r="KTZ47" s="296"/>
      <c r="KUA47" s="296"/>
      <c r="KUB47" s="296"/>
      <c r="KUC47" s="296"/>
      <c r="KUD47" s="296"/>
      <c r="KUE47" s="296"/>
      <c r="KUF47" s="296"/>
      <c r="KUG47" s="296"/>
      <c r="KUH47" s="296"/>
      <c r="KUI47" s="296"/>
      <c r="KUJ47" s="296"/>
      <c r="KUK47" s="296"/>
      <c r="KUL47" s="296"/>
      <c r="KUM47" s="296"/>
      <c r="KUN47" s="296"/>
      <c r="KUO47" s="296"/>
      <c r="KUP47" s="296"/>
      <c r="KUQ47" s="296"/>
      <c r="KUR47" s="296"/>
      <c r="KUS47" s="296"/>
      <c r="KUT47" s="296"/>
      <c r="KUU47" s="296"/>
      <c r="KUV47" s="296"/>
      <c r="KUW47" s="296"/>
      <c r="KUX47" s="296"/>
      <c r="KUY47" s="296"/>
      <c r="KUZ47" s="296"/>
      <c r="KVA47" s="296"/>
      <c r="KVB47" s="296"/>
      <c r="KVC47" s="296"/>
      <c r="KVD47" s="296"/>
      <c r="KVE47" s="296"/>
      <c r="KVF47" s="296"/>
      <c r="KVG47" s="296"/>
      <c r="KVH47" s="296"/>
      <c r="KVI47" s="296"/>
      <c r="KVJ47" s="296"/>
      <c r="KVK47" s="296"/>
      <c r="KVL47" s="296"/>
      <c r="KVM47" s="296"/>
      <c r="KVN47" s="296"/>
      <c r="KVO47" s="296"/>
      <c r="KVP47" s="296"/>
      <c r="KVQ47" s="296"/>
      <c r="KVR47" s="296"/>
      <c r="KVS47" s="296"/>
      <c r="KVT47" s="296"/>
      <c r="KVU47" s="296"/>
      <c r="KVV47" s="296"/>
      <c r="KVW47" s="296"/>
      <c r="KVX47" s="296"/>
      <c r="KVY47" s="296"/>
      <c r="KVZ47" s="296"/>
      <c r="KWA47" s="296"/>
      <c r="KWB47" s="296"/>
      <c r="KWC47" s="296"/>
      <c r="KWD47" s="296"/>
      <c r="KWE47" s="296"/>
      <c r="KWF47" s="296"/>
      <c r="KWG47" s="296"/>
      <c r="KWH47" s="296"/>
      <c r="KWI47" s="296"/>
      <c r="KWJ47" s="296"/>
      <c r="KWK47" s="296"/>
      <c r="KWL47" s="296"/>
      <c r="KWM47" s="296"/>
      <c r="KWN47" s="296"/>
      <c r="KWO47" s="296"/>
      <c r="KWP47" s="296"/>
      <c r="KWQ47" s="296"/>
      <c r="KWR47" s="296"/>
      <c r="KWS47" s="296"/>
      <c r="KWT47" s="296"/>
      <c r="KWU47" s="296"/>
      <c r="KWV47" s="296"/>
      <c r="KWW47" s="296"/>
      <c r="KWX47" s="296"/>
      <c r="KWY47" s="296"/>
      <c r="KWZ47" s="296"/>
      <c r="KXA47" s="296"/>
      <c r="KXB47" s="296"/>
      <c r="KXC47" s="296"/>
      <c r="KXD47" s="296"/>
      <c r="KXE47" s="296"/>
      <c r="KXF47" s="296"/>
      <c r="KXG47" s="296"/>
      <c r="KXH47" s="296"/>
      <c r="KXI47" s="296"/>
      <c r="KXJ47" s="296"/>
      <c r="KXK47" s="296"/>
      <c r="KXL47" s="296"/>
      <c r="KXM47" s="296"/>
      <c r="KXN47" s="296"/>
      <c r="KXO47" s="296"/>
      <c r="KXP47" s="296"/>
      <c r="KXQ47" s="296"/>
      <c r="KXR47" s="296"/>
      <c r="KXS47" s="296"/>
      <c r="KXT47" s="296"/>
      <c r="KXU47" s="296"/>
      <c r="KXV47" s="296"/>
      <c r="KXW47" s="296"/>
      <c r="KXX47" s="296"/>
      <c r="KXY47" s="296"/>
      <c r="KXZ47" s="296"/>
      <c r="KYA47" s="296"/>
      <c r="KYB47" s="296"/>
      <c r="KYC47" s="296"/>
      <c r="KYD47" s="296"/>
      <c r="KYE47" s="296"/>
      <c r="KYF47" s="296"/>
      <c r="KYG47" s="296"/>
      <c r="KYH47" s="296"/>
      <c r="KYI47" s="296"/>
      <c r="KYJ47" s="296"/>
      <c r="KYK47" s="296"/>
      <c r="KYL47" s="296"/>
      <c r="KYM47" s="296"/>
      <c r="KYN47" s="296"/>
      <c r="KYO47" s="296"/>
      <c r="KYP47" s="296"/>
      <c r="KYQ47" s="296"/>
      <c r="KYR47" s="296"/>
      <c r="KYS47" s="296"/>
      <c r="KYT47" s="296"/>
      <c r="KYU47" s="296"/>
      <c r="KYV47" s="296"/>
      <c r="KYW47" s="296"/>
      <c r="KYX47" s="296"/>
      <c r="KYY47" s="296"/>
      <c r="KYZ47" s="296"/>
      <c r="KZA47" s="296"/>
      <c r="KZB47" s="296"/>
      <c r="KZC47" s="296"/>
      <c r="KZD47" s="296"/>
      <c r="KZE47" s="296"/>
      <c r="KZF47" s="296"/>
      <c r="KZG47" s="296"/>
      <c r="KZH47" s="296"/>
      <c r="KZI47" s="296"/>
      <c r="KZJ47" s="296"/>
      <c r="KZK47" s="296"/>
      <c r="KZL47" s="296"/>
      <c r="KZM47" s="296"/>
      <c r="KZN47" s="296"/>
      <c r="KZO47" s="296"/>
      <c r="KZP47" s="296"/>
      <c r="KZQ47" s="296"/>
      <c r="KZR47" s="296"/>
      <c r="KZS47" s="296"/>
      <c r="KZT47" s="296"/>
      <c r="KZU47" s="296"/>
      <c r="KZV47" s="296"/>
      <c r="KZW47" s="296"/>
      <c r="KZX47" s="296"/>
      <c r="KZY47" s="296"/>
      <c r="KZZ47" s="296"/>
      <c r="LAA47" s="296"/>
      <c r="LAB47" s="296"/>
      <c r="LAC47" s="296"/>
      <c r="LAD47" s="296"/>
      <c r="LAE47" s="296"/>
      <c r="LAF47" s="296"/>
      <c r="LAG47" s="296"/>
      <c r="LAH47" s="296"/>
      <c r="LAI47" s="296"/>
      <c r="LAJ47" s="296"/>
      <c r="LAK47" s="296"/>
      <c r="LAL47" s="296"/>
      <c r="LAM47" s="296"/>
      <c r="LAN47" s="296"/>
      <c r="LAO47" s="296"/>
      <c r="LAP47" s="296"/>
      <c r="LAQ47" s="296"/>
      <c r="LAR47" s="296"/>
      <c r="LAS47" s="296"/>
      <c r="LAT47" s="296"/>
      <c r="LAU47" s="296"/>
      <c r="LAV47" s="296"/>
      <c r="LAW47" s="296"/>
      <c r="LAX47" s="296"/>
      <c r="LAY47" s="296"/>
      <c r="LAZ47" s="296"/>
      <c r="LBA47" s="296"/>
      <c r="LBB47" s="296"/>
      <c r="LBC47" s="296"/>
      <c r="LBD47" s="296"/>
      <c r="LBE47" s="296"/>
      <c r="LBF47" s="296"/>
      <c r="LBG47" s="296"/>
      <c r="LBH47" s="296"/>
      <c r="LBI47" s="296"/>
      <c r="LBJ47" s="296"/>
      <c r="LBK47" s="296"/>
      <c r="LBL47" s="296"/>
      <c r="LBM47" s="296"/>
      <c r="LBN47" s="296"/>
      <c r="LBO47" s="296"/>
      <c r="LBP47" s="296"/>
      <c r="LBQ47" s="296"/>
      <c r="LBR47" s="296"/>
      <c r="LBS47" s="296"/>
      <c r="LBT47" s="296"/>
      <c r="LBU47" s="296"/>
      <c r="LBV47" s="296"/>
      <c r="LBW47" s="296"/>
      <c r="LBX47" s="296"/>
      <c r="LBY47" s="296"/>
      <c r="LBZ47" s="296"/>
      <c r="LCA47" s="296"/>
      <c r="LCB47" s="296"/>
      <c r="LCC47" s="296"/>
      <c r="LCD47" s="296"/>
      <c r="LCE47" s="296"/>
      <c r="LCF47" s="296"/>
      <c r="LCG47" s="296"/>
      <c r="LCH47" s="296"/>
      <c r="LCI47" s="296"/>
      <c r="LCJ47" s="296"/>
      <c r="LCK47" s="296"/>
      <c r="LCL47" s="296"/>
      <c r="LCM47" s="296"/>
      <c r="LCN47" s="296"/>
      <c r="LCO47" s="296"/>
      <c r="LCP47" s="296"/>
      <c r="LCQ47" s="296"/>
      <c r="LCR47" s="296"/>
      <c r="LCS47" s="296"/>
      <c r="LCT47" s="296"/>
      <c r="LCU47" s="296"/>
      <c r="LCV47" s="296"/>
      <c r="LCW47" s="296"/>
      <c r="LCX47" s="296"/>
      <c r="LCY47" s="296"/>
      <c r="LCZ47" s="296"/>
      <c r="LDA47" s="296"/>
      <c r="LDB47" s="296"/>
      <c r="LDC47" s="296"/>
      <c r="LDD47" s="296"/>
      <c r="LDE47" s="296"/>
      <c r="LDF47" s="296"/>
      <c r="LDG47" s="296"/>
      <c r="LDH47" s="296"/>
      <c r="LDI47" s="296"/>
      <c r="LDJ47" s="296"/>
      <c r="LDK47" s="296"/>
      <c r="LDL47" s="296"/>
      <c r="LDM47" s="296"/>
      <c r="LDN47" s="296"/>
      <c r="LDO47" s="296"/>
      <c r="LDP47" s="296"/>
      <c r="LDQ47" s="296"/>
      <c r="LDR47" s="296"/>
      <c r="LDS47" s="296"/>
      <c r="LDT47" s="296"/>
      <c r="LDU47" s="296"/>
      <c r="LDV47" s="296"/>
      <c r="LDW47" s="296"/>
      <c r="LDX47" s="296"/>
      <c r="LDY47" s="296"/>
      <c r="LDZ47" s="296"/>
      <c r="LEA47" s="296"/>
      <c r="LEB47" s="296"/>
      <c r="LEC47" s="296"/>
      <c r="LED47" s="296"/>
      <c r="LEE47" s="296"/>
      <c r="LEF47" s="296"/>
      <c r="LEG47" s="296"/>
      <c r="LEH47" s="296"/>
      <c r="LEI47" s="296"/>
      <c r="LEJ47" s="296"/>
      <c r="LEK47" s="296"/>
      <c r="LEL47" s="296"/>
      <c r="LEM47" s="296"/>
      <c r="LEN47" s="296"/>
      <c r="LEO47" s="296"/>
      <c r="LEP47" s="296"/>
      <c r="LEQ47" s="296"/>
      <c r="LER47" s="296"/>
      <c r="LES47" s="296"/>
      <c r="LET47" s="296"/>
      <c r="LEU47" s="296"/>
      <c r="LEV47" s="296"/>
      <c r="LEW47" s="296"/>
      <c r="LEX47" s="296"/>
      <c r="LEY47" s="296"/>
      <c r="LEZ47" s="296"/>
      <c r="LFA47" s="296"/>
      <c r="LFB47" s="296"/>
      <c r="LFC47" s="296"/>
      <c r="LFD47" s="296"/>
      <c r="LFE47" s="296"/>
      <c r="LFF47" s="296"/>
      <c r="LFG47" s="296"/>
      <c r="LFH47" s="296"/>
      <c r="LFI47" s="296"/>
      <c r="LFJ47" s="296"/>
      <c r="LFK47" s="296"/>
      <c r="LFL47" s="296"/>
      <c r="LFM47" s="296"/>
      <c r="LFN47" s="296"/>
      <c r="LFO47" s="296"/>
      <c r="LFP47" s="296"/>
      <c r="LFQ47" s="296"/>
      <c r="LFR47" s="296"/>
      <c r="LFS47" s="296"/>
      <c r="LFT47" s="296"/>
      <c r="LFU47" s="296"/>
      <c r="LFV47" s="296"/>
      <c r="LFW47" s="296"/>
      <c r="LFX47" s="296"/>
      <c r="LFY47" s="296"/>
      <c r="LFZ47" s="296"/>
      <c r="LGA47" s="296"/>
      <c r="LGB47" s="296"/>
      <c r="LGC47" s="296"/>
      <c r="LGD47" s="296"/>
      <c r="LGE47" s="296"/>
      <c r="LGF47" s="296"/>
      <c r="LGG47" s="296"/>
      <c r="LGH47" s="296"/>
      <c r="LGI47" s="296"/>
      <c r="LGJ47" s="296"/>
      <c r="LGK47" s="296"/>
      <c r="LGL47" s="296"/>
      <c r="LGM47" s="296"/>
      <c r="LGN47" s="296"/>
      <c r="LGO47" s="296"/>
      <c r="LGP47" s="296"/>
      <c r="LGQ47" s="296"/>
      <c r="LGR47" s="296"/>
      <c r="LGS47" s="296"/>
      <c r="LGT47" s="296"/>
      <c r="LGU47" s="296"/>
      <c r="LGV47" s="296"/>
      <c r="LGW47" s="296"/>
      <c r="LGX47" s="296"/>
      <c r="LGY47" s="296"/>
      <c r="LGZ47" s="296"/>
      <c r="LHA47" s="296"/>
      <c r="LHB47" s="296"/>
      <c r="LHC47" s="296"/>
      <c r="LHD47" s="296"/>
      <c r="LHE47" s="296"/>
      <c r="LHF47" s="296"/>
      <c r="LHG47" s="296"/>
      <c r="LHH47" s="296"/>
      <c r="LHI47" s="296"/>
      <c r="LHJ47" s="296"/>
      <c r="LHK47" s="296"/>
      <c r="LHL47" s="296"/>
      <c r="LHM47" s="296"/>
      <c r="LHN47" s="296"/>
      <c r="LHO47" s="296"/>
      <c r="LHP47" s="296"/>
      <c r="LHQ47" s="296"/>
      <c r="LHR47" s="296"/>
      <c r="LHS47" s="296"/>
      <c r="LHT47" s="296"/>
      <c r="LHU47" s="296"/>
      <c r="LHV47" s="296"/>
      <c r="LHW47" s="296"/>
      <c r="LHX47" s="296"/>
      <c r="LHY47" s="296"/>
      <c r="LHZ47" s="296"/>
      <c r="LIA47" s="296"/>
      <c r="LIB47" s="296"/>
      <c r="LIC47" s="296"/>
      <c r="LID47" s="296"/>
      <c r="LIE47" s="296"/>
      <c r="LIF47" s="296"/>
      <c r="LIG47" s="296"/>
      <c r="LIH47" s="296"/>
      <c r="LII47" s="296"/>
      <c r="LIJ47" s="296"/>
      <c r="LIK47" s="296"/>
      <c r="LIL47" s="296"/>
      <c r="LIM47" s="296"/>
      <c r="LIN47" s="296"/>
      <c r="LIO47" s="296"/>
      <c r="LIP47" s="296"/>
      <c r="LIQ47" s="296"/>
      <c r="LIR47" s="296"/>
      <c r="LIS47" s="296"/>
      <c r="LIT47" s="296"/>
      <c r="LIU47" s="296"/>
      <c r="LIV47" s="296"/>
      <c r="LIW47" s="296"/>
      <c r="LIX47" s="296"/>
      <c r="LIY47" s="296"/>
      <c r="LIZ47" s="296"/>
      <c r="LJA47" s="296"/>
      <c r="LJB47" s="296"/>
      <c r="LJC47" s="296"/>
      <c r="LJD47" s="296"/>
      <c r="LJE47" s="296"/>
      <c r="LJF47" s="296"/>
      <c r="LJG47" s="296"/>
      <c r="LJH47" s="296"/>
      <c r="LJI47" s="296"/>
      <c r="LJJ47" s="296"/>
      <c r="LJK47" s="296"/>
      <c r="LJL47" s="296"/>
      <c r="LJM47" s="296"/>
      <c r="LJN47" s="296"/>
      <c r="LJO47" s="296"/>
      <c r="LJP47" s="296"/>
      <c r="LJQ47" s="296"/>
      <c r="LJR47" s="296"/>
      <c r="LJS47" s="296"/>
      <c r="LJT47" s="296"/>
      <c r="LJU47" s="296"/>
      <c r="LJV47" s="296"/>
      <c r="LJW47" s="296"/>
      <c r="LJX47" s="296"/>
      <c r="LJY47" s="296"/>
      <c r="LJZ47" s="296"/>
      <c r="LKA47" s="296"/>
      <c r="LKB47" s="296"/>
      <c r="LKC47" s="296"/>
      <c r="LKD47" s="296"/>
      <c r="LKE47" s="296"/>
      <c r="LKF47" s="296"/>
      <c r="LKG47" s="296"/>
      <c r="LKH47" s="296"/>
      <c r="LKI47" s="296"/>
      <c r="LKJ47" s="296"/>
      <c r="LKK47" s="296"/>
      <c r="LKL47" s="296"/>
      <c r="LKM47" s="296"/>
      <c r="LKN47" s="296"/>
      <c r="LKO47" s="296"/>
      <c r="LKP47" s="296"/>
      <c r="LKQ47" s="296"/>
      <c r="LKR47" s="296"/>
      <c r="LKS47" s="296"/>
      <c r="LKT47" s="296"/>
      <c r="LKU47" s="296"/>
      <c r="LKV47" s="296"/>
      <c r="LKW47" s="296"/>
      <c r="LKX47" s="296"/>
      <c r="LKY47" s="296"/>
      <c r="LKZ47" s="296"/>
      <c r="LLA47" s="296"/>
      <c r="LLB47" s="296"/>
      <c r="LLC47" s="296"/>
      <c r="LLD47" s="296"/>
      <c r="LLE47" s="296"/>
      <c r="LLF47" s="296"/>
      <c r="LLG47" s="296"/>
      <c r="LLH47" s="296"/>
      <c r="LLI47" s="296"/>
      <c r="LLJ47" s="296"/>
      <c r="LLK47" s="296"/>
      <c r="LLL47" s="296"/>
      <c r="LLM47" s="296"/>
      <c r="LLN47" s="296"/>
      <c r="LLO47" s="296"/>
      <c r="LLP47" s="296"/>
      <c r="LLQ47" s="296"/>
      <c r="LLR47" s="296"/>
      <c r="LLS47" s="296"/>
      <c r="LLT47" s="296"/>
      <c r="LLU47" s="296"/>
      <c r="LLV47" s="296"/>
      <c r="LLW47" s="296"/>
      <c r="LLX47" s="296"/>
      <c r="LLY47" s="296"/>
      <c r="LLZ47" s="296"/>
      <c r="LMA47" s="296"/>
      <c r="LMB47" s="296"/>
      <c r="LMC47" s="296"/>
      <c r="LMD47" s="296"/>
      <c r="LME47" s="296"/>
      <c r="LMF47" s="296"/>
      <c r="LMG47" s="296"/>
      <c r="LMH47" s="296"/>
      <c r="LMI47" s="296"/>
      <c r="LMJ47" s="296"/>
      <c r="LMK47" s="296"/>
      <c r="LML47" s="296"/>
      <c r="LMM47" s="296"/>
      <c r="LMN47" s="296"/>
      <c r="LMO47" s="296"/>
      <c r="LMP47" s="296"/>
      <c r="LMQ47" s="296"/>
      <c r="LMR47" s="296"/>
      <c r="LMS47" s="296"/>
      <c r="LMT47" s="296"/>
      <c r="LMU47" s="296"/>
      <c r="LMV47" s="296"/>
      <c r="LMW47" s="296"/>
      <c r="LMX47" s="296"/>
      <c r="LMY47" s="296"/>
      <c r="LMZ47" s="296"/>
      <c r="LNA47" s="296"/>
      <c r="LNB47" s="296"/>
      <c r="LNC47" s="296"/>
      <c r="LND47" s="296"/>
      <c r="LNE47" s="296"/>
      <c r="LNF47" s="296"/>
      <c r="LNG47" s="296"/>
      <c r="LNH47" s="296"/>
      <c r="LNI47" s="296"/>
      <c r="LNJ47" s="296"/>
      <c r="LNK47" s="296"/>
      <c r="LNL47" s="296"/>
      <c r="LNM47" s="296"/>
      <c r="LNN47" s="296"/>
      <c r="LNO47" s="296"/>
      <c r="LNP47" s="296"/>
      <c r="LNQ47" s="296"/>
      <c r="LNR47" s="296"/>
      <c r="LNS47" s="296"/>
      <c r="LNT47" s="296"/>
      <c r="LNU47" s="296"/>
      <c r="LNV47" s="296"/>
      <c r="LNW47" s="296"/>
      <c r="LNX47" s="296"/>
      <c r="LNY47" s="296"/>
      <c r="LNZ47" s="296"/>
      <c r="LOA47" s="296"/>
      <c r="LOB47" s="296"/>
      <c r="LOC47" s="296"/>
      <c r="LOD47" s="296"/>
      <c r="LOE47" s="296"/>
      <c r="LOF47" s="296"/>
      <c r="LOG47" s="296"/>
      <c r="LOH47" s="296"/>
      <c r="LOI47" s="296"/>
      <c r="LOJ47" s="296"/>
      <c r="LOK47" s="296"/>
      <c r="LOL47" s="296"/>
      <c r="LOM47" s="296"/>
      <c r="LON47" s="296"/>
      <c r="LOO47" s="296"/>
      <c r="LOP47" s="296"/>
      <c r="LOQ47" s="296"/>
      <c r="LOR47" s="296"/>
      <c r="LOS47" s="296"/>
      <c r="LOT47" s="296"/>
      <c r="LOU47" s="296"/>
      <c r="LOV47" s="296"/>
      <c r="LOW47" s="296"/>
      <c r="LOX47" s="296"/>
      <c r="LOY47" s="296"/>
      <c r="LOZ47" s="296"/>
      <c r="LPA47" s="296"/>
      <c r="LPB47" s="296"/>
      <c r="LPC47" s="296"/>
      <c r="LPD47" s="296"/>
      <c r="LPE47" s="296"/>
      <c r="LPF47" s="296"/>
      <c r="LPG47" s="296"/>
      <c r="LPH47" s="296"/>
      <c r="LPI47" s="296"/>
      <c r="LPJ47" s="296"/>
      <c r="LPK47" s="296"/>
      <c r="LPL47" s="296"/>
      <c r="LPM47" s="296"/>
      <c r="LPN47" s="296"/>
      <c r="LPO47" s="296"/>
      <c r="LPP47" s="296"/>
      <c r="LPQ47" s="296"/>
      <c r="LPR47" s="296"/>
      <c r="LPS47" s="296"/>
      <c r="LPT47" s="296"/>
      <c r="LPU47" s="296"/>
      <c r="LPV47" s="296"/>
      <c r="LPW47" s="296"/>
      <c r="LPX47" s="296"/>
      <c r="LPY47" s="296"/>
      <c r="LPZ47" s="296"/>
      <c r="LQA47" s="296"/>
      <c r="LQB47" s="296"/>
      <c r="LQC47" s="296"/>
      <c r="LQD47" s="296"/>
      <c r="LQE47" s="296"/>
      <c r="LQF47" s="296"/>
      <c r="LQG47" s="296"/>
      <c r="LQH47" s="296"/>
      <c r="LQI47" s="296"/>
      <c r="LQJ47" s="296"/>
      <c r="LQK47" s="296"/>
      <c r="LQL47" s="296"/>
      <c r="LQM47" s="296"/>
      <c r="LQN47" s="296"/>
      <c r="LQO47" s="296"/>
      <c r="LQP47" s="296"/>
      <c r="LQQ47" s="296"/>
      <c r="LQR47" s="296"/>
      <c r="LQS47" s="296"/>
      <c r="LQT47" s="296"/>
      <c r="LQU47" s="296"/>
      <c r="LQV47" s="296"/>
      <c r="LQW47" s="296"/>
      <c r="LQX47" s="296"/>
      <c r="LQY47" s="296"/>
      <c r="LQZ47" s="296"/>
      <c r="LRA47" s="296"/>
      <c r="LRB47" s="296"/>
      <c r="LRC47" s="296"/>
      <c r="LRD47" s="296"/>
      <c r="LRE47" s="296"/>
      <c r="LRF47" s="296"/>
      <c r="LRG47" s="296"/>
      <c r="LRH47" s="296"/>
      <c r="LRI47" s="296"/>
      <c r="LRJ47" s="296"/>
      <c r="LRK47" s="296"/>
      <c r="LRL47" s="296"/>
      <c r="LRM47" s="296"/>
      <c r="LRN47" s="296"/>
      <c r="LRO47" s="296"/>
      <c r="LRP47" s="296"/>
      <c r="LRQ47" s="296"/>
      <c r="LRR47" s="296"/>
      <c r="LRS47" s="296"/>
      <c r="LRT47" s="296"/>
      <c r="LRU47" s="296"/>
      <c r="LRV47" s="296"/>
      <c r="LRW47" s="296"/>
      <c r="LRX47" s="296"/>
      <c r="LRY47" s="296"/>
      <c r="LRZ47" s="296"/>
      <c r="LSA47" s="296"/>
      <c r="LSB47" s="296"/>
      <c r="LSC47" s="296"/>
      <c r="LSD47" s="296"/>
      <c r="LSE47" s="296"/>
      <c r="LSF47" s="296"/>
      <c r="LSG47" s="296"/>
      <c r="LSH47" s="296"/>
      <c r="LSI47" s="296"/>
      <c r="LSJ47" s="296"/>
      <c r="LSK47" s="296"/>
      <c r="LSL47" s="296"/>
      <c r="LSM47" s="296"/>
      <c r="LSN47" s="296"/>
      <c r="LSO47" s="296"/>
      <c r="LSP47" s="296"/>
      <c r="LSQ47" s="296"/>
      <c r="LSR47" s="296"/>
      <c r="LSS47" s="296"/>
      <c r="LST47" s="296"/>
      <c r="LSU47" s="296"/>
      <c r="LSV47" s="296"/>
      <c r="LSW47" s="296"/>
      <c r="LSX47" s="296"/>
      <c r="LSY47" s="296"/>
      <c r="LSZ47" s="296"/>
      <c r="LTA47" s="296"/>
      <c r="LTB47" s="296"/>
      <c r="LTC47" s="296"/>
      <c r="LTD47" s="296"/>
      <c r="LTE47" s="296"/>
      <c r="LTF47" s="296"/>
      <c r="LTG47" s="296"/>
      <c r="LTH47" s="296"/>
      <c r="LTI47" s="296"/>
      <c r="LTJ47" s="296"/>
      <c r="LTK47" s="296"/>
      <c r="LTL47" s="296"/>
      <c r="LTM47" s="296"/>
      <c r="LTN47" s="296"/>
      <c r="LTO47" s="296"/>
      <c r="LTP47" s="296"/>
      <c r="LTQ47" s="296"/>
      <c r="LTR47" s="296"/>
      <c r="LTS47" s="296"/>
      <c r="LTT47" s="296"/>
      <c r="LTU47" s="296"/>
      <c r="LTV47" s="296"/>
      <c r="LTW47" s="296"/>
      <c r="LTX47" s="296"/>
      <c r="LTY47" s="296"/>
      <c r="LTZ47" s="296"/>
      <c r="LUA47" s="296"/>
      <c r="LUB47" s="296"/>
      <c r="LUC47" s="296"/>
      <c r="LUD47" s="296"/>
      <c r="LUE47" s="296"/>
      <c r="LUF47" s="296"/>
      <c r="LUG47" s="296"/>
      <c r="LUH47" s="296"/>
      <c r="LUI47" s="296"/>
      <c r="LUJ47" s="296"/>
      <c r="LUK47" s="296"/>
      <c r="LUL47" s="296"/>
      <c r="LUM47" s="296"/>
      <c r="LUN47" s="296"/>
      <c r="LUO47" s="296"/>
      <c r="LUP47" s="296"/>
      <c r="LUQ47" s="296"/>
      <c r="LUR47" s="296"/>
      <c r="LUS47" s="296"/>
      <c r="LUT47" s="296"/>
      <c r="LUU47" s="296"/>
      <c r="LUV47" s="296"/>
      <c r="LUW47" s="296"/>
      <c r="LUX47" s="296"/>
      <c r="LUY47" s="296"/>
      <c r="LUZ47" s="296"/>
      <c r="LVA47" s="296"/>
      <c r="LVB47" s="296"/>
      <c r="LVC47" s="296"/>
      <c r="LVD47" s="296"/>
      <c r="LVE47" s="296"/>
      <c r="LVF47" s="296"/>
      <c r="LVG47" s="296"/>
      <c r="LVH47" s="296"/>
      <c r="LVI47" s="296"/>
      <c r="LVJ47" s="296"/>
      <c r="LVK47" s="296"/>
      <c r="LVL47" s="296"/>
      <c r="LVM47" s="296"/>
      <c r="LVN47" s="296"/>
      <c r="LVO47" s="296"/>
      <c r="LVP47" s="296"/>
      <c r="LVQ47" s="296"/>
      <c r="LVR47" s="296"/>
      <c r="LVS47" s="296"/>
      <c r="LVT47" s="296"/>
      <c r="LVU47" s="296"/>
      <c r="LVV47" s="296"/>
      <c r="LVW47" s="296"/>
      <c r="LVX47" s="296"/>
      <c r="LVY47" s="296"/>
      <c r="LVZ47" s="296"/>
      <c r="LWA47" s="296"/>
      <c r="LWB47" s="296"/>
      <c r="LWC47" s="296"/>
      <c r="LWD47" s="296"/>
      <c r="LWE47" s="296"/>
      <c r="LWF47" s="296"/>
      <c r="LWG47" s="296"/>
      <c r="LWH47" s="296"/>
      <c r="LWI47" s="296"/>
      <c r="LWJ47" s="296"/>
      <c r="LWK47" s="296"/>
      <c r="LWL47" s="296"/>
      <c r="LWM47" s="296"/>
      <c r="LWN47" s="296"/>
      <c r="LWO47" s="296"/>
      <c r="LWP47" s="296"/>
      <c r="LWQ47" s="296"/>
      <c r="LWR47" s="296"/>
      <c r="LWS47" s="296"/>
      <c r="LWT47" s="296"/>
      <c r="LWU47" s="296"/>
      <c r="LWV47" s="296"/>
      <c r="LWW47" s="296"/>
      <c r="LWX47" s="296"/>
      <c r="LWY47" s="296"/>
      <c r="LWZ47" s="296"/>
      <c r="LXA47" s="296"/>
      <c r="LXB47" s="296"/>
      <c r="LXC47" s="296"/>
      <c r="LXD47" s="296"/>
      <c r="LXE47" s="296"/>
      <c r="LXF47" s="296"/>
      <c r="LXG47" s="296"/>
      <c r="LXH47" s="296"/>
      <c r="LXI47" s="296"/>
      <c r="LXJ47" s="296"/>
      <c r="LXK47" s="296"/>
      <c r="LXL47" s="296"/>
      <c r="LXM47" s="296"/>
      <c r="LXN47" s="296"/>
      <c r="LXO47" s="296"/>
      <c r="LXP47" s="296"/>
      <c r="LXQ47" s="296"/>
      <c r="LXR47" s="296"/>
      <c r="LXS47" s="296"/>
      <c r="LXT47" s="296"/>
      <c r="LXU47" s="296"/>
      <c r="LXV47" s="296"/>
      <c r="LXW47" s="296"/>
      <c r="LXX47" s="296"/>
      <c r="LXY47" s="296"/>
      <c r="LXZ47" s="296"/>
      <c r="LYA47" s="296"/>
      <c r="LYB47" s="296"/>
      <c r="LYC47" s="296"/>
      <c r="LYD47" s="296"/>
      <c r="LYE47" s="296"/>
      <c r="LYF47" s="296"/>
      <c r="LYG47" s="296"/>
      <c r="LYH47" s="296"/>
      <c r="LYI47" s="296"/>
      <c r="LYJ47" s="296"/>
      <c r="LYK47" s="296"/>
      <c r="LYL47" s="296"/>
      <c r="LYM47" s="296"/>
      <c r="LYN47" s="296"/>
      <c r="LYO47" s="296"/>
      <c r="LYP47" s="296"/>
      <c r="LYQ47" s="296"/>
      <c r="LYR47" s="296"/>
      <c r="LYS47" s="296"/>
      <c r="LYT47" s="296"/>
      <c r="LYU47" s="296"/>
      <c r="LYV47" s="296"/>
      <c r="LYW47" s="296"/>
      <c r="LYX47" s="296"/>
      <c r="LYY47" s="296"/>
      <c r="LYZ47" s="296"/>
      <c r="LZA47" s="296"/>
      <c r="LZB47" s="296"/>
      <c r="LZC47" s="296"/>
      <c r="LZD47" s="296"/>
      <c r="LZE47" s="296"/>
      <c r="LZF47" s="296"/>
      <c r="LZG47" s="296"/>
      <c r="LZH47" s="296"/>
      <c r="LZI47" s="296"/>
      <c r="LZJ47" s="296"/>
      <c r="LZK47" s="296"/>
      <c r="LZL47" s="296"/>
      <c r="LZM47" s="296"/>
      <c r="LZN47" s="296"/>
      <c r="LZO47" s="296"/>
      <c r="LZP47" s="296"/>
      <c r="LZQ47" s="296"/>
      <c r="LZR47" s="296"/>
      <c r="LZS47" s="296"/>
      <c r="LZT47" s="296"/>
      <c r="LZU47" s="296"/>
      <c r="LZV47" s="296"/>
      <c r="LZW47" s="296"/>
      <c r="LZX47" s="296"/>
      <c r="LZY47" s="296"/>
      <c r="LZZ47" s="296"/>
      <c r="MAA47" s="296"/>
      <c r="MAB47" s="296"/>
      <c r="MAC47" s="296"/>
      <c r="MAD47" s="296"/>
      <c r="MAE47" s="296"/>
      <c r="MAF47" s="296"/>
      <c r="MAG47" s="296"/>
      <c r="MAH47" s="296"/>
      <c r="MAI47" s="296"/>
      <c r="MAJ47" s="296"/>
      <c r="MAK47" s="296"/>
      <c r="MAL47" s="296"/>
      <c r="MAM47" s="296"/>
      <c r="MAN47" s="296"/>
      <c r="MAO47" s="296"/>
      <c r="MAP47" s="296"/>
      <c r="MAQ47" s="296"/>
      <c r="MAR47" s="296"/>
      <c r="MAS47" s="296"/>
      <c r="MAT47" s="296"/>
      <c r="MAU47" s="296"/>
      <c r="MAV47" s="296"/>
      <c r="MAW47" s="296"/>
      <c r="MAX47" s="296"/>
      <c r="MAY47" s="296"/>
      <c r="MAZ47" s="296"/>
      <c r="MBA47" s="296"/>
      <c r="MBB47" s="296"/>
      <c r="MBC47" s="296"/>
      <c r="MBD47" s="296"/>
      <c r="MBE47" s="296"/>
      <c r="MBF47" s="296"/>
      <c r="MBG47" s="296"/>
      <c r="MBH47" s="296"/>
      <c r="MBI47" s="296"/>
      <c r="MBJ47" s="296"/>
      <c r="MBK47" s="296"/>
      <c r="MBL47" s="296"/>
      <c r="MBM47" s="296"/>
      <c r="MBN47" s="296"/>
      <c r="MBO47" s="296"/>
      <c r="MBP47" s="296"/>
      <c r="MBQ47" s="296"/>
      <c r="MBR47" s="296"/>
      <c r="MBS47" s="296"/>
      <c r="MBT47" s="296"/>
      <c r="MBU47" s="296"/>
      <c r="MBV47" s="296"/>
      <c r="MBW47" s="296"/>
      <c r="MBX47" s="296"/>
      <c r="MBY47" s="296"/>
      <c r="MBZ47" s="296"/>
      <c r="MCA47" s="296"/>
      <c r="MCB47" s="296"/>
      <c r="MCC47" s="296"/>
      <c r="MCD47" s="296"/>
      <c r="MCE47" s="296"/>
      <c r="MCF47" s="296"/>
      <c r="MCG47" s="296"/>
      <c r="MCH47" s="296"/>
      <c r="MCI47" s="296"/>
      <c r="MCJ47" s="296"/>
      <c r="MCK47" s="296"/>
      <c r="MCL47" s="296"/>
      <c r="MCM47" s="296"/>
      <c r="MCN47" s="296"/>
      <c r="MCO47" s="296"/>
      <c r="MCP47" s="296"/>
      <c r="MCQ47" s="296"/>
      <c r="MCR47" s="296"/>
      <c r="MCS47" s="296"/>
      <c r="MCT47" s="296"/>
      <c r="MCU47" s="296"/>
      <c r="MCV47" s="296"/>
      <c r="MCW47" s="296"/>
      <c r="MCX47" s="296"/>
      <c r="MCY47" s="296"/>
      <c r="MCZ47" s="296"/>
      <c r="MDA47" s="296"/>
      <c r="MDB47" s="296"/>
      <c r="MDC47" s="296"/>
      <c r="MDD47" s="296"/>
      <c r="MDE47" s="296"/>
      <c r="MDF47" s="296"/>
      <c r="MDG47" s="296"/>
      <c r="MDH47" s="296"/>
      <c r="MDI47" s="296"/>
      <c r="MDJ47" s="296"/>
      <c r="MDK47" s="296"/>
      <c r="MDL47" s="296"/>
      <c r="MDM47" s="296"/>
      <c r="MDN47" s="296"/>
      <c r="MDO47" s="296"/>
      <c r="MDP47" s="296"/>
      <c r="MDQ47" s="296"/>
      <c r="MDR47" s="296"/>
      <c r="MDS47" s="296"/>
      <c r="MDT47" s="296"/>
      <c r="MDU47" s="296"/>
      <c r="MDV47" s="296"/>
      <c r="MDW47" s="296"/>
      <c r="MDX47" s="296"/>
      <c r="MDY47" s="296"/>
      <c r="MDZ47" s="296"/>
      <c r="MEA47" s="296"/>
      <c r="MEB47" s="296"/>
      <c r="MEC47" s="296"/>
      <c r="MED47" s="296"/>
      <c r="MEE47" s="296"/>
      <c r="MEF47" s="296"/>
      <c r="MEG47" s="296"/>
      <c r="MEH47" s="296"/>
      <c r="MEI47" s="296"/>
      <c r="MEJ47" s="296"/>
      <c r="MEK47" s="296"/>
      <c r="MEL47" s="296"/>
      <c r="MEM47" s="296"/>
      <c r="MEN47" s="296"/>
      <c r="MEO47" s="296"/>
      <c r="MEP47" s="296"/>
      <c r="MEQ47" s="296"/>
      <c r="MER47" s="296"/>
      <c r="MES47" s="296"/>
      <c r="MET47" s="296"/>
      <c r="MEU47" s="296"/>
      <c r="MEV47" s="296"/>
      <c r="MEW47" s="296"/>
      <c r="MEX47" s="296"/>
      <c r="MEY47" s="296"/>
      <c r="MEZ47" s="296"/>
      <c r="MFA47" s="296"/>
      <c r="MFB47" s="296"/>
      <c r="MFC47" s="296"/>
      <c r="MFD47" s="296"/>
      <c r="MFE47" s="296"/>
      <c r="MFF47" s="296"/>
      <c r="MFG47" s="296"/>
      <c r="MFH47" s="296"/>
      <c r="MFI47" s="296"/>
      <c r="MFJ47" s="296"/>
      <c r="MFK47" s="296"/>
      <c r="MFL47" s="296"/>
      <c r="MFM47" s="296"/>
      <c r="MFN47" s="296"/>
      <c r="MFO47" s="296"/>
      <c r="MFP47" s="296"/>
      <c r="MFQ47" s="296"/>
      <c r="MFR47" s="296"/>
      <c r="MFS47" s="296"/>
      <c r="MFT47" s="296"/>
      <c r="MFU47" s="296"/>
      <c r="MFV47" s="296"/>
      <c r="MFW47" s="296"/>
      <c r="MFX47" s="296"/>
      <c r="MFY47" s="296"/>
      <c r="MFZ47" s="296"/>
      <c r="MGA47" s="296"/>
      <c r="MGB47" s="296"/>
      <c r="MGC47" s="296"/>
      <c r="MGD47" s="296"/>
      <c r="MGE47" s="296"/>
      <c r="MGF47" s="296"/>
      <c r="MGG47" s="296"/>
      <c r="MGH47" s="296"/>
      <c r="MGI47" s="296"/>
      <c r="MGJ47" s="296"/>
      <c r="MGK47" s="296"/>
      <c r="MGL47" s="296"/>
      <c r="MGM47" s="296"/>
      <c r="MGN47" s="296"/>
      <c r="MGO47" s="296"/>
      <c r="MGP47" s="296"/>
      <c r="MGQ47" s="296"/>
      <c r="MGR47" s="296"/>
      <c r="MGS47" s="296"/>
      <c r="MGT47" s="296"/>
      <c r="MGU47" s="296"/>
      <c r="MGV47" s="296"/>
      <c r="MGW47" s="296"/>
      <c r="MGX47" s="296"/>
      <c r="MGY47" s="296"/>
      <c r="MGZ47" s="296"/>
      <c r="MHA47" s="296"/>
      <c r="MHB47" s="296"/>
      <c r="MHC47" s="296"/>
      <c r="MHD47" s="296"/>
      <c r="MHE47" s="296"/>
      <c r="MHF47" s="296"/>
      <c r="MHG47" s="296"/>
      <c r="MHH47" s="296"/>
      <c r="MHI47" s="296"/>
      <c r="MHJ47" s="296"/>
      <c r="MHK47" s="296"/>
      <c r="MHL47" s="296"/>
      <c r="MHM47" s="296"/>
      <c r="MHN47" s="296"/>
      <c r="MHO47" s="296"/>
      <c r="MHP47" s="296"/>
      <c r="MHQ47" s="296"/>
      <c r="MHR47" s="296"/>
      <c r="MHS47" s="296"/>
      <c r="MHT47" s="296"/>
      <c r="MHU47" s="296"/>
      <c r="MHV47" s="296"/>
      <c r="MHW47" s="296"/>
      <c r="MHX47" s="296"/>
      <c r="MHY47" s="296"/>
      <c r="MHZ47" s="296"/>
      <c r="MIA47" s="296"/>
      <c r="MIB47" s="296"/>
      <c r="MIC47" s="296"/>
      <c r="MID47" s="296"/>
      <c r="MIE47" s="296"/>
      <c r="MIF47" s="296"/>
      <c r="MIG47" s="296"/>
      <c r="MIH47" s="296"/>
      <c r="MII47" s="296"/>
      <c r="MIJ47" s="296"/>
      <c r="MIK47" s="296"/>
      <c r="MIL47" s="296"/>
      <c r="MIM47" s="296"/>
      <c r="MIN47" s="296"/>
      <c r="MIO47" s="296"/>
      <c r="MIP47" s="296"/>
      <c r="MIQ47" s="296"/>
      <c r="MIR47" s="296"/>
      <c r="MIS47" s="296"/>
      <c r="MIT47" s="296"/>
      <c r="MIU47" s="296"/>
      <c r="MIV47" s="296"/>
      <c r="MIW47" s="296"/>
      <c r="MIX47" s="296"/>
      <c r="MIY47" s="296"/>
      <c r="MIZ47" s="296"/>
      <c r="MJA47" s="296"/>
      <c r="MJB47" s="296"/>
      <c r="MJC47" s="296"/>
      <c r="MJD47" s="296"/>
      <c r="MJE47" s="296"/>
      <c r="MJF47" s="296"/>
      <c r="MJG47" s="296"/>
      <c r="MJH47" s="296"/>
      <c r="MJI47" s="296"/>
      <c r="MJJ47" s="296"/>
      <c r="MJK47" s="296"/>
      <c r="MJL47" s="296"/>
      <c r="MJM47" s="296"/>
      <c r="MJN47" s="296"/>
      <c r="MJO47" s="296"/>
      <c r="MJP47" s="296"/>
      <c r="MJQ47" s="296"/>
      <c r="MJR47" s="296"/>
      <c r="MJS47" s="296"/>
      <c r="MJT47" s="296"/>
      <c r="MJU47" s="296"/>
      <c r="MJV47" s="296"/>
      <c r="MJW47" s="296"/>
      <c r="MJX47" s="296"/>
      <c r="MJY47" s="296"/>
      <c r="MJZ47" s="296"/>
      <c r="MKA47" s="296"/>
      <c r="MKB47" s="296"/>
      <c r="MKC47" s="296"/>
      <c r="MKD47" s="296"/>
      <c r="MKE47" s="296"/>
      <c r="MKF47" s="296"/>
      <c r="MKG47" s="296"/>
      <c r="MKH47" s="296"/>
      <c r="MKI47" s="296"/>
      <c r="MKJ47" s="296"/>
      <c r="MKK47" s="296"/>
      <c r="MKL47" s="296"/>
      <c r="MKM47" s="296"/>
      <c r="MKN47" s="296"/>
      <c r="MKO47" s="296"/>
      <c r="MKP47" s="296"/>
      <c r="MKQ47" s="296"/>
      <c r="MKR47" s="296"/>
      <c r="MKS47" s="296"/>
      <c r="MKT47" s="296"/>
      <c r="MKU47" s="296"/>
      <c r="MKV47" s="296"/>
      <c r="MKW47" s="296"/>
      <c r="MKX47" s="296"/>
      <c r="MKY47" s="296"/>
      <c r="MKZ47" s="296"/>
      <c r="MLA47" s="296"/>
      <c r="MLB47" s="296"/>
      <c r="MLC47" s="296"/>
      <c r="MLD47" s="296"/>
      <c r="MLE47" s="296"/>
      <c r="MLF47" s="296"/>
      <c r="MLG47" s="296"/>
      <c r="MLH47" s="296"/>
      <c r="MLI47" s="296"/>
      <c r="MLJ47" s="296"/>
      <c r="MLK47" s="296"/>
      <c r="MLL47" s="296"/>
      <c r="MLM47" s="296"/>
      <c r="MLN47" s="296"/>
      <c r="MLO47" s="296"/>
      <c r="MLP47" s="296"/>
      <c r="MLQ47" s="296"/>
      <c r="MLR47" s="296"/>
      <c r="MLS47" s="296"/>
      <c r="MLT47" s="296"/>
      <c r="MLU47" s="296"/>
      <c r="MLV47" s="296"/>
      <c r="MLW47" s="296"/>
      <c r="MLX47" s="296"/>
      <c r="MLY47" s="296"/>
      <c r="MLZ47" s="296"/>
      <c r="MMA47" s="296"/>
      <c r="MMB47" s="296"/>
      <c r="MMC47" s="296"/>
      <c r="MMD47" s="296"/>
      <c r="MME47" s="296"/>
      <c r="MMF47" s="296"/>
      <c r="MMG47" s="296"/>
      <c r="MMH47" s="296"/>
      <c r="MMI47" s="296"/>
      <c r="MMJ47" s="296"/>
      <c r="MMK47" s="296"/>
      <c r="MML47" s="296"/>
      <c r="MMM47" s="296"/>
      <c r="MMN47" s="296"/>
      <c r="MMO47" s="296"/>
      <c r="MMP47" s="296"/>
      <c r="MMQ47" s="296"/>
      <c r="MMR47" s="296"/>
      <c r="MMS47" s="296"/>
      <c r="MMT47" s="296"/>
      <c r="MMU47" s="296"/>
      <c r="MMV47" s="296"/>
      <c r="MMW47" s="296"/>
      <c r="MMX47" s="296"/>
      <c r="MMY47" s="296"/>
      <c r="MMZ47" s="296"/>
      <c r="MNA47" s="296"/>
      <c r="MNB47" s="296"/>
      <c r="MNC47" s="296"/>
      <c r="MND47" s="296"/>
      <c r="MNE47" s="296"/>
      <c r="MNF47" s="296"/>
      <c r="MNG47" s="296"/>
      <c r="MNH47" s="296"/>
      <c r="MNI47" s="296"/>
      <c r="MNJ47" s="296"/>
      <c r="MNK47" s="296"/>
      <c r="MNL47" s="296"/>
      <c r="MNM47" s="296"/>
      <c r="MNN47" s="296"/>
      <c r="MNO47" s="296"/>
      <c r="MNP47" s="296"/>
      <c r="MNQ47" s="296"/>
      <c r="MNR47" s="296"/>
      <c r="MNS47" s="296"/>
      <c r="MNT47" s="296"/>
      <c r="MNU47" s="296"/>
      <c r="MNV47" s="296"/>
      <c r="MNW47" s="296"/>
      <c r="MNX47" s="296"/>
      <c r="MNY47" s="296"/>
      <c r="MNZ47" s="296"/>
      <c r="MOA47" s="296"/>
      <c r="MOB47" s="296"/>
      <c r="MOC47" s="296"/>
      <c r="MOD47" s="296"/>
      <c r="MOE47" s="296"/>
      <c r="MOF47" s="296"/>
      <c r="MOG47" s="296"/>
      <c r="MOH47" s="296"/>
      <c r="MOI47" s="296"/>
      <c r="MOJ47" s="296"/>
      <c r="MOK47" s="296"/>
      <c r="MOL47" s="296"/>
      <c r="MOM47" s="296"/>
      <c r="MON47" s="296"/>
      <c r="MOO47" s="296"/>
      <c r="MOP47" s="296"/>
      <c r="MOQ47" s="296"/>
      <c r="MOR47" s="296"/>
      <c r="MOS47" s="296"/>
      <c r="MOT47" s="296"/>
      <c r="MOU47" s="296"/>
      <c r="MOV47" s="296"/>
      <c r="MOW47" s="296"/>
      <c r="MOX47" s="296"/>
      <c r="MOY47" s="296"/>
      <c r="MOZ47" s="296"/>
      <c r="MPA47" s="296"/>
      <c r="MPB47" s="296"/>
      <c r="MPC47" s="296"/>
      <c r="MPD47" s="296"/>
      <c r="MPE47" s="296"/>
      <c r="MPF47" s="296"/>
      <c r="MPG47" s="296"/>
      <c r="MPH47" s="296"/>
      <c r="MPI47" s="296"/>
      <c r="MPJ47" s="296"/>
      <c r="MPK47" s="296"/>
      <c r="MPL47" s="296"/>
      <c r="MPM47" s="296"/>
      <c r="MPN47" s="296"/>
      <c r="MPO47" s="296"/>
      <c r="MPP47" s="296"/>
      <c r="MPQ47" s="296"/>
      <c r="MPR47" s="296"/>
      <c r="MPS47" s="296"/>
      <c r="MPT47" s="296"/>
      <c r="MPU47" s="296"/>
      <c r="MPV47" s="296"/>
      <c r="MPW47" s="296"/>
      <c r="MPX47" s="296"/>
      <c r="MPY47" s="296"/>
      <c r="MPZ47" s="296"/>
      <c r="MQA47" s="296"/>
      <c r="MQB47" s="296"/>
      <c r="MQC47" s="296"/>
      <c r="MQD47" s="296"/>
      <c r="MQE47" s="296"/>
      <c r="MQF47" s="296"/>
      <c r="MQG47" s="296"/>
      <c r="MQH47" s="296"/>
      <c r="MQI47" s="296"/>
      <c r="MQJ47" s="296"/>
      <c r="MQK47" s="296"/>
      <c r="MQL47" s="296"/>
      <c r="MQM47" s="296"/>
      <c r="MQN47" s="296"/>
      <c r="MQO47" s="296"/>
      <c r="MQP47" s="296"/>
      <c r="MQQ47" s="296"/>
      <c r="MQR47" s="296"/>
      <c r="MQS47" s="296"/>
      <c r="MQT47" s="296"/>
      <c r="MQU47" s="296"/>
      <c r="MQV47" s="296"/>
      <c r="MQW47" s="296"/>
      <c r="MQX47" s="296"/>
      <c r="MQY47" s="296"/>
      <c r="MQZ47" s="296"/>
      <c r="MRA47" s="296"/>
      <c r="MRB47" s="296"/>
      <c r="MRC47" s="296"/>
      <c r="MRD47" s="296"/>
      <c r="MRE47" s="296"/>
      <c r="MRF47" s="296"/>
      <c r="MRG47" s="296"/>
      <c r="MRH47" s="296"/>
      <c r="MRI47" s="296"/>
      <c r="MRJ47" s="296"/>
      <c r="MRK47" s="296"/>
      <c r="MRL47" s="296"/>
      <c r="MRM47" s="296"/>
      <c r="MRN47" s="296"/>
      <c r="MRO47" s="296"/>
      <c r="MRP47" s="296"/>
      <c r="MRQ47" s="296"/>
      <c r="MRR47" s="296"/>
      <c r="MRS47" s="296"/>
      <c r="MRT47" s="296"/>
      <c r="MRU47" s="296"/>
      <c r="MRV47" s="296"/>
      <c r="MRW47" s="296"/>
      <c r="MRX47" s="296"/>
      <c r="MRY47" s="296"/>
      <c r="MRZ47" s="296"/>
      <c r="MSA47" s="296"/>
      <c r="MSB47" s="296"/>
      <c r="MSC47" s="296"/>
      <c r="MSD47" s="296"/>
      <c r="MSE47" s="296"/>
      <c r="MSF47" s="296"/>
      <c r="MSG47" s="296"/>
      <c r="MSH47" s="296"/>
      <c r="MSI47" s="296"/>
      <c r="MSJ47" s="296"/>
      <c r="MSK47" s="296"/>
      <c r="MSL47" s="296"/>
      <c r="MSM47" s="296"/>
      <c r="MSN47" s="296"/>
      <c r="MSO47" s="296"/>
      <c r="MSP47" s="296"/>
      <c r="MSQ47" s="296"/>
      <c r="MSR47" s="296"/>
      <c r="MSS47" s="296"/>
      <c r="MST47" s="296"/>
      <c r="MSU47" s="296"/>
      <c r="MSV47" s="296"/>
      <c r="MSW47" s="296"/>
      <c r="MSX47" s="296"/>
      <c r="MSY47" s="296"/>
      <c r="MSZ47" s="296"/>
      <c r="MTA47" s="296"/>
      <c r="MTB47" s="296"/>
      <c r="MTC47" s="296"/>
      <c r="MTD47" s="296"/>
      <c r="MTE47" s="296"/>
      <c r="MTF47" s="296"/>
      <c r="MTG47" s="296"/>
      <c r="MTH47" s="296"/>
      <c r="MTI47" s="296"/>
      <c r="MTJ47" s="296"/>
      <c r="MTK47" s="296"/>
      <c r="MTL47" s="296"/>
      <c r="MTM47" s="296"/>
      <c r="MTN47" s="296"/>
      <c r="MTO47" s="296"/>
      <c r="MTP47" s="296"/>
      <c r="MTQ47" s="296"/>
      <c r="MTR47" s="296"/>
      <c r="MTS47" s="296"/>
      <c r="MTT47" s="296"/>
      <c r="MTU47" s="296"/>
      <c r="MTV47" s="296"/>
      <c r="MTW47" s="296"/>
      <c r="MTX47" s="296"/>
      <c r="MTY47" s="296"/>
      <c r="MTZ47" s="296"/>
      <c r="MUA47" s="296"/>
      <c r="MUB47" s="296"/>
      <c r="MUC47" s="296"/>
      <c r="MUD47" s="296"/>
      <c r="MUE47" s="296"/>
      <c r="MUF47" s="296"/>
      <c r="MUG47" s="296"/>
      <c r="MUH47" s="296"/>
      <c r="MUI47" s="296"/>
      <c r="MUJ47" s="296"/>
      <c r="MUK47" s="296"/>
      <c r="MUL47" s="296"/>
      <c r="MUM47" s="296"/>
      <c r="MUN47" s="296"/>
      <c r="MUO47" s="296"/>
      <c r="MUP47" s="296"/>
      <c r="MUQ47" s="296"/>
      <c r="MUR47" s="296"/>
      <c r="MUS47" s="296"/>
      <c r="MUT47" s="296"/>
      <c r="MUU47" s="296"/>
      <c r="MUV47" s="296"/>
      <c r="MUW47" s="296"/>
      <c r="MUX47" s="296"/>
      <c r="MUY47" s="296"/>
      <c r="MUZ47" s="296"/>
      <c r="MVA47" s="296"/>
      <c r="MVB47" s="296"/>
      <c r="MVC47" s="296"/>
      <c r="MVD47" s="296"/>
      <c r="MVE47" s="296"/>
      <c r="MVF47" s="296"/>
      <c r="MVG47" s="296"/>
      <c r="MVH47" s="296"/>
      <c r="MVI47" s="296"/>
      <c r="MVJ47" s="296"/>
      <c r="MVK47" s="296"/>
      <c r="MVL47" s="296"/>
      <c r="MVM47" s="296"/>
      <c r="MVN47" s="296"/>
      <c r="MVO47" s="296"/>
      <c r="MVP47" s="296"/>
      <c r="MVQ47" s="296"/>
      <c r="MVR47" s="296"/>
      <c r="MVS47" s="296"/>
      <c r="MVT47" s="296"/>
      <c r="MVU47" s="296"/>
      <c r="MVV47" s="296"/>
      <c r="MVW47" s="296"/>
      <c r="MVX47" s="296"/>
      <c r="MVY47" s="296"/>
      <c r="MVZ47" s="296"/>
      <c r="MWA47" s="296"/>
      <c r="MWB47" s="296"/>
      <c r="MWC47" s="296"/>
      <c r="MWD47" s="296"/>
      <c r="MWE47" s="296"/>
      <c r="MWF47" s="296"/>
      <c r="MWG47" s="296"/>
      <c r="MWH47" s="296"/>
      <c r="MWI47" s="296"/>
      <c r="MWJ47" s="296"/>
      <c r="MWK47" s="296"/>
      <c r="MWL47" s="296"/>
      <c r="MWM47" s="296"/>
      <c r="MWN47" s="296"/>
      <c r="MWO47" s="296"/>
      <c r="MWP47" s="296"/>
      <c r="MWQ47" s="296"/>
      <c r="MWR47" s="296"/>
      <c r="MWS47" s="296"/>
      <c r="MWT47" s="296"/>
      <c r="MWU47" s="296"/>
      <c r="MWV47" s="296"/>
      <c r="MWW47" s="296"/>
      <c r="MWX47" s="296"/>
      <c r="MWY47" s="296"/>
      <c r="MWZ47" s="296"/>
      <c r="MXA47" s="296"/>
      <c r="MXB47" s="296"/>
      <c r="MXC47" s="296"/>
      <c r="MXD47" s="296"/>
      <c r="MXE47" s="296"/>
      <c r="MXF47" s="296"/>
      <c r="MXG47" s="296"/>
      <c r="MXH47" s="296"/>
      <c r="MXI47" s="296"/>
      <c r="MXJ47" s="296"/>
      <c r="MXK47" s="296"/>
      <c r="MXL47" s="296"/>
      <c r="MXM47" s="296"/>
      <c r="MXN47" s="296"/>
      <c r="MXO47" s="296"/>
      <c r="MXP47" s="296"/>
      <c r="MXQ47" s="296"/>
      <c r="MXR47" s="296"/>
      <c r="MXS47" s="296"/>
      <c r="MXT47" s="296"/>
      <c r="MXU47" s="296"/>
      <c r="MXV47" s="296"/>
      <c r="MXW47" s="296"/>
      <c r="MXX47" s="296"/>
      <c r="MXY47" s="296"/>
      <c r="MXZ47" s="296"/>
      <c r="MYA47" s="296"/>
      <c r="MYB47" s="296"/>
      <c r="MYC47" s="296"/>
      <c r="MYD47" s="296"/>
      <c r="MYE47" s="296"/>
      <c r="MYF47" s="296"/>
      <c r="MYG47" s="296"/>
      <c r="MYH47" s="296"/>
      <c r="MYI47" s="296"/>
      <c r="MYJ47" s="296"/>
      <c r="MYK47" s="296"/>
      <c r="MYL47" s="296"/>
      <c r="MYM47" s="296"/>
      <c r="MYN47" s="296"/>
      <c r="MYO47" s="296"/>
      <c r="MYP47" s="296"/>
      <c r="MYQ47" s="296"/>
      <c r="MYR47" s="296"/>
      <c r="MYS47" s="296"/>
      <c r="MYT47" s="296"/>
      <c r="MYU47" s="296"/>
      <c r="MYV47" s="296"/>
      <c r="MYW47" s="296"/>
      <c r="MYX47" s="296"/>
      <c r="MYY47" s="296"/>
      <c r="MYZ47" s="296"/>
      <c r="MZA47" s="296"/>
      <c r="MZB47" s="296"/>
      <c r="MZC47" s="296"/>
      <c r="MZD47" s="296"/>
      <c r="MZE47" s="296"/>
      <c r="MZF47" s="296"/>
      <c r="MZG47" s="296"/>
      <c r="MZH47" s="296"/>
      <c r="MZI47" s="296"/>
      <c r="MZJ47" s="296"/>
      <c r="MZK47" s="296"/>
      <c r="MZL47" s="296"/>
      <c r="MZM47" s="296"/>
      <c r="MZN47" s="296"/>
      <c r="MZO47" s="296"/>
      <c r="MZP47" s="296"/>
      <c r="MZQ47" s="296"/>
      <c r="MZR47" s="296"/>
      <c r="MZS47" s="296"/>
      <c r="MZT47" s="296"/>
      <c r="MZU47" s="296"/>
      <c r="MZV47" s="296"/>
      <c r="MZW47" s="296"/>
      <c r="MZX47" s="296"/>
      <c r="MZY47" s="296"/>
      <c r="MZZ47" s="296"/>
      <c r="NAA47" s="296"/>
      <c r="NAB47" s="296"/>
      <c r="NAC47" s="296"/>
      <c r="NAD47" s="296"/>
      <c r="NAE47" s="296"/>
      <c r="NAF47" s="296"/>
      <c r="NAG47" s="296"/>
      <c r="NAH47" s="296"/>
      <c r="NAI47" s="296"/>
      <c r="NAJ47" s="296"/>
      <c r="NAK47" s="296"/>
      <c r="NAL47" s="296"/>
      <c r="NAM47" s="296"/>
      <c r="NAN47" s="296"/>
      <c r="NAO47" s="296"/>
      <c r="NAP47" s="296"/>
      <c r="NAQ47" s="296"/>
      <c r="NAR47" s="296"/>
      <c r="NAS47" s="296"/>
      <c r="NAT47" s="296"/>
      <c r="NAU47" s="296"/>
      <c r="NAV47" s="296"/>
      <c r="NAW47" s="296"/>
      <c r="NAX47" s="296"/>
      <c r="NAY47" s="296"/>
      <c r="NAZ47" s="296"/>
      <c r="NBA47" s="296"/>
      <c r="NBB47" s="296"/>
      <c r="NBC47" s="296"/>
      <c r="NBD47" s="296"/>
      <c r="NBE47" s="296"/>
      <c r="NBF47" s="296"/>
      <c r="NBG47" s="296"/>
      <c r="NBH47" s="296"/>
      <c r="NBI47" s="296"/>
      <c r="NBJ47" s="296"/>
      <c r="NBK47" s="296"/>
      <c r="NBL47" s="296"/>
      <c r="NBM47" s="296"/>
      <c r="NBN47" s="296"/>
      <c r="NBO47" s="296"/>
      <c r="NBP47" s="296"/>
      <c r="NBQ47" s="296"/>
      <c r="NBR47" s="296"/>
      <c r="NBS47" s="296"/>
      <c r="NBT47" s="296"/>
      <c r="NBU47" s="296"/>
      <c r="NBV47" s="296"/>
      <c r="NBW47" s="296"/>
      <c r="NBX47" s="296"/>
      <c r="NBY47" s="296"/>
      <c r="NBZ47" s="296"/>
      <c r="NCA47" s="296"/>
      <c r="NCB47" s="296"/>
      <c r="NCC47" s="296"/>
      <c r="NCD47" s="296"/>
      <c r="NCE47" s="296"/>
      <c r="NCF47" s="296"/>
      <c r="NCG47" s="296"/>
      <c r="NCH47" s="296"/>
      <c r="NCI47" s="296"/>
      <c r="NCJ47" s="296"/>
      <c r="NCK47" s="296"/>
      <c r="NCL47" s="296"/>
      <c r="NCM47" s="296"/>
      <c r="NCN47" s="296"/>
      <c r="NCO47" s="296"/>
      <c r="NCP47" s="296"/>
      <c r="NCQ47" s="296"/>
      <c r="NCR47" s="296"/>
      <c r="NCS47" s="296"/>
      <c r="NCT47" s="296"/>
      <c r="NCU47" s="296"/>
      <c r="NCV47" s="296"/>
      <c r="NCW47" s="296"/>
      <c r="NCX47" s="296"/>
      <c r="NCY47" s="296"/>
      <c r="NCZ47" s="296"/>
      <c r="NDA47" s="296"/>
      <c r="NDB47" s="296"/>
      <c r="NDC47" s="296"/>
      <c r="NDD47" s="296"/>
      <c r="NDE47" s="296"/>
      <c r="NDF47" s="296"/>
      <c r="NDG47" s="296"/>
      <c r="NDH47" s="296"/>
      <c r="NDI47" s="296"/>
      <c r="NDJ47" s="296"/>
      <c r="NDK47" s="296"/>
      <c r="NDL47" s="296"/>
      <c r="NDM47" s="296"/>
      <c r="NDN47" s="296"/>
      <c r="NDO47" s="296"/>
      <c r="NDP47" s="296"/>
      <c r="NDQ47" s="296"/>
      <c r="NDR47" s="296"/>
      <c r="NDS47" s="296"/>
      <c r="NDT47" s="296"/>
      <c r="NDU47" s="296"/>
      <c r="NDV47" s="296"/>
      <c r="NDW47" s="296"/>
      <c r="NDX47" s="296"/>
      <c r="NDY47" s="296"/>
      <c r="NDZ47" s="296"/>
      <c r="NEA47" s="296"/>
      <c r="NEB47" s="296"/>
      <c r="NEC47" s="296"/>
      <c r="NED47" s="296"/>
      <c r="NEE47" s="296"/>
      <c r="NEF47" s="296"/>
      <c r="NEG47" s="296"/>
      <c r="NEH47" s="296"/>
      <c r="NEI47" s="296"/>
      <c r="NEJ47" s="296"/>
      <c r="NEK47" s="296"/>
      <c r="NEL47" s="296"/>
      <c r="NEM47" s="296"/>
      <c r="NEN47" s="296"/>
      <c r="NEO47" s="296"/>
      <c r="NEP47" s="296"/>
      <c r="NEQ47" s="296"/>
      <c r="NER47" s="296"/>
      <c r="NES47" s="296"/>
      <c r="NET47" s="296"/>
      <c r="NEU47" s="296"/>
      <c r="NEV47" s="296"/>
      <c r="NEW47" s="296"/>
      <c r="NEX47" s="296"/>
      <c r="NEY47" s="296"/>
      <c r="NEZ47" s="296"/>
      <c r="NFA47" s="296"/>
      <c r="NFB47" s="296"/>
      <c r="NFC47" s="296"/>
      <c r="NFD47" s="296"/>
      <c r="NFE47" s="296"/>
      <c r="NFF47" s="296"/>
      <c r="NFG47" s="296"/>
      <c r="NFH47" s="296"/>
      <c r="NFI47" s="296"/>
      <c r="NFJ47" s="296"/>
      <c r="NFK47" s="296"/>
      <c r="NFL47" s="296"/>
      <c r="NFM47" s="296"/>
      <c r="NFN47" s="296"/>
      <c r="NFO47" s="296"/>
      <c r="NFP47" s="296"/>
      <c r="NFQ47" s="296"/>
      <c r="NFR47" s="296"/>
      <c r="NFS47" s="296"/>
      <c r="NFT47" s="296"/>
      <c r="NFU47" s="296"/>
      <c r="NFV47" s="296"/>
      <c r="NFW47" s="296"/>
      <c r="NFX47" s="296"/>
      <c r="NFY47" s="296"/>
      <c r="NFZ47" s="296"/>
      <c r="NGA47" s="296"/>
      <c r="NGB47" s="296"/>
      <c r="NGC47" s="296"/>
      <c r="NGD47" s="296"/>
      <c r="NGE47" s="296"/>
      <c r="NGF47" s="296"/>
      <c r="NGG47" s="296"/>
      <c r="NGH47" s="296"/>
      <c r="NGI47" s="296"/>
      <c r="NGJ47" s="296"/>
      <c r="NGK47" s="296"/>
      <c r="NGL47" s="296"/>
      <c r="NGM47" s="296"/>
      <c r="NGN47" s="296"/>
      <c r="NGO47" s="296"/>
      <c r="NGP47" s="296"/>
      <c r="NGQ47" s="296"/>
      <c r="NGR47" s="296"/>
      <c r="NGS47" s="296"/>
      <c r="NGT47" s="296"/>
      <c r="NGU47" s="296"/>
      <c r="NGV47" s="296"/>
      <c r="NGW47" s="296"/>
      <c r="NGX47" s="296"/>
      <c r="NGY47" s="296"/>
      <c r="NGZ47" s="296"/>
      <c r="NHA47" s="296"/>
      <c r="NHB47" s="296"/>
      <c r="NHC47" s="296"/>
      <c r="NHD47" s="296"/>
      <c r="NHE47" s="296"/>
      <c r="NHF47" s="296"/>
      <c r="NHG47" s="296"/>
      <c r="NHH47" s="296"/>
      <c r="NHI47" s="296"/>
      <c r="NHJ47" s="296"/>
      <c r="NHK47" s="296"/>
      <c r="NHL47" s="296"/>
      <c r="NHM47" s="296"/>
      <c r="NHN47" s="296"/>
      <c r="NHO47" s="296"/>
      <c r="NHP47" s="296"/>
      <c r="NHQ47" s="296"/>
      <c r="NHR47" s="296"/>
      <c r="NHS47" s="296"/>
      <c r="NHT47" s="296"/>
      <c r="NHU47" s="296"/>
      <c r="NHV47" s="296"/>
      <c r="NHW47" s="296"/>
      <c r="NHX47" s="296"/>
      <c r="NHY47" s="296"/>
      <c r="NHZ47" s="296"/>
      <c r="NIA47" s="296"/>
      <c r="NIB47" s="296"/>
      <c r="NIC47" s="296"/>
      <c r="NID47" s="296"/>
      <c r="NIE47" s="296"/>
      <c r="NIF47" s="296"/>
      <c r="NIG47" s="296"/>
      <c r="NIH47" s="296"/>
      <c r="NII47" s="296"/>
      <c r="NIJ47" s="296"/>
      <c r="NIK47" s="296"/>
      <c r="NIL47" s="296"/>
      <c r="NIM47" s="296"/>
      <c r="NIN47" s="296"/>
      <c r="NIO47" s="296"/>
      <c r="NIP47" s="296"/>
      <c r="NIQ47" s="296"/>
      <c r="NIR47" s="296"/>
      <c r="NIS47" s="296"/>
      <c r="NIT47" s="296"/>
      <c r="NIU47" s="296"/>
      <c r="NIV47" s="296"/>
      <c r="NIW47" s="296"/>
      <c r="NIX47" s="296"/>
      <c r="NIY47" s="296"/>
      <c r="NIZ47" s="296"/>
      <c r="NJA47" s="296"/>
      <c r="NJB47" s="296"/>
      <c r="NJC47" s="296"/>
      <c r="NJD47" s="296"/>
      <c r="NJE47" s="296"/>
      <c r="NJF47" s="296"/>
      <c r="NJG47" s="296"/>
      <c r="NJH47" s="296"/>
      <c r="NJI47" s="296"/>
      <c r="NJJ47" s="296"/>
      <c r="NJK47" s="296"/>
      <c r="NJL47" s="296"/>
      <c r="NJM47" s="296"/>
      <c r="NJN47" s="296"/>
      <c r="NJO47" s="296"/>
      <c r="NJP47" s="296"/>
      <c r="NJQ47" s="296"/>
      <c r="NJR47" s="296"/>
      <c r="NJS47" s="296"/>
      <c r="NJT47" s="296"/>
      <c r="NJU47" s="296"/>
      <c r="NJV47" s="296"/>
      <c r="NJW47" s="296"/>
      <c r="NJX47" s="296"/>
      <c r="NJY47" s="296"/>
      <c r="NJZ47" s="296"/>
      <c r="NKA47" s="296"/>
      <c r="NKB47" s="296"/>
      <c r="NKC47" s="296"/>
      <c r="NKD47" s="296"/>
      <c r="NKE47" s="296"/>
      <c r="NKF47" s="296"/>
      <c r="NKG47" s="296"/>
      <c r="NKH47" s="296"/>
      <c r="NKI47" s="296"/>
      <c r="NKJ47" s="296"/>
      <c r="NKK47" s="296"/>
      <c r="NKL47" s="296"/>
      <c r="NKM47" s="296"/>
      <c r="NKN47" s="296"/>
      <c r="NKO47" s="296"/>
      <c r="NKP47" s="296"/>
      <c r="NKQ47" s="296"/>
      <c r="NKR47" s="296"/>
      <c r="NKS47" s="296"/>
      <c r="NKT47" s="296"/>
      <c r="NKU47" s="296"/>
      <c r="NKV47" s="296"/>
      <c r="NKW47" s="296"/>
      <c r="NKX47" s="296"/>
      <c r="NKY47" s="296"/>
      <c r="NKZ47" s="296"/>
      <c r="NLA47" s="296"/>
      <c r="NLB47" s="296"/>
      <c r="NLC47" s="296"/>
      <c r="NLD47" s="296"/>
      <c r="NLE47" s="296"/>
      <c r="NLF47" s="296"/>
      <c r="NLG47" s="296"/>
      <c r="NLH47" s="296"/>
      <c r="NLI47" s="296"/>
      <c r="NLJ47" s="296"/>
      <c r="NLK47" s="296"/>
      <c r="NLL47" s="296"/>
      <c r="NLM47" s="296"/>
      <c r="NLN47" s="296"/>
      <c r="NLO47" s="296"/>
      <c r="NLP47" s="296"/>
      <c r="NLQ47" s="296"/>
      <c r="NLR47" s="296"/>
      <c r="NLS47" s="296"/>
      <c r="NLT47" s="296"/>
      <c r="NLU47" s="296"/>
      <c r="NLV47" s="296"/>
      <c r="NLW47" s="296"/>
      <c r="NLX47" s="296"/>
      <c r="NLY47" s="296"/>
      <c r="NLZ47" s="296"/>
      <c r="NMA47" s="296"/>
      <c r="NMB47" s="296"/>
      <c r="NMC47" s="296"/>
      <c r="NMD47" s="296"/>
      <c r="NME47" s="296"/>
      <c r="NMF47" s="296"/>
      <c r="NMG47" s="296"/>
      <c r="NMH47" s="296"/>
      <c r="NMI47" s="296"/>
      <c r="NMJ47" s="296"/>
      <c r="NMK47" s="296"/>
      <c r="NML47" s="296"/>
      <c r="NMM47" s="296"/>
      <c r="NMN47" s="296"/>
      <c r="NMO47" s="296"/>
      <c r="NMP47" s="296"/>
      <c r="NMQ47" s="296"/>
      <c r="NMR47" s="296"/>
      <c r="NMS47" s="296"/>
      <c r="NMT47" s="296"/>
      <c r="NMU47" s="296"/>
      <c r="NMV47" s="296"/>
      <c r="NMW47" s="296"/>
      <c r="NMX47" s="296"/>
      <c r="NMY47" s="296"/>
      <c r="NMZ47" s="296"/>
      <c r="NNA47" s="296"/>
      <c r="NNB47" s="296"/>
      <c r="NNC47" s="296"/>
      <c r="NND47" s="296"/>
      <c r="NNE47" s="296"/>
      <c r="NNF47" s="296"/>
      <c r="NNG47" s="296"/>
      <c r="NNH47" s="296"/>
      <c r="NNI47" s="296"/>
      <c r="NNJ47" s="296"/>
      <c r="NNK47" s="296"/>
      <c r="NNL47" s="296"/>
      <c r="NNM47" s="296"/>
      <c r="NNN47" s="296"/>
      <c r="NNO47" s="296"/>
      <c r="NNP47" s="296"/>
      <c r="NNQ47" s="296"/>
      <c r="NNR47" s="296"/>
      <c r="NNS47" s="296"/>
      <c r="NNT47" s="296"/>
      <c r="NNU47" s="296"/>
      <c r="NNV47" s="296"/>
      <c r="NNW47" s="296"/>
      <c r="NNX47" s="296"/>
      <c r="NNY47" s="296"/>
      <c r="NNZ47" s="296"/>
      <c r="NOA47" s="296"/>
      <c r="NOB47" s="296"/>
      <c r="NOC47" s="296"/>
      <c r="NOD47" s="296"/>
      <c r="NOE47" s="296"/>
      <c r="NOF47" s="296"/>
      <c r="NOG47" s="296"/>
      <c r="NOH47" s="296"/>
      <c r="NOI47" s="296"/>
      <c r="NOJ47" s="296"/>
      <c r="NOK47" s="296"/>
      <c r="NOL47" s="296"/>
      <c r="NOM47" s="296"/>
      <c r="NON47" s="296"/>
      <c r="NOO47" s="296"/>
      <c r="NOP47" s="296"/>
      <c r="NOQ47" s="296"/>
      <c r="NOR47" s="296"/>
      <c r="NOS47" s="296"/>
      <c r="NOT47" s="296"/>
      <c r="NOU47" s="296"/>
      <c r="NOV47" s="296"/>
      <c r="NOW47" s="296"/>
      <c r="NOX47" s="296"/>
      <c r="NOY47" s="296"/>
      <c r="NOZ47" s="296"/>
      <c r="NPA47" s="296"/>
      <c r="NPB47" s="296"/>
      <c r="NPC47" s="296"/>
      <c r="NPD47" s="296"/>
      <c r="NPE47" s="296"/>
      <c r="NPF47" s="296"/>
      <c r="NPG47" s="296"/>
      <c r="NPH47" s="296"/>
      <c r="NPI47" s="296"/>
      <c r="NPJ47" s="296"/>
      <c r="NPK47" s="296"/>
      <c r="NPL47" s="296"/>
      <c r="NPM47" s="296"/>
      <c r="NPN47" s="296"/>
      <c r="NPO47" s="296"/>
      <c r="NPP47" s="296"/>
      <c r="NPQ47" s="296"/>
      <c r="NPR47" s="296"/>
      <c r="NPS47" s="296"/>
      <c r="NPT47" s="296"/>
      <c r="NPU47" s="296"/>
      <c r="NPV47" s="296"/>
      <c r="NPW47" s="296"/>
      <c r="NPX47" s="296"/>
      <c r="NPY47" s="296"/>
      <c r="NPZ47" s="296"/>
      <c r="NQA47" s="296"/>
      <c r="NQB47" s="296"/>
      <c r="NQC47" s="296"/>
      <c r="NQD47" s="296"/>
      <c r="NQE47" s="296"/>
      <c r="NQF47" s="296"/>
      <c r="NQG47" s="296"/>
      <c r="NQH47" s="296"/>
      <c r="NQI47" s="296"/>
      <c r="NQJ47" s="296"/>
      <c r="NQK47" s="296"/>
      <c r="NQL47" s="296"/>
      <c r="NQM47" s="296"/>
      <c r="NQN47" s="296"/>
      <c r="NQO47" s="296"/>
      <c r="NQP47" s="296"/>
      <c r="NQQ47" s="296"/>
      <c r="NQR47" s="296"/>
      <c r="NQS47" s="296"/>
      <c r="NQT47" s="296"/>
      <c r="NQU47" s="296"/>
      <c r="NQV47" s="296"/>
      <c r="NQW47" s="296"/>
      <c r="NQX47" s="296"/>
      <c r="NQY47" s="296"/>
      <c r="NQZ47" s="296"/>
      <c r="NRA47" s="296"/>
      <c r="NRB47" s="296"/>
      <c r="NRC47" s="296"/>
      <c r="NRD47" s="296"/>
      <c r="NRE47" s="296"/>
      <c r="NRF47" s="296"/>
      <c r="NRG47" s="296"/>
      <c r="NRH47" s="296"/>
      <c r="NRI47" s="296"/>
      <c r="NRJ47" s="296"/>
      <c r="NRK47" s="296"/>
      <c r="NRL47" s="296"/>
      <c r="NRM47" s="296"/>
      <c r="NRN47" s="296"/>
      <c r="NRO47" s="296"/>
      <c r="NRP47" s="296"/>
      <c r="NRQ47" s="296"/>
      <c r="NRR47" s="296"/>
      <c r="NRS47" s="296"/>
      <c r="NRT47" s="296"/>
      <c r="NRU47" s="296"/>
      <c r="NRV47" s="296"/>
      <c r="NRW47" s="296"/>
      <c r="NRX47" s="296"/>
      <c r="NRY47" s="296"/>
      <c r="NRZ47" s="296"/>
      <c r="NSA47" s="296"/>
      <c r="NSB47" s="296"/>
      <c r="NSC47" s="296"/>
      <c r="NSD47" s="296"/>
      <c r="NSE47" s="296"/>
      <c r="NSF47" s="296"/>
      <c r="NSG47" s="296"/>
      <c r="NSH47" s="296"/>
      <c r="NSI47" s="296"/>
      <c r="NSJ47" s="296"/>
      <c r="NSK47" s="296"/>
      <c r="NSL47" s="296"/>
      <c r="NSM47" s="296"/>
      <c r="NSN47" s="296"/>
      <c r="NSO47" s="296"/>
      <c r="NSP47" s="296"/>
      <c r="NSQ47" s="296"/>
      <c r="NSR47" s="296"/>
      <c r="NSS47" s="296"/>
      <c r="NST47" s="296"/>
      <c r="NSU47" s="296"/>
      <c r="NSV47" s="296"/>
      <c r="NSW47" s="296"/>
      <c r="NSX47" s="296"/>
      <c r="NSY47" s="296"/>
      <c r="NSZ47" s="296"/>
      <c r="NTA47" s="296"/>
      <c r="NTB47" s="296"/>
      <c r="NTC47" s="296"/>
      <c r="NTD47" s="296"/>
      <c r="NTE47" s="296"/>
      <c r="NTF47" s="296"/>
      <c r="NTG47" s="296"/>
      <c r="NTH47" s="296"/>
      <c r="NTI47" s="296"/>
      <c r="NTJ47" s="296"/>
      <c r="NTK47" s="296"/>
      <c r="NTL47" s="296"/>
      <c r="NTM47" s="296"/>
      <c r="NTN47" s="296"/>
      <c r="NTO47" s="296"/>
      <c r="NTP47" s="296"/>
      <c r="NTQ47" s="296"/>
      <c r="NTR47" s="296"/>
      <c r="NTS47" s="296"/>
      <c r="NTT47" s="296"/>
      <c r="NTU47" s="296"/>
      <c r="NTV47" s="296"/>
      <c r="NTW47" s="296"/>
      <c r="NTX47" s="296"/>
      <c r="NTY47" s="296"/>
      <c r="NTZ47" s="296"/>
      <c r="NUA47" s="296"/>
      <c r="NUB47" s="296"/>
      <c r="NUC47" s="296"/>
      <c r="NUD47" s="296"/>
      <c r="NUE47" s="296"/>
      <c r="NUF47" s="296"/>
      <c r="NUG47" s="296"/>
      <c r="NUH47" s="296"/>
      <c r="NUI47" s="296"/>
      <c r="NUJ47" s="296"/>
      <c r="NUK47" s="296"/>
      <c r="NUL47" s="296"/>
      <c r="NUM47" s="296"/>
      <c r="NUN47" s="296"/>
      <c r="NUO47" s="296"/>
      <c r="NUP47" s="296"/>
      <c r="NUQ47" s="296"/>
      <c r="NUR47" s="296"/>
      <c r="NUS47" s="296"/>
      <c r="NUT47" s="296"/>
      <c r="NUU47" s="296"/>
      <c r="NUV47" s="296"/>
      <c r="NUW47" s="296"/>
      <c r="NUX47" s="296"/>
      <c r="NUY47" s="296"/>
      <c r="NUZ47" s="296"/>
      <c r="NVA47" s="296"/>
      <c r="NVB47" s="296"/>
      <c r="NVC47" s="296"/>
      <c r="NVD47" s="296"/>
      <c r="NVE47" s="296"/>
      <c r="NVF47" s="296"/>
      <c r="NVG47" s="296"/>
      <c r="NVH47" s="296"/>
      <c r="NVI47" s="296"/>
      <c r="NVJ47" s="296"/>
      <c r="NVK47" s="296"/>
      <c r="NVL47" s="296"/>
      <c r="NVM47" s="296"/>
      <c r="NVN47" s="296"/>
      <c r="NVO47" s="296"/>
      <c r="NVP47" s="296"/>
      <c r="NVQ47" s="296"/>
      <c r="NVR47" s="296"/>
      <c r="NVS47" s="296"/>
      <c r="NVT47" s="296"/>
      <c r="NVU47" s="296"/>
      <c r="NVV47" s="296"/>
      <c r="NVW47" s="296"/>
      <c r="NVX47" s="296"/>
      <c r="NVY47" s="296"/>
      <c r="NVZ47" s="296"/>
      <c r="NWA47" s="296"/>
      <c r="NWB47" s="296"/>
      <c r="NWC47" s="296"/>
      <c r="NWD47" s="296"/>
      <c r="NWE47" s="296"/>
      <c r="NWF47" s="296"/>
      <c r="NWG47" s="296"/>
      <c r="NWH47" s="296"/>
      <c r="NWI47" s="296"/>
      <c r="NWJ47" s="296"/>
      <c r="NWK47" s="296"/>
      <c r="NWL47" s="296"/>
      <c r="NWM47" s="296"/>
      <c r="NWN47" s="296"/>
      <c r="NWO47" s="296"/>
      <c r="NWP47" s="296"/>
      <c r="NWQ47" s="296"/>
      <c r="NWR47" s="296"/>
      <c r="NWS47" s="296"/>
      <c r="NWT47" s="296"/>
      <c r="NWU47" s="296"/>
      <c r="NWV47" s="296"/>
      <c r="NWW47" s="296"/>
      <c r="NWX47" s="296"/>
      <c r="NWY47" s="296"/>
      <c r="NWZ47" s="296"/>
      <c r="NXA47" s="296"/>
      <c r="NXB47" s="296"/>
      <c r="NXC47" s="296"/>
      <c r="NXD47" s="296"/>
      <c r="NXE47" s="296"/>
      <c r="NXF47" s="296"/>
      <c r="NXG47" s="296"/>
      <c r="NXH47" s="296"/>
      <c r="NXI47" s="296"/>
      <c r="NXJ47" s="296"/>
      <c r="NXK47" s="296"/>
      <c r="NXL47" s="296"/>
      <c r="NXM47" s="296"/>
      <c r="NXN47" s="296"/>
      <c r="NXO47" s="296"/>
      <c r="NXP47" s="296"/>
      <c r="NXQ47" s="296"/>
      <c r="NXR47" s="296"/>
      <c r="NXS47" s="296"/>
      <c r="NXT47" s="296"/>
      <c r="NXU47" s="296"/>
      <c r="NXV47" s="296"/>
      <c r="NXW47" s="296"/>
      <c r="NXX47" s="296"/>
      <c r="NXY47" s="296"/>
      <c r="NXZ47" s="296"/>
      <c r="NYA47" s="296"/>
      <c r="NYB47" s="296"/>
      <c r="NYC47" s="296"/>
      <c r="NYD47" s="296"/>
      <c r="NYE47" s="296"/>
      <c r="NYF47" s="296"/>
      <c r="NYG47" s="296"/>
      <c r="NYH47" s="296"/>
      <c r="NYI47" s="296"/>
      <c r="NYJ47" s="296"/>
      <c r="NYK47" s="296"/>
      <c r="NYL47" s="296"/>
      <c r="NYM47" s="296"/>
      <c r="NYN47" s="296"/>
      <c r="NYO47" s="296"/>
      <c r="NYP47" s="296"/>
      <c r="NYQ47" s="296"/>
      <c r="NYR47" s="296"/>
      <c r="NYS47" s="296"/>
      <c r="NYT47" s="296"/>
      <c r="NYU47" s="296"/>
      <c r="NYV47" s="296"/>
      <c r="NYW47" s="296"/>
      <c r="NYX47" s="296"/>
      <c r="NYY47" s="296"/>
      <c r="NYZ47" s="296"/>
      <c r="NZA47" s="296"/>
      <c r="NZB47" s="296"/>
      <c r="NZC47" s="296"/>
      <c r="NZD47" s="296"/>
      <c r="NZE47" s="296"/>
      <c r="NZF47" s="296"/>
      <c r="NZG47" s="296"/>
      <c r="NZH47" s="296"/>
      <c r="NZI47" s="296"/>
      <c r="NZJ47" s="296"/>
      <c r="NZK47" s="296"/>
      <c r="NZL47" s="296"/>
      <c r="NZM47" s="296"/>
      <c r="NZN47" s="296"/>
      <c r="NZO47" s="296"/>
      <c r="NZP47" s="296"/>
      <c r="NZQ47" s="296"/>
      <c r="NZR47" s="296"/>
      <c r="NZS47" s="296"/>
      <c r="NZT47" s="296"/>
      <c r="NZU47" s="296"/>
      <c r="NZV47" s="296"/>
      <c r="NZW47" s="296"/>
      <c r="NZX47" s="296"/>
      <c r="NZY47" s="296"/>
      <c r="NZZ47" s="296"/>
      <c r="OAA47" s="296"/>
      <c r="OAB47" s="296"/>
      <c r="OAC47" s="296"/>
      <c r="OAD47" s="296"/>
      <c r="OAE47" s="296"/>
      <c r="OAF47" s="296"/>
      <c r="OAG47" s="296"/>
      <c r="OAH47" s="296"/>
      <c r="OAI47" s="296"/>
      <c r="OAJ47" s="296"/>
      <c r="OAK47" s="296"/>
      <c r="OAL47" s="296"/>
      <c r="OAM47" s="296"/>
      <c r="OAN47" s="296"/>
      <c r="OAO47" s="296"/>
      <c r="OAP47" s="296"/>
      <c r="OAQ47" s="296"/>
      <c r="OAR47" s="296"/>
      <c r="OAS47" s="296"/>
      <c r="OAT47" s="296"/>
      <c r="OAU47" s="296"/>
      <c r="OAV47" s="296"/>
      <c r="OAW47" s="296"/>
      <c r="OAX47" s="296"/>
      <c r="OAY47" s="296"/>
      <c r="OAZ47" s="296"/>
      <c r="OBA47" s="296"/>
      <c r="OBB47" s="296"/>
      <c r="OBC47" s="296"/>
      <c r="OBD47" s="296"/>
      <c r="OBE47" s="296"/>
      <c r="OBF47" s="296"/>
      <c r="OBG47" s="296"/>
      <c r="OBH47" s="296"/>
      <c r="OBI47" s="296"/>
      <c r="OBJ47" s="296"/>
      <c r="OBK47" s="296"/>
      <c r="OBL47" s="296"/>
      <c r="OBM47" s="296"/>
      <c r="OBN47" s="296"/>
      <c r="OBO47" s="296"/>
      <c r="OBP47" s="296"/>
      <c r="OBQ47" s="296"/>
      <c r="OBR47" s="296"/>
      <c r="OBS47" s="296"/>
      <c r="OBT47" s="296"/>
      <c r="OBU47" s="296"/>
      <c r="OBV47" s="296"/>
      <c r="OBW47" s="296"/>
      <c r="OBX47" s="296"/>
      <c r="OBY47" s="296"/>
      <c r="OBZ47" s="296"/>
      <c r="OCA47" s="296"/>
      <c r="OCB47" s="296"/>
      <c r="OCC47" s="296"/>
      <c r="OCD47" s="296"/>
      <c r="OCE47" s="296"/>
      <c r="OCF47" s="296"/>
      <c r="OCG47" s="296"/>
      <c r="OCH47" s="296"/>
      <c r="OCI47" s="296"/>
      <c r="OCJ47" s="296"/>
      <c r="OCK47" s="296"/>
      <c r="OCL47" s="296"/>
      <c r="OCM47" s="296"/>
      <c r="OCN47" s="296"/>
      <c r="OCO47" s="296"/>
      <c r="OCP47" s="296"/>
      <c r="OCQ47" s="296"/>
      <c r="OCR47" s="296"/>
      <c r="OCS47" s="296"/>
      <c r="OCT47" s="296"/>
      <c r="OCU47" s="296"/>
      <c r="OCV47" s="296"/>
      <c r="OCW47" s="296"/>
      <c r="OCX47" s="296"/>
      <c r="OCY47" s="296"/>
      <c r="OCZ47" s="296"/>
      <c r="ODA47" s="296"/>
      <c r="ODB47" s="296"/>
      <c r="ODC47" s="296"/>
      <c r="ODD47" s="296"/>
      <c r="ODE47" s="296"/>
      <c r="ODF47" s="296"/>
      <c r="ODG47" s="296"/>
      <c r="ODH47" s="296"/>
      <c r="ODI47" s="296"/>
      <c r="ODJ47" s="296"/>
      <c r="ODK47" s="296"/>
      <c r="ODL47" s="296"/>
      <c r="ODM47" s="296"/>
      <c r="ODN47" s="296"/>
      <c r="ODO47" s="296"/>
      <c r="ODP47" s="296"/>
      <c r="ODQ47" s="296"/>
      <c r="ODR47" s="296"/>
      <c r="ODS47" s="296"/>
      <c r="ODT47" s="296"/>
      <c r="ODU47" s="296"/>
      <c r="ODV47" s="296"/>
      <c r="ODW47" s="296"/>
      <c r="ODX47" s="296"/>
      <c r="ODY47" s="296"/>
      <c r="ODZ47" s="296"/>
      <c r="OEA47" s="296"/>
      <c r="OEB47" s="296"/>
      <c r="OEC47" s="296"/>
      <c r="OED47" s="296"/>
      <c r="OEE47" s="296"/>
      <c r="OEF47" s="296"/>
      <c r="OEG47" s="296"/>
      <c r="OEH47" s="296"/>
      <c r="OEI47" s="296"/>
      <c r="OEJ47" s="296"/>
      <c r="OEK47" s="296"/>
      <c r="OEL47" s="296"/>
      <c r="OEM47" s="296"/>
      <c r="OEN47" s="296"/>
      <c r="OEO47" s="296"/>
      <c r="OEP47" s="296"/>
      <c r="OEQ47" s="296"/>
      <c r="OER47" s="296"/>
      <c r="OES47" s="296"/>
      <c r="OET47" s="296"/>
      <c r="OEU47" s="296"/>
      <c r="OEV47" s="296"/>
      <c r="OEW47" s="296"/>
      <c r="OEX47" s="296"/>
      <c r="OEY47" s="296"/>
      <c r="OEZ47" s="296"/>
      <c r="OFA47" s="296"/>
      <c r="OFB47" s="296"/>
      <c r="OFC47" s="296"/>
      <c r="OFD47" s="296"/>
      <c r="OFE47" s="296"/>
      <c r="OFF47" s="296"/>
      <c r="OFG47" s="296"/>
      <c r="OFH47" s="296"/>
      <c r="OFI47" s="296"/>
      <c r="OFJ47" s="296"/>
      <c r="OFK47" s="296"/>
      <c r="OFL47" s="296"/>
      <c r="OFM47" s="296"/>
      <c r="OFN47" s="296"/>
      <c r="OFO47" s="296"/>
      <c r="OFP47" s="296"/>
      <c r="OFQ47" s="296"/>
      <c r="OFR47" s="296"/>
      <c r="OFS47" s="296"/>
      <c r="OFT47" s="296"/>
      <c r="OFU47" s="296"/>
      <c r="OFV47" s="296"/>
      <c r="OFW47" s="296"/>
      <c r="OFX47" s="296"/>
      <c r="OFY47" s="296"/>
      <c r="OFZ47" s="296"/>
      <c r="OGA47" s="296"/>
      <c r="OGB47" s="296"/>
      <c r="OGC47" s="296"/>
      <c r="OGD47" s="296"/>
      <c r="OGE47" s="296"/>
      <c r="OGF47" s="296"/>
      <c r="OGG47" s="296"/>
      <c r="OGH47" s="296"/>
      <c r="OGI47" s="296"/>
      <c r="OGJ47" s="296"/>
      <c r="OGK47" s="296"/>
      <c r="OGL47" s="296"/>
      <c r="OGM47" s="296"/>
      <c r="OGN47" s="296"/>
      <c r="OGO47" s="296"/>
      <c r="OGP47" s="296"/>
      <c r="OGQ47" s="296"/>
      <c r="OGR47" s="296"/>
      <c r="OGS47" s="296"/>
      <c r="OGT47" s="296"/>
      <c r="OGU47" s="296"/>
      <c r="OGV47" s="296"/>
      <c r="OGW47" s="296"/>
      <c r="OGX47" s="296"/>
      <c r="OGY47" s="296"/>
      <c r="OGZ47" s="296"/>
      <c r="OHA47" s="296"/>
      <c r="OHB47" s="296"/>
      <c r="OHC47" s="296"/>
      <c r="OHD47" s="296"/>
      <c r="OHE47" s="296"/>
      <c r="OHF47" s="296"/>
      <c r="OHG47" s="296"/>
      <c r="OHH47" s="296"/>
      <c r="OHI47" s="296"/>
      <c r="OHJ47" s="296"/>
      <c r="OHK47" s="296"/>
      <c r="OHL47" s="296"/>
      <c r="OHM47" s="296"/>
      <c r="OHN47" s="296"/>
      <c r="OHO47" s="296"/>
      <c r="OHP47" s="296"/>
      <c r="OHQ47" s="296"/>
      <c r="OHR47" s="296"/>
      <c r="OHS47" s="296"/>
      <c r="OHT47" s="296"/>
      <c r="OHU47" s="296"/>
      <c r="OHV47" s="296"/>
      <c r="OHW47" s="296"/>
      <c r="OHX47" s="296"/>
      <c r="OHY47" s="296"/>
      <c r="OHZ47" s="296"/>
      <c r="OIA47" s="296"/>
      <c r="OIB47" s="296"/>
      <c r="OIC47" s="296"/>
      <c r="OID47" s="296"/>
      <c r="OIE47" s="296"/>
      <c r="OIF47" s="296"/>
      <c r="OIG47" s="296"/>
      <c r="OIH47" s="296"/>
      <c r="OII47" s="296"/>
      <c r="OIJ47" s="296"/>
      <c r="OIK47" s="296"/>
      <c r="OIL47" s="296"/>
      <c r="OIM47" s="296"/>
      <c r="OIN47" s="296"/>
      <c r="OIO47" s="296"/>
      <c r="OIP47" s="296"/>
      <c r="OIQ47" s="296"/>
      <c r="OIR47" s="296"/>
      <c r="OIS47" s="296"/>
      <c r="OIT47" s="296"/>
      <c r="OIU47" s="296"/>
      <c r="OIV47" s="296"/>
      <c r="OIW47" s="296"/>
      <c r="OIX47" s="296"/>
      <c r="OIY47" s="296"/>
      <c r="OIZ47" s="296"/>
      <c r="OJA47" s="296"/>
      <c r="OJB47" s="296"/>
      <c r="OJC47" s="296"/>
      <c r="OJD47" s="296"/>
      <c r="OJE47" s="296"/>
      <c r="OJF47" s="296"/>
      <c r="OJG47" s="296"/>
      <c r="OJH47" s="296"/>
      <c r="OJI47" s="296"/>
      <c r="OJJ47" s="296"/>
      <c r="OJK47" s="296"/>
      <c r="OJL47" s="296"/>
      <c r="OJM47" s="296"/>
      <c r="OJN47" s="296"/>
      <c r="OJO47" s="296"/>
      <c r="OJP47" s="296"/>
      <c r="OJQ47" s="296"/>
      <c r="OJR47" s="296"/>
      <c r="OJS47" s="296"/>
      <c r="OJT47" s="296"/>
      <c r="OJU47" s="296"/>
      <c r="OJV47" s="296"/>
      <c r="OJW47" s="296"/>
      <c r="OJX47" s="296"/>
      <c r="OJY47" s="296"/>
      <c r="OJZ47" s="296"/>
      <c r="OKA47" s="296"/>
      <c r="OKB47" s="296"/>
      <c r="OKC47" s="296"/>
      <c r="OKD47" s="296"/>
      <c r="OKE47" s="296"/>
      <c r="OKF47" s="296"/>
      <c r="OKG47" s="296"/>
      <c r="OKH47" s="296"/>
      <c r="OKI47" s="296"/>
      <c r="OKJ47" s="296"/>
      <c r="OKK47" s="296"/>
      <c r="OKL47" s="296"/>
      <c r="OKM47" s="296"/>
      <c r="OKN47" s="296"/>
      <c r="OKO47" s="296"/>
      <c r="OKP47" s="296"/>
      <c r="OKQ47" s="296"/>
      <c r="OKR47" s="296"/>
      <c r="OKS47" s="296"/>
      <c r="OKT47" s="296"/>
      <c r="OKU47" s="296"/>
      <c r="OKV47" s="296"/>
      <c r="OKW47" s="296"/>
      <c r="OKX47" s="296"/>
      <c r="OKY47" s="296"/>
      <c r="OKZ47" s="296"/>
      <c r="OLA47" s="296"/>
      <c r="OLB47" s="296"/>
      <c r="OLC47" s="296"/>
      <c r="OLD47" s="296"/>
      <c r="OLE47" s="296"/>
      <c r="OLF47" s="296"/>
      <c r="OLG47" s="296"/>
      <c r="OLH47" s="296"/>
      <c r="OLI47" s="296"/>
      <c r="OLJ47" s="296"/>
      <c r="OLK47" s="296"/>
      <c r="OLL47" s="296"/>
      <c r="OLM47" s="296"/>
      <c r="OLN47" s="296"/>
      <c r="OLO47" s="296"/>
      <c r="OLP47" s="296"/>
      <c r="OLQ47" s="296"/>
      <c r="OLR47" s="296"/>
      <c r="OLS47" s="296"/>
      <c r="OLT47" s="296"/>
      <c r="OLU47" s="296"/>
      <c r="OLV47" s="296"/>
      <c r="OLW47" s="296"/>
      <c r="OLX47" s="296"/>
      <c r="OLY47" s="296"/>
      <c r="OLZ47" s="296"/>
      <c r="OMA47" s="296"/>
      <c r="OMB47" s="296"/>
      <c r="OMC47" s="296"/>
      <c r="OMD47" s="296"/>
      <c r="OME47" s="296"/>
      <c r="OMF47" s="296"/>
      <c r="OMG47" s="296"/>
      <c r="OMH47" s="296"/>
      <c r="OMI47" s="296"/>
      <c r="OMJ47" s="296"/>
      <c r="OMK47" s="296"/>
      <c r="OML47" s="296"/>
      <c r="OMM47" s="296"/>
      <c r="OMN47" s="296"/>
      <c r="OMO47" s="296"/>
      <c r="OMP47" s="296"/>
      <c r="OMQ47" s="296"/>
      <c r="OMR47" s="296"/>
      <c r="OMS47" s="296"/>
      <c r="OMT47" s="296"/>
      <c r="OMU47" s="296"/>
      <c r="OMV47" s="296"/>
      <c r="OMW47" s="296"/>
      <c r="OMX47" s="296"/>
      <c r="OMY47" s="296"/>
      <c r="OMZ47" s="296"/>
      <c r="ONA47" s="296"/>
      <c r="ONB47" s="296"/>
      <c r="ONC47" s="296"/>
      <c r="OND47" s="296"/>
      <c r="ONE47" s="296"/>
      <c r="ONF47" s="296"/>
      <c r="ONG47" s="296"/>
      <c r="ONH47" s="296"/>
      <c r="ONI47" s="296"/>
      <c r="ONJ47" s="296"/>
      <c r="ONK47" s="296"/>
      <c r="ONL47" s="296"/>
      <c r="ONM47" s="296"/>
      <c r="ONN47" s="296"/>
      <c r="ONO47" s="296"/>
      <c r="ONP47" s="296"/>
      <c r="ONQ47" s="296"/>
      <c r="ONR47" s="296"/>
      <c r="ONS47" s="296"/>
      <c r="ONT47" s="296"/>
      <c r="ONU47" s="296"/>
      <c r="ONV47" s="296"/>
      <c r="ONW47" s="296"/>
      <c r="ONX47" s="296"/>
      <c r="ONY47" s="296"/>
      <c r="ONZ47" s="296"/>
      <c r="OOA47" s="296"/>
      <c r="OOB47" s="296"/>
      <c r="OOC47" s="296"/>
      <c r="OOD47" s="296"/>
      <c r="OOE47" s="296"/>
      <c r="OOF47" s="296"/>
      <c r="OOG47" s="296"/>
      <c r="OOH47" s="296"/>
      <c r="OOI47" s="296"/>
      <c r="OOJ47" s="296"/>
      <c r="OOK47" s="296"/>
      <c r="OOL47" s="296"/>
      <c r="OOM47" s="296"/>
      <c r="OON47" s="296"/>
      <c r="OOO47" s="296"/>
      <c r="OOP47" s="296"/>
      <c r="OOQ47" s="296"/>
      <c r="OOR47" s="296"/>
      <c r="OOS47" s="296"/>
      <c r="OOT47" s="296"/>
      <c r="OOU47" s="296"/>
      <c r="OOV47" s="296"/>
      <c r="OOW47" s="296"/>
      <c r="OOX47" s="296"/>
      <c r="OOY47" s="296"/>
      <c r="OOZ47" s="296"/>
      <c r="OPA47" s="296"/>
      <c r="OPB47" s="296"/>
      <c r="OPC47" s="296"/>
      <c r="OPD47" s="296"/>
      <c r="OPE47" s="296"/>
      <c r="OPF47" s="296"/>
      <c r="OPG47" s="296"/>
      <c r="OPH47" s="296"/>
      <c r="OPI47" s="296"/>
      <c r="OPJ47" s="296"/>
      <c r="OPK47" s="296"/>
      <c r="OPL47" s="296"/>
      <c r="OPM47" s="296"/>
      <c r="OPN47" s="296"/>
      <c r="OPO47" s="296"/>
      <c r="OPP47" s="296"/>
      <c r="OPQ47" s="296"/>
      <c r="OPR47" s="296"/>
      <c r="OPS47" s="296"/>
      <c r="OPT47" s="296"/>
      <c r="OPU47" s="296"/>
      <c r="OPV47" s="296"/>
      <c r="OPW47" s="296"/>
      <c r="OPX47" s="296"/>
      <c r="OPY47" s="296"/>
      <c r="OPZ47" s="296"/>
      <c r="OQA47" s="296"/>
      <c r="OQB47" s="296"/>
      <c r="OQC47" s="296"/>
      <c r="OQD47" s="296"/>
      <c r="OQE47" s="296"/>
      <c r="OQF47" s="296"/>
      <c r="OQG47" s="296"/>
      <c r="OQH47" s="296"/>
      <c r="OQI47" s="296"/>
      <c r="OQJ47" s="296"/>
      <c r="OQK47" s="296"/>
      <c r="OQL47" s="296"/>
      <c r="OQM47" s="296"/>
      <c r="OQN47" s="296"/>
      <c r="OQO47" s="296"/>
      <c r="OQP47" s="296"/>
      <c r="OQQ47" s="296"/>
      <c r="OQR47" s="296"/>
      <c r="OQS47" s="296"/>
      <c r="OQT47" s="296"/>
      <c r="OQU47" s="296"/>
      <c r="OQV47" s="296"/>
      <c r="OQW47" s="296"/>
      <c r="OQX47" s="296"/>
      <c r="OQY47" s="296"/>
      <c r="OQZ47" s="296"/>
      <c r="ORA47" s="296"/>
      <c r="ORB47" s="296"/>
      <c r="ORC47" s="296"/>
      <c r="ORD47" s="296"/>
      <c r="ORE47" s="296"/>
      <c r="ORF47" s="296"/>
      <c r="ORG47" s="296"/>
      <c r="ORH47" s="296"/>
      <c r="ORI47" s="296"/>
      <c r="ORJ47" s="296"/>
      <c r="ORK47" s="296"/>
      <c r="ORL47" s="296"/>
      <c r="ORM47" s="296"/>
      <c r="ORN47" s="296"/>
      <c r="ORO47" s="296"/>
      <c r="ORP47" s="296"/>
      <c r="ORQ47" s="296"/>
      <c r="ORR47" s="296"/>
      <c r="ORS47" s="296"/>
      <c r="ORT47" s="296"/>
      <c r="ORU47" s="296"/>
      <c r="ORV47" s="296"/>
      <c r="ORW47" s="296"/>
      <c r="ORX47" s="296"/>
      <c r="ORY47" s="296"/>
      <c r="ORZ47" s="296"/>
      <c r="OSA47" s="296"/>
      <c r="OSB47" s="296"/>
      <c r="OSC47" s="296"/>
      <c r="OSD47" s="296"/>
      <c r="OSE47" s="296"/>
      <c r="OSF47" s="296"/>
      <c r="OSG47" s="296"/>
      <c r="OSH47" s="296"/>
      <c r="OSI47" s="296"/>
      <c r="OSJ47" s="296"/>
      <c r="OSK47" s="296"/>
      <c r="OSL47" s="296"/>
      <c r="OSM47" s="296"/>
      <c r="OSN47" s="296"/>
      <c r="OSO47" s="296"/>
      <c r="OSP47" s="296"/>
      <c r="OSQ47" s="296"/>
      <c r="OSR47" s="296"/>
      <c r="OSS47" s="296"/>
      <c r="OST47" s="296"/>
      <c r="OSU47" s="296"/>
      <c r="OSV47" s="296"/>
      <c r="OSW47" s="296"/>
      <c r="OSX47" s="296"/>
      <c r="OSY47" s="296"/>
      <c r="OSZ47" s="296"/>
      <c r="OTA47" s="296"/>
      <c r="OTB47" s="296"/>
      <c r="OTC47" s="296"/>
      <c r="OTD47" s="296"/>
      <c r="OTE47" s="296"/>
      <c r="OTF47" s="296"/>
      <c r="OTG47" s="296"/>
      <c r="OTH47" s="296"/>
      <c r="OTI47" s="296"/>
      <c r="OTJ47" s="296"/>
      <c r="OTK47" s="296"/>
      <c r="OTL47" s="296"/>
      <c r="OTM47" s="296"/>
      <c r="OTN47" s="296"/>
      <c r="OTO47" s="296"/>
      <c r="OTP47" s="296"/>
      <c r="OTQ47" s="296"/>
      <c r="OTR47" s="296"/>
      <c r="OTS47" s="296"/>
      <c r="OTT47" s="296"/>
      <c r="OTU47" s="296"/>
      <c r="OTV47" s="296"/>
      <c r="OTW47" s="296"/>
      <c r="OTX47" s="296"/>
      <c r="OTY47" s="296"/>
      <c r="OTZ47" s="296"/>
      <c r="OUA47" s="296"/>
      <c r="OUB47" s="296"/>
      <c r="OUC47" s="296"/>
      <c r="OUD47" s="296"/>
      <c r="OUE47" s="296"/>
      <c r="OUF47" s="296"/>
      <c r="OUG47" s="296"/>
      <c r="OUH47" s="296"/>
      <c r="OUI47" s="296"/>
      <c r="OUJ47" s="296"/>
      <c r="OUK47" s="296"/>
      <c r="OUL47" s="296"/>
      <c r="OUM47" s="296"/>
      <c r="OUN47" s="296"/>
      <c r="OUO47" s="296"/>
      <c r="OUP47" s="296"/>
      <c r="OUQ47" s="296"/>
      <c r="OUR47" s="296"/>
      <c r="OUS47" s="296"/>
      <c r="OUT47" s="296"/>
      <c r="OUU47" s="296"/>
      <c r="OUV47" s="296"/>
      <c r="OUW47" s="296"/>
      <c r="OUX47" s="296"/>
      <c r="OUY47" s="296"/>
      <c r="OUZ47" s="296"/>
      <c r="OVA47" s="296"/>
      <c r="OVB47" s="296"/>
      <c r="OVC47" s="296"/>
      <c r="OVD47" s="296"/>
      <c r="OVE47" s="296"/>
      <c r="OVF47" s="296"/>
      <c r="OVG47" s="296"/>
      <c r="OVH47" s="296"/>
      <c r="OVI47" s="296"/>
      <c r="OVJ47" s="296"/>
      <c r="OVK47" s="296"/>
      <c r="OVL47" s="296"/>
      <c r="OVM47" s="296"/>
      <c r="OVN47" s="296"/>
      <c r="OVO47" s="296"/>
      <c r="OVP47" s="296"/>
      <c r="OVQ47" s="296"/>
      <c r="OVR47" s="296"/>
      <c r="OVS47" s="296"/>
      <c r="OVT47" s="296"/>
      <c r="OVU47" s="296"/>
      <c r="OVV47" s="296"/>
      <c r="OVW47" s="296"/>
      <c r="OVX47" s="296"/>
      <c r="OVY47" s="296"/>
      <c r="OVZ47" s="296"/>
      <c r="OWA47" s="296"/>
      <c r="OWB47" s="296"/>
      <c r="OWC47" s="296"/>
      <c r="OWD47" s="296"/>
      <c r="OWE47" s="296"/>
      <c r="OWF47" s="296"/>
      <c r="OWG47" s="296"/>
      <c r="OWH47" s="296"/>
      <c r="OWI47" s="296"/>
      <c r="OWJ47" s="296"/>
      <c r="OWK47" s="296"/>
      <c r="OWL47" s="296"/>
      <c r="OWM47" s="296"/>
      <c r="OWN47" s="296"/>
      <c r="OWO47" s="296"/>
      <c r="OWP47" s="296"/>
      <c r="OWQ47" s="296"/>
      <c r="OWR47" s="296"/>
      <c r="OWS47" s="296"/>
      <c r="OWT47" s="296"/>
      <c r="OWU47" s="296"/>
      <c r="OWV47" s="296"/>
      <c r="OWW47" s="296"/>
      <c r="OWX47" s="296"/>
      <c r="OWY47" s="296"/>
      <c r="OWZ47" s="296"/>
      <c r="OXA47" s="296"/>
      <c r="OXB47" s="296"/>
      <c r="OXC47" s="296"/>
      <c r="OXD47" s="296"/>
      <c r="OXE47" s="296"/>
      <c r="OXF47" s="296"/>
      <c r="OXG47" s="296"/>
      <c r="OXH47" s="296"/>
      <c r="OXI47" s="296"/>
      <c r="OXJ47" s="296"/>
      <c r="OXK47" s="296"/>
      <c r="OXL47" s="296"/>
      <c r="OXM47" s="296"/>
      <c r="OXN47" s="296"/>
      <c r="OXO47" s="296"/>
      <c r="OXP47" s="296"/>
      <c r="OXQ47" s="296"/>
      <c r="OXR47" s="296"/>
      <c r="OXS47" s="296"/>
      <c r="OXT47" s="296"/>
      <c r="OXU47" s="296"/>
      <c r="OXV47" s="296"/>
      <c r="OXW47" s="296"/>
      <c r="OXX47" s="296"/>
      <c r="OXY47" s="296"/>
      <c r="OXZ47" s="296"/>
      <c r="OYA47" s="296"/>
      <c r="OYB47" s="296"/>
      <c r="OYC47" s="296"/>
      <c r="OYD47" s="296"/>
      <c r="OYE47" s="296"/>
      <c r="OYF47" s="296"/>
      <c r="OYG47" s="296"/>
      <c r="OYH47" s="296"/>
      <c r="OYI47" s="296"/>
      <c r="OYJ47" s="296"/>
      <c r="OYK47" s="296"/>
      <c r="OYL47" s="296"/>
      <c r="OYM47" s="296"/>
      <c r="OYN47" s="296"/>
      <c r="OYO47" s="296"/>
      <c r="OYP47" s="296"/>
      <c r="OYQ47" s="296"/>
      <c r="OYR47" s="296"/>
      <c r="OYS47" s="296"/>
      <c r="OYT47" s="296"/>
      <c r="OYU47" s="296"/>
      <c r="OYV47" s="296"/>
      <c r="OYW47" s="296"/>
      <c r="OYX47" s="296"/>
      <c r="OYY47" s="296"/>
      <c r="OYZ47" s="296"/>
      <c r="OZA47" s="296"/>
      <c r="OZB47" s="296"/>
      <c r="OZC47" s="296"/>
      <c r="OZD47" s="296"/>
      <c r="OZE47" s="296"/>
      <c r="OZF47" s="296"/>
      <c r="OZG47" s="296"/>
      <c r="OZH47" s="296"/>
      <c r="OZI47" s="296"/>
      <c r="OZJ47" s="296"/>
      <c r="OZK47" s="296"/>
      <c r="OZL47" s="296"/>
      <c r="OZM47" s="296"/>
      <c r="OZN47" s="296"/>
      <c r="OZO47" s="296"/>
      <c r="OZP47" s="296"/>
      <c r="OZQ47" s="296"/>
      <c r="OZR47" s="296"/>
      <c r="OZS47" s="296"/>
      <c r="OZT47" s="296"/>
      <c r="OZU47" s="296"/>
      <c r="OZV47" s="296"/>
      <c r="OZW47" s="296"/>
      <c r="OZX47" s="296"/>
      <c r="OZY47" s="296"/>
      <c r="OZZ47" s="296"/>
      <c r="PAA47" s="296"/>
      <c r="PAB47" s="296"/>
      <c r="PAC47" s="296"/>
      <c r="PAD47" s="296"/>
      <c r="PAE47" s="296"/>
      <c r="PAF47" s="296"/>
      <c r="PAG47" s="296"/>
      <c r="PAH47" s="296"/>
      <c r="PAI47" s="296"/>
      <c r="PAJ47" s="296"/>
      <c r="PAK47" s="296"/>
      <c r="PAL47" s="296"/>
      <c r="PAM47" s="296"/>
      <c r="PAN47" s="296"/>
      <c r="PAO47" s="296"/>
      <c r="PAP47" s="296"/>
      <c r="PAQ47" s="296"/>
      <c r="PAR47" s="296"/>
      <c r="PAS47" s="296"/>
      <c r="PAT47" s="296"/>
      <c r="PAU47" s="296"/>
      <c r="PAV47" s="296"/>
      <c r="PAW47" s="296"/>
      <c r="PAX47" s="296"/>
      <c r="PAY47" s="296"/>
      <c r="PAZ47" s="296"/>
      <c r="PBA47" s="296"/>
      <c r="PBB47" s="296"/>
      <c r="PBC47" s="296"/>
      <c r="PBD47" s="296"/>
      <c r="PBE47" s="296"/>
      <c r="PBF47" s="296"/>
      <c r="PBG47" s="296"/>
      <c r="PBH47" s="296"/>
      <c r="PBI47" s="296"/>
      <c r="PBJ47" s="296"/>
      <c r="PBK47" s="296"/>
      <c r="PBL47" s="296"/>
      <c r="PBM47" s="296"/>
      <c r="PBN47" s="296"/>
      <c r="PBO47" s="296"/>
      <c r="PBP47" s="296"/>
      <c r="PBQ47" s="296"/>
      <c r="PBR47" s="296"/>
      <c r="PBS47" s="296"/>
      <c r="PBT47" s="296"/>
      <c r="PBU47" s="296"/>
      <c r="PBV47" s="296"/>
      <c r="PBW47" s="296"/>
      <c r="PBX47" s="296"/>
      <c r="PBY47" s="296"/>
      <c r="PBZ47" s="296"/>
      <c r="PCA47" s="296"/>
      <c r="PCB47" s="296"/>
      <c r="PCC47" s="296"/>
      <c r="PCD47" s="296"/>
      <c r="PCE47" s="296"/>
      <c r="PCF47" s="296"/>
      <c r="PCG47" s="296"/>
      <c r="PCH47" s="296"/>
      <c r="PCI47" s="296"/>
      <c r="PCJ47" s="296"/>
      <c r="PCK47" s="296"/>
      <c r="PCL47" s="296"/>
      <c r="PCM47" s="296"/>
      <c r="PCN47" s="296"/>
      <c r="PCO47" s="296"/>
      <c r="PCP47" s="296"/>
      <c r="PCQ47" s="296"/>
      <c r="PCR47" s="296"/>
      <c r="PCS47" s="296"/>
      <c r="PCT47" s="296"/>
      <c r="PCU47" s="296"/>
      <c r="PCV47" s="296"/>
      <c r="PCW47" s="296"/>
      <c r="PCX47" s="296"/>
      <c r="PCY47" s="296"/>
      <c r="PCZ47" s="296"/>
      <c r="PDA47" s="296"/>
      <c r="PDB47" s="296"/>
      <c r="PDC47" s="296"/>
      <c r="PDD47" s="296"/>
      <c r="PDE47" s="296"/>
      <c r="PDF47" s="296"/>
      <c r="PDG47" s="296"/>
      <c r="PDH47" s="296"/>
      <c r="PDI47" s="296"/>
      <c r="PDJ47" s="296"/>
      <c r="PDK47" s="296"/>
      <c r="PDL47" s="296"/>
      <c r="PDM47" s="296"/>
      <c r="PDN47" s="296"/>
      <c r="PDO47" s="296"/>
      <c r="PDP47" s="296"/>
      <c r="PDQ47" s="296"/>
      <c r="PDR47" s="296"/>
      <c r="PDS47" s="296"/>
      <c r="PDT47" s="296"/>
      <c r="PDU47" s="296"/>
      <c r="PDV47" s="296"/>
      <c r="PDW47" s="296"/>
      <c r="PDX47" s="296"/>
      <c r="PDY47" s="296"/>
      <c r="PDZ47" s="296"/>
      <c r="PEA47" s="296"/>
      <c r="PEB47" s="296"/>
      <c r="PEC47" s="296"/>
      <c r="PED47" s="296"/>
      <c r="PEE47" s="296"/>
      <c r="PEF47" s="296"/>
      <c r="PEG47" s="296"/>
      <c r="PEH47" s="296"/>
      <c r="PEI47" s="296"/>
      <c r="PEJ47" s="296"/>
      <c r="PEK47" s="296"/>
      <c r="PEL47" s="296"/>
      <c r="PEM47" s="296"/>
      <c r="PEN47" s="296"/>
      <c r="PEO47" s="296"/>
      <c r="PEP47" s="296"/>
      <c r="PEQ47" s="296"/>
      <c r="PER47" s="296"/>
      <c r="PES47" s="296"/>
      <c r="PET47" s="296"/>
      <c r="PEU47" s="296"/>
      <c r="PEV47" s="296"/>
      <c r="PEW47" s="296"/>
      <c r="PEX47" s="296"/>
      <c r="PEY47" s="296"/>
      <c r="PEZ47" s="296"/>
      <c r="PFA47" s="296"/>
      <c r="PFB47" s="296"/>
      <c r="PFC47" s="296"/>
      <c r="PFD47" s="296"/>
      <c r="PFE47" s="296"/>
      <c r="PFF47" s="296"/>
      <c r="PFG47" s="296"/>
      <c r="PFH47" s="296"/>
      <c r="PFI47" s="296"/>
      <c r="PFJ47" s="296"/>
      <c r="PFK47" s="296"/>
      <c r="PFL47" s="296"/>
      <c r="PFM47" s="296"/>
      <c r="PFN47" s="296"/>
      <c r="PFO47" s="296"/>
      <c r="PFP47" s="296"/>
      <c r="PFQ47" s="296"/>
      <c r="PFR47" s="296"/>
      <c r="PFS47" s="296"/>
      <c r="PFT47" s="296"/>
      <c r="PFU47" s="296"/>
      <c r="PFV47" s="296"/>
      <c r="PFW47" s="296"/>
      <c r="PFX47" s="296"/>
      <c r="PFY47" s="296"/>
      <c r="PFZ47" s="296"/>
      <c r="PGA47" s="296"/>
      <c r="PGB47" s="296"/>
      <c r="PGC47" s="296"/>
      <c r="PGD47" s="296"/>
      <c r="PGE47" s="296"/>
      <c r="PGF47" s="296"/>
      <c r="PGG47" s="296"/>
      <c r="PGH47" s="296"/>
      <c r="PGI47" s="296"/>
      <c r="PGJ47" s="296"/>
      <c r="PGK47" s="296"/>
      <c r="PGL47" s="296"/>
      <c r="PGM47" s="296"/>
      <c r="PGN47" s="296"/>
      <c r="PGO47" s="296"/>
      <c r="PGP47" s="296"/>
      <c r="PGQ47" s="296"/>
      <c r="PGR47" s="296"/>
      <c r="PGS47" s="296"/>
      <c r="PGT47" s="296"/>
      <c r="PGU47" s="296"/>
      <c r="PGV47" s="296"/>
      <c r="PGW47" s="296"/>
      <c r="PGX47" s="296"/>
      <c r="PGY47" s="296"/>
      <c r="PGZ47" s="296"/>
      <c r="PHA47" s="296"/>
      <c r="PHB47" s="296"/>
      <c r="PHC47" s="296"/>
      <c r="PHD47" s="296"/>
      <c r="PHE47" s="296"/>
      <c r="PHF47" s="296"/>
      <c r="PHG47" s="296"/>
      <c r="PHH47" s="296"/>
      <c r="PHI47" s="296"/>
      <c r="PHJ47" s="296"/>
      <c r="PHK47" s="296"/>
      <c r="PHL47" s="296"/>
      <c r="PHM47" s="296"/>
      <c r="PHN47" s="296"/>
      <c r="PHO47" s="296"/>
      <c r="PHP47" s="296"/>
      <c r="PHQ47" s="296"/>
      <c r="PHR47" s="296"/>
      <c r="PHS47" s="296"/>
      <c r="PHT47" s="296"/>
      <c r="PHU47" s="296"/>
      <c r="PHV47" s="296"/>
      <c r="PHW47" s="296"/>
      <c r="PHX47" s="296"/>
      <c r="PHY47" s="296"/>
      <c r="PHZ47" s="296"/>
      <c r="PIA47" s="296"/>
      <c r="PIB47" s="296"/>
      <c r="PIC47" s="296"/>
      <c r="PID47" s="296"/>
      <c r="PIE47" s="296"/>
      <c r="PIF47" s="296"/>
      <c r="PIG47" s="296"/>
      <c r="PIH47" s="296"/>
      <c r="PII47" s="296"/>
      <c r="PIJ47" s="296"/>
      <c r="PIK47" s="296"/>
      <c r="PIL47" s="296"/>
      <c r="PIM47" s="296"/>
      <c r="PIN47" s="296"/>
      <c r="PIO47" s="296"/>
      <c r="PIP47" s="296"/>
      <c r="PIQ47" s="296"/>
      <c r="PIR47" s="296"/>
      <c r="PIS47" s="296"/>
      <c r="PIT47" s="296"/>
      <c r="PIU47" s="296"/>
      <c r="PIV47" s="296"/>
      <c r="PIW47" s="296"/>
      <c r="PIX47" s="296"/>
      <c r="PIY47" s="296"/>
      <c r="PIZ47" s="296"/>
      <c r="PJA47" s="296"/>
      <c r="PJB47" s="296"/>
      <c r="PJC47" s="296"/>
      <c r="PJD47" s="296"/>
      <c r="PJE47" s="296"/>
      <c r="PJF47" s="296"/>
      <c r="PJG47" s="296"/>
      <c r="PJH47" s="296"/>
      <c r="PJI47" s="296"/>
      <c r="PJJ47" s="296"/>
      <c r="PJK47" s="296"/>
      <c r="PJL47" s="296"/>
      <c r="PJM47" s="296"/>
      <c r="PJN47" s="296"/>
      <c r="PJO47" s="296"/>
      <c r="PJP47" s="296"/>
      <c r="PJQ47" s="296"/>
      <c r="PJR47" s="296"/>
      <c r="PJS47" s="296"/>
      <c r="PJT47" s="296"/>
      <c r="PJU47" s="296"/>
      <c r="PJV47" s="296"/>
      <c r="PJW47" s="296"/>
      <c r="PJX47" s="296"/>
      <c r="PJY47" s="296"/>
      <c r="PJZ47" s="296"/>
      <c r="PKA47" s="296"/>
      <c r="PKB47" s="296"/>
      <c r="PKC47" s="296"/>
      <c r="PKD47" s="296"/>
      <c r="PKE47" s="296"/>
      <c r="PKF47" s="296"/>
      <c r="PKG47" s="296"/>
      <c r="PKH47" s="296"/>
      <c r="PKI47" s="296"/>
      <c r="PKJ47" s="296"/>
      <c r="PKK47" s="296"/>
      <c r="PKL47" s="296"/>
      <c r="PKM47" s="296"/>
      <c r="PKN47" s="296"/>
      <c r="PKO47" s="296"/>
      <c r="PKP47" s="296"/>
      <c r="PKQ47" s="296"/>
      <c r="PKR47" s="296"/>
      <c r="PKS47" s="296"/>
      <c r="PKT47" s="296"/>
      <c r="PKU47" s="296"/>
      <c r="PKV47" s="296"/>
      <c r="PKW47" s="296"/>
      <c r="PKX47" s="296"/>
      <c r="PKY47" s="296"/>
      <c r="PKZ47" s="296"/>
      <c r="PLA47" s="296"/>
      <c r="PLB47" s="296"/>
      <c r="PLC47" s="296"/>
      <c r="PLD47" s="296"/>
      <c r="PLE47" s="296"/>
      <c r="PLF47" s="296"/>
      <c r="PLG47" s="296"/>
      <c r="PLH47" s="296"/>
      <c r="PLI47" s="296"/>
      <c r="PLJ47" s="296"/>
      <c r="PLK47" s="296"/>
      <c r="PLL47" s="296"/>
      <c r="PLM47" s="296"/>
      <c r="PLN47" s="296"/>
      <c r="PLO47" s="296"/>
      <c r="PLP47" s="296"/>
      <c r="PLQ47" s="296"/>
      <c r="PLR47" s="296"/>
      <c r="PLS47" s="296"/>
      <c r="PLT47" s="296"/>
      <c r="PLU47" s="296"/>
      <c r="PLV47" s="296"/>
      <c r="PLW47" s="296"/>
      <c r="PLX47" s="296"/>
      <c r="PLY47" s="296"/>
      <c r="PLZ47" s="296"/>
      <c r="PMA47" s="296"/>
      <c r="PMB47" s="296"/>
      <c r="PMC47" s="296"/>
      <c r="PMD47" s="296"/>
      <c r="PME47" s="296"/>
      <c r="PMF47" s="296"/>
      <c r="PMG47" s="296"/>
      <c r="PMH47" s="296"/>
      <c r="PMI47" s="296"/>
      <c r="PMJ47" s="296"/>
      <c r="PMK47" s="296"/>
      <c r="PML47" s="296"/>
      <c r="PMM47" s="296"/>
      <c r="PMN47" s="296"/>
      <c r="PMO47" s="296"/>
      <c r="PMP47" s="296"/>
      <c r="PMQ47" s="296"/>
      <c r="PMR47" s="296"/>
      <c r="PMS47" s="296"/>
      <c r="PMT47" s="296"/>
      <c r="PMU47" s="296"/>
      <c r="PMV47" s="296"/>
      <c r="PMW47" s="296"/>
      <c r="PMX47" s="296"/>
      <c r="PMY47" s="296"/>
      <c r="PMZ47" s="296"/>
      <c r="PNA47" s="296"/>
      <c r="PNB47" s="296"/>
      <c r="PNC47" s="296"/>
      <c r="PND47" s="296"/>
      <c r="PNE47" s="296"/>
      <c r="PNF47" s="296"/>
      <c r="PNG47" s="296"/>
      <c r="PNH47" s="296"/>
      <c r="PNI47" s="296"/>
      <c r="PNJ47" s="296"/>
      <c r="PNK47" s="296"/>
      <c r="PNL47" s="296"/>
      <c r="PNM47" s="296"/>
      <c r="PNN47" s="296"/>
      <c r="PNO47" s="296"/>
      <c r="PNP47" s="296"/>
      <c r="PNQ47" s="296"/>
      <c r="PNR47" s="296"/>
      <c r="PNS47" s="296"/>
      <c r="PNT47" s="296"/>
      <c r="PNU47" s="296"/>
      <c r="PNV47" s="296"/>
      <c r="PNW47" s="296"/>
      <c r="PNX47" s="296"/>
      <c r="PNY47" s="296"/>
      <c r="PNZ47" s="296"/>
      <c r="POA47" s="296"/>
      <c r="POB47" s="296"/>
      <c r="POC47" s="296"/>
      <c r="POD47" s="296"/>
      <c r="POE47" s="296"/>
      <c r="POF47" s="296"/>
      <c r="POG47" s="296"/>
      <c r="POH47" s="296"/>
      <c r="POI47" s="296"/>
      <c r="POJ47" s="296"/>
      <c r="POK47" s="296"/>
      <c r="POL47" s="296"/>
      <c r="POM47" s="296"/>
      <c r="PON47" s="296"/>
      <c r="POO47" s="296"/>
      <c r="POP47" s="296"/>
      <c r="POQ47" s="296"/>
      <c r="POR47" s="296"/>
      <c r="POS47" s="296"/>
      <c r="POT47" s="296"/>
      <c r="POU47" s="296"/>
      <c r="POV47" s="296"/>
      <c r="POW47" s="296"/>
      <c r="POX47" s="296"/>
      <c r="POY47" s="296"/>
      <c r="POZ47" s="296"/>
      <c r="PPA47" s="296"/>
      <c r="PPB47" s="296"/>
      <c r="PPC47" s="296"/>
      <c r="PPD47" s="296"/>
      <c r="PPE47" s="296"/>
      <c r="PPF47" s="296"/>
      <c r="PPG47" s="296"/>
      <c r="PPH47" s="296"/>
      <c r="PPI47" s="296"/>
      <c r="PPJ47" s="296"/>
      <c r="PPK47" s="296"/>
      <c r="PPL47" s="296"/>
      <c r="PPM47" s="296"/>
      <c r="PPN47" s="296"/>
      <c r="PPO47" s="296"/>
      <c r="PPP47" s="296"/>
      <c r="PPQ47" s="296"/>
      <c r="PPR47" s="296"/>
      <c r="PPS47" s="296"/>
      <c r="PPT47" s="296"/>
      <c r="PPU47" s="296"/>
      <c r="PPV47" s="296"/>
      <c r="PPW47" s="296"/>
      <c r="PPX47" s="296"/>
      <c r="PPY47" s="296"/>
      <c r="PPZ47" s="296"/>
      <c r="PQA47" s="296"/>
      <c r="PQB47" s="296"/>
      <c r="PQC47" s="296"/>
      <c r="PQD47" s="296"/>
      <c r="PQE47" s="296"/>
      <c r="PQF47" s="296"/>
      <c r="PQG47" s="296"/>
      <c r="PQH47" s="296"/>
      <c r="PQI47" s="296"/>
      <c r="PQJ47" s="296"/>
      <c r="PQK47" s="296"/>
      <c r="PQL47" s="296"/>
      <c r="PQM47" s="296"/>
      <c r="PQN47" s="296"/>
      <c r="PQO47" s="296"/>
      <c r="PQP47" s="296"/>
      <c r="PQQ47" s="296"/>
      <c r="PQR47" s="296"/>
      <c r="PQS47" s="296"/>
      <c r="PQT47" s="296"/>
      <c r="PQU47" s="296"/>
      <c r="PQV47" s="296"/>
      <c r="PQW47" s="296"/>
      <c r="PQX47" s="296"/>
      <c r="PQY47" s="296"/>
      <c r="PQZ47" s="296"/>
      <c r="PRA47" s="296"/>
      <c r="PRB47" s="296"/>
      <c r="PRC47" s="296"/>
      <c r="PRD47" s="296"/>
      <c r="PRE47" s="296"/>
      <c r="PRF47" s="296"/>
      <c r="PRG47" s="296"/>
      <c r="PRH47" s="296"/>
      <c r="PRI47" s="296"/>
      <c r="PRJ47" s="296"/>
      <c r="PRK47" s="296"/>
      <c r="PRL47" s="296"/>
      <c r="PRM47" s="296"/>
      <c r="PRN47" s="296"/>
      <c r="PRO47" s="296"/>
      <c r="PRP47" s="296"/>
      <c r="PRQ47" s="296"/>
      <c r="PRR47" s="296"/>
      <c r="PRS47" s="296"/>
      <c r="PRT47" s="296"/>
      <c r="PRU47" s="296"/>
      <c r="PRV47" s="296"/>
      <c r="PRW47" s="296"/>
      <c r="PRX47" s="296"/>
      <c r="PRY47" s="296"/>
      <c r="PRZ47" s="296"/>
      <c r="PSA47" s="296"/>
      <c r="PSB47" s="296"/>
      <c r="PSC47" s="296"/>
      <c r="PSD47" s="296"/>
      <c r="PSE47" s="296"/>
      <c r="PSF47" s="296"/>
      <c r="PSG47" s="296"/>
      <c r="PSH47" s="296"/>
      <c r="PSI47" s="296"/>
      <c r="PSJ47" s="296"/>
      <c r="PSK47" s="296"/>
      <c r="PSL47" s="296"/>
      <c r="PSM47" s="296"/>
      <c r="PSN47" s="296"/>
      <c r="PSO47" s="296"/>
      <c r="PSP47" s="296"/>
      <c r="PSQ47" s="296"/>
      <c r="PSR47" s="296"/>
      <c r="PSS47" s="296"/>
      <c r="PST47" s="296"/>
      <c r="PSU47" s="296"/>
      <c r="PSV47" s="296"/>
      <c r="PSW47" s="296"/>
      <c r="PSX47" s="296"/>
      <c r="PSY47" s="296"/>
      <c r="PSZ47" s="296"/>
      <c r="PTA47" s="296"/>
      <c r="PTB47" s="296"/>
      <c r="PTC47" s="296"/>
      <c r="PTD47" s="296"/>
      <c r="PTE47" s="296"/>
      <c r="PTF47" s="296"/>
      <c r="PTG47" s="296"/>
      <c r="PTH47" s="296"/>
      <c r="PTI47" s="296"/>
      <c r="PTJ47" s="296"/>
      <c r="PTK47" s="296"/>
      <c r="PTL47" s="296"/>
      <c r="PTM47" s="296"/>
      <c r="PTN47" s="296"/>
      <c r="PTO47" s="296"/>
      <c r="PTP47" s="296"/>
      <c r="PTQ47" s="296"/>
      <c r="PTR47" s="296"/>
      <c r="PTS47" s="296"/>
      <c r="PTT47" s="296"/>
      <c r="PTU47" s="296"/>
      <c r="PTV47" s="296"/>
      <c r="PTW47" s="296"/>
      <c r="PTX47" s="296"/>
      <c r="PTY47" s="296"/>
      <c r="PTZ47" s="296"/>
      <c r="PUA47" s="296"/>
      <c r="PUB47" s="296"/>
      <c r="PUC47" s="296"/>
      <c r="PUD47" s="296"/>
      <c r="PUE47" s="296"/>
      <c r="PUF47" s="296"/>
      <c r="PUG47" s="296"/>
      <c r="PUH47" s="296"/>
      <c r="PUI47" s="296"/>
      <c r="PUJ47" s="296"/>
      <c r="PUK47" s="296"/>
      <c r="PUL47" s="296"/>
      <c r="PUM47" s="296"/>
      <c r="PUN47" s="296"/>
      <c r="PUO47" s="296"/>
      <c r="PUP47" s="296"/>
      <c r="PUQ47" s="296"/>
      <c r="PUR47" s="296"/>
      <c r="PUS47" s="296"/>
      <c r="PUT47" s="296"/>
      <c r="PUU47" s="296"/>
      <c r="PUV47" s="296"/>
      <c r="PUW47" s="296"/>
      <c r="PUX47" s="296"/>
      <c r="PUY47" s="296"/>
      <c r="PUZ47" s="296"/>
      <c r="PVA47" s="296"/>
      <c r="PVB47" s="296"/>
      <c r="PVC47" s="296"/>
      <c r="PVD47" s="296"/>
      <c r="PVE47" s="296"/>
      <c r="PVF47" s="296"/>
      <c r="PVG47" s="296"/>
      <c r="PVH47" s="296"/>
      <c r="PVI47" s="296"/>
      <c r="PVJ47" s="296"/>
      <c r="PVK47" s="296"/>
      <c r="PVL47" s="296"/>
      <c r="PVM47" s="296"/>
      <c r="PVN47" s="296"/>
      <c r="PVO47" s="296"/>
      <c r="PVP47" s="296"/>
      <c r="PVQ47" s="296"/>
      <c r="PVR47" s="296"/>
      <c r="PVS47" s="296"/>
      <c r="PVT47" s="296"/>
      <c r="PVU47" s="296"/>
      <c r="PVV47" s="296"/>
      <c r="PVW47" s="296"/>
      <c r="PVX47" s="296"/>
      <c r="PVY47" s="296"/>
      <c r="PVZ47" s="296"/>
      <c r="PWA47" s="296"/>
      <c r="PWB47" s="296"/>
      <c r="PWC47" s="296"/>
      <c r="PWD47" s="296"/>
      <c r="PWE47" s="296"/>
      <c r="PWF47" s="296"/>
      <c r="PWG47" s="296"/>
      <c r="PWH47" s="296"/>
      <c r="PWI47" s="296"/>
      <c r="PWJ47" s="296"/>
      <c r="PWK47" s="296"/>
      <c r="PWL47" s="296"/>
      <c r="PWM47" s="296"/>
      <c r="PWN47" s="296"/>
      <c r="PWO47" s="296"/>
      <c r="PWP47" s="296"/>
      <c r="PWQ47" s="296"/>
      <c r="PWR47" s="296"/>
      <c r="PWS47" s="296"/>
      <c r="PWT47" s="296"/>
      <c r="PWU47" s="296"/>
      <c r="PWV47" s="296"/>
      <c r="PWW47" s="296"/>
      <c r="PWX47" s="296"/>
      <c r="PWY47" s="296"/>
      <c r="PWZ47" s="296"/>
      <c r="PXA47" s="296"/>
      <c r="PXB47" s="296"/>
      <c r="PXC47" s="296"/>
      <c r="PXD47" s="296"/>
      <c r="PXE47" s="296"/>
      <c r="PXF47" s="296"/>
      <c r="PXG47" s="296"/>
      <c r="PXH47" s="296"/>
      <c r="PXI47" s="296"/>
      <c r="PXJ47" s="296"/>
      <c r="PXK47" s="296"/>
      <c r="PXL47" s="296"/>
      <c r="PXM47" s="296"/>
      <c r="PXN47" s="296"/>
      <c r="PXO47" s="296"/>
      <c r="PXP47" s="296"/>
      <c r="PXQ47" s="296"/>
      <c r="PXR47" s="296"/>
      <c r="PXS47" s="296"/>
      <c r="PXT47" s="296"/>
      <c r="PXU47" s="296"/>
      <c r="PXV47" s="296"/>
      <c r="PXW47" s="296"/>
      <c r="PXX47" s="296"/>
      <c r="PXY47" s="296"/>
      <c r="PXZ47" s="296"/>
      <c r="PYA47" s="296"/>
      <c r="PYB47" s="296"/>
      <c r="PYC47" s="296"/>
      <c r="PYD47" s="296"/>
      <c r="PYE47" s="296"/>
      <c r="PYF47" s="296"/>
      <c r="PYG47" s="296"/>
      <c r="PYH47" s="296"/>
      <c r="PYI47" s="296"/>
      <c r="PYJ47" s="296"/>
      <c r="PYK47" s="296"/>
      <c r="PYL47" s="296"/>
      <c r="PYM47" s="296"/>
      <c r="PYN47" s="296"/>
      <c r="PYO47" s="296"/>
      <c r="PYP47" s="296"/>
      <c r="PYQ47" s="296"/>
      <c r="PYR47" s="296"/>
      <c r="PYS47" s="296"/>
      <c r="PYT47" s="296"/>
      <c r="PYU47" s="296"/>
      <c r="PYV47" s="296"/>
      <c r="PYW47" s="296"/>
      <c r="PYX47" s="296"/>
      <c r="PYY47" s="296"/>
      <c r="PYZ47" s="296"/>
      <c r="PZA47" s="296"/>
      <c r="PZB47" s="296"/>
      <c r="PZC47" s="296"/>
      <c r="PZD47" s="296"/>
      <c r="PZE47" s="296"/>
      <c r="PZF47" s="296"/>
      <c r="PZG47" s="296"/>
      <c r="PZH47" s="296"/>
      <c r="PZI47" s="296"/>
      <c r="PZJ47" s="296"/>
      <c r="PZK47" s="296"/>
      <c r="PZL47" s="296"/>
      <c r="PZM47" s="296"/>
      <c r="PZN47" s="296"/>
      <c r="PZO47" s="296"/>
      <c r="PZP47" s="296"/>
      <c r="PZQ47" s="296"/>
      <c r="PZR47" s="296"/>
      <c r="PZS47" s="296"/>
      <c r="PZT47" s="296"/>
      <c r="PZU47" s="296"/>
      <c r="PZV47" s="296"/>
      <c r="PZW47" s="296"/>
      <c r="PZX47" s="296"/>
      <c r="PZY47" s="296"/>
      <c r="PZZ47" s="296"/>
      <c r="QAA47" s="296"/>
      <c r="QAB47" s="296"/>
      <c r="QAC47" s="296"/>
      <c r="QAD47" s="296"/>
      <c r="QAE47" s="296"/>
      <c r="QAF47" s="296"/>
      <c r="QAG47" s="296"/>
      <c r="QAH47" s="296"/>
      <c r="QAI47" s="296"/>
      <c r="QAJ47" s="296"/>
      <c r="QAK47" s="296"/>
      <c r="QAL47" s="296"/>
      <c r="QAM47" s="296"/>
      <c r="QAN47" s="296"/>
      <c r="QAO47" s="296"/>
      <c r="QAP47" s="296"/>
      <c r="QAQ47" s="296"/>
      <c r="QAR47" s="296"/>
      <c r="QAS47" s="296"/>
      <c r="QAT47" s="296"/>
      <c r="QAU47" s="296"/>
      <c r="QAV47" s="296"/>
      <c r="QAW47" s="296"/>
      <c r="QAX47" s="296"/>
      <c r="QAY47" s="296"/>
      <c r="QAZ47" s="296"/>
      <c r="QBA47" s="296"/>
      <c r="QBB47" s="296"/>
      <c r="QBC47" s="296"/>
      <c r="QBD47" s="296"/>
      <c r="QBE47" s="296"/>
      <c r="QBF47" s="296"/>
      <c r="QBG47" s="296"/>
      <c r="QBH47" s="296"/>
      <c r="QBI47" s="296"/>
      <c r="QBJ47" s="296"/>
      <c r="QBK47" s="296"/>
      <c r="QBL47" s="296"/>
      <c r="QBM47" s="296"/>
      <c r="QBN47" s="296"/>
      <c r="QBO47" s="296"/>
      <c r="QBP47" s="296"/>
      <c r="QBQ47" s="296"/>
      <c r="QBR47" s="296"/>
      <c r="QBS47" s="296"/>
      <c r="QBT47" s="296"/>
      <c r="QBU47" s="296"/>
      <c r="QBV47" s="296"/>
      <c r="QBW47" s="296"/>
      <c r="QBX47" s="296"/>
      <c r="QBY47" s="296"/>
      <c r="QBZ47" s="296"/>
      <c r="QCA47" s="296"/>
      <c r="QCB47" s="296"/>
      <c r="QCC47" s="296"/>
      <c r="QCD47" s="296"/>
      <c r="QCE47" s="296"/>
      <c r="QCF47" s="296"/>
      <c r="QCG47" s="296"/>
      <c r="QCH47" s="296"/>
      <c r="QCI47" s="296"/>
      <c r="QCJ47" s="296"/>
      <c r="QCK47" s="296"/>
      <c r="QCL47" s="296"/>
      <c r="QCM47" s="296"/>
      <c r="QCN47" s="296"/>
      <c r="QCO47" s="296"/>
      <c r="QCP47" s="296"/>
      <c r="QCQ47" s="296"/>
      <c r="QCR47" s="296"/>
      <c r="QCS47" s="296"/>
      <c r="QCT47" s="296"/>
      <c r="QCU47" s="296"/>
      <c r="QCV47" s="296"/>
      <c r="QCW47" s="296"/>
      <c r="QCX47" s="296"/>
      <c r="QCY47" s="296"/>
      <c r="QCZ47" s="296"/>
      <c r="QDA47" s="296"/>
      <c r="QDB47" s="296"/>
      <c r="QDC47" s="296"/>
      <c r="QDD47" s="296"/>
      <c r="QDE47" s="296"/>
      <c r="QDF47" s="296"/>
      <c r="QDG47" s="296"/>
      <c r="QDH47" s="296"/>
      <c r="QDI47" s="296"/>
      <c r="QDJ47" s="296"/>
      <c r="QDK47" s="296"/>
      <c r="QDL47" s="296"/>
      <c r="QDM47" s="296"/>
      <c r="QDN47" s="296"/>
      <c r="QDO47" s="296"/>
      <c r="QDP47" s="296"/>
      <c r="QDQ47" s="296"/>
      <c r="QDR47" s="296"/>
      <c r="QDS47" s="296"/>
      <c r="QDT47" s="296"/>
      <c r="QDU47" s="296"/>
      <c r="QDV47" s="296"/>
      <c r="QDW47" s="296"/>
      <c r="QDX47" s="296"/>
      <c r="QDY47" s="296"/>
      <c r="QDZ47" s="296"/>
      <c r="QEA47" s="296"/>
      <c r="QEB47" s="296"/>
      <c r="QEC47" s="296"/>
      <c r="QED47" s="296"/>
      <c r="QEE47" s="296"/>
      <c r="QEF47" s="296"/>
      <c r="QEG47" s="296"/>
      <c r="QEH47" s="296"/>
      <c r="QEI47" s="296"/>
      <c r="QEJ47" s="296"/>
      <c r="QEK47" s="296"/>
      <c r="QEL47" s="296"/>
      <c r="QEM47" s="296"/>
      <c r="QEN47" s="296"/>
      <c r="QEO47" s="296"/>
      <c r="QEP47" s="296"/>
      <c r="QEQ47" s="296"/>
      <c r="QER47" s="296"/>
      <c r="QES47" s="296"/>
      <c r="QET47" s="296"/>
      <c r="QEU47" s="296"/>
      <c r="QEV47" s="296"/>
      <c r="QEW47" s="296"/>
      <c r="QEX47" s="296"/>
      <c r="QEY47" s="296"/>
      <c r="QEZ47" s="296"/>
      <c r="QFA47" s="296"/>
      <c r="QFB47" s="296"/>
      <c r="QFC47" s="296"/>
      <c r="QFD47" s="296"/>
      <c r="QFE47" s="296"/>
      <c r="QFF47" s="296"/>
      <c r="QFG47" s="296"/>
      <c r="QFH47" s="296"/>
      <c r="QFI47" s="296"/>
      <c r="QFJ47" s="296"/>
      <c r="QFK47" s="296"/>
      <c r="QFL47" s="296"/>
      <c r="QFM47" s="296"/>
      <c r="QFN47" s="296"/>
      <c r="QFO47" s="296"/>
      <c r="QFP47" s="296"/>
      <c r="QFQ47" s="296"/>
      <c r="QFR47" s="296"/>
      <c r="QFS47" s="296"/>
      <c r="QFT47" s="296"/>
      <c r="QFU47" s="296"/>
      <c r="QFV47" s="296"/>
      <c r="QFW47" s="296"/>
      <c r="QFX47" s="296"/>
      <c r="QFY47" s="296"/>
      <c r="QFZ47" s="296"/>
      <c r="QGA47" s="296"/>
      <c r="QGB47" s="296"/>
      <c r="QGC47" s="296"/>
      <c r="QGD47" s="296"/>
      <c r="QGE47" s="296"/>
      <c r="QGF47" s="296"/>
      <c r="QGG47" s="296"/>
      <c r="QGH47" s="296"/>
      <c r="QGI47" s="296"/>
      <c r="QGJ47" s="296"/>
      <c r="QGK47" s="296"/>
      <c r="QGL47" s="296"/>
      <c r="QGM47" s="296"/>
      <c r="QGN47" s="296"/>
      <c r="QGO47" s="296"/>
      <c r="QGP47" s="296"/>
      <c r="QGQ47" s="296"/>
      <c r="QGR47" s="296"/>
      <c r="QGS47" s="296"/>
      <c r="QGT47" s="296"/>
      <c r="QGU47" s="296"/>
      <c r="QGV47" s="296"/>
      <c r="QGW47" s="296"/>
      <c r="QGX47" s="296"/>
      <c r="QGY47" s="296"/>
      <c r="QGZ47" s="296"/>
      <c r="QHA47" s="296"/>
      <c r="QHB47" s="296"/>
      <c r="QHC47" s="296"/>
      <c r="QHD47" s="296"/>
      <c r="QHE47" s="296"/>
      <c r="QHF47" s="296"/>
      <c r="QHG47" s="296"/>
      <c r="QHH47" s="296"/>
      <c r="QHI47" s="296"/>
      <c r="QHJ47" s="296"/>
      <c r="QHK47" s="296"/>
      <c r="QHL47" s="296"/>
      <c r="QHM47" s="296"/>
      <c r="QHN47" s="296"/>
      <c r="QHO47" s="296"/>
      <c r="QHP47" s="296"/>
      <c r="QHQ47" s="296"/>
      <c r="QHR47" s="296"/>
      <c r="QHS47" s="296"/>
      <c r="QHT47" s="296"/>
      <c r="QHU47" s="296"/>
      <c r="QHV47" s="296"/>
      <c r="QHW47" s="296"/>
      <c r="QHX47" s="296"/>
      <c r="QHY47" s="296"/>
      <c r="QHZ47" s="296"/>
      <c r="QIA47" s="296"/>
      <c r="QIB47" s="296"/>
      <c r="QIC47" s="296"/>
      <c r="QID47" s="296"/>
      <c r="QIE47" s="296"/>
      <c r="QIF47" s="296"/>
      <c r="QIG47" s="296"/>
      <c r="QIH47" s="296"/>
      <c r="QII47" s="296"/>
      <c r="QIJ47" s="296"/>
      <c r="QIK47" s="296"/>
      <c r="QIL47" s="296"/>
      <c r="QIM47" s="296"/>
      <c r="QIN47" s="296"/>
      <c r="QIO47" s="296"/>
      <c r="QIP47" s="296"/>
      <c r="QIQ47" s="296"/>
      <c r="QIR47" s="296"/>
      <c r="QIS47" s="296"/>
      <c r="QIT47" s="296"/>
      <c r="QIU47" s="296"/>
      <c r="QIV47" s="296"/>
      <c r="QIW47" s="296"/>
      <c r="QIX47" s="296"/>
      <c r="QIY47" s="296"/>
      <c r="QIZ47" s="296"/>
      <c r="QJA47" s="296"/>
      <c r="QJB47" s="296"/>
      <c r="QJC47" s="296"/>
      <c r="QJD47" s="296"/>
      <c r="QJE47" s="296"/>
      <c r="QJF47" s="296"/>
      <c r="QJG47" s="296"/>
      <c r="QJH47" s="296"/>
      <c r="QJI47" s="296"/>
      <c r="QJJ47" s="296"/>
      <c r="QJK47" s="296"/>
      <c r="QJL47" s="296"/>
      <c r="QJM47" s="296"/>
      <c r="QJN47" s="296"/>
      <c r="QJO47" s="296"/>
      <c r="QJP47" s="296"/>
      <c r="QJQ47" s="296"/>
      <c r="QJR47" s="296"/>
      <c r="QJS47" s="296"/>
      <c r="QJT47" s="296"/>
      <c r="QJU47" s="296"/>
      <c r="QJV47" s="296"/>
      <c r="QJW47" s="296"/>
      <c r="QJX47" s="296"/>
      <c r="QJY47" s="296"/>
      <c r="QJZ47" s="296"/>
      <c r="QKA47" s="296"/>
      <c r="QKB47" s="296"/>
      <c r="QKC47" s="296"/>
      <c r="QKD47" s="296"/>
      <c r="QKE47" s="296"/>
      <c r="QKF47" s="296"/>
      <c r="QKG47" s="296"/>
      <c r="QKH47" s="296"/>
      <c r="QKI47" s="296"/>
      <c r="QKJ47" s="296"/>
      <c r="QKK47" s="296"/>
      <c r="QKL47" s="296"/>
      <c r="QKM47" s="296"/>
      <c r="QKN47" s="296"/>
      <c r="QKO47" s="296"/>
      <c r="QKP47" s="296"/>
      <c r="QKQ47" s="296"/>
      <c r="QKR47" s="296"/>
      <c r="QKS47" s="296"/>
      <c r="QKT47" s="296"/>
      <c r="QKU47" s="296"/>
      <c r="QKV47" s="296"/>
      <c r="QKW47" s="296"/>
      <c r="QKX47" s="296"/>
      <c r="QKY47" s="296"/>
      <c r="QKZ47" s="296"/>
      <c r="QLA47" s="296"/>
      <c r="QLB47" s="296"/>
      <c r="QLC47" s="296"/>
      <c r="QLD47" s="296"/>
      <c r="QLE47" s="296"/>
      <c r="QLF47" s="296"/>
      <c r="QLG47" s="296"/>
      <c r="QLH47" s="296"/>
      <c r="QLI47" s="296"/>
      <c r="QLJ47" s="296"/>
      <c r="QLK47" s="296"/>
      <c r="QLL47" s="296"/>
      <c r="QLM47" s="296"/>
      <c r="QLN47" s="296"/>
      <c r="QLO47" s="296"/>
      <c r="QLP47" s="296"/>
      <c r="QLQ47" s="296"/>
      <c r="QLR47" s="296"/>
      <c r="QLS47" s="296"/>
      <c r="QLT47" s="296"/>
      <c r="QLU47" s="296"/>
      <c r="QLV47" s="296"/>
      <c r="QLW47" s="296"/>
      <c r="QLX47" s="296"/>
      <c r="QLY47" s="296"/>
      <c r="QLZ47" s="296"/>
      <c r="QMA47" s="296"/>
      <c r="QMB47" s="296"/>
      <c r="QMC47" s="296"/>
      <c r="QMD47" s="296"/>
      <c r="QME47" s="296"/>
      <c r="QMF47" s="296"/>
      <c r="QMG47" s="296"/>
      <c r="QMH47" s="296"/>
      <c r="QMI47" s="296"/>
      <c r="QMJ47" s="296"/>
      <c r="QMK47" s="296"/>
      <c r="QML47" s="296"/>
      <c r="QMM47" s="296"/>
      <c r="QMN47" s="296"/>
      <c r="QMO47" s="296"/>
      <c r="QMP47" s="296"/>
      <c r="QMQ47" s="296"/>
      <c r="QMR47" s="296"/>
      <c r="QMS47" s="296"/>
      <c r="QMT47" s="296"/>
      <c r="QMU47" s="296"/>
      <c r="QMV47" s="296"/>
      <c r="QMW47" s="296"/>
      <c r="QMX47" s="296"/>
      <c r="QMY47" s="296"/>
      <c r="QMZ47" s="296"/>
      <c r="QNA47" s="296"/>
      <c r="QNB47" s="296"/>
      <c r="QNC47" s="296"/>
      <c r="QND47" s="296"/>
      <c r="QNE47" s="296"/>
      <c r="QNF47" s="296"/>
      <c r="QNG47" s="296"/>
      <c r="QNH47" s="296"/>
      <c r="QNI47" s="296"/>
      <c r="QNJ47" s="296"/>
      <c r="QNK47" s="296"/>
      <c r="QNL47" s="296"/>
      <c r="QNM47" s="296"/>
      <c r="QNN47" s="296"/>
      <c r="QNO47" s="296"/>
      <c r="QNP47" s="296"/>
      <c r="QNQ47" s="296"/>
      <c r="QNR47" s="296"/>
      <c r="QNS47" s="296"/>
      <c r="QNT47" s="296"/>
      <c r="QNU47" s="296"/>
      <c r="QNV47" s="296"/>
      <c r="QNW47" s="296"/>
      <c r="QNX47" s="296"/>
      <c r="QNY47" s="296"/>
      <c r="QNZ47" s="296"/>
      <c r="QOA47" s="296"/>
      <c r="QOB47" s="296"/>
      <c r="QOC47" s="296"/>
      <c r="QOD47" s="296"/>
      <c r="QOE47" s="296"/>
      <c r="QOF47" s="296"/>
      <c r="QOG47" s="296"/>
      <c r="QOH47" s="296"/>
      <c r="QOI47" s="296"/>
      <c r="QOJ47" s="296"/>
      <c r="QOK47" s="296"/>
      <c r="QOL47" s="296"/>
      <c r="QOM47" s="296"/>
      <c r="QON47" s="296"/>
      <c r="QOO47" s="296"/>
      <c r="QOP47" s="296"/>
      <c r="QOQ47" s="296"/>
      <c r="QOR47" s="296"/>
      <c r="QOS47" s="296"/>
      <c r="QOT47" s="296"/>
      <c r="QOU47" s="296"/>
      <c r="QOV47" s="296"/>
      <c r="QOW47" s="296"/>
      <c r="QOX47" s="296"/>
      <c r="QOY47" s="296"/>
      <c r="QOZ47" s="296"/>
      <c r="QPA47" s="296"/>
      <c r="QPB47" s="296"/>
      <c r="QPC47" s="296"/>
      <c r="QPD47" s="296"/>
      <c r="QPE47" s="296"/>
      <c r="QPF47" s="296"/>
      <c r="QPG47" s="296"/>
      <c r="QPH47" s="296"/>
      <c r="QPI47" s="296"/>
      <c r="QPJ47" s="296"/>
      <c r="QPK47" s="296"/>
      <c r="QPL47" s="296"/>
      <c r="QPM47" s="296"/>
      <c r="QPN47" s="296"/>
      <c r="QPO47" s="296"/>
      <c r="QPP47" s="296"/>
      <c r="QPQ47" s="296"/>
      <c r="QPR47" s="296"/>
      <c r="QPS47" s="296"/>
      <c r="QPT47" s="296"/>
      <c r="QPU47" s="296"/>
      <c r="QPV47" s="296"/>
      <c r="QPW47" s="296"/>
      <c r="QPX47" s="296"/>
      <c r="QPY47" s="296"/>
      <c r="QPZ47" s="296"/>
      <c r="QQA47" s="296"/>
      <c r="QQB47" s="296"/>
      <c r="QQC47" s="296"/>
      <c r="QQD47" s="296"/>
      <c r="QQE47" s="296"/>
      <c r="QQF47" s="296"/>
      <c r="QQG47" s="296"/>
      <c r="QQH47" s="296"/>
      <c r="QQI47" s="296"/>
      <c r="QQJ47" s="296"/>
      <c r="QQK47" s="296"/>
      <c r="QQL47" s="296"/>
      <c r="QQM47" s="296"/>
      <c r="QQN47" s="296"/>
      <c r="QQO47" s="296"/>
      <c r="QQP47" s="296"/>
      <c r="QQQ47" s="296"/>
      <c r="QQR47" s="296"/>
      <c r="QQS47" s="296"/>
      <c r="QQT47" s="296"/>
      <c r="QQU47" s="296"/>
      <c r="QQV47" s="296"/>
      <c r="QQW47" s="296"/>
      <c r="QQX47" s="296"/>
      <c r="QQY47" s="296"/>
      <c r="QQZ47" s="296"/>
      <c r="QRA47" s="296"/>
      <c r="QRB47" s="296"/>
      <c r="QRC47" s="296"/>
      <c r="QRD47" s="296"/>
      <c r="QRE47" s="296"/>
      <c r="QRF47" s="296"/>
      <c r="QRG47" s="296"/>
      <c r="QRH47" s="296"/>
      <c r="QRI47" s="296"/>
      <c r="QRJ47" s="296"/>
      <c r="QRK47" s="296"/>
      <c r="QRL47" s="296"/>
      <c r="QRM47" s="296"/>
      <c r="QRN47" s="296"/>
      <c r="QRO47" s="296"/>
      <c r="QRP47" s="296"/>
      <c r="QRQ47" s="296"/>
      <c r="QRR47" s="296"/>
      <c r="QRS47" s="296"/>
      <c r="QRT47" s="296"/>
      <c r="QRU47" s="296"/>
      <c r="QRV47" s="296"/>
      <c r="QRW47" s="296"/>
      <c r="QRX47" s="296"/>
      <c r="QRY47" s="296"/>
      <c r="QRZ47" s="296"/>
      <c r="QSA47" s="296"/>
      <c r="QSB47" s="296"/>
      <c r="QSC47" s="296"/>
      <c r="QSD47" s="296"/>
      <c r="QSE47" s="296"/>
      <c r="QSF47" s="296"/>
      <c r="QSG47" s="296"/>
      <c r="QSH47" s="296"/>
      <c r="QSI47" s="296"/>
      <c r="QSJ47" s="296"/>
      <c r="QSK47" s="296"/>
      <c r="QSL47" s="296"/>
      <c r="QSM47" s="296"/>
      <c r="QSN47" s="296"/>
      <c r="QSO47" s="296"/>
      <c r="QSP47" s="296"/>
      <c r="QSQ47" s="296"/>
      <c r="QSR47" s="296"/>
      <c r="QSS47" s="296"/>
      <c r="QST47" s="296"/>
      <c r="QSU47" s="296"/>
      <c r="QSV47" s="296"/>
      <c r="QSW47" s="296"/>
      <c r="QSX47" s="296"/>
      <c r="QSY47" s="296"/>
      <c r="QSZ47" s="296"/>
      <c r="QTA47" s="296"/>
      <c r="QTB47" s="296"/>
      <c r="QTC47" s="296"/>
      <c r="QTD47" s="296"/>
      <c r="QTE47" s="296"/>
      <c r="QTF47" s="296"/>
      <c r="QTG47" s="296"/>
      <c r="QTH47" s="296"/>
      <c r="QTI47" s="296"/>
      <c r="QTJ47" s="296"/>
      <c r="QTK47" s="296"/>
      <c r="QTL47" s="296"/>
      <c r="QTM47" s="296"/>
      <c r="QTN47" s="296"/>
      <c r="QTO47" s="296"/>
      <c r="QTP47" s="296"/>
      <c r="QTQ47" s="296"/>
      <c r="QTR47" s="296"/>
      <c r="QTS47" s="296"/>
      <c r="QTT47" s="296"/>
      <c r="QTU47" s="296"/>
      <c r="QTV47" s="296"/>
      <c r="QTW47" s="296"/>
      <c r="QTX47" s="296"/>
      <c r="QTY47" s="296"/>
      <c r="QTZ47" s="296"/>
      <c r="QUA47" s="296"/>
      <c r="QUB47" s="296"/>
      <c r="QUC47" s="296"/>
      <c r="QUD47" s="296"/>
      <c r="QUE47" s="296"/>
      <c r="QUF47" s="296"/>
      <c r="QUG47" s="296"/>
      <c r="QUH47" s="296"/>
      <c r="QUI47" s="296"/>
      <c r="QUJ47" s="296"/>
      <c r="QUK47" s="296"/>
      <c r="QUL47" s="296"/>
      <c r="QUM47" s="296"/>
      <c r="QUN47" s="296"/>
      <c r="QUO47" s="296"/>
      <c r="QUP47" s="296"/>
      <c r="QUQ47" s="296"/>
      <c r="QUR47" s="296"/>
      <c r="QUS47" s="296"/>
      <c r="QUT47" s="296"/>
      <c r="QUU47" s="296"/>
      <c r="QUV47" s="296"/>
      <c r="QUW47" s="296"/>
      <c r="QUX47" s="296"/>
      <c r="QUY47" s="296"/>
      <c r="QUZ47" s="296"/>
      <c r="QVA47" s="296"/>
      <c r="QVB47" s="296"/>
      <c r="QVC47" s="296"/>
      <c r="QVD47" s="296"/>
      <c r="QVE47" s="296"/>
      <c r="QVF47" s="296"/>
      <c r="QVG47" s="296"/>
      <c r="QVH47" s="296"/>
      <c r="QVI47" s="296"/>
      <c r="QVJ47" s="296"/>
      <c r="QVK47" s="296"/>
      <c r="QVL47" s="296"/>
      <c r="QVM47" s="296"/>
      <c r="QVN47" s="296"/>
      <c r="QVO47" s="296"/>
      <c r="QVP47" s="296"/>
      <c r="QVQ47" s="296"/>
      <c r="QVR47" s="296"/>
      <c r="QVS47" s="296"/>
      <c r="QVT47" s="296"/>
      <c r="QVU47" s="296"/>
      <c r="QVV47" s="296"/>
      <c r="QVW47" s="296"/>
      <c r="QVX47" s="296"/>
      <c r="QVY47" s="296"/>
      <c r="QVZ47" s="296"/>
      <c r="QWA47" s="296"/>
      <c r="QWB47" s="296"/>
      <c r="QWC47" s="296"/>
      <c r="QWD47" s="296"/>
      <c r="QWE47" s="296"/>
      <c r="QWF47" s="296"/>
      <c r="QWG47" s="296"/>
      <c r="QWH47" s="296"/>
      <c r="QWI47" s="296"/>
      <c r="QWJ47" s="296"/>
      <c r="QWK47" s="296"/>
      <c r="QWL47" s="296"/>
      <c r="QWM47" s="296"/>
      <c r="QWN47" s="296"/>
      <c r="QWO47" s="296"/>
      <c r="QWP47" s="296"/>
      <c r="QWQ47" s="296"/>
      <c r="QWR47" s="296"/>
      <c r="QWS47" s="296"/>
      <c r="QWT47" s="296"/>
      <c r="QWU47" s="296"/>
      <c r="QWV47" s="296"/>
      <c r="QWW47" s="296"/>
      <c r="QWX47" s="296"/>
      <c r="QWY47" s="296"/>
      <c r="QWZ47" s="296"/>
      <c r="QXA47" s="296"/>
      <c r="QXB47" s="296"/>
      <c r="QXC47" s="296"/>
      <c r="QXD47" s="296"/>
      <c r="QXE47" s="296"/>
      <c r="QXF47" s="296"/>
      <c r="QXG47" s="296"/>
      <c r="QXH47" s="296"/>
      <c r="QXI47" s="296"/>
      <c r="QXJ47" s="296"/>
      <c r="QXK47" s="296"/>
      <c r="QXL47" s="296"/>
      <c r="QXM47" s="296"/>
      <c r="QXN47" s="296"/>
      <c r="QXO47" s="296"/>
      <c r="QXP47" s="296"/>
      <c r="QXQ47" s="296"/>
      <c r="QXR47" s="296"/>
      <c r="QXS47" s="296"/>
      <c r="QXT47" s="296"/>
      <c r="QXU47" s="296"/>
      <c r="QXV47" s="296"/>
      <c r="QXW47" s="296"/>
      <c r="QXX47" s="296"/>
      <c r="QXY47" s="296"/>
      <c r="QXZ47" s="296"/>
      <c r="QYA47" s="296"/>
      <c r="QYB47" s="296"/>
      <c r="QYC47" s="296"/>
      <c r="QYD47" s="296"/>
      <c r="QYE47" s="296"/>
      <c r="QYF47" s="296"/>
      <c r="QYG47" s="296"/>
      <c r="QYH47" s="296"/>
      <c r="QYI47" s="296"/>
      <c r="QYJ47" s="296"/>
      <c r="QYK47" s="296"/>
      <c r="QYL47" s="296"/>
      <c r="QYM47" s="296"/>
      <c r="QYN47" s="296"/>
      <c r="QYO47" s="296"/>
      <c r="QYP47" s="296"/>
      <c r="QYQ47" s="296"/>
      <c r="QYR47" s="296"/>
      <c r="QYS47" s="296"/>
      <c r="QYT47" s="296"/>
      <c r="QYU47" s="296"/>
      <c r="QYV47" s="296"/>
      <c r="QYW47" s="296"/>
      <c r="QYX47" s="296"/>
      <c r="QYY47" s="296"/>
      <c r="QYZ47" s="296"/>
      <c r="QZA47" s="296"/>
      <c r="QZB47" s="296"/>
      <c r="QZC47" s="296"/>
      <c r="QZD47" s="296"/>
      <c r="QZE47" s="296"/>
      <c r="QZF47" s="296"/>
      <c r="QZG47" s="296"/>
      <c r="QZH47" s="296"/>
      <c r="QZI47" s="296"/>
      <c r="QZJ47" s="296"/>
      <c r="QZK47" s="296"/>
      <c r="QZL47" s="296"/>
      <c r="QZM47" s="296"/>
      <c r="QZN47" s="296"/>
      <c r="QZO47" s="296"/>
      <c r="QZP47" s="296"/>
      <c r="QZQ47" s="296"/>
      <c r="QZR47" s="296"/>
      <c r="QZS47" s="296"/>
      <c r="QZT47" s="296"/>
      <c r="QZU47" s="296"/>
      <c r="QZV47" s="296"/>
      <c r="QZW47" s="296"/>
      <c r="QZX47" s="296"/>
      <c r="QZY47" s="296"/>
      <c r="QZZ47" s="296"/>
      <c r="RAA47" s="296"/>
      <c r="RAB47" s="296"/>
      <c r="RAC47" s="296"/>
      <c r="RAD47" s="296"/>
      <c r="RAE47" s="296"/>
      <c r="RAF47" s="296"/>
      <c r="RAG47" s="296"/>
      <c r="RAH47" s="296"/>
      <c r="RAI47" s="296"/>
      <c r="RAJ47" s="296"/>
      <c r="RAK47" s="296"/>
      <c r="RAL47" s="296"/>
      <c r="RAM47" s="296"/>
      <c r="RAN47" s="296"/>
      <c r="RAO47" s="296"/>
      <c r="RAP47" s="296"/>
      <c r="RAQ47" s="296"/>
      <c r="RAR47" s="296"/>
      <c r="RAS47" s="296"/>
      <c r="RAT47" s="296"/>
      <c r="RAU47" s="296"/>
      <c r="RAV47" s="296"/>
      <c r="RAW47" s="296"/>
      <c r="RAX47" s="296"/>
      <c r="RAY47" s="296"/>
      <c r="RAZ47" s="296"/>
      <c r="RBA47" s="296"/>
      <c r="RBB47" s="296"/>
      <c r="RBC47" s="296"/>
      <c r="RBD47" s="296"/>
      <c r="RBE47" s="296"/>
      <c r="RBF47" s="296"/>
      <c r="RBG47" s="296"/>
      <c r="RBH47" s="296"/>
      <c r="RBI47" s="296"/>
      <c r="RBJ47" s="296"/>
      <c r="RBK47" s="296"/>
      <c r="RBL47" s="296"/>
      <c r="RBM47" s="296"/>
      <c r="RBN47" s="296"/>
      <c r="RBO47" s="296"/>
      <c r="RBP47" s="296"/>
      <c r="RBQ47" s="296"/>
      <c r="RBR47" s="296"/>
      <c r="RBS47" s="296"/>
      <c r="RBT47" s="296"/>
      <c r="RBU47" s="296"/>
      <c r="RBV47" s="296"/>
      <c r="RBW47" s="296"/>
      <c r="RBX47" s="296"/>
      <c r="RBY47" s="296"/>
      <c r="RBZ47" s="296"/>
      <c r="RCA47" s="296"/>
      <c r="RCB47" s="296"/>
      <c r="RCC47" s="296"/>
      <c r="RCD47" s="296"/>
      <c r="RCE47" s="296"/>
      <c r="RCF47" s="296"/>
      <c r="RCG47" s="296"/>
      <c r="RCH47" s="296"/>
      <c r="RCI47" s="296"/>
      <c r="RCJ47" s="296"/>
      <c r="RCK47" s="296"/>
      <c r="RCL47" s="296"/>
      <c r="RCM47" s="296"/>
      <c r="RCN47" s="296"/>
      <c r="RCO47" s="296"/>
      <c r="RCP47" s="296"/>
      <c r="RCQ47" s="296"/>
      <c r="RCR47" s="296"/>
      <c r="RCS47" s="296"/>
      <c r="RCT47" s="296"/>
      <c r="RCU47" s="296"/>
      <c r="RCV47" s="296"/>
      <c r="RCW47" s="296"/>
      <c r="RCX47" s="296"/>
      <c r="RCY47" s="296"/>
      <c r="RCZ47" s="296"/>
      <c r="RDA47" s="296"/>
      <c r="RDB47" s="296"/>
      <c r="RDC47" s="296"/>
      <c r="RDD47" s="296"/>
      <c r="RDE47" s="296"/>
      <c r="RDF47" s="296"/>
      <c r="RDG47" s="296"/>
      <c r="RDH47" s="296"/>
      <c r="RDI47" s="296"/>
      <c r="RDJ47" s="296"/>
      <c r="RDK47" s="296"/>
      <c r="RDL47" s="296"/>
      <c r="RDM47" s="296"/>
      <c r="RDN47" s="296"/>
      <c r="RDO47" s="296"/>
      <c r="RDP47" s="296"/>
      <c r="RDQ47" s="296"/>
      <c r="RDR47" s="296"/>
      <c r="RDS47" s="296"/>
      <c r="RDT47" s="296"/>
      <c r="RDU47" s="296"/>
      <c r="RDV47" s="296"/>
      <c r="RDW47" s="296"/>
      <c r="RDX47" s="296"/>
      <c r="RDY47" s="296"/>
      <c r="RDZ47" s="296"/>
      <c r="REA47" s="296"/>
      <c r="REB47" s="296"/>
      <c r="REC47" s="296"/>
      <c r="RED47" s="296"/>
      <c r="REE47" s="296"/>
      <c r="REF47" s="296"/>
      <c r="REG47" s="296"/>
      <c r="REH47" s="296"/>
      <c r="REI47" s="296"/>
      <c r="REJ47" s="296"/>
      <c r="REK47" s="296"/>
      <c r="REL47" s="296"/>
      <c r="REM47" s="296"/>
      <c r="REN47" s="296"/>
      <c r="REO47" s="296"/>
      <c r="REP47" s="296"/>
      <c r="REQ47" s="296"/>
      <c r="RER47" s="296"/>
      <c r="RES47" s="296"/>
      <c r="RET47" s="296"/>
      <c r="REU47" s="296"/>
      <c r="REV47" s="296"/>
      <c r="REW47" s="296"/>
      <c r="REX47" s="296"/>
      <c r="REY47" s="296"/>
      <c r="REZ47" s="296"/>
      <c r="RFA47" s="296"/>
      <c r="RFB47" s="296"/>
      <c r="RFC47" s="296"/>
      <c r="RFD47" s="296"/>
      <c r="RFE47" s="296"/>
      <c r="RFF47" s="296"/>
      <c r="RFG47" s="296"/>
      <c r="RFH47" s="296"/>
      <c r="RFI47" s="296"/>
      <c r="RFJ47" s="296"/>
      <c r="RFK47" s="296"/>
      <c r="RFL47" s="296"/>
      <c r="RFM47" s="296"/>
      <c r="RFN47" s="296"/>
      <c r="RFO47" s="296"/>
      <c r="RFP47" s="296"/>
      <c r="RFQ47" s="296"/>
      <c r="RFR47" s="296"/>
      <c r="RFS47" s="296"/>
      <c r="RFT47" s="296"/>
      <c r="RFU47" s="296"/>
      <c r="RFV47" s="296"/>
      <c r="RFW47" s="296"/>
      <c r="RFX47" s="296"/>
      <c r="RFY47" s="296"/>
      <c r="RFZ47" s="296"/>
      <c r="RGA47" s="296"/>
      <c r="RGB47" s="296"/>
      <c r="RGC47" s="296"/>
      <c r="RGD47" s="296"/>
      <c r="RGE47" s="296"/>
      <c r="RGF47" s="296"/>
      <c r="RGG47" s="296"/>
      <c r="RGH47" s="296"/>
      <c r="RGI47" s="296"/>
      <c r="RGJ47" s="296"/>
      <c r="RGK47" s="296"/>
      <c r="RGL47" s="296"/>
      <c r="RGM47" s="296"/>
      <c r="RGN47" s="296"/>
      <c r="RGO47" s="296"/>
      <c r="RGP47" s="296"/>
      <c r="RGQ47" s="296"/>
      <c r="RGR47" s="296"/>
      <c r="RGS47" s="296"/>
      <c r="RGT47" s="296"/>
      <c r="RGU47" s="296"/>
      <c r="RGV47" s="296"/>
      <c r="RGW47" s="296"/>
      <c r="RGX47" s="296"/>
      <c r="RGY47" s="296"/>
      <c r="RGZ47" s="296"/>
      <c r="RHA47" s="296"/>
      <c r="RHB47" s="296"/>
      <c r="RHC47" s="296"/>
      <c r="RHD47" s="296"/>
      <c r="RHE47" s="296"/>
      <c r="RHF47" s="296"/>
      <c r="RHG47" s="296"/>
      <c r="RHH47" s="296"/>
      <c r="RHI47" s="296"/>
      <c r="RHJ47" s="296"/>
      <c r="RHK47" s="296"/>
      <c r="RHL47" s="296"/>
      <c r="RHM47" s="296"/>
      <c r="RHN47" s="296"/>
      <c r="RHO47" s="296"/>
      <c r="RHP47" s="296"/>
      <c r="RHQ47" s="296"/>
      <c r="RHR47" s="296"/>
      <c r="RHS47" s="296"/>
      <c r="RHT47" s="296"/>
      <c r="RHU47" s="296"/>
      <c r="RHV47" s="296"/>
      <c r="RHW47" s="296"/>
      <c r="RHX47" s="296"/>
      <c r="RHY47" s="296"/>
      <c r="RHZ47" s="296"/>
      <c r="RIA47" s="296"/>
      <c r="RIB47" s="296"/>
      <c r="RIC47" s="296"/>
      <c r="RID47" s="296"/>
      <c r="RIE47" s="296"/>
      <c r="RIF47" s="296"/>
      <c r="RIG47" s="296"/>
      <c r="RIH47" s="296"/>
      <c r="RII47" s="296"/>
      <c r="RIJ47" s="296"/>
      <c r="RIK47" s="296"/>
      <c r="RIL47" s="296"/>
      <c r="RIM47" s="296"/>
      <c r="RIN47" s="296"/>
      <c r="RIO47" s="296"/>
      <c r="RIP47" s="296"/>
      <c r="RIQ47" s="296"/>
      <c r="RIR47" s="296"/>
      <c r="RIS47" s="296"/>
      <c r="RIT47" s="296"/>
      <c r="RIU47" s="296"/>
      <c r="RIV47" s="296"/>
      <c r="RIW47" s="296"/>
      <c r="RIX47" s="296"/>
      <c r="RIY47" s="296"/>
      <c r="RIZ47" s="296"/>
      <c r="RJA47" s="296"/>
      <c r="RJB47" s="296"/>
      <c r="RJC47" s="296"/>
      <c r="RJD47" s="296"/>
      <c r="RJE47" s="296"/>
      <c r="RJF47" s="296"/>
      <c r="RJG47" s="296"/>
      <c r="RJH47" s="296"/>
      <c r="RJI47" s="296"/>
      <c r="RJJ47" s="296"/>
      <c r="RJK47" s="296"/>
      <c r="RJL47" s="296"/>
      <c r="RJM47" s="296"/>
      <c r="RJN47" s="296"/>
      <c r="RJO47" s="296"/>
      <c r="RJP47" s="296"/>
      <c r="RJQ47" s="296"/>
      <c r="RJR47" s="296"/>
      <c r="RJS47" s="296"/>
      <c r="RJT47" s="296"/>
      <c r="RJU47" s="296"/>
      <c r="RJV47" s="296"/>
      <c r="RJW47" s="296"/>
      <c r="RJX47" s="296"/>
      <c r="RJY47" s="296"/>
      <c r="RJZ47" s="296"/>
      <c r="RKA47" s="296"/>
      <c r="RKB47" s="296"/>
      <c r="RKC47" s="296"/>
      <c r="RKD47" s="296"/>
      <c r="RKE47" s="296"/>
      <c r="RKF47" s="296"/>
      <c r="RKG47" s="296"/>
      <c r="RKH47" s="296"/>
      <c r="RKI47" s="296"/>
      <c r="RKJ47" s="296"/>
      <c r="RKK47" s="296"/>
      <c r="RKL47" s="296"/>
      <c r="RKM47" s="296"/>
      <c r="RKN47" s="296"/>
      <c r="RKO47" s="296"/>
      <c r="RKP47" s="296"/>
      <c r="RKQ47" s="296"/>
      <c r="RKR47" s="296"/>
      <c r="RKS47" s="296"/>
      <c r="RKT47" s="296"/>
      <c r="RKU47" s="296"/>
      <c r="RKV47" s="296"/>
      <c r="RKW47" s="296"/>
      <c r="RKX47" s="296"/>
      <c r="RKY47" s="296"/>
      <c r="RKZ47" s="296"/>
      <c r="RLA47" s="296"/>
      <c r="RLB47" s="296"/>
      <c r="RLC47" s="296"/>
      <c r="RLD47" s="296"/>
      <c r="RLE47" s="296"/>
      <c r="RLF47" s="296"/>
      <c r="RLG47" s="296"/>
      <c r="RLH47" s="296"/>
      <c r="RLI47" s="296"/>
      <c r="RLJ47" s="296"/>
      <c r="RLK47" s="296"/>
      <c r="RLL47" s="296"/>
      <c r="RLM47" s="296"/>
      <c r="RLN47" s="296"/>
      <c r="RLO47" s="296"/>
      <c r="RLP47" s="296"/>
      <c r="RLQ47" s="296"/>
      <c r="RLR47" s="296"/>
      <c r="RLS47" s="296"/>
      <c r="RLT47" s="296"/>
      <c r="RLU47" s="296"/>
      <c r="RLV47" s="296"/>
      <c r="RLW47" s="296"/>
      <c r="RLX47" s="296"/>
      <c r="RLY47" s="296"/>
      <c r="RLZ47" s="296"/>
      <c r="RMA47" s="296"/>
      <c r="RMB47" s="296"/>
      <c r="RMC47" s="296"/>
      <c r="RMD47" s="296"/>
      <c r="RME47" s="296"/>
      <c r="RMF47" s="296"/>
      <c r="RMG47" s="296"/>
      <c r="RMH47" s="296"/>
      <c r="RMI47" s="296"/>
      <c r="RMJ47" s="296"/>
      <c r="RMK47" s="296"/>
      <c r="RML47" s="296"/>
      <c r="RMM47" s="296"/>
      <c r="RMN47" s="296"/>
      <c r="RMO47" s="296"/>
      <c r="RMP47" s="296"/>
      <c r="RMQ47" s="296"/>
      <c r="RMR47" s="296"/>
      <c r="RMS47" s="296"/>
      <c r="RMT47" s="296"/>
      <c r="RMU47" s="296"/>
      <c r="RMV47" s="296"/>
      <c r="RMW47" s="296"/>
      <c r="RMX47" s="296"/>
      <c r="RMY47" s="296"/>
      <c r="RMZ47" s="296"/>
      <c r="RNA47" s="296"/>
      <c r="RNB47" s="296"/>
      <c r="RNC47" s="296"/>
      <c r="RND47" s="296"/>
      <c r="RNE47" s="296"/>
      <c r="RNF47" s="296"/>
      <c r="RNG47" s="296"/>
      <c r="RNH47" s="296"/>
      <c r="RNI47" s="296"/>
      <c r="RNJ47" s="296"/>
      <c r="RNK47" s="296"/>
      <c r="RNL47" s="296"/>
      <c r="RNM47" s="296"/>
      <c r="RNN47" s="296"/>
      <c r="RNO47" s="296"/>
      <c r="RNP47" s="296"/>
      <c r="RNQ47" s="296"/>
      <c r="RNR47" s="296"/>
      <c r="RNS47" s="296"/>
      <c r="RNT47" s="296"/>
      <c r="RNU47" s="296"/>
      <c r="RNV47" s="296"/>
      <c r="RNW47" s="296"/>
      <c r="RNX47" s="296"/>
      <c r="RNY47" s="296"/>
      <c r="RNZ47" s="296"/>
      <c r="ROA47" s="296"/>
      <c r="ROB47" s="296"/>
      <c r="ROC47" s="296"/>
      <c r="ROD47" s="296"/>
      <c r="ROE47" s="296"/>
      <c r="ROF47" s="296"/>
      <c r="ROG47" s="296"/>
      <c r="ROH47" s="296"/>
      <c r="ROI47" s="296"/>
      <c r="ROJ47" s="296"/>
      <c r="ROK47" s="296"/>
      <c r="ROL47" s="296"/>
      <c r="ROM47" s="296"/>
      <c r="RON47" s="296"/>
      <c r="ROO47" s="296"/>
      <c r="ROP47" s="296"/>
      <c r="ROQ47" s="296"/>
      <c r="ROR47" s="296"/>
      <c r="ROS47" s="296"/>
      <c r="ROT47" s="296"/>
      <c r="ROU47" s="296"/>
      <c r="ROV47" s="296"/>
      <c r="ROW47" s="296"/>
      <c r="ROX47" s="296"/>
      <c r="ROY47" s="296"/>
      <c r="ROZ47" s="296"/>
      <c r="RPA47" s="296"/>
      <c r="RPB47" s="296"/>
      <c r="RPC47" s="296"/>
      <c r="RPD47" s="296"/>
      <c r="RPE47" s="296"/>
      <c r="RPF47" s="296"/>
      <c r="RPG47" s="296"/>
      <c r="RPH47" s="296"/>
      <c r="RPI47" s="296"/>
      <c r="RPJ47" s="296"/>
      <c r="RPK47" s="296"/>
      <c r="RPL47" s="296"/>
      <c r="RPM47" s="296"/>
      <c r="RPN47" s="296"/>
      <c r="RPO47" s="296"/>
      <c r="RPP47" s="296"/>
      <c r="RPQ47" s="296"/>
      <c r="RPR47" s="296"/>
      <c r="RPS47" s="296"/>
      <c r="RPT47" s="296"/>
      <c r="RPU47" s="296"/>
      <c r="RPV47" s="296"/>
      <c r="RPW47" s="296"/>
      <c r="RPX47" s="296"/>
      <c r="RPY47" s="296"/>
      <c r="RPZ47" s="296"/>
      <c r="RQA47" s="296"/>
      <c r="RQB47" s="296"/>
      <c r="RQC47" s="296"/>
      <c r="RQD47" s="296"/>
      <c r="RQE47" s="296"/>
      <c r="RQF47" s="296"/>
      <c r="RQG47" s="296"/>
      <c r="RQH47" s="296"/>
      <c r="RQI47" s="296"/>
      <c r="RQJ47" s="296"/>
      <c r="RQK47" s="296"/>
      <c r="RQL47" s="296"/>
      <c r="RQM47" s="296"/>
      <c r="RQN47" s="296"/>
      <c r="RQO47" s="296"/>
      <c r="RQP47" s="296"/>
      <c r="RQQ47" s="296"/>
      <c r="RQR47" s="296"/>
      <c r="RQS47" s="296"/>
      <c r="RQT47" s="296"/>
      <c r="RQU47" s="296"/>
      <c r="RQV47" s="296"/>
      <c r="RQW47" s="296"/>
      <c r="RQX47" s="296"/>
      <c r="RQY47" s="296"/>
      <c r="RQZ47" s="296"/>
      <c r="RRA47" s="296"/>
      <c r="RRB47" s="296"/>
      <c r="RRC47" s="296"/>
      <c r="RRD47" s="296"/>
      <c r="RRE47" s="296"/>
      <c r="RRF47" s="296"/>
      <c r="RRG47" s="296"/>
      <c r="RRH47" s="296"/>
      <c r="RRI47" s="296"/>
      <c r="RRJ47" s="296"/>
      <c r="RRK47" s="296"/>
      <c r="RRL47" s="296"/>
      <c r="RRM47" s="296"/>
      <c r="RRN47" s="296"/>
      <c r="RRO47" s="296"/>
      <c r="RRP47" s="296"/>
      <c r="RRQ47" s="296"/>
      <c r="RRR47" s="296"/>
      <c r="RRS47" s="296"/>
      <c r="RRT47" s="296"/>
      <c r="RRU47" s="296"/>
      <c r="RRV47" s="296"/>
      <c r="RRW47" s="296"/>
      <c r="RRX47" s="296"/>
      <c r="RRY47" s="296"/>
      <c r="RRZ47" s="296"/>
      <c r="RSA47" s="296"/>
      <c r="RSB47" s="296"/>
      <c r="RSC47" s="296"/>
      <c r="RSD47" s="296"/>
      <c r="RSE47" s="296"/>
      <c r="RSF47" s="296"/>
      <c r="RSG47" s="296"/>
      <c r="RSH47" s="296"/>
      <c r="RSI47" s="296"/>
      <c r="RSJ47" s="296"/>
      <c r="RSK47" s="296"/>
      <c r="RSL47" s="296"/>
      <c r="RSM47" s="296"/>
      <c r="RSN47" s="296"/>
      <c r="RSO47" s="296"/>
      <c r="RSP47" s="296"/>
      <c r="RSQ47" s="296"/>
      <c r="RSR47" s="296"/>
      <c r="RSS47" s="296"/>
      <c r="RST47" s="296"/>
      <c r="RSU47" s="296"/>
      <c r="RSV47" s="296"/>
      <c r="RSW47" s="296"/>
      <c r="RSX47" s="296"/>
      <c r="RSY47" s="296"/>
      <c r="RSZ47" s="296"/>
      <c r="RTA47" s="296"/>
      <c r="RTB47" s="296"/>
      <c r="RTC47" s="296"/>
      <c r="RTD47" s="296"/>
      <c r="RTE47" s="296"/>
      <c r="RTF47" s="296"/>
      <c r="RTG47" s="296"/>
      <c r="RTH47" s="296"/>
      <c r="RTI47" s="296"/>
      <c r="RTJ47" s="296"/>
      <c r="RTK47" s="296"/>
      <c r="RTL47" s="296"/>
      <c r="RTM47" s="296"/>
      <c r="RTN47" s="296"/>
      <c r="RTO47" s="296"/>
      <c r="RTP47" s="296"/>
      <c r="RTQ47" s="296"/>
      <c r="RTR47" s="296"/>
      <c r="RTS47" s="296"/>
      <c r="RTT47" s="296"/>
      <c r="RTU47" s="296"/>
      <c r="RTV47" s="296"/>
      <c r="RTW47" s="296"/>
      <c r="RTX47" s="296"/>
      <c r="RTY47" s="296"/>
      <c r="RTZ47" s="296"/>
      <c r="RUA47" s="296"/>
      <c r="RUB47" s="296"/>
      <c r="RUC47" s="296"/>
      <c r="RUD47" s="296"/>
      <c r="RUE47" s="296"/>
      <c r="RUF47" s="296"/>
      <c r="RUG47" s="296"/>
      <c r="RUH47" s="296"/>
      <c r="RUI47" s="296"/>
      <c r="RUJ47" s="296"/>
      <c r="RUK47" s="296"/>
      <c r="RUL47" s="296"/>
      <c r="RUM47" s="296"/>
      <c r="RUN47" s="296"/>
      <c r="RUO47" s="296"/>
      <c r="RUP47" s="296"/>
      <c r="RUQ47" s="296"/>
      <c r="RUR47" s="296"/>
      <c r="RUS47" s="296"/>
      <c r="RUT47" s="296"/>
      <c r="RUU47" s="296"/>
      <c r="RUV47" s="296"/>
      <c r="RUW47" s="296"/>
      <c r="RUX47" s="296"/>
      <c r="RUY47" s="296"/>
      <c r="RUZ47" s="296"/>
      <c r="RVA47" s="296"/>
      <c r="RVB47" s="296"/>
      <c r="RVC47" s="296"/>
      <c r="RVD47" s="296"/>
      <c r="RVE47" s="296"/>
      <c r="RVF47" s="296"/>
      <c r="RVG47" s="296"/>
      <c r="RVH47" s="296"/>
      <c r="RVI47" s="296"/>
      <c r="RVJ47" s="296"/>
      <c r="RVK47" s="296"/>
      <c r="RVL47" s="296"/>
      <c r="RVM47" s="296"/>
      <c r="RVN47" s="296"/>
      <c r="RVO47" s="296"/>
      <c r="RVP47" s="296"/>
      <c r="RVQ47" s="296"/>
      <c r="RVR47" s="296"/>
      <c r="RVS47" s="296"/>
      <c r="RVT47" s="296"/>
      <c r="RVU47" s="296"/>
      <c r="RVV47" s="296"/>
      <c r="RVW47" s="296"/>
      <c r="RVX47" s="296"/>
      <c r="RVY47" s="296"/>
      <c r="RVZ47" s="296"/>
      <c r="RWA47" s="296"/>
      <c r="RWB47" s="296"/>
      <c r="RWC47" s="296"/>
      <c r="RWD47" s="296"/>
      <c r="RWE47" s="296"/>
      <c r="RWF47" s="296"/>
      <c r="RWG47" s="296"/>
      <c r="RWH47" s="296"/>
      <c r="RWI47" s="296"/>
      <c r="RWJ47" s="296"/>
      <c r="RWK47" s="296"/>
      <c r="RWL47" s="296"/>
      <c r="RWM47" s="296"/>
      <c r="RWN47" s="296"/>
      <c r="RWO47" s="296"/>
      <c r="RWP47" s="296"/>
      <c r="RWQ47" s="296"/>
      <c r="RWR47" s="296"/>
      <c r="RWS47" s="296"/>
      <c r="RWT47" s="296"/>
      <c r="RWU47" s="296"/>
      <c r="RWV47" s="296"/>
      <c r="RWW47" s="296"/>
      <c r="RWX47" s="296"/>
      <c r="RWY47" s="296"/>
      <c r="RWZ47" s="296"/>
      <c r="RXA47" s="296"/>
      <c r="RXB47" s="296"/>
      <c r="RXC47" s="296"/>
      <c r="RXD47" s="296"/>
      <c r="RXE47" s="296"/>
      <c r="RXF47" s="296"/>
      <c r="RXG47" s="296"/>
      <c r="RXH47" s="296"/>
      <c r="RXI47" s="296"/>
      <c r="RXJ47" s="296"/>
      <c r="RXK47" s="296"/>
      <c r="RXL47" s="296"/>
      <c r="RXM47" s="296"/>
      <c r="RXN47" s="296"/>
      <c r="RXO47" s="296"/>
      <c r="RXP47" s="296"/>
      <c r="RXQ47" s="296"/>
      <c r="RXR47" s="296"/>
      <c r="RXS47" s="296"/>
      <c r="RXT47" s="296"/>
      <c r="RXU47" s="296"/>
      <c r="RXV47" s="296"/>
      <c r="RXW47" s="296"/>
      <c r="RXX47" s="296"/>
      <c r="RXY47" s="296"/>
      <c r="RXZ47" s="296"/>
      <c r="RYA47" s="296"/>
      <c r="RYB47" s="296"/>
      <c r="RYC47" s="296"/>
      <c r="RYD47" s="296"/>
      <c r="RYE47" s="296"/>
      <c r="RYF47" s="296"/>
      <c r="RYG47" s="296"/>
      <c r="RYH47" s="296"/>
      <c r="RYI47" s="296"/>
      <c r="RYJ47" s="296"/>
      <c r="RYK47" s="296"/>
      <c r="RYL47" s="296"/>
      <c r="RYM47" s="296"/>
      <c r="RYN47" s="296"/>
      <c r="RYO47" s="296"/>
      <c r="RYP47" s="296"/>
      <c r="RYQ47" s="296"/>
      <c r="RYR47" s="296"/>
      <c r="RYS47" s="296"/>
      <c r="RYT47" s="296"/>
      <c r="RYU47" s="296"/>
      <c r="RYV47" s="296"/>
      <c r="RYW47" s="296"/>
      <c r="RYX47" s="296"/>
      <c r="RYY47" s="296"/>
      <c r="RYZ47" s="296"/>
      <c r="RZA47" s="296"/>
      <c r="RZB47" s="296"/>
      <c r="RZC47" s="296"/>
      <c r="RZD47" s="296"/>
      <c r="RZE47" s="296"/>
      <c r="RZF47" s="296"/>
      <c r="RZG47" s="296"/>
      <c r="RZH47" s="296"/>
      <c r="RZI47" s="296"/>
      <c r="RZJ47" s="296"/>
      <c r="RZK47" s="296"/>
      <c r="RZL47" s="296"/>
      <c r="RZM47" s="296"/>
      <c r="RZN47" s="296"/>
      <c r="RZO47" s="296"/>
      <c r="RZP47" s="296"/>
      <c r="RZQ47" s="296"/>
      <c r="RZR47" s="296"/>
      <c r="RZS47" s="296"/>
      <c r="RZT47" s="296"/>
      <c r="RZU47" s="296"/>
      <c r="RZV47" s="296"/>
      <c r="RZW47" s="296"/>
      <c r="RZX47" s="296"/>
      <c r="RZY47" s="296"/>
      <c r="RZZ47" s="296"/>
      <c r="SAA47" s="296"/>
      <c r="SAB47" s="296"/>
      <c r="SAC47" s="296"/>
      <c r="SAD47" s="296"/>
      <c r="SAE47" s="296"/>
      <c r="SAF47" s="296"/>
      <c r="SAG47" s="296"/>
      <c r="SAH47" s="296"/>
      <c r="SAI47" s="296"/>
      <c r="SAJ47" s="296"/>
      <c r="SAK47" s="296"/>
      <c r="SAL47" s="296"/>
      <c r="SAM47" s="296"/>
      <c r="SAN47" s="296"/>
      <c r="SAO47" s="296"/>
      <c r="SAP47" s="296"/>
      <c r="SAQ47" s="296"/>
      <c r="SAR47" s="296"/>
      <c r="SAS47" s="296"/>
      <c r="SAT47" s="296"/>
      <c r="SAU47" s="296"/>
      <c r="SAV47" s="296"/>
      <c r="SAW47" s="296"/>
      <c r="SAX47" s="296"/>
      <c r="SAY47" s="296"/>
      <c r="SAZ47" s="296"/>
      <c r="SBA47" s="296"/>
      <c r="SBB47" s="296"/>
      <c r="SBC47" s="296"/>
      <c r="SBD47" s="296"/>
      <c r="SBE47" s="296"/>
      <c r="SBF47" s="296"/>
      <c r="SBG47" s="296"/>
      <c r="SBH47" s="296"/>
      <c r="SBI47" s="296"/>
      <c r="SBJ47" s="296"/>
      <c r="SBK47" s="296"/>
      <c r="SBL47" s="296"/>
      <c r="SBM47" s="296"/>
      <c r="SBN47" s="296"/>
      <c r="SBO47" s="296"/>
      <c r="SBP47" s="296"/>
      <c r="SBQ47" s="296"/>
      <c r="SBR47" s="296"/>
      <c r="SBS47" s="296"/>
      <c r="SBT47" s="296"/>
      <c r="SBU47" s="296"/>
      <c r="SBV47" s="296"/>
      <c r="SBW47" s="296"/>
      <c r="SBX47" s="296"/>
      <c r="SBY47" s="296"/>
      <c r="SBZ47" s="296"/>
      <c r="SCA47" s="296"/>
      <c r="SCB47" s="296"/>
      <c r="SCC47" s="296"/>
      <c r="SCD47" s="296"/>
      <c r="SCE47" s="296"/>
      <c r="SCF47" s="296"/>
      <c r="SCG47" s="296"/>
      <c r="SCH47" s="296"/>
      <c r="SCI47" s="296"/>
      <c r="SCJ47" s="296"/>
      <c r="SCK47" s="296"/>
      <c r="SCL47" s="296"/>
      <c r="SCM47" s="296"/>
      <c r="SCN47" s="296"/>
      <c r="SCO47" s="296"/>
      <c r="SCP47" s="296"/>
      <c r="SCQ47" s="296"/>
      <c r="SCR47" s="296"/>
      <c r="SCS47" s="296"/>
      <c r="SCT47" s="296"/>
      <c r="SCU47" s="296"/>
      <c r="SCV47" s="296"/>
      <c r="SCW47" s="296"/>
      <c r="SCX47" s="296"/>
      <c r="SCY47" s="296"/>
      <c r="SCZ47" s="296"/>
      <c r="SDA47" s="296"/>
      <c r="SDB47" s="296"/>
      <c r="SDC47" s="296"/>
      <c r="SDD47" s="296"/>
      <c r="SDE47" s="296"/>
      <c r="SDF47" s="296"/>
      <c r="SDG47" s="296"/>
      <c r="SDH47" s="296"/>
      <c r="SDI47" s="296"/>
      <c r="SDJ47" s="296"/>
      <c r="SDK47" s="296"/>
      <c r="SDL47" s="296"/>
      <c r="SDM47" s="296"/>
      <c r="SDN47" s="296"/>
      <c r="SDO47" s="296"/>
      <c r="SDP47" s="296"/>
      <c r="SDQ47" s="296"/>
      <c r="SDR47" s="296"/>
      <c r="SDS47" s="296"/>
      <c r="SDT47" s="296"/>
      <c r="SDU47" s="296"/>
      <c r="SDV47" s="296"/>
      <c r="SDW47" s="296"/>
      <c r="SDX47" s="296"/>
      <c r="SDY47" s="296"/>
      <c r="SDZ47" s="296"/>
      <c r="SEA47" s="296"/>
      <c r="SEB47" s="296"/>
      <c r="SEC47" s="296"/>
      <c r="SED47" s="296"/>
      <c r="SEE47" s="296"/>
      <c r="SEF47" s="296"/>
      <c r="SEG47" s="296"/>
      <c r="SEH47" s="296"/>
      <c r="SEI47" s="296"/>
      <c r="SEJ47" s="296"/>
      <c r="SEK47" s="296"/>
      <c r="SEL47" s="296"/>
      <c r="SEM47" s="296"/>
      <c r="SEN47" s="296"/>
      <c r="SEO47" s="296"/>
      <c r="SEP47" s="296"/>
      <c r="SEQ47" s="296"/>
      <c r="SER47" s="296"/>
      <c r="SES47" s="296"/>
      <c r="SET47" s="296"/>
      <c r="SEU47" s="296"/>
      <c r="SEV47" s="296"/>
      <c r="SEW47" s="296"/>
      <c r="SEX47" s="296"/>
      <c r="SEY47" s="296"/>
      <c r="SEZ47" s="296"/>
      <c r="SFA47" s="296"/>
      <c r="SFB47" s="296"/>
      <c r="SFC47" s="296"/>
      <c r="SFD47" s="296"/>
      <c r="SFE47" s="296"/>
      <c r="SFF47" s="296"/>
      <c r="SFG47" s="296"/>
      <c r="SFH47" s="296"/>
      <c r="SFI47" s="296"/>
      <c r="SFJ47" s="296"/>
      <c r="SFK47" s="296"/>
      <c r="SFL47" s="296"/>
      <c r="SFM47" s="296"/>
      <c r="SFN47" s="296"/>
      <c r="SFO47" s="296"/>
      <c r="SFP47" s="296"/>
      <c r="SFQ47" s="296"/>
      <c r="SFR47" s="296"/>
      <c r="SFS47" s="296"/>
      <c r="SFT47" s="296"/>
      <c r="SFU47" s="296"/>
      <c r="SFV47" s="296"/>
      <c r="SFW47" s="296"/>
      <c r="SFX47" s="296"/>
      <c r="SFY47" s="296"/>
      <c r="SFZ47" s="296"/>
      <c r="SGA47" s="296"/>
      <c r="SGB47" s="296"/>
      <c r="SGC47" s="296"/>
      <c r="SGD47" s="296"/>
      <c r="SGE47" s="296"/>
      <c r="SGF47" s="296"/>
      <c r="SGG47" s="296"/>
      <c r="SGH47" s="296"/>
      <c r="SGI47" s="296"/>
      <c r="SGJ47" s="296"/>
      <c r="SGK47" s="296"/>
      <c r="SGL47" s="296"/>
      <c r="SGM47" s="296"/>
      <c r="SGN47" s="296"/>
      <c r="SGO47" s="296"/>
      <c r="SGP47" s="296"/>
      <c r="SGQ47" s="296"/>
      <c r="SGR47" s="296"/>
      <c r="SGS47" s="296"/>
      <c r="SGT47" s="296"/>
      <c r="SGU47" s="296"/>
      <c r="SGV47" s="296"/>
      <c r="SGW47" s="296"/>
      <c r="SGX47" s="296"/>
      <c r="SGY47" s="296"/>
      <c r="SGZ47" s="296"/>
      <c r="SHA47" s="296"/>
      <c r="SHB47" s="296"/>
      <c r="SHC47" s="296"/>
      <c r="SHD47" s="296"/>
      <c r="SHE47" s="296"/>
      <c r="SHF47" s="296"/>
      <c r="SHG47" s="296"/>
      <c r="SHH47" s="296"/>
      <c r="SHI47" s="296"/>
      <c r="SHJ47" s="296"/>
      <c r="SHK47" s="296"/>
      <c r="SHL47" s="296"/>
      <c r="SHM47" s="296"/>
      <c r="SHN47" s="296"/>
      <c r="SHO47" s="296"/>
      <c r="SHP47" s="296"/>
      <c r="SHQ47" s="296"/>
      <c r="SHR47" s="296"/>
      <c r="SHS47" s="296"/>
      <c r="SHT47" s="296"/>
      <c r="SHU47" s="296"/>
      <c r="SHV47" s="296"/>
      <c r="SHW47" s="296"/>
      <c r="SHX47" s="296"/>
      <c r="SHY47" s="296"/>
      <c r="SHZ47" s="296"/>
      <c r="SIA47" s="296"/>
      <c r="SIB47" s="296"/>
      <c r="SIC47" s="296"/>
      <c r="SID47" s="296"/>
      <c r="SIE47" s="296"/>
      <c r="SIF47" s="296"/>
      <c r="SIG47" s="296"/>
      <c r="SIH47" s="296"/>
      <c r="SII47" s="296"/>
      <c r="SIJ47" s="296"/>
      <c r="SIK47" s="296"/>
      <c r="SIL47" s="296"/>
      <c r="SIM47" s="296"/>
      <c r="SIN47" s="296"/>
      <c r="SIO47" s="296"/>
      <c r="SIP47" s="296"/>
      <c r="SIQ47" s="296"/>
      <c r="SIR47" s="296"/>
      <c r="SIS47" s="296"/>
      <c r="SIT47" s="296"/>
      <c r="SIU47" s="296"/>
      <c r="SIV47" s="296"/>
      <c r="SIW47" s="296"/>
      <c r="SIX47" s="296"/>
      <c r="SIY47" s="296"/>
      <c r="SIZ47" s="296"/>
      <c r="SJA47" s="296"/>
      <c r="SJB47" s="296"/>
      <c r="SJC47" s="296"/>
      <c r="SJD47" s="296"/>
      <c r="SJE47" s="296"/>
      <c r="SJF47" s="296"/>
      <c r="SJG47" s="296"/>
      <c r="SJH47" s="296"/>
      <c r="SJI47" s="296"/>
      <c r="SJJ47" s="296"/>
      <c r="SJK47" s="296"/>
      <c r="SJL47" s="296"/>
      <c r="SJM47" s="296"/>
      <c r="SJN47" s="296"/>
      <c r="SJO47" s="296"/>
      <c r="SJP47" s="296"/>
      <c r="SJQ47" s="296"/>
      <c r="SJR47" s="296"/>
      <c r="SJS47" s="296"/>
      <c r="SJT47" s="296"/>
      <c r="SJU47" s="296"/>
      <c r="SJV47" s="296"/>
      <c r="SJW47" s="296"/>
      <c r="SJX47" s="296"/>
      <c r="SJY47" s="296"/>
      <c r="SJZ47" s="296"/>
      <c r="SKA47" s="296"/>
      <c r="SKB47" s="296"/>
      <c r="SKC47" s="296"/>
      <c r="SKD47" s="296"/>
      <c r="SKE47" s="296"/>
      <c r="SKF47" s="296"/>
      <c r="SKG47" s="296"/>
      <c r="SKH47" s="296"/>
      <c r="SKI47" s="296"/>
      <c r="SKJ47" s="296"/>
      <c r="SKK47" s="296"/>
      <c r="SKL47" s="296"/>
      <c r="SKM47" s="296"/>
      <c r="SKN47" s="296"/>
      <c r="SKO47" s="296"/>
      <c r="SKP47" s="296"/>
      <c r="SKQ47" s="296"/>
      <c r="SKR47" s="296"/>
      <c r="SKS47" s="296"/>
      <c r="SKT47" s="296"/>
      <c r="SKU47" s="296"/>
      <c r="SKV47" s="296"/>
      <c r="SKW47" s="296"/>
      <c r="SKX47" s="296"/>
      <c r="SKY47" s="296"/>
      <c r="SKZ47" s="296"/>
      <c r="SLA47" s="296"/>
      <c r="SLB47" s="296"/>
      <c r="SLC47" s="296"/>
      <c r="SLD47" s="296"/>
      <c r="SLE47" s="296"/>
      <c r="SLF47" s="296"/>
      <c r="SLG47" s="296"/>
      <c r="SLH47" s="296"/>
      <c r="SLI47" s="296"/>
      <c r="SLJ47" s="296"/>
      <c r="SLK47" s="296"/>
      <c r="SLL47" s="296"/>
      <c r="SLM47" s="296"/>
      <c r="SLN47" s="296"/>
      <c r="SLO47" s="296"/>
      <c r="SLP47" s="296"/>
      <c r="SLQ47" s="296"/>
      <c r="SLR47" s="296"/>
      <c r="SLS47" s="296"/>
      <c r="SLT47" s="296"/>
      <c r="SLU47" s="296"/>
      <c r="SLV47" s="296"/>
      <c r="SLW47" s="296"/>
      <c r="SLX47" s="296"/>
      <c r="SLY47" s="296"/>
      <c r="SLZ47" s="296"/>
      <c r="SMA47" s="296"/>
      <c r="SMB47" s="296"/>
      <c r="SMC47" s="296"/>
      <c r="SMD47" s="296"/>
      <c r="SME47" s="296"/>
      <c r="SMF47" s="296"/>
      <c r="SMG47" s="296"/>
      <c r="SMH47" s="296"/>
      <c r="SMI47" s="296"/>
      <c r="SMJ47" s="296"/>
      <c r="SMK47" s="296"/>
      <c r="SML47" s="296"/>
      <c r="SMM47" s="296"/>
      <c r="SMN47" s="296"/>
      <c r="SMO47" s="296"/>
      <c r="SMP47" s="296"/>
      <c r="SMQ47" s="296"/>
      <c r="SMR47" s="296"/>
      <c r="SMS47" s="296"/>
      <c r="SMT47" s="296"/>
      <c r="SMU47" s="296"/>
      <c r="SMV47" s="296"/>
      <c r="SMW47" s="296"/>
      <c r="SMX47" s="296"/>
      <c r="SMY47" s="296"/>
      <c r="SMZ47" s="296"/>
      <c r="SNA47" s="296"/>
      <c r="SNB47" s="296"/>
      <c r="SNC47" s="296"/>
      <c r="SND47" s="296"/>
      <c r="SNE47" s="296"/>
      <c r="SNF47" s="296"/>
      <c r="SNG47" s="296"/>
      <c r="SNH47" s="296"/>
      <c r="SNI47" s="296"/>
      <c r="SNJ47" s="296"/>
      <c r="SNK47" s="296"/>
      <c r="SNL47" s="296"/>
      <c r="SNM47" s="296"/>
      <c r="SNN47" s="296"/>
      <c r="SNO47" s="296"/>
      <c r="SNP47" s="296"/>
      <c r="SNQ47" s="296"/>
      <c r="SNR47" s="296"/>
      <c r="SNS47" s="296"/>
      <c r="SNT47" s="296"/>
      <c r="SNU47" s="296"/>
      <c r="SNV47" s="296"/>
      <c r="SNW47" s="296"/>
      <c r="SNX47" s="296"/>
      <c r="SNY47" s="296"/>
      <c r="SNZ47" s="296"/>
      <c r="SOA47" s="296"/>
      <c r="SOB47" s="296"/>
      <c r="SOC47" s="296"/>
      <c r="SOD47" s="296"/>
      <c r="SOE47" s="296"/>
      <c r="SOF47" s="296"/>
      <c r="SOG47" s="296"/>
      <c r="SOH47" s="296"/>
      <c r="SOI47" s="296"/>
      <c r="SOJ47" s="296"/>
      <c r="SOK47" s="296"/>
      <c r="SOL47" s="296"/>
      <c r="SOM47" s="296"/>
      <c r="SON47" s="296"/>
      <c r="SOO47" s="296"/>
      <c r="SOP47" s="296"/>
      <c r="SOQ47" s="296"/>
      <c r="SOR47" s="296"/>
      <c r="SOS47" s="296"/>
      <c r="SOT47" s="296"/>
      <c r="SOU47" s="296"/>
      <c r="SOV47" s="296"/>
      <c r="SOW47" s="296"/>
      <c r="SOX47" s="296"/>
      <c r="SOY47" s="296"/>
      <c r="SOZ47" s="296"/>
      <c r="SPA47" s="296"/>
      <c r="SPB47" s="296"/>
      <c r="SPC47" s="296"/>
      <c r="SPD47" s="296"/>
      <c r="SPE47" s="296"/>
      <c r="SPF47" s="296"/>
      <c r="SPG47" s="296"/>
      <c r="SPH47" s="296"/>
      <c r="SPI47" s="296"/>
      <c r="SPJ47" s="296"/>
      <c r="SPK47" s="296"/>
      <c r="SPL47" s="296"/>
      <c r="SPM47" s="296"/>
      <c r="SPN47" s="296"/>
      <c r="SPO47" s="296"/>
      <c r="SPP47" s="296"/>
      <c r="SPQ47" s="296"/>
      <c r="SPR47" s="296"/>
      <c r="SPS47" s="296"/>
      <c r="SPT47" s="296"/>
      <c r="SPU47" s="296"/>
      <c r="SPV47" s="296"/>
      <c r="SPW47" s="296"/>
      <c r="SPX47" s="296"/>
      <c r="SPY47" s="296"/>
      <c r="SPZ47" s="296"/>
      <c r="SQA47" s="296"/>
      <c r="SQB47" s="296"/>
      <c r="SQC47" s="296"/>
      <c r="SQD47" s="296"/>
      <c r="SQE47" s="296"/>
      <c r="SQF47" s="296"/>
      <c r="SQG47" s="296"/>
      <c r="SQH47" s="296"/>
      <c r="SQI47" s="296"/>
      <c r="SQJ47" s="296"/>
      <c r="SQK47" s="296"/>
      <c r="SQL47" s="296"/>
      <c r="SQM47" s="296"/>
      <c r="SQN47" s="296"/>
      <c r="SQO47" s="296"/>
      <c r="SQP47" s="296"/>
      <c r="SQQ47" s="296"/>
      <c r="SQR47" s="296"/>
      <c r="SQS47" s="296"/>
      <c r="SQT47" s="296"/>
      <c r="SQU47" s="296"/>
      <c r="SQV47" s="296"/>
      <c r="SQW47" s="296"/>
      <c r="SQX47" s="296"/>
      <c r="SQY47" s="296"/>
      <c r="SQZ47" s="296"/>
      <c r="SRA47" s="296"/>
      <c r="SRB47" s="296"/>
      <c r="SRC47" s="296"/>
      <c r="SRD47" s="296"/>
      <c r="SRE47" s="296"/>
      <c r="SRF47" s="296"/>
      <c r="SRG47" s="296"/>
      <c r="SRH47" s="296"/>
      <c r="SRI47" s="296"/>
      <c r="SRJ47" s="296"/>
      <c r="SRK47" s="296"/>
      <c r="SRL47" s="296"/>
      <c r="SRM47" s="296"/>
      <c r="SRN47" s="296"/>
      <c r="SRO47" s="296"/>
      <c r="SRP47" s="296"/>
      <c r="SRQ47" s="296"/>
      <c r="SRR47" s="296"/>
      <c r="SRS47" s="296"/>
      <c r="SRT47" s="296"/>
      <c r="SRU47" s="296"/>
      <c r="SRV47" s="296"/>
      <c r="SRW47" s="296"/>
      <c r="SRX47" s="296"/>
      <c r="SRY47" s="296"/>
      <c r="SRZ47" s="296"/>
      <c r="SSA47" s="296"/>
      <c r="SSB47" s="296"/>
      <c r="SSC47" s="296"/>
      <c r="SSD47" s="296"/>
      <c r="SSE47" s="296"/>
      <c r="SSF47" s="296"/>
      <c r="SSG47" s="296"/>
      <c r="SSH47" s="296"/>
      <c r="SSI47" s="296"/>
      <c r="SSJ47" s="296"/>
      <c r="SSK47" s="296"/>
      <c r="SSL47" s="296"/>
      <c r="SSM47" s="296"/>
      <c r="SSN47" s="296"/>
      <c r="SSO47" s="296"/>
      <c r="SSP47" s="296"/>
      <c r="SSQ47" s="296"/>
      <c r="SSR47" s="296"/>
      <c r="SSS47" s="296"/>
      <c r="SST47" s="296"/>
      <c r="SSU47" s="296"/>
      <c r="SSV47" s="296"/>
      <c r="SSW47" s="296"/>
      <c r="SSX47" s="296"/>
      <c r="SSY47" s="296"/>
      <c r="SSZ47" s="296"/>
      <c r="STA47" s="296"/>
      <c r="STB47" s="296"/>
      <c r="STC47" s="296"/>
      <c r="STD47" s="296"/>
      <c r="STE47" s="296"/>
      <c r="STF47" s="296"/>
      <c r="STG47" s="296"/>
      <c r="STH47" s="296"/>
      <c r="STI47" s="296"/>
      <c r="STJ47" s="296"/>
      <c r="STK47" s="296"/>
      <c r="STL47" s="296"/>
      <c r="STM47" s="296"/>
      <c r="STN47" s="296"/>
      <c r="STO47" s="296"/>
      <c r="STP47" s="296"/>
      <c r="STQ47" s="296"/>
      <c r="STR47" s="296"/>
      <c r="STS47" s="296"/>
      <c r="STT47" s="296"/>
      <c r="STU47" s="296"/>
      <c r="STV47" s="296"/>
      <c r="STW47" s="296"/>
      <c r="STX47" s="296"/>
      <c r="STY47" s="296"/>
      <c r="STZ47" s="296"/>
      <c r="SUA47" s="296"/>
      <c r="SUB47" s="296"/>
      <c r="SUC47" s="296"/>
      <c r="SUD47" s="296"/>
      <c r="SUE47" s="296"/>
      <c r="SUF47" s="296"/>
      <c r="SUG47" s="296"/>
      <c r="SUH47" s="296"/>
      <c r="SUI47" s="296"/>
      <c r="SUJ47" s="296"/>
      <c r="SUK47" s="296"/>
      <c r="SUL47" s="296"/>
      <c r="SUM47" s="296"/>
      <c r="SUN47" s="296"/>
      <c r="SUO47" s="296"/>
      <c r="SUP47" s="296"/>
      <c r="SUQ47" s="296"/>
      <c r="SUR47" s="296"/>
      <c r="SUS47" s="296"/>
      <c r="SUT47" s="296"/>
      <c r="SUU47" s="296"/>
      <c r="SUV47" s="296"/>
      <c r="SUW47" s="296"/>
      <c r="SUX47" s="296"/>
      <c r="SUY47" s="296"/>
      <c r="SUZ47" s="296"/>
      <c r="SVA47" s="296"/>
      <c r="SVB47" s="296"/>
      <c r="SVC47" s="296"/>
      <c r="SVD47" s="296"/>
      <c r="SVE47" s="296"/>
      <c r="SVF47" s="296"/>
      <c r="SVG47" s="296"/>
      <c r="SVH47" s="296"/>
      <c r="SVI47" s="296"/>
      <c r="SVJ47" s="296"/>
      <c r="SVK47" s="296"/>
      <c r="SVL47" s="296"/>
      <c r="SVM47" s="296"/>
      <c r="SVN47" s="296"/>
      <c r="SVO47" s="296"/>
      <c r="SVP47" s="296"/>
      <c r="SVQ47" s="296"/>
      <c r="SVR47" s="296"/>
      <c r="SVS47" s="296"/>
      <c r="SVT47" s="296"/>
      <c r="SVU47" s="296"/>
      <c r="SVV47" s="296"/>
      <c r="SVW47" s="296"/>
      <c r="SVX47" s="296"/>
      <c r="SVY47" s="296"/>
      <c r="SVZ47" s="296"/>
      <c r="SWA47" s="296"/>
      <c r="SWB47" s="296"/>
      <c r="SWC47" s="296"/>
      <c r="SWD47" s="296"/>
      <c r="SWE47" s="296"/>
      <c r="SWF47" s="296"/>
      <c r="SWG47" s="296"/>
      <c r="SWH47" s="296"/>
      <c r="SWI47" s="296"/>
      <c r="SWJ47" s="296"/>
      <c r="SWK47" s="296"/>
      <c r="SWL47" s="296"/>
      <c r="SWM47" s="296"/>
      <c r="SWN47" s="296"/>
      <c r="SWO47" s="296"/>
      <c r="SWP47" s="296"/>
      <c r="SWQ47" s="296"/>
      <c r="SWR47" s="296"/>
      <c r="SWS47" s="296"/>
      <c r="SWT47" s="296"/>
      <c r="SWU47" s="296"/>
      <c r="SWV47" s="296"/>
      <c r="SWW47" s="296"/>
      <c r="SWX47" s="296"/>
      <c r="SWY47" s="296"/>
      <c r="SWZ47" s="296"/>
      <c r="SXA47" s="296"/>
      <c r="SXB47" s="296"/>
      <c r="SXC47" s="296"/>
      <c r="SXD47" s="296"/>
      <c r="SXE47" s="296"/>
      <c r="SXF47" s="296"/>
      <c r="SXG47" s="296"/>
      <c r="SXH47" s="296"/>
      <c r="SXI47" s="296"/>
      <c r="SXJ47" s="296"/>
      <c r="SXK47" s="296"/>
      <c r="SXL47" s="296"/>
      <c r="SXM47" s="296"/>
      <c r="SXN47" s="296"/>
      <c r="SXO47" s="296"/>
      <c r="SXP47" s="296"/>
      <c r="SXQ47" s="296"/>
      <c r="SXR47" s="296"/>
      <c r="SXS47" s="296"/>
      <c r="SXT47" s="296"/>
      <c r="SXU47" s="296"/>
      <c r="SXV47" s="296"/>
      <c r="SXW47" s="296"/>
      <c r="SXX47" s="296"/>
      <c r="SXY47" s="296"/>
      <c r="SXZ47" s="296"/>
      <c r="SYA47" s="296"/>
      <c r="SYB47" s="296"/>
      <c r="SYC47" s="296"/>
      <c r="SYD47" s="296"/>
      <c r="SYE47" s="296"/>
      <c r="SYF47" s="296"/>
      <c r="SYG47" s="296"/>
      <c r="SYH47" s="296"/>
      <c r="SYI47" s="296"/>
      <c r="SYJ47" s="296"/>
      <c r="SYK47" s="296"/>
      <c r="SYL47" s="296"/>
      <c r="SYM47" s="296"/>
      <c r="SYN47" s="296"/>
      <c r="SYO47" s="296"/>
      <c r="SYP47" s="296"/>
      <c r="SYQ47" s="296"/>
      <c r="SYR47" s="296"/>
      <c r="SYS47" s="296"/>
      <c r="SYT47" s="296"/>
      <c r="SYU47" s="296"/>
      <c r="SYV47" s="296"/>
      <c r="SYW47" s="296"/>
      <c r="SYX47" s="296"/>
      <c r="SYY47" s="296"/>
      <c r="SYZ47" s="296"/>
      <c r="SZA47" s="296"/>
      <c r="SZB47" s="296"/>
      <c r="SZC47" s="296"/>
      <c r="SZD47" s="296"/>
      <c r="SZE47" s="296"/>
      <c r="SZF47" s="296"/>
      <c r="SZG47" s="296"/>
      <c r="SZH47" s="296"/>
      <c r="SZI47" s="296"/>
      <c r="SZJ47" s="296"/>
      <c r="SZK47" s="296"/>
      <c r="SZL47" s="296"/>
      <c r="SZM47" s="296"/>
      <c r="SZN47" s="296"/>
      <c r="SZO47" s="296"/>
      <c r="SZP47" s="296"/>
      <c r="SZQ47" s="296"/>
      <c r="SZR47" s="296"/>
      <c r="SZS47" s="296"/>
      <c r="SZT47" s="296"/>
      <c r="SZU47" s="296"/>
      <c r="SZV47" s="296"/>
      <c r="SZW47" s="296"/>
      <c r="SZX47" s="296"/>
      <c r="SZY47" s="296"/>
      <c r="SZZ47" s="296"/>
      <c r="TAA47" s="296"/>
      <c r="TAB47" s="296"/>
      <c r="TAC47" s="296"/>
      <c r="TAD47" s="296"/>
      <c r="TAE47" s="296"/>
      <c r="TAF47" s="296"/>
      <c r="TAG47" s="296"/>
      <c r="TAH47" s="296"/>
      <c r="TAI47" s="296"/>
      <c r="TAJ47" s="296"/>
      <c r="TAK47" s="296"/>
      <c r="TAL47" s="296"/>
      <c r="TAM47" s="296"/>
      <c r="TAN47" s="296"/>
      <c r="TAO47" s="296"/>
      <c r="TAP47" s="296"/>
      <c r="TAQ47" s="296"/>
      <c r="TAR47" s="296"/>
      <c r="TAS47" s="296"/>
      <c r="TAT47" s="296"/>
      <c r="TAU47" s="296"/>
      <c r="TAV47" s="296"/>
      <c r="TAW47" s="296"/>
      <c r="TAX47" s="296"/>
      <c r="TAY47" s="296"/>
      <c r="TAZ47" s="296"/>
      <c r="TBA47" s="296"/>
      <c r="TBB47" s="296"/>
      <c r="TBC47" s="296"/>
      <c r="TBD47" s="296"/>
      <c r="TBE47" s="296"/>
      <c r="TBF47" s="296"/>
      <c r="TBG47" s="296"/>
      <c r="TBH47" s="296"/>
      <c r="TBI47" s="296"/>
      <c r="TBJ47" s="296"/>
      <c r="TBK47" s="296"/>
      <c r="TBL47" s="296"/>
      <c r="TBM47" s="296"/>
      <c r="TBN47" s="296"/>
      <c r="TBO47" s="296"/>
      <c r="TBP47" s="296"/>
      <c r="TBQ47" s="296"/>
      <c r="TBR47" s="296"/>
      <c r="TBS47" s="296"/>
      <c r="TBT47" s="296"/>
      <c r="TBU47" s="296"/>
      <c r="TBV47" s="296"/>
      <c r="TBW47" s="296"/>
      <c r="TBX47" s="296"/>
      <c r="TBY47" s="296"/>
      <c r="TBZ47" s="296"/>
      <c r="TCA47" s="296"/>
      <c r="TCB47" s="296"/>
      <c r="TCC47" s="296"/>
      <c r="TCD47" s="296"/>
      <c r="TCE47" s="296"/>
      <c r="TCF47" s="296"/>
      <c r="TCG47" s="296"/>
      <c r="TCH47" s="296"/>
      <c r="TCI47" s="296"/>
      <c r="TCJ47" s="296"/>
      <c r="TCK47" s="296"/>
      <c r="TCL47" s="296"/>
      <c r="TCM47" s="296"/>
      <c r="TCN47" s="296"/>
      <c r="TCO47" s="296"/>
      <c r="TCP47" s="296"/>
      <c r="TCQ47" s="296"/>
      <c r="TCR47" s="296"/>
      <c r="TCS47" s="296"/>
      <c r="TCT47" s="296"/>
      <c r="TCU47" s="296"/>
      <c r="TCV47" s="296"/>
      <c r="TCW47" s="296"/>
      <c r="TCX47" s="296"/>
      <c r="TCY47" s="296"/>
      <c r="TCZ47" s="296"/>
      <c r="TDA47" s="296"/>
      <c r="TDB47" s="296"/>
      <c r="TDC47" s="296"/>
      <c r="TDD47" s="296"/>
      <c r="TDE47" s="296"/>
      <c r="TDF47" s="296"/>
      <c r="TDG47" s="296"/>
      <c r="TDH47" s="296"/>
      <c r="TDI47" s="296"/>
      <c r="TDJ47" s="296"/>
      <c r="TDK47" s="296"/>
      <c r="TDL47" s="296"/>
      <c r="TDM47" s="296"/>
      <c r="TDN47" s="296"/>
      <c r="TDO47" s="296"/>
      <c r="TDP47" s="296"/>
      <c r="TDQ47" s="296"/>
      <c r="TDR47" s="296"/>
      <c r="TDS47" s="296"/>
      <c r="TDT47" s="296"/>
      <c r="TDU47" s="296"/>
      <c r="TDV47" s="296"/>
      <c r="TDW47" s="296"/>
      <c r="TDX47" s="296"/>
      <c r="TDY47" s="296"/>
      <c r="TDZ47" s="296"/>
      <c r="TEA47" s="296"/>
      <c r="TEB47" s="296"/>
      <c r="TEC47" s="296"/>
      <c r="TED47" s="296"/>
      <c r="TEE47" s="296"/>
      <c r="TEF47" s="296"/>
      <c r="TEG47" s="296"/>
      <c r="TEH47" s="296"/>
      <c r="TEI47" s="296"/>
      <c r="TEJ47" s="296"/>
      <c r="TEK47" s="296"/>
      <c r="TEL47" s="296"/>
      <c r="TEM47" s="296"/>
      <c r="TEN47" s="296"/>
      <c r="TEO47" s="296"/>
      <c r="TEP47" s="296"/>
      <c r="TEQ47" s="296"/>
      <c r="TER47" s="296"/>
      <c r="TES47" s="296"/>
      <c r="TET47" s="296"/>
      <c r="TEU47" s="296"/>
      <c r="TEV47" s="296"/>
      <c r="TEW47" s="296"/>
      <c r="TEX47" s="296"/>
      <c r="TEY47" s="296"/>
      <c r="TEZ47" s="296"/>
      <c r="TFA47" s="296"/>
      <c r="TFB47" s="296"/>
      <c r="TFC47" s="296"/>
      <c r="TFD47" s="296"/>
      <c r="TFE47" s="296"/>
      <c r="TFF47" s="296"/>
      <c r="TFG47" s="296"/>
      <c r="TFH47" s="296"/>
      <c r="TFI47" s="296"/>
      <c r="TFJ47" s="296"/>
      <c r="TFK47" s="296"/>
      <c r="TFL47" s="296"/>
      <c r="TFM47" s="296"/>
      <c r="TFN47" s="296"/>
      <c r="TFO47" s="296"/>
      <c r="TFP47" s="296"/>
      <c r="TFQ47" s="296"/>
      <c r="TFR47" s="296"/>
      <c r="TFS47" s="296"/>
      <c r="TFT47" s="296"/>
      <c r="TFU47" s="296"/>
      <c r="TFV47" s="296"/>
      <c r="TFW47" s="296"/>
      <c r="TFX47" s="296"/>
      <c r="TFY47" s="296"/>
      <c r="TFZ47" s="296"/>
      <c r="TGA47" s="296"/>
      <c r="TGB47" s="296"/>
      <c r="TGC47" s="296"/>
      <c r="TGD47" s="296"/>
      <c r="TGE47" s="296"/>
      <c r="TGF47" s="296"/>
      <c r="TGG47" s="296"/>
      <c r="TGH47" s="296"/>
      <c r="TGI47" s="296"/>
      <c r="TGJ47" s="296"/>
      <c r="TGK47" s="296"/>
      <c r="TGL47" s="296"/>
      <c r="TGM47" s="296"/>
      <c r="TGN47" s="296"/>
      <c r="TGO47" s="296"/>
      <c r="TGP47" s="296"/>
      <c r="TGQ47" s="296"/>
      <c r="TGR47" s="296"/>
      <c r="TGS47" s="296"/>
      <c r="TGT47" s="296"/>
      <c r="TGU47" s="296"/>
      <c r="TGV47" s="296"/>
      <c r="TGW47" s="296"/>
      <c r="TGX47" s="296"/>
      <c r="TGY47" s="296"/>
      <c r="TGZ47" s="296"/>
      <c r="THA47" s="296"/>
      <c r="THB47" s="296"/>
      <c r="THC47" s="296"/>
      <c r="THD47" s="296"/>
      <c r="THE47" s="296"/>
      <c r="THF47" s="296"/>
      <c r="THG47" s="296"/>
      <c r="THH47" s="296"/>
      <c r="THI47" s="296"/>
      <c r="THJ47" s="296"/>
      <c r="THK47" s="296"/>
      <c r="THL47" s="296"/>
      <c r="THM47" s="296"/>
      <c r="THN47" s="296"/>
      <c r="THO47" s="296"/>
      <c r="THP47" s="296"/>
      <c r="THQ47" s="296"/>
      <c r="THR47" s="296"/>
      <c r="THS47" s="296"/>
      <c r="THT47" s="296"/>
      <c r="THU47" s="296"/>
      <c r="THV47" s="296"/>
      <c r="THW47" s="296"/>
      <c r="THX47" s="296"/>
      <c r="THY47" s="296"/>
      <c r="THZ47" s="296"/>
      <c r="TIA47" s="296"/>
      <c r="TIB47" s="296"/>
      <c r="TIC47" s="296"/>
      <c r="TID47" s="296"/>
      <c r="TIE47" s="296"/>
      <c r="TIF47" s="296"/>
      <c r="TIG47" s="296"/>
      <c r="TIH47" s="296"/>
      <c r="TII47" s="296"/>
      <c r="TIJ47" s="296"/>
      <c r="TIK47" s="296"/>
      <c r="TIL47" s="296"/>
      <c r="TIM47" s="296"/>
      <c r="TIN47" s="296"/>
      <c r="TIO47" s="296"/>
      <c r="TIP47" s="296"/>
      <c r="TIQ47" s="296"/>
      <c r="TIR47" s="296"/>
      <c r="TIS47" s="296"/>
      <c r="TIT47" s="296"/>
      <c r="TIU47" s="296"/>
      <c r="TIV47" s="296"/>
      <c r="TIW47" s="296"/>
      <c r="TIX47" s="296"/>
      <c r="TIY47" s="296"/>
      <c r="TIZ47" s="296"/>
      <c r="TJA47" s="296"/>
      <c r="TJB47" s="296"/>
      <c r="TJC47" s="296"/>
      <c r="TJD47" s="296"/>
      <c r="TJE47" s="296"/>
      <c r="TJF47" s="296"/>
      <c r="TJG47" s="296"/>
      <c r="TJH47" s="296"/>
      <c r="TJI47" s="296"/>
      <c r="TJJ47" s="296"/>
      <c r="TJK47" s="296"/>
      <c r="TJL47" s="296"/>
      <c r="TJM47" s="296"/>
      <c r="TJN47" s="296"/>
      <c r="TJO47" s="296"/>
      <c r="TJP47" s="296"/>
      <c r="TJQ47" s="296"/>
      <c r="TJR47" s="296"/>
      <c r="TJS47" s="296"/>
      <c r="TJT47" s="296"/>
      <c r="TJU47" s="296"/>
      <c r="TJV47" s="296"/>
      <c r="TJW47" s="296"/>
      <c r="TJX47" s="296"/>
      <c r="TJY47" s="296"/>
      <c r="TJZ47" s="296"/>
      <c r="TKA47" s="296"/>
      <c r="TKB47" s="296"/>
      <c r="TKC47" s="296"/>
      <c r="TKD47" s="296"/>
      <c r="TKE47" s="296"/>
      <c r="TKF47" s="296"/>
      <c r="TKG47" s="296"/>
      <c r="TKH47" s="296"/>
      <c r="TKI47" s="296"/>
      <c r="TKJ47" s="296"/>
      <c r="TKK47" s="296"/>
      <c r="TKL47" s="296"/>
      <c r="TKM47" s="296"/>
      <c r="TKN47" s="296"/>
      <c r="TKO47" s="296"/>
      <c r="TKP47" s="296"/>
      <c r="TKQ47" s="296"/>
      <c r="TKR47" s="296"/>
      <c r="TKS47" s="296"/>
      <c r="TKT47" s="296"/>
      <c r="TKU47" s="296"/>
      <c r="TKV47" s="296"/>
      <c r="TKW47" s="296"/>
      <c r="TKX47" s="296"/>
      <c r="TKY47" s="296"/>
      <c r="TKZ47" s="296"/>
      <c r="TLA47" s="296"/>
      <c r="TLB47" s="296"/>
      <c r="TLC47" s="296"/>
      <c r="TLD47" s="296"/>
      <c r="TLE47" s="296"/>
      <c r="TLF47" s="296"/>
      <c r="TLG47" s="296"/>
      <c r="TLH47" s="296"/>
      <c r="TLI47" s="296"/>
      <c r="TLJ47" s="296"/>
      <c r="TLK47" s="296"/>
      <c r="TLL47" s="296"/>
      <c r="TLM47" s="296"/>
      <c r="TLN47" s="296"/>
      <c r="TLO47" s="296"/>
      <c r="TLP47" s="296"/>
      <c r="TLQ47" s="296"/>
      <c r="TLR47" s="296"/>
      <c r="TLS47" s="296"/>
      <c r="TLT47" s="296"/>
      <c r="TLU47" s="296"/>
      <c r="TLV47" s="296"/>
      <c r="TLW47" s="296"/>
      <c r="TLX47" s="296"/>
      <c r="TLY47" s="296"/>
      <c r="TLZ47" s="296"/>
      <c r="TMA47" s="296"/>
      <c r="TMB47" s="296"/>
      <c r="TMC47" s="296"/>
      <c r="TMD47" s="296"/>
      <c r="TME47" s="296"/>
      <c r="TMF47" s="296"/>
      <c r="TMG47" s="296"/>
      <c r="TMH47" s="296"/>
      <c r="TMI47" s="296"/>
      <c r="TMJ47" s="296"/>
      <c r="TMK47" s="296"/>
      <c r="TML47" s="296"/>
      <c r="TMM47" s="296"/>
      <c r="TMN47" s="296"/>
      <c r="TMO47" s="296"/>
      <c r="TMP47" s="296"/>
      <c r="TMQ47" s="296"/>
      <c r="TMR47" s="296"/>
      <c r="TMS47" s="296"/>
      <c r="TMT47" s="296"/>
      <c r="TMU47" s="296"/>
      <c r="TMV47" s="296"/>
      <c r="TMW47" s="296"/>
      <c r="TMX47" s="296"/>
      <c r="TMY47" s="296"/>
      <c r="TMZ47" s="296"/>
      <c r="TNA47" s="296"/>
      <c r="TNB47" s="296"/>
      <c r="TNC47" s="296"/>
      <c r="TND47" s="296"/>
      <c r="TNE47" s="296"/>
      <c r="TNF47" s="296"/>
      <c r="TNG47" s="296"/>
      <c r="TNH47" s="296"/>
      <c r="TNI47" s="296"/>
      <c r="TNJ47" s="296"/>
      <c r="TNK47" s="296"/>
      <c r="TNL47" s="296"/>
      <c r="TNM47" s="296"/>
      <c r="TNN47" s="296"/>
      <c r="TNO47" s="296"/>
      <c r="TNP47" s="296"/>
      <c r="TNQ47" s="296"/>
      <c r="TNR47" s="296"/>
      <c r="TNS47" s="296"/>
      <c r="TNT47" s="296"/>
      <c r="TNU47" s="296"/>
      <c r="TNV47" s="296"/>
      <c r="TNW47" s="296"/>
      <c r="TNX47" s="296"/>
      <c r="TNY47" s="296"/>
      <c r="TNZ47" s="296"/>
      <c r="TOA47" s="296"/>
      <c r="TOB47" s="296"/>
      <c r="TOC47" s="296"/>
      <c r="TOD47" s="296"/>
      <c r="TOE47" s="296"/>
      <c r="TOF47" s="296"/>
      <c r="TOG47" s="296"/>
      <c r="TOH47" s="296"/>
      <c r="TOI47" s="296"/>
      <c r="TOJ47" s="296"/>
      <c r="TOK47" s="296"/>
      <c r="TOL47" s="296"/>
      <c r="TOM47" s="296"/>
      <c r="TON47" s="296"/>
      <c r="TOO47" s="296"/>
      <c r="TOP47" s="296"/>
      <c r="TOQ47" s="296"/>
      <c r="TOR47" s="296"/>
      <c r="TOS47" s="296"/>
      <c r="TOT47" s="296"/>
      <c r="TOU47" s="296"/>
      <c r="TOV47" s="296"/>
      <c r="TOW47" s="296"/>
      <c r="TOX47" s="296"/>
      <c r="TOY47" s="296"/>
      <c r="TOZ47" s="296"/>
      <c r="TPA47" s="296"/>
      <c r="TPB47" s="296"/>
      <c r="TPC47" s="296"/>
      <c r="TPD47" s="296"/>
      <c r="TPE47" s="296"/>
      <c r="TPF47" s="296"/>
      <c r="TPG47" s="296"/>
      <c r="TPH47" s="296"/>
      <c r="TPI47" s="296"/>
      <c r="TPJ47" s="296"/>
      <c r="TPK47" s="296"/>
      <c r="TPL47" s="296"/>
      <c r="TPM47" s="296"/>
      <c r="TPN47" s="296"/>
      <c r="TPO47" s="296"/>
      <c r="TPP47" s="296"/>
      <c r="TPQ47" s="296"/>
      <c r="TPR47" s="296"/>
      <c r="TPS47" s="296"/>
      <c r="TPT47" s="296"/>
      <c r="TPU47" s="296"/>
      <c r="TPV47" s="296"/>
      <c r="TPW47" s="296"/>
      <c r="TPX47" s="296"/>
      <c r="TPY47" s="296"/>
      <c r="TPZ47" s="296"/>
      <c r="TQA47" s="296"/>
      <c r="TQB47" s="296"/>
      <c r="TQC47" s="296"/>
      <c r="TQD47" s="296"/>
      <c r="TQE47" s="296"/>
      <c r="TQF47" s="296"/>
      <c r="TQG47" s="296"/>
      <c r="TQH47" s="296"/>
      <c r="TQI47" s="296"/>
      <c r="TQJ47" s="296"/>
      <c r="TQK47" s="296"/>
      <c r="TQL47" s="296"/>
      <c r="TQM47" s="296"/>
      <c r="TQN47" s="296"/>
      <c r="TQO47" s="296"/>
      <c r="TQP47" s="296"/>
      <c r="TQQ47" s="296"/>
      <c r="TQR47" s="296"/>
      <c r="TQS47" s="296"/>
      <c r="TQT47" s="296"/>
      <c r="TQU47" s="296"/>
      <c r="TQV47" s="296"/>
      <c r="TQW47" s="296"/>
      <c r="TQX47" s="296"/>
      <c r="TQY47" s="296"/>
      <c r="TQZ47" s="296"/>
      <c r="TRA47" s="296"/>
      <c r="TRB47" s="296"/>
      <c r="TRC47" s="296"/>
      <c r="TRD47" s="296"/>
      <c r="TRE47" s="296"/>
      <c r="TRF47" s="296"/>
      <c r="TRG47" s="296"/>
      <c r="TRH47" s="296"/>
      <c r="TRI47" s="296"/>
      <c r="TRJ47" s="296"/>
      <c r="TRK47" s="296"/>
      <c r="TRL47" s="296"/>
      <c r="TRM47" s="296"/>
      <c r="TRN47" s="296"/>
      <c r="TRO47" s="296"/>
      <c r="TRP47" s="296"/>
      <c r="TRQ47" s="296"/>
      <c r="TRR47" s="296"/>
      <c r="TRS47" s="296"/>
      <c r="TRT47" s="296"/>
      <c r="TRU47" s="296"/>
      <c r="TRV47" s="296"/>
      <c r="TRW47" s="296"/>
      <c r="TRX47" s="296"/>
      <c r="TRY47" s="296"/>
      <c r="TRZ47" s="296"/>
      <c r="TSA47" s="296"/>
      <c r="TSB47" s="296"/>
      <c r="TSC47" s="296"/>
      <c r="TSD47" s="296"/>
      <c r="TSE47" s="296"/>
      <c r="TSF47" s="296"/>
      <c r="TSG47" s="296"/>
      <c r="TSH47" s="296"/>
      <c r="TSI47" s="296"/>
      <c r="TSJ47" s="296"/>
      <c r="TSK47" s="296"/>
      <c r="TSL47" s="296"/>
      <c r="TSM47" s="296"/>
      <c r="TSN47" s="296"/>
      <c r="TSO47" s="296"/>
      <c r="TSP47" s="296"/>
      <c r="TSQ47" s="296"/>
      <c r="TSR47" s="296"/>
      <c r="TSS47" s="296"/>
      <c r="TST47" s="296"/>
      <c r="TSU47" s="296"/>
      <c r="TSV47" s="296"/>
      <c r="TSW47" s="296"/>
      <c r="TSX47" s="296"/>
      <c r="TSY47" s="296"/>
      <c r="TSZ47" s="296"/>
      <c r="TTA47" s="296"/>
      <c r="TTB47" s="296"/>
      <c r="TTC47" s="296"/>
      <c r="TTD47" s="296"/>
      <c r="TTE47" s="296"/>
      <c r="TTF47" s="296"/>
      <c r="TTG47" s="296"/>
      <c r="TTH47" s="296"/>
      <c r="TTI47" s="296"/>
      <c r="TTJ47" s="296"/>
      <c r="TTK47" s="296"/>
      <c r="TTL47" s="296"/>
      <c r="TTM47" s="296"/>
      <c r="TTN47" s="296"/>
      <c r="TTO47" s="296"/>
      <c r="TTP47" s="296"/>
      <c r="TTQ47" s="296"/>
      <c r="TTR47" s="296"/>
      <c r="TTS47" s="296"/>
      <c r="TTT47" s="296"/>
      <c r="TTU47" s="296"/>
      <c r="TTV47" s="296"/>
      <c r="TTW47" s="296"/>
      <c r="TTX47" s="296"/>
      <c r="TTY47" s="296"/>
      <c r="TTZ47" s="296"/>
      <c r="TUA47" s="296"/>
      <c r="TUB47" s="296"/>
      <c r="TUC47" s="296"/>
      <c r="TUD47" s="296"/>
      <c r="TUE47" s="296"/>
      <c r="TUF47" s="296"/>
      <c r="TUG47" s="296"/>
      <c r="TUH47" s="296"/>
      <c r="TUI47" s="296"/>
      <c r="TUJ47" s="296"/>
      <c r="TUK47" s="296"/>
      <c r="TUL47" s="296"/>
      <c r="TUM47" s="296"/>
      <c r="TUN47" s="296"/>
      <c r="TUO47" s="296"/>
      <c r="TUP47" s="296"/>
      <c r="TUQ47" s="296"/>
      <c r="TUR47" s="296"/>
      <c r="TUS47" s="296"/>
      <c r="TUT47" s="296"/>
      <c r="TUU47" s="296"/>
      <c r="TUV47" s="296"/>
      <c r="TUW47" s="296"/>
      <c r="TUX47" s="296"/>
      <c r="TUY47" s="296"/>
      <c r="TUZ47" s="296"/>
      <c r="TVA47" s="296"/>
      <c r="TVB47" s="296"/>
      <c r="TVC47" s="296"/>
      <c r="TVD47" s="296"/>
      <c r="TVE47" s="296"/>
      <c r="TVF47" s="296"/>
      <c r="TVG47" s="296"/>
      <c r="TVH47" s="296"/>
      <c r="TVI47" s="296"/>
      <c r="TVJ47" s="296"/>
      <c r="TVK47" s="296"/>
      <c r="TVL47" s="296"/>
      <c r="TVM47" s="296"/>
      <c r="TVN47" s="296"/>
      <c r="TVO47" s="296"/>
      <c r="TVP47" s="296"/>
      <c r="TVQ47" s="296"/>
      <c r="TVR47" s="296"/>
      <c r="TVS47" s="296"/>
      <c r="TVT47" s="296"/>
      <c r="TVU47" s="296"/>
      <c r="TVV47" s="296"/>
      <c r="TVW47" s="296"/>
      <c r="TVX47" s="296"/>
      <c r="TVY47" s="296"/>
      <c r="TVZ47" s="296"/>
      <c r="TWA47" s="296"/>
      <c r="TWB47" s="296"/>
      <c r="TWC47" s="296"/>
      <c r="TWD47" s="296"/>
      <c r="TWE47" s="296"/>
      <c r="TWF47" s="296"/>
      <c r="TWG47" s="296"/>
      <c r="TWH47" s="296"/>
      <c r="TWI47" s="296"/>
      <c r="TWJ47" s="296"/>
      <c r="TWK47" s="296"/>
      <c r="TWL47" s="296"/>
      <c r="TWM47" s="296"/>
      <c r="TWN47" s="296"/>
      <c r="TWO47" s="296"/>
      <c r="TWP47" s="296"/>
      <c r="TWQ47" s="296"/>
      <c r="TWR47" s="296"/>
      <c r="TWS47" s="296"/>
      <c r="TWT47" s="296"/>
      <c r="TWU47" s="296"/>
      <c r="TWV47" s="296"/>
      <c r="TWW47" s="296"/>
      <c r="TWX47" s="296"/>
      <c r="TWY47" s="296"/>
      <c r="TWZ47" s="296"/>
      <c r="TXA47" s="296"/>
      <c r="TXB47" s="296"/>
      <c r="TXC47" s="296"/>
      <c r="TXD47" s="296"/>
      <c r="TXE47" s="296"/>
      <c r="TXF47" s="296"/>
      <c r="TXG47" s="296"/>
      <c r="TXH47" s="296"/>
      <c r="TXI47" s="296"/>
      <c r="TXJ47" s="296"/>
      <c r="TXK47" s="296"/>
      <c r="TXL47" s="296"/>
      <c r="TXM47" s="296"/>
      <c r="TXN47" s="296"/>
      <c r="TXO47" s="296"/>
      <c r="TXP47" s="296"/>
      <c r="TXQ47" s="296"/>
      <c r="TXR47" s="296"/>
      <c r="TXS47" s="296"/>
      <c r="TXT47" s="296"/>
      <c r="TXU47" s="296"/>
      <c r="TXV47" s="296"/>
      <c r="TXW47" s="296"/>
      <c r="TXX47" s="296"/>
      <c r="TXY47" s="296"/>
      <c r="TXZ47" s="296"/>
      <c r="TYA47" s="296"/>
      <c r="TYB47" s="296"/>
      <c r="TYC47" s="296"/>
      <c r="TYD47" s="296"/>
      <c r="TYE47" s="296"/>
      <c r="TYF47" s="296"/>
      <c r="TYG47" s="296"/>
      <c r="TYH47" s="296"/>
      <c r="TYI47" s="296"/>
      <c r="TYJ47" s="296"/>
      <c r="TYK47" s="296"/>
      <c r="TYL47" s="296"/>
      <c r="TYM47" s="296"/>
      <c r="TYN47" s="296"/>
      <c r="TYO47" s="296"/>
      <c r="TYP47" s="296"/>
      <c r="TYQ47" s="296"/>
      <c r="TYR47" s="296"/>
      <c r="TYS47" s="296"/>
      <c r="TYT47" s="296"/>
      <c r="TYU47" s="296"/>
      <c r="TYV47" s="296"/>
      <c r="TYW47" s="296"/>
      <c r="TYX47" s="296"/>
      <c r="TYY47" s="296"/>
      <c r="TYZ47" s="296"/>
      <c r="TZA47" s="296"/>
      <c r="TZB47" s="296"/>
      <c r="TZC47" s="296"/>
      <c r="TZD47" s="296"/>
      <c r="TZE47" s="296"/>
      <c r="TZF47" s="296"/>
      <c r="TZG47" s="296"/>
      <c r="TZH47" s="296"/>
      <c r="TZI47" s="296"/>
      <c r="TZJ47" s="296"/>
      <c r="TZK47" s="296"/>
      <c r="TZL47" s="296"/>
      <c r="TZM47" s="296"/>
      <c r="TZN47" s="296"/>
      <c r="TZO47" s="296"/>
      <c r="TZP47" s="296"/>
      <c r="TZQ47" s="296"/>
      <c r="TZR47" s="296"/>
      <c r="TZS47" s="296"/>
      <c r="TZT47" s="296"/>
      <c r="TZU47" s="296"/>
      <c r="TZV47" s="296"/>
      <c r="TZW47" s="296"/>
      <c r="TZX47" s="296"/>
      <c r="TZY47" s="296"/>
      <c r="TZZ47" s="296"/>
      <c r="UAA47" s="296"/>
      <c r="UAB47" s="296"/>
      <c r="UAC47" s="296"/>
      <c r="UAD47" s="296"/>
      <c r="UAE47" s="296"/>
      <c r="UAF47" s="296"/>
      <c r="UAG47" s="296"/>
      <c r="UAH47" s="296"/>
      <c r="UAI47" s="296"/>
      <c r="UAJ47" s="296"/>
      <c r="UAK47" s="296"/>
      <c r="UAL47" s="296"/>
      <c r="UAM47" s="296"/>
      <c r="UAN47" s="296"/>
      <c r="UAO47" s="296"/>
      <c r="UAP47" s="296"/>
      <c r="UAQ47" s="296"/>
      <c r="UAR47" s="296"/>
      <c r="UAS47" s="296"/>
      <c r="UAT47" s="296"/>
      <c r="UAU47" s="296"/>
      <c r="UAV47" s="296"/>
      <c r="UAW47" s="296"/>
      <c r="UAX47" s="296"/>
      <c r="UAY47" s="296"/>
      <c r="UAZ47" s="296"/>
      <c r="UBA47" s="296"/>
      <c r="UBB47" s="296"/>
      <c r="UBC47" s="296"/>
      <c r="UBD47" s="296"/>
      <c r="UBE47" s="296"/>
      <c r="UBF47" s="296"/>
      <c r="UBG47" s="296"/>
      <c r="UBH47" s="296"/>
      <c r="UBI47" s="296"/>
      <c r="UBJ47" s="296"/>
      <c r="UBK47" s="296"/>
      <c r="UBL47" s="296"/>
      <c r="UBM47" s="296"/>
      <c r="UBN47" s="296"/>
      <c r="UBO47" s="296"/>
      <c r="UBP47" s="296"/>
      <c r="UBQ47" s="296"/>
      <c r="UBR47" s="296"/>
      <c r="UBS47" s="296"/>
      <c r="UBT47" s="296"/>
      <c r="UBU47" s="296"/>
      <c r="UBV47" s="296"/>
      <c r="UBW47" s="296"/>
      <c r="UBX47" s="296"/>
      <c r="UBY47" s="296"/>
      <c r="UBZ47" s="296"/>
      <c r="UCA47" s="296"/>
      <c r="UCB47" s="296"/>
      <c r="UCC47" s="296"/>
      <c r="UCD47" s="296"/>
      <c r="UCE47" s="296"/>
      <c r="UCF47" s="296"/>
      <c r="UCG47" s="296"/>
      <c r="UCH47" s="296"/>
      <c r="UCI47" s="296"/>
      <c r="UCJ47" s="296"/>
      <c r="UCK47" s="296"/>
      <c r="UCL47" s="296"/>
      <c r="UCM47" s="296"/>
      <c r="UCN47" s="296"/>
      <c r="UCO47" s="296"/>
      <c r="UCP47" s="296"/>
      <c r="UCQ47" s="296"/>
      <c r="UCR47" s="296"/>
      <c r="UCS47" s="296"/>
      <c r="UCT47" s="296"/>
      <c r="UCU47" s="296"/>
      <c r="UCV47" s="296"/>
      <c r="UCW47" s="296"/>
      <c r="UCX47" s="296"/>
      <c r="UCY47" s="296"/>
      <c r="UCZ47" s="296"/>
      <c r="UDA47" s="296"/>
      <c r="UDB47" s="296"/>
      <c r="UDC47" s="296"/>
      <c r="UDD47" s="296"/>
      <c r="UDE47" s="296"/>
      <c r="UDF47" s="296"/>
      <c r="UDG47" s="296"/>
      <c r="UDH47" s="296"/>
      <c r="UDI47" s="296"/>
      <c r="UDJ47" s="296"/>
      <c r="UDK47" s="296"/>
      <c r="UDL47" s="296"/>
      <c r="UDM47" s="296"/>
      <c r="UDN47" s="296"/>
      <c r="UDO47" s="296"/>
      <c r="UDP47" s="296"/>
      <c r="UDQ47" s="296"/>
      <c r="UDR47" s="296"/>
      <c r="UDS47" s="296"/>
      <c r="UDT47" s="296"/>
      <c r="UDU47" s="296"/>
      <c r="UDV47" s="296"/>
      <c r="UDW47" s="296"/>
      <c r="UDX47" s="296"/>
      <c r="UDY47" s="296"/>
      <c r="UDZ47" s="296"/>
      <c r="UEA47" s="296"/>
      <c r="UEB47" s="296"/>
      <c r="UEC47" s="296"/>
      <c r="UED47" s="296"/>
      <c r="UEE47" s="296"/>
      <c r="UEF47" s="296"/>
      <c r="UEG47" s="296"/>
      <c r="UEH47" s="296"/>
      <c r="UEI47" s="296"/>
      <c r="UEJ47" s="296"/>
      <c r="UEK47" s="296"/>
      <c r="UEL47" s="296"/>
      <c r="UEM47" s="296"/>
      <c r="UEN47" s="296"/>
      <c r="UEO47" s="296"/>
      <c r="UEP47" s="296"/>
      <c r="UEQ47" s="296"/>
      <c r="UER47" s="296"/>
      <c r="UES47" s="296"/>
      <c r="UET47" s="296"/>
      <c r="UEU47" s="296"/>
      <c r="UEV47" s="296"/>
      <c r="UEW47" s="296"/>
      <c r="UEX47" s="296"/>
      <c r="UEY47" s="296"/>
      <c r="UEZ47" s="296"/>
      <c r="UFA47" s="296"/>
      <c r="UFB47" s="296"/>
      <c r="UFC47" s="296"/>
      <c r="UFD47" s="296"/>
      <c r="UFE47" s="296"/>
      <c r="UFF47" s="296"/>
      <c r="UFG47" s="296"/>
      <c r="UFH47" s="296"/>
      <c r="UFI47" s="296"/>
      <c r="UFJ47" s="296"/>
      <c r="UFK47" s="296"/>
      <c r="UFL47" s="296"/>
      <c r="UFM47" s="296"/>
      <c r="UFN47" s="296"/>
      <c r="UFO47" s="296"/>
      <c r="UFP47" s="296"/>
      <c r="UFQ47" s="296"/>
      <c r="UFR47" s="296"/>
      <c r="UFS47" s="296"/>
      <c r="UFT47" s="296"/>
      <c r="UFU47" s="296"/>
      <c r="UFV47" s="296"/>
      <c r="UFW47" s="296"/>
      <c r="UFX47" s="296"/>
      <c r="UFY47" s="296"/>
      <c r="UFZ47" s="296"/>
      <c r="UGA47" s="296"/>
      <c r="UGB47" s="296"/>
      <c r="UGC47" s="296"/>
      <c r="UGD47" s="296"/>
      <c r="UGE47" s="296"/>
      <c r="UGF47" s="296"/>
      <c r="UGG47" s="296"/>
      <c r="UGH47" s="296"/>
      <c r="UGI47" s="296"/>
      <c r="UGJ47" s="296"/>
      <c r="UGK47" s="296"/>
      <c r="UGL47" s="296"/>
      <c r="UGM47" s="296"/>
      <c r="UGN47" s="296"/>
      <c r="UGO47" s="296"/>
      <c r="UGP47" s="296"/>
      <c r="UGQ47" s="296"/>
      <c r="UGR47" s="296"/>
      <c r="UGS47" s="296"/>
      <c r="UGT47" s="296"/>
      <c r="UGU47" s="296"/>
      <c r="UGV47" s="296"/>
      <c r="UGW47" s="296"/>
      <c r="UGX47" s="296"/>
      <c r="UGY47" s="296"/>
      <c r="UGZ47" s="296"/>
      <c r="UHA47" s="296"/>
      <c r="UHB47" s="296"/>
      <c r="UHC47" s="296"/>
      <c r="UHD47" s="296"/>
      <c r="UHE47" s="296"/>
      <c r="UHF47" s="296"/>
      <c r="UHG47" s="296"/>
      <c r="UHH47" s="296"/>
      <c r="UHI47" s="296"/>
      <c r="UHJ47" s="296"/>
      <c r="UHK47" s="296"/>
      <c r="UHL47" s="296"/>
      <c r="UHM47" s="296"/>
      <c r="UHN47" s="296"/>
      <c r="UHO47" s="296"/>
      <c r="UHP47" s="296"/>
      <c r="UHQ47" s="296"/>
      <c r="UHR47" s="296"/>
      <c r="UHS47" s="296"/>
      <c r="UHT47" s="296"/>
      <c r="UHU47" s="296"/>
      <c r="UHV47" s="296"/>
      <c r="UHW47" s="296"/>
      <c r="UHX47" s="296"/>
      <c r="UHY47" s="296"/>
      <c r="UHZ47" s="296"/>
      <c r="UIA47" s="296"/>
      <c r="UIB47" s="296"/>
      <c r="UIC47" s="296"/>
      <c r="UID47" s="296"/>
      <c r="UIE47" s="296"/>
      <c r="UIF47" s="296"/>
      <c r="UIG47" s="296"/>
      <c r="UIH47" s="296"/>
      <c r="UII47" s="296"/>
      <c r="UIJ47" s="296"/>
      <c r="UIK47" s="296"/>
      <c r="UIL47" s="296"/>
      <c r="UIM47" s="296"/>
      <c r="UIN47" s="296"/>
      <c r="UIO47" s="296"/>
      <c r="UIP47" s="296"/>
      <c r="UIQ47" s="296"/>
      <c r="UIR47" s="296"/>
      <c r="UIS47" s="296"/>
      <c r="UIT47" s="296"/>
      <c r="UIU47" s="296"/>
      <c r="UIV47" s="296"/>
      <c r="UIW47" s="296"/>
      <c r="UIX47" s="296"/>
      <c r="UIY47" s="296"/>
      <c r="UIZ47" s="296"/>
      <c r="UJA47" s="296"/>
      <c r="UJB47" s="296"/>
      <c r="UJC47" s="296"/>
      <c r="UJD47" s="296"/>
      <c r="UJE47" s="296"/>
      <c r="UJF47" s="296"/>
      <c r="UJG47" s="296"/>
      <c r="UJH47" s="296"/>
      <c r="UJI47" s="296"/>
      <c r="UJJ47" s="296"/>
      <c r="UJK47" s="296"/>
      <c r="UJL47" s="296"/>
      <c r="UJM47" s="296"/>
      <c r="UJN47" s="296"/>
      <c r="UJO47" s="296"/>
      <c r="UJP47" s="296"/>
      <c r="UJQ47" s="296"/>
      <c r="UJR47" s="296"/>
      <c r="UJS47" s="296"/>
      <c r="UJT47" s="296"/>
      <c r="UJU47" s="296"/>
      <c r="UJV47" s="296"/>
      <c r="UJW47" s="296"/>
      <c r="UJX47" s="296"/>
      <c r="UJY47" s="296"/>
      <c r="UJZ47" s="296"/>
      <c r="UKA47" s="296"/>
      <c r="UKB47" s="296"/>
      <c r="UKC47" s="296"/>
      <c r="UKD47" s="296"/>
      <c r="UKE47" s="296"/>
      <c r="UKF47" s="296"/>
      <c r="UKG47" s="296"/>
      <c r="UKH47" s="296"/>
      <c r="UKI47" s="296"/>
      <c r="UKJ47" s="296"/>
      <c r="UKK47" s="296"/>
      <c r="UKL47" s="296"/>
      <c r="UKM47" s="296"/>
      <c r="UKN47" s="296"/>
      <c r="UKO47" s="296"/>
      <c r="UKP47" s="296"/>
      <c r="UKQ47" s="296"/>
      <c r="UKR47" s="296"/>
      <c r="UKS47" s="296"/>
      <c r="UKT47" s="296"/>
      <c r="UKU47" s="296"/>
      <c r="UKV47" s="296"/>
      <c r="UKW47" s="296"/>
      <c r="UKX47" s="296"/>
      <c r="UKY47" s="296"/>
      <c r="UKZ47" s="296"/>
      <c r="ULA47" s="296"/>
      <c r="ULB47" s="296"/>
      <c r="ULC47" s="296"/>
      <c r="ULD47" s="296"/>
      <c r="ULE47" s="296"/>
      <c r="ULF47" s="296"/>
      <c r="ULG47" s="296"/>
      <c r="ULH47" s="296"/>
      <c r="ULI47" s="296"/>
      <c r="ULJ47" s="296"/>
      <c r="ULK47" s="296"/>
      <c r="ULL47" s="296"/>
      <c r="ULM47" s="296"/>
      <c r="ULN47" s="296"/>
      <c r="ULO47" s="296"/>
      <c r="ULP47" s="296"/>
      <c r="ULQ47" s="296"/>
      <c r="ULR47" s="296"/>
      <c r="ULS47" s="296"/>
      <c r="ULT47" s="296"/>
      <c r="ULU47" s="296"/>
      <c r="ULV47" s="296"/>
      <c r="ULW47" s="296"/>
      <c r="ULX47" s="296"/>
      <c r="ULY47" s="296"/>
      <c r="ULZ47" s="296"/>
      <c r="UMA47" s="296"/>
      <c r="UMB47" s="296"/>
      <c r="UMC47" s="296"/>
      <c r="UMD47" s="296"/>
      <c r="UME47" s="296"/>
      <c r="UMF47" s="296"/>
      <c r="UMG47" s="296"/>
      <c r="UMH47" s="296"/>
      <c r="UMI47" s="296"/>
      <c r="UMJ47" s="296"/>
      <c r="UMK47" s="296"/>
      <c r="UML47" s="296"/>
      <c r="UMM47" s="296"/>
      <c r="UMN47" s="296"/>
      <c r="UMO47" s="296"/>
      <c r="UMP47" s="296"/>
      <c r="UMQ47" s="296"/>
      <c r="UMR47" s="296"/>
      <c r="UMS47" s="296"/>
      <c r="UMT47" s="296"/>
      <c r="UMU47" s="296"/>
      <c r="UMV47" s="296"/>
      <c r="UMW47" s="296"/>
      <c r="UMX47" s="296"/>
      <c r="UMY47" s="296"/>
      <c r="UMZ47" s="296"/>
      <c r="UNA47" s="296"/>
      <c r="UNB47" s="296"/>
      <c r="UNC47" s="296"/>
      <c r="UND47" s="296"/>
      <c r="UNE47" s="296"/>
      <c r="UNF47" s="296"/>
      <c r="UNG47" s="296"/>
      <c r="UNH47" s="296"/>
      <c r="UNI47" s="296"/>
      <c r="UNJ47" s="296"/>
      <c r="UNK47" s="296"/>
      <c r="UNL47" s="296"/>
      <c r="UNM47" s="296"/>
      <c r="UNN47" s="296"/>
      <c r="UNO47" s="296"/>
      <c r="UNP47" s="296"/>
      <c r="UNQ47" s="296"/>
      <c r="UNR47" s="296"/>
      <c r="UNS47" s="296"/>
      <c r="UNT47" s="296"/>
      <c r="UNU47" s="296"/>
      <c r="UNV47" s="296"/>
      <c r="UNW47" s="296"/>
      <c r="UNX47" s="296"/>
      <c r="UNY47" s="296"/>
      <c r="UNZ47" s="296"/>
      <c r="UOA47" s="296"/>
      <c r="UOB47" s="296"/>
      <c r="UOC47" s="296"/>
      <c r="UOD47" s="296"/>
      <c r="UOE47" s="296"/>
      <c r="UOF47" s="296"/>
      <c r="UOG47" s="296"/>
      <c r="UOH47" s="296"/>
      <c r="UOI47" s="296"/>
      <c r="UOJ47" s="296"/>
      <c r="UOK47" s="296"/>
      <c r="UOL47" s="296"/>
      <c r="UOM47" s="296"/>
      <c r="UON47" s="296"/>
      <c r="UOO47" s="296"/>
      <c r="UOP47" s="296"/>
      <c r="UOQ47" s="296"/>
      <c r="UOR47" s="296"/>
      <c r="UOS47" s="296"/>
      <c r="UOT47" s="296"/>
      <c r="UOU47" s="296"/>
      <c r="UOV47" s="296"/>
      <c r="UOW47" s="296"/>
      <c r="UOX47" s="296"/>
      <c r="UOY47" s="296"/>
      <c r="UOZ47" s="296"/>
      <c r="UPA47" s="296"/>
      <c r="UPB47" s="296"/>
      <c r="UPC47" s="296"/>
      <c r="UPD47" s="296"/>
      <c r="UPE47" s="296"/>
      <c r="UPF47" s="296"/>
      <c r="UPG47" s="296"/>
      <c r="UPH47" s="296"/>
      <c r="UPI47" s="296"/>
      <c r="UPJ47" s="296"/>
      <c r="UPK47" s="296"/>
      <c r="UPL47" s="296"/>
      <c r="UPM47" s="296"/>
      <c r="UPN47" s="296"/>
      <c r="UPO47" s="296"/>
      <c r="UPP47" s="296"/>
      <c r="UPQ47" s="296"/>
      <c r="UPR47" s="296"/>
      <c r="UPS47" s="296"/>
      <c r="UPT47" s="296"/>
      <c r="UPU47" s="296"/>
      <c r="UPV47" s="296"/>
      <c r="UPW47" s="296"/>
      <c r="UPX47" s="296"/>
      <c r="UPY47" s="296"/>
      <c r="UPZ47" s="296"/>
      <c r="UQA47" s="296"/>
      <c r="UQB47" s="296"/>
      <c r="UQC47" s="296"/>
      <c r="UQD47" s="296"/>
      <c r="UQE47" s="296"/>
      <c r="UQF47" s="296"/>
      <c r="UQG47" s="296"/>
      <c r="UQH47" s="296"/>
      <c r="UQI47" s="296"/>
      <c r="UQJ47" s="296"/>
      <c r="UQK47" s="296"/>
      <c r="UQL47" s="296"/>
      <c r="UQM47" s="296"/>
      <c r="UQN47" s="296"/>
      <c r="UQO47" s="296"/>
      <c r="UQP47" s="296"/>
      <c r="UQQ47" s="296"/>
      <c r="UQR47" s="296"/>
      <c r="UQS47" s="296"/>
      <c r="UQT47" s="296"/>
      <c r="UQU47" s="296"/>
      <c r="UQV47" s="296"/>
      <c r="UQW47" s="296"/>
      <c r="UQX47" s="296"/>
      <c r="UQY47" s="296"/>
      <c r="UQZ47" s="296"/>
      <c r="URA47" s="296"/>
      <c r="URB47" s="296"/>
      <c r="URC47" s="296"/>
      <c r="URD47" s="296"/>
      <c r="URE47" s="296"/>
      <c r="URF47" s="296"/>
      <c r="URG47" s="296"/>
      <c r="URH47" s="296"/>
      <c r="URI47" s="296"/>
      <c r="URJ47" s="296"/>
      <c r="URK47" s="296"/>
      <c r="URL47" s="296"/>
      <c r="URM47" s="296"/>
      <c r="URN47" s="296"/>
      <c r="URO47" s="296"/>
      <c r="URP47" s="296"/>
      <c r="URQ47" s="296"/>
      <c r="URR47" s="296"/>
      <c r="URS47" s="296"/>
      <c r="URT47" s="296"/>
      <c r="URU47" s="296"/>
      <c r="URV47" s="296"/>
      <c r="URW47" s="296"/>
      <c r="URX47" s="296"/>
      <c r="URY47" s="296"/>
      <c r="URZ47" s="296"/>
      <c r="USA47" s="296"/>
      <c r="USB47" s="296"/>
      <c r="USC47" s="296"/>
      <c r="USD47" s="296"/>
      <c r="USE47" s="296"/>
      <c r="USF47" s="296"/>
      <c r="USG47" s="296"/>
      <c r="USH47" s="296"/>
      <c r="USI47" s="296"/>
      <c r="USJ47" s="296"/>
      <c r="USK47" s="296"/>
      <c r="USL47" s="296"/>
      <c r="USM47" s="296"/>
      <c r="USN47" s="296"/>
      <c r="USO47" s="296"/>
      <c r="USP47" s="296"/>
      <c r="USQ47" s="296"/>
      <c r="USR47" s="296"/>
      <c r="USS47" s="296"/>
      <c r="UST47" s="296"/>
      <c r="USU47" s="296"/>
      <c r="USV47" s="296"/>
      <c r="USW47" s="296"/>
      <c r="USX47" s="296"/>
      <c r="USY47" s="296"/>
      <c r="USZ47" s="296"/>
      <c r="UTA47" s="296"/>
      <c r="UTB47" s="296"/>
      <c r="UTC47" s="296"/>
      <c r="UTD47" s="296"/>
      <c r="UTE47" s="296"/>
      <c r="UTF47" s="296"/>
      <c r="UTG47" s="296"/>
      <c r="UTH47" s="296"/>
      <c r="UTI47" s="296"/>
      <c r="UTJ47" s="296"/>
      <c r="UTK47" s="296"/>
      <c r="UTL47" s="296"/>
      <c r="UTM47" s="296"/>
      <c r="UTN47" s="296"/>
      <c r="UTO47" s="296"/>
      <c r="UTP47" s="296"/>
      <c r="UTQ47" s="296"/>
      <c r="UTR47" s="296"/>
      <c r="UTS47" s="296"/>
      <c r="UTT47" s="296"/>
      <c r="UTU47" s="296"/>
      <c r="UTV47" s="296"/>
      <c r="UTW47" s="296"/>
      <c r="UTX47" s="296"/>
      <c r="UTY47" s="296"/>
      <c r="UTZ47" s="296"/>
      <c r="UUA47" s="296"/>
      <c r="UUB47" s="296"/>
      <c r="UUC47" s="296"/>
      <c r="UUD47" s="296"/>
      <c r="UUE47" s="296"/>
      <c r="UUF47" s="296"/>
      <c r="UUG47" s="296"/>
      <c r="UUH47" s="296"/>
      <c r="UUI47" s="296"/>
      <c r="UUJ47" s="296"/>
      <c r="UUK47" s="296"/>
      <c r="UUL47" s="296"/>
      <c r="UUM47" s="296"/>
      <c r="UUN47" s="296"/>
      <c r="UUO47" s="296"/>
      <c r="UUP47" s="296"/>
      <c r="UUQ47" s="296"/>
      <c r="UUR47" s="296"/>
      <c r="UUS47" s="296"/>
      <c r="UUT47" s="296"/>
      <c r="UUU47" s="296"/>
      <c r="UUV47" s="296"/>
      <c r="UUW47" s="296"/>
      <c r="UUX47" s="296"/>
      <c r="UUY47" s="296"/>
      <c r="UUZ47" s="296"/>
      <c r="UVA47" s="296"/>
      <c r="UVB47" s="296"/>
      <c r="UVC47" s="296"/>
      <c r="UVD47" s="296"/>
      <c r="UVE47" s="296"/>
      <c r="UVF47" s="296"/>
      <c r="UVG47" s="296"/>
      <c r="UVH47" s="296"/>
      <c r="UVI47" s="296"/>
      <c r="UVJ47" s="296"/>
      <c r="UVK47" s="296"/>
      <c r="UVL47" s="296"/>
      <c r="UVM47" s="296"/>
      <c r="UVN47" s="296"/>
      <c r="UVO47" s="296"/>
      <c r="UVP47" s="296"/>
      <c r="UVQ47" s="296"/>
      <c r="UVR47" s="296"/>
      <c r="UVS47" s="296"/>
      <c r="UVT47" s="296"/>
      <c r="UVU47" s="296"/>
      <c r="UVV47" s="296"/>
      <c r="UVW47" s="296"/>
      <c r="UVX47" s="296"/>
      <c r="UVY47" s="296"/>
      <c r="UVZ47" s="296"/>
      <c r="UWA47" s="296"/>
      <c r="UWB47" s="296"/>
      <c r="UWC47" s="296"/>
      <c r="UWD47" s="296"/>
      <c r="UWE47" s="296"/>
      <c r="UWF47" s="296"/>
      <c r="UWG47" s="296"/>
      <c r="UWH47" s="296"/>
      <c r="UWI47" s="296"/>
      <c r="UWJ47" s="296"/>
      <c r="UWK47" s="296"/>
      <c r="UWL47" s="296"/>
      <c r="UWM47" s="296"/>
      <c r="UWN47" s="296"/>
      <c r="UWO47" s="296"/>
      <c r="UWP47" s="296"/>
      <c r="UWQ47" s="296"/>
      <c r="UWR47" s="296"/>
      <c r="UWS47" s="296"/>
      <c r="UWT47" s="296"/>
      <c r="UWU47" s="296"/>
      <c r="UWV47" s="296"/>
      <c r="UWW47" s="296"/>
      <c r="UWX47" s="296"/>
      <c r="UWY47" s="296"/>
      <c r="UWZ47" s="296"/>
      <c r="UXA47" s="296"/>
      <c r="UXB47" s="296"/>
      <c r="UXC47" s="296"/>
      <c r="UXD47" s="296"/>
      <c r="UXE47" s="296"/>
      <c r="UXF47" s="296"/>
      <c r="UXG47" s="296"/>
      <c r="UXH47" s="296"/>
      <c r="UXI47" s="296"/>
      <c r="UXJ47" s="296"/>
      <c r="UXK47" s="296"/>
      <c r="UXL47" s="296"/>
      <c r="UXM47" s="296"/>
      <c r="UXN47" s="296"/>
      <c r="UXO47" s="296"/>
      <c r="UXP47" s="296"/>
      <c r="UXQ47" s="296"/>
      <c r="UXR47" s="296"/>
      <c r="UXS47" s="296"/>
      <c r="UXT47" s="296"/>
      <c r="UXU47" s="296"/>
      <c r="UXV47" s="296"/>
      <c r="UXW47" s="296"/>
      <c r="UXX47" s="296"/>
      <c r="UXY47" s="296"/>
      <c r="UXZ47" s="296"/>
      <c r="UYA47" s="296"/>
      <c r="UYB47" s="296"/>
      <c r="UYC47" s="296"/>
      <c r="UYD47" s="296"/>
      <c r="UYE47" s="296"/>
      <c r="UYF47" s="296"/>
      <c r="UYG47" s="296"/>
      <c r="UYH47" s="296"/>
      <c r="UYI47" s="296"/>
      <c r="UYJ47" s="296"/>
      <c r="UYK47" s="296"/>
      <c r="UYL47" s="296"/>
      <c r="UYM47" s="296"/>
      <c r="UYN47" s="296"/>
      <c r="UYO47" s="296"/>
      <c r="UYP47" s="296"/>
      <c r="UYQ47" s="296"/>
      <c r="UYR47" s="296"/>
      <c r="UYS47" s="296"/>
      <c r="UYT47" s="296"/>
      <c r="UYU47" s="296"/>
      <c r="UYV47" s="296"/>
      <c r="UYW47" s="296"/>
      <c r="UYX47" s="296"/>
      <c r="UYY47" s="296"/>
      <c r="UYZ47" s="296"/>
      <c r="UZA47" s="296"/>
      <c r="UZB47" s="296"/>
      <c r="UZC47" s="296"/>
      <c r="UZD47" s="296"/>
      <c r="UZE47" s="296"/>
      <c r="UZF47" s="296"/>
      <c r="UZG47" s="296"/>
      <c r="UZH47" s="296"/>
      <c r="UZI47" s="296"/>
      <c r="UZJ47" s="296"/>
      <c r="UZK47" s="296"/>
      <c r="UZL47" s="296"/>
      <c r="UZM47" s="296"/>
      <c r="UZN47" s="296"/>
      <c r="UZO47" s="296"/>
      <c r="UZP47" s="296"/>
      <c r="UZQ47" s="296"/>
      <c r="UZR47" s="296"/>
      <c r="UZS47" s="296"/>
      <c r="UZT47" s="296"/>
      <c r="UZU47" s="296"/>
      <c r="UZV47" s="296"/>
      <c r="UZW47" s="296"/>
      <c r="UZX47" s="296"/>
      <c r="UZY47" s="296"/>
      <c r="UZZ47" s="296"/>
      <c r="VAA47" s="296"/>
      <c r="VAB47" s="296"/>
      <c r="VAC47" s="296"/>
      <c r="VAD47" s="296"/>
      <c r="VAE47" s="296"/>
      <c r="VAF47" s="296"/>
      <c r="VAG47" s="296"/>
      <c r="VAH47" s="296"/>
      <c r="VAI47" s="296"/>
      <c r="VAJ47" s="296"/>
      <c r="VAK47" s="296"/>
      <c r="VAL47" s="296"/>
      <c r="VAM47" s="296"/>
      <c r="VAN47" s="296"/>
      <c r="VAO47" s="296"/>
      <c r="VAP47" s="296"/>
      <c r="VAQ47" s="296"/>
      <c r="VAR47" s="296"/>
      <c r="VAS47" s="296"/>
      <c r="VAT47" s="296"/>
      <c r="VAU47" s="296"/>
      <c r="VAV47" s="296"/>
      <c r="VAW47" s="296"/>
      <c r="VAX47" s="296"/>
      <c r="VAY47" s="296"/>
      <c r="VAZ47" s="296"/>
      <c r="VBA47" s="296"/>
      <c r="VBB47" s="296"/>
      <c r="VBC47" s="296"/>
      <c r="VBD47" s="296"/>
      <c r="VBE47" s="296"/>
      <c r="VBF47" s="296"/>
      <c r="VBG47" s="296"/>
      <c r="VBH47" s="296"/>
      <c r="VBI47" s="296"/>
      <c r="VBJ47" s="296"/>
      <c r="VBK47" s="296"/>
      <c r="VBL47" s="296"/>
      <c r="VBM47" s="296"/>
      <c r="VBN47" s="296"/>
      <c r="VBO47" s="296"/>
      <c r="VBP47" s="296"/>
      <c r="VBQ47" s="296"/>
      <c r="VBR47" s="296"/>
      <c r="VBS47" s="296"/>
      <c r="VBT47" s="296"/>
      <c r="VBU47" s="296"/>
      <c r="VBV47" s="296"/>
      <c r="VBW47" s="296"/>
      <c r="VBX47" s="296"/>
      <c r="VBY47" s="296"/>
      <c r="VBZ47" s="296"/>
      <c r="VCA47" s="296"/>
      <c r="VCB47" s="296"/>
      <c r="VCC47" s="296"/>
      <c r="VCD47" s="296"/>
      <c r="VCE47" s="296"/>
      <c r="VCF47" s="296"/>
      <c r="VCG47" s="296"/>
      <c r="VCH47" s="296"/>
      <c r="VCI47" s="296"/>
      <c r="VCJ47" s="296"/>
      <c r="VCK47" s="296"/>
      <c r="VCL47" s="296"/>
      <c r="VCM47" s="296"/>
      <c r="VCN47" s="296"/>
      <c r="VCO47" s="296"/>
      <c r="VCP47" s="296"/>
      <c r="VCQ47" s="296"/>
      <c r="VCR47" s="296"/>
      <c r="VCS47" s="296"/>
      <c r="VCT47" s="296"/>
      <c r="VCU47" s="296"/>
      <c r="VCV47" s="296"/>
      <c r="VCW47" s="296"/>
      <c r="VCX47" s="296"/>
      <c r="VCY47" s="296"/>
      <c r="VCZ47" s="296"/>
      <c r="VDA47" s="296"/>
      <c r="VDB47" s="296"/>
      <c r="VDC47" s="296"/>
      <c r="VDD47" s="296"/>
      <c r="VDE47" s="296"/>
      <c r="VDF47" s="296"/>
      <c r="VDG47" s="296"/>
      <c r="VDH47" s="296"/>
      <c r="VDI47" s="296"/>
      <c r="VDJ47" s="296"/>
      <c r="VDK47" s="296"/>
      <c r="VDL47" s="296"/>
      <c r="VDM47" s="296"/>
      <c r="VDN47" s="296"/>
      <c r="VDO47" s="296"/>
      <c r="VDP47" s="296"/>
      <c r="VDQ47" s="296"/>
      <c r="VDR47" s="296"/>
      <c r="VDS47" s="296"/>
      <c r="VDT47" s="296"/>
      <c r="VDU47" s="296"/>
      <c r="VDV47" s="296"/>
      <c r="VDW47" s="296"/>
      <c r="VDX47" s="296"/>
      <c r="VDY47" s="296"/>
      <c r="VDZ47" s="296"/>
      <c r="VEA47" s="296"/>
      <c r="VEB47" s="296"/>
      <c r="VEC47" s="296"/>
      <c r="VED47" s="296"/>
      <c r="VEE47" s="296"/>
      <c r="VEF47" s="296"/>
      <c r="VEG47" s="296"/>
      <c r="VEH47" s="296"/>
      <c r="VEI47" s="296"/>
      <c r="VEJ47" s="296"/>
      <c r="VEK47" s="296"/>
      <c r="VEL47" s="296"/>
      <c r="VEM47" s="296"/>
      <c r="VEN47" s="296"/>
      <c r="VEO47" s="296"/>
      <c r="VEP47" s="296"/>
      <c r="VEQ47" s="296"/>
      <c r="VER47" s="296"/>
      <c r="VES47" s="296"/>
      <c r="VET47" s="296"/>
      <c r="VEU47" s="296"/>
      <c r="VEV47" s="296"/>
      <c r="VEW47" s="296"/>
      <c r="VEX47" s="296"/>
      <c r="VEY47" s="296"/>
      <c r="VEZ47" s="296"/>
      <c r="VFA47" s="296"/>
      <c r="VFB47" s="296"/>
      <c r="VFC47" s="296"/>
      <c r="VFD47" s="296"/>
      <c r="VFE47" s="296"/>
      <c r="VFF47" s="296"/>
      <c r="VFG47" s="296"/>
      <c r="VFH47" s="296"/>
      <c r="VFI47" s="296"/>
      <c r="VFJ47" s="296"/>
      <c r="VFK47" s="296"/>
      <c r="VFL47" s="296"/>
      <c r="VFM47" s="296"/>
      <c r="VFN47" s="296"/>
      <c r="VFO47" s="296"/>
      <c r="VFP47" s="296"/>
      <c r="VFQ47" s="296"/>
      <c r="VFR47" s="296"/>
      <c r="VFS47" s="296"/>
      <c r="VFT47" s="296"/>
      <c r="VFU47" s="296"/>
      <c r="VFV47" s="296"/>
      <c r="VFW47" s="296"/>
      <c r="VFX47" s="296"/>
      <c r="VFY47" s="296"/>
      <c r="VFZ47" s="296"/>
      <c r="VGA47" s="296"/>
      <c r="VGB47" s="296"/>
      <c r="VGC47" s="296"/>
      <c r="VGD47" s="296"/>
      <c r="VGE47" s="296"/>
      <c r="VGF47" s="296"/>
      <c r="VGG47" s="296"/>
      <c r="VGH47" s="296"/>
      <c r="VGI47" s="296"/>
      <c r="VGJ47" s="296"/>
      <c r="VGK47" s="296"/>
      <c r="VGL47" s="296"/>
      <c r="VGM47" s="296"/>
      <c r="VGN47" s="296"/>
      <c r="VGO47" s="296"/>
      <c r="VGP47" s="296"/>
      <c r="VGQ47" s="296"/>
      <c r="VGR47" s="296"/>
      <c r="VGS47" s="296"/>
      <c r="VGT47" s="296"/>
      <c r="VGU47" s="296"/>
      <c r="VGV47" s="296"/>
      <c r="VGW47" s="296"/>
      <c r="VGX47" s="296"/>
      <c r="VGY47" s="296"/>
      <c r="VGZ47" s="296"/>
      <c r="VHA47" s="296"/>
      <c r="VHB47" s="296"/>
      <c r="VHC47" s="296"/>
      <c r="VHD47" s="296"/>
      <c r="VHE47" s="296"/>
      <c r="VHF47" s="296"/>
      <c r="VHG47" s="296"/>
      <c r="VHH47" s="296"/>
      <c r="VHI47" s="296"/>
      <c r="VHJ47" s="296"/>
      <c r="VHK47" s="296"/>
      <c r="VHL47" s="296"/>
      <c r="VHM47" s="296"/>
      <c r="VHN47" s="296"/>
      <c r="VHO47" s="296"/>
      <c r="VHP47" s="296"/>
      <c r="VHQ47" s="296"/>
      <c r="VHR47" s="296"/>
      <c r="VHS47" s="296"/>
      <c r="VHT47" s="296"/>
      <c r="VHU47" s="296"/>
      <c r="VHV47" s="296"/>
      <c r="VHW47" s="296"/>
      <c r="VHX47" s="296"/>
      <c r="VHY47" s="296"/>
      <c r="VHZ47" s="296"/>
      <c r="VIA47" s="296"/>
      <c r="VIB47" s="296"/>
      <c r="VIC47" s="296"/>
      <c r="VID47" s="296"/>
      <c r="VIE47" s="296"/>
      <c r="VIF47" s="296"/>
      <c r="VIG47" s="296"/>
      <c r="VIH47" s="296"/>
      <c r="VII47" s="296"/>
      <c r="VIJ47" s="296"/>
      <c r="VIK47" s="296"/>
      <c r="VIL47" s="296"/>
      <c r="VIM47" s="296"/>
      <c r="VIN47" s="296"/>
      <c r="VIO47" s="296"/>
      <c r="VIP47" s="296"/>
      <c r="VIQ47" s="296"/>
      <c r="VIR47" s="296"/>
      <c r="VIS47" s="296"/>
      <c r="VIT47" s="296"/>
      <c r="VIU47" s="296"/>
      <c r="VIV47" s="296"/>
      <c r="VIW47" s="296"/>
      <c r="VIX47" s="296"/>
      <c r="VIY47" s="296"/>
      <c r="VIZ47" s="296"/>
      <c r="VJA47" s="296"/>
      <c r="VJB47" s="296"/>
      <c r="VJC47" s="296"/>
      <c r="VJD47" s="296"/>
      <c r="VJE47" s="296"/>
      <c r="VJF47" s="296"/>
      <c r="VJG47" s="296"/>
      <c r="VJH47" s="296"/>
      <c r="VJI47" s="296"/>
      <c r="VJJ47" s="296"/>
      <c r="VJK47" s="296"/>
      <c r="VJL47" s="296"/>
      <c r="VJM47" s="296"/>
      <c r="VJN47" s="296"/>
      <c r="VJO47" s="296"/>
      <c r="VJP47" s="296"/>
      <c r="VJQ47" s="296"/>
      <c r="VJR47" s="296"/>
      <c r="VJS47" s="296"/>
      <c r="VJT47" s="296"/>
      <c r="VJU47" s="296"/>
      <c r="VJV47" s="296"/>
      <c r="VJW47" s="296"/>
      <c r="VJX47" s="296"/>
      <c r="VJY47" s="296"/>
      <c r="VJZ47" s="296"/>
      <c r="VKA47" s="296"/>
      <c r="VKB47" s="296"/>
      <c r="VKC47" s="296"/>
      <c r="VKD47" s="296"/>
      <c r="VKE47" s="296"/>
      <c r="VKF47" s="296"/>
      <c r="VKG47" s="296"/>
      <c r="VKH47" s="296"/>
      <c r="VKI47" s="296"/>
      <c r="VKJ47" s="296"/>
      <c r="VKK47" s="296"/>
      <c r="VKL47" s="296"/>
      <c r="VKM47" s="296"/>
      <c r="VKN47" s="296"/>
      <c r="VKO47" s="296"/>
      <c r="VKP47" s="296"/>
      <c r="VKQ47" s="296"/>
      <c r="VKR47" s="296"/>
      <c r="VKS47" s="296"/>
      <c r="VKT47" s="296"/>
      <c r="VKU47" s="296"/>
      <c r="VKV47" s="296"/>
      <c r="VKW47" s="296"/>
      <c r="VKX47" s="296"/>
      <c r="VKY47" s="296"/>
      <c r="VKZ47" s="296"/>
      <c r="VLA47" s="296"/>
      <c r="VLB47" s="296"/>
      <c r="VLC47" s="296"/>
      <c r="VLD47" s="296"/>
      <c r="VLE47" s="296"/>
      <c r="VLF47" s="296"/>
      <c r="VLG47" s="296"/>
      <c r="VLH47" s="296"/>
      <c r="VLI47" s="296"/>
      <c r="VLJ47" s="296"/>
      <c r="VLK47" s="296"/>
      <c r="VLL47" s="296"/>
      <c r="VLM47" s="296"/>
      <c r="VLN47" s="296"/>
      <c r="VLO47" s="296"/>
      <c r="VLP47" s="296"/>
      <c r="VLQ47" s="296"/>
      <c r="VLR47" s="296"/>
      <c r="VLS47" s="296"/>
      <c r="VLT47" s="296"/>
      <c r="VLU47" s="296"/>
      <c r="VLV47" s="296"/>
      <c r="VLW47" s="296"/>
      <c r="VLX47" s="296"/>
      <c r="VLY47" s="296"/>
      <c r="VLZ47" s="296"/>
      <c r="VMA47" s="296"/>
      <c r="VMB47" s="296"/>
      <c r="VMC47" s="296"/>
      <c r="VMD47" s="296"/>
      <c r="VME47" s="296"/>
      <c r="VMF47" s="296"/>
      <c r="VMG47" s="296"/>
      <c r="VMH47" s="296"/>
      <c r="VMI47" s="296"/>
      <c r="VMJ47" s="296"/>
      <c r="VMK47" s="296"/>
      <c r="VML47" s="296"/>
      <c r="VMM47" s="296"/>
      <c r="VMN47" s="296"/>
      <c r="VMO47" s="296"/>
      <c r="VMP47" s="296"/>
      <c r="VMQ47" s="296"/>
      <c r="VMR47" s="296"/>
      <c r="VMS47" s="296"/>
      <c r="VMT47" s="296"/>
      <c r="VMU47" s="296"/>
      <c r="VMV47" s="296"/>
      <c r="VMW47" s="296"/>
      <c r="VMX47" s="296"/>
      <c r="VMY47" s="296"/>
      <c r="VMZ47" s="296"/>
      <c r="VNA47" s="296"/>
      <c r="VNB47" s="296"/>
      <c r="VNC47" s="296"/>
      <c r="VND47" s="296"/>
      <c r="VNE47" s="296"/>
      <c r="VNF47" s="296"/>
      <c r="VNG47" s="296"/>
      <c r="VNH47" s="296"/>
      <c r="VNI47" s="296"/>
      <c r="VNJ47" s="296"/>
      <c r="VNK47" s="296"/>
      <c r="VNL47" s="296"/>
      <c r="VNM47" s="296"/>
      <c r="VNN47" s="296"/>
      <c r="VNO47" s="296"/>
      <c r="VNP47" s="296"/>
      <c r="VNQ47" s="296"/>
      <c r="VNR47" s="296"/>
      <c r="VNS47" s="296"/>
      <c r="VNT47" s="296"/>
      <c r="VNU47" s="296"/>
      <c r="VNV47" s="296"/>
      <c r="VNW47" s="296"/>
      <c r="VNX47" s="296"/>
      <c r="VNY47" s="296"/>
      <c r="VNZ47" s="296"/>
      <c r="VOA47" s="296"/>
      <c r="VOB47" s="296"/>
      <c r="VOC47" s="296"/>
      <c r="VOD47" s="296"/>
      <c r="VOE47" s="296"/>
      <c r="VOF47" s="296"/>
      <c r="VOG47" s="296"/>
      <c r="VOH47" s="296"/>
      <c r="VOI47" s="296"/>
      <c r="VOJ47" s="296"/>
      <c r="VOK47" s="296"/>
      <c r="VOL47" s="296"/>
      <c r="VOM47" s="296"/>
      <c r="VON47" s="296"/>
      <c r="VOO47" s="296"/>
      <c r="VOP47" s="296"/>
      <c r="VOQ47" s="296"/>
      <c r="VOR47" s="296"/>
      <c r="VOS47" s="296"/>
      <c r="VOT47" s="296"/>
      <c r="VOU47" s="296"/>
      <c r="VOV47" s="296"/>
      <c r="VOW47" s="296"/>
      <c r="VOX47" s="296"/>
      <c r="VOY47" s="296"/>
      <c r="VOZ47" s="296"/>
      <c r="VPA47" s="296"/>
      <c r="VPB47" s="296"/>
      <c r="VPC47" s="296"/>
      <c r="VPD47" s="296"/>
      <c r="VPE47" s="296"/>
      <c r="VPF47" s="296"/>
      <c r="VPG47" s="296"/>
      <c r="VPH47" s="296"/>
      <c r="VPI47" s="296"/>
      <c r="VPJ47" s="296"/>
      <c r="VPK47" s="296"/>
      <c r="VPL47" s="296"/>
      <c r="VPM47" s="296"/>
      <c r="VPN47" s="296"/>
      <c r="VPO47" s="296"/>
      <c r="VPP47" s="296"/>
      <c r="VPQ47" s="296"/>
      <c r="VPR47" s="296"/>
      <c r="VPS47" s="296"/>
      <c r="VPT47" s="296"/>
      <c r="VPU47" s="296"/>
      <c r="VPV47" s="296"/>
      <c r="VPW47" s="296"/>
      <c r="VPX47" s="296"/>
      <c r="VPY47" s="296"/>
      <c r="VPZ47" s="296"/>
      <c r="VQA47" s="296"/>
      <c r="VQB47" s="296"/>
      <c r="VQC47" s="296"/>
      <c r="VQD47" s="296"/>
      <c r="VQE47" s="296"/>
      <c r="VQF47" s="296"/>
      <c r="VQG47" s="296"/>
      <c r="VQH47" s="296"/>
      <c r="VQI47" s="296"/>
      <c r="VQJ47" s="296"/>
      <c r="VQK47" s="296"/>
      <c r="VQL47" s="296"/>
      <c r="VQM47" s="296"/>
      <c r="VQN47" s="296"/>
      <c r="VQO47" s="296"/>
      <c r="VQP47" s="296"/>
      <c r="VQQ47" s="296"/>
      <c r="VQR47" s="296"/>
      <c r="VQS47" s="296"/>
      <c r="VQT47" s="296"/>
      <c r="VQU47" s="296"/>
      <c r="VQV47" s="296"/>
      <c r="VQW47" s="296"/>
      <c r="VQX47" s="296"/>
      <c r="VQY47" s="296"/>
      <c r="VQZ47" s="296"/>
      <c r="VRA47" s="296"/>
      <c r="VRB47" s="296"/>
      <c r="VRC47" s="296"/>
      <c r="VRD47" s="296"/>
      <c r="VRE47" s="296"/>
      <c r="VRF47" s="296"/>
      <c r="VRG47" s="296"/>
      <c r="VRH47" s="296"/>
      <c r="VRI47" s="296"/>
      <c r="VRJ47" s="296"/>
      <c r="VRK47" s="296"/>
      <c r="VRL47" s="296"/>
      <c r="VRM47" s="296"/>
      <c r="VRN47" s="296"/>
      <c r="VRO47" s="296"/>
      <c r="VRP47" s="296"/>
      <c r="VRQ47" s="296"/>
      <c r="VRR47" s="296"/>
      <c r="VRS47" s="296"/>
      <c r="VRT47" s="296"/>
      <c r="VRU47" s="296"/>
      <c r="VRV47" s="296"/>
      <c r="VRW47" s="296"/>
      <c r="VRX47" s="296"/>
      <c r="VRY47" s="296"/>
      <c r="VRZ47" s="296"/>
      <c r="VSA47" s="296"/>
      <c r="VSB47" s="296"/>
      <c r="VSC47" s="296"/>
      <c r="VSD47" s="296"/>
      <c r="VSE47" s="296"/>
      <c r="VSF47" s="296"/>
      <c r="VSG47" s="296"/>
      <c r="VSH47" s="296"/>
      <c r="VSI47" s="296"/>
      <c r="VSJ47" s="296"/>
      <c r="VSK47" s="296"/>
      <c r="VSL47" s="296"/>
      <c r="VSM47" s="296"/>
      <c r="VSN47" s="296"/>
      <c r="VSO47" s="296"/>
      <c r="VSP47" s="296"/>
      <c r="VSQ47" s="296"/>
      <c r="VSR47" s="296"/>
      <c r="VSS47" s="296"/>
      <c r="VST47" s="296"/>
      <c r="VSU47" s="296"/>
      <c r="VSV47" s="296"/>
      <c r="VSW47" s="296"/>
      <c r="VSX47" s="296"/>
      <c r="VSY47" s="296"/>
      <c r="VSZ47" s="296"/>
      <c r="VTA47" s="296"/>
      <c r="VTB47" s="296"/>
      <c r="VTC47" s="296"/>
      <c r="VTD47" s="296"/>
      <c r="VTE47" s="296"/>
      <c r="VTF47" s="296"/>
      <c r="VTG47" s="296"/>
      <c r="VTH47" s="296"/>
      <c r="VTI47" s="296"/>
      <c r="VTJ47" s="296"/>
      <c r="VTK47" s="296"/>
      <c r="VTL47" s="296"/>
      <c r="VTM47" s="296"/>
      <c r="VTN47" s="296"/>
      <c r="VTO47" s="296"/>
      <c r="VTP47" s="296"/>
      <c r="VTQ47" s="296"/>
      <c r="VTR47" s="296"/>
      <c r="VTS47" s="296"/>
      <c r="VTT47" s="296"/>
      <c r="VTU47" s="296"/>
      <c r="VTV47" s="296"/>
      <c r="VTW47" s="296"/>
      <c r="VTX47" s="296"/>
      <c r="VTY47" s="296"/>
      <c r="VTZ47" s="296"/>
      <c r="VUA47" s="296"/>
      <c r="VUB47" s="296"/>
      <c r="VUC47" s="296"/>
      <c r="VUD47" s="296"/>
      <c r="VUE47" s="296"/>
      <c r="VUF47" s="296"/>
      <c r="VUG47" s="296"/>
      <c r="VUH47" s="296"/>
      <c r="VUI47" s="296"/>
      <c r="VUJ47" s="296"/>
      <c r="VUK47" s="296"/>
      <c r="VUL47" s="296"/>
      <c r="VUM47" s="296"/>
      <c r="VUN47" s="296"/>
      <c r="VUO47" s="296"/>
      <c r="VUP47" s="296"/>
      <c r="VUQ47" s="296"/>
      <c r="VUR47" s="296"/>
      <c r="VUS47" s="296"/>
      <c r="VUT47" s="296"/>
      <c r="VUU47" s="296"/>
      <c r="VUV47" s="296"/>
      <c r="VUW47" s="296"/>
      <c r="VUX47" s="296"/>
      <c r="VUY47" s="296"/>
      <c r="VUZ47" s="296"/>
      <c r="VVA47" s="296"/>
      <c r="VVB47" s="296"/>
      <c r="VVC47" s="296"/>
      <c r="VVD47" s="296"/>
      <c r="VVE47" s="296"/>
      <c r="VVF47" s="296"/>
      <c r="VVG47" s="296"/>
      <c r="VVH47" s="296"/>
      <c r="VVI47" s="296"/>
      <c r="VVJ47" s="296"/>
      <c r="VVK47" s="296"/>
      <c r="VVL47" s="296"/>
      <c r="VVM47" s="296"/>
      <c r="VVN47" s="296"/>
      <c r="VVO47" s="296"/>
      <c r="VVP47" s="296"/>
      <c r="VVQ47" s="296"/>
      <c r="VVR47" s="296"/>
      <c r="VVS47" s="296"/>
      <c r="VVT47" s="296"/>
      <c r="VVU47" s="296"/>
      <c r="VVV47" s="296"/>
      <c r="VVW47" s="296"/>
      <c r="VVX47" s="296"/>
      <c r="VVY47" s="296"/>
      <c r="VVZ47" s="296"/>
      <c r="VWA47" s="296"/>
      <c r="VWB47" s="296"/>
      <c r="VWC47" s="296"/>
      <c r="VWD47" s="296"/>
      <c r="VWE47" s="296"/>
      <c r="VWF47" s="296"/>
      <c r="VWG47" s="296"/>
      <c r="VWH47" s="296"/>
      <c r="VWI47" s="296"/>
      <c r="VWJ47" s="296"/>
      <c r="VWK47" s="296"/>
      <c r="VWL47" s="296"/>
      <c r="VWM47" s="296"/>
      <c r="VWN47" s="296"/>
      <c r="VWO47" s="296"/>
      <c r="VWP47" s="296"/>
      <c r="VWQ47" s="296"/>
      <c r="VWR47" s="296"/>
      <c r="VWS47" s="296"/>
      <c r="VWT47" s="296"/>
      <c r="VWU47" s="296"/>
      <c r="VWV47" s="296"/>
      <c r="VWW47" s="296"/>
      <c r="VWX47" s="296"/>
      <c r="VWY47" s="296"/>
      <c r="VWZ47" s="296"/>
      <c r="VXA47" s="296"/>
      <c r="VXB47" s="296"/>
      <c r="VXC47" s="296"/>
      <c r="VXD47" s="296"/>
      <c r="VXE47" s="296"/>
      <c r="VXF47" s="296"/>
      <c r="VXG47" s="296"/>
      <c r="VXH47" s="296"/>
      <c r="VXI47" s="296"/>
      <c r="VXJ47" s="296"/>
      <c r="VXK47" s="296"/>
      <c r="VXL47" s="296"/>
      <c r="VXM47" s="296"/>
      <c r="VXN47" s="296"/>
      <c r="VXO47" s="296"/>
      <c r="VXP47" s="296"/>
      <c r="VXQ47" s="296"/>
      <c r="VXR47" s="296"/>
      <c r="VXS47" s="296"/>
      <c r="VXT47" s="296"/>
      <c r="VXU47" s="296"/>
      <c r="VXV47" s="296"/>
      <c r="VXW47" s="296"/>
      <c r="VXX47" s="296"/>
      <c r="VXY47" s="296"/>
      <c r="VXZ47" s="296"/>
      <c r="VYA47" s="296"/>
      <c r="VYB47" s="296"/>
      <c r="VYC47" s="296"/>
      <c r="VYD47" s="296"/>
      <c r="VYE47" s="296"/>
      <c r="VYF47" s="296"/>
      <c r="VYG47" s="296"/>
      <c r="VYH47" s="296"/>
      <c r="VYI47" s="296"/>
      <c r="VYJ47" s="296"/>
      <c r="VYK47" s="296"/>
      <c r="VYL47" s="296"/>
      <c r="VYM47" s="296"/>
      <c r="VYN47" s="296"/>
      <c r="VYO47" s="296"/>
      <c r="VYP47" s="296"/>
      <c r="VYQ47" s="296"/>
      <c r="VYR47" s="296"/>
      <c r="VYS47" s="296"/>
      <c r="VYT47" s="296"/>
      <c r="VYU47" s="296"/>
      <c r="VYV47" s="296"/>
      <c r="VYW47" s="296"/>
      <c r="VYX47" s="296"/>
      <c r="VYY47" s="296"/>
      <c r="VYZ47" s="296"/>
      <c r="VZA47" s="296"/>
      <c r="VZB47" s="296"/>
      <c r="VZC47" s="296"/>
      <c r="VZD47" s="296"/>
      <c r="VZE47" s="296"/>
      <c r="VZF47" s="296"/>
      <c r="VZG47" s="296"/>
      <c r="VZH47" s="296"/>
      <c r="VZI47" s="296"/>
      <c r="VZJ47" s="296"/>
      <c r="VZK47" s="296"/>
      <c r="VZL47" s="296"/>
      <c r="VZM47" s="296"/>
      <c r="VZN47" s="296"/>
      <c r="VZO47" s="296"/>
      <c r="VZP47" s="296"/>
      <c r="VZQ47" s="296"/>
      <c r="VZR47" s="296"/>
      <c r="VZS47" s="296"/>
      <c r="VZT47" s="296"/>
      <c r="VZU47" s="296"/>
      <c r="VZV47" s="296"/>
      <c r="VZW47" s="296"/>
      <c r="VZX47" s="296"/>
      <c r="VZY47" s="296"/>
      <c r="VZZ47" s="296"/>
      <c r="WAA47" s="296"/>
      <c r="WAB47" s="296"/>
      <c r="WAC47" s="296"/>
      <c r="WAD47" s="296"/>
      <c r="WAE47" s="296"/>
      <c r="WAF47" s="296"/>
      <c r="WAG47" s="296"/>
      <c r="WAH47" s="296"/>
      <c r="WAI47" s="296"/>
      <c r="WAJ47" s="296"/>
      <c r="WAK47" s="296"/>
      <c r="WAL47" s="296"/>
      <c r="WAM47" s="296"/>
      <c r="WAN47" s="296"/>
      <c r="WAO47" s="296"/>
      <c r="WAP47" s="296"/>
      <c r="WAQ47" s="296"/>
      <c r="WAR47" s="296"/>
      <c r="WAS47" s="296"/>
      <c r="WAT47" s="296"/>
      <c r="WAU47" s="296"/>
      <c r="WAV47" s="296"/>
      <c r="WAW47" s="296"/>
      <c r="WAX47" s="296"/>
      <c r="WAY47" s="296"/>
      <c r="WAZ47" s="296"/>
      <c r="WBA47" s="296"/>
      <c r="WBB47" s="296"/>
      <c r="WBC47" s="296"/>
      <c r="WBD47" s="296"/>
      <c r="WBE47" s="296"/>
      <c r="WBF47" s="296"/>
      <c r="WBG47" s="296"/>
      <c r="WBH47" s="296"/>
      <c r="WBI47" s="296"/>
      <c r="WBJ47" s="296"/>
      <c r="WBK47" s="296"/>
      <c r="WBL47" s="296"/>
      <c r="WBM47" s="296"/>
      <c r="WBN47" s="296"/>
      <c r="WBO47" s="296"/>
      <c r="WBP47" s="296"/>
      <c r="WBQ47" s="296"/>
      <c r="WBR47" s="296"/>
      <c r="WBS47" s="296"/>
      <c r="WBT47" s="296"/>
      <c r="WBU47" s="296"/>
      <c r="WBV47" s="296"/>
      <c r="WBW47" s="296"/>
      <c r="WBX47" s="296"/>
      <c r="WBY47" s="296"/>
      <c r="WBZ47" s="296"/>
      <c r="WCA47" s="296"/>
      <c r="WCB47" s="296"/>
      <c r="WCC47" s="296"/>
      <c r="WCD47" s="296"/>
      <c r="WCE47" s="296"/>
      <c r="WCF47" s="296"/>
      <c r="WCG47" s="296"/>
      <c r="WCH47" s="296"/>
      <c r="WCI47" s="296"/>
      <c r="WCJ47" s="296"/>
      <c r="WCK47" s="296"/>
      <c r="WCL47" s="296"/>
      <c r="WCM47" s="296"/>
      <c r="WCN47" s="296"/>
      <c r="WCO47" s="296"/>
      <c r="WCP47" s="296"/>
      <c r="WCQ47" s="296"/>
      <c r="WCR47" s="296"/>
      <c r="WCS47" s="296"/>
      <c r="WCT47" s="296"/>
      <c r="WCU47" s="296"/>
      <c r="WCV47" s="296"/>
      <c r="WCW47" s="296"/>
      <c r="WCX47" s="296"/>
      <c r="WCY47" s="296"/>
      <c r="WCZ47" s="296"/>
      <c r="WDA47" s="296"/>
      <c r="WDB47" s="296"/>
      <c r="WDC47" s="296"/>
      <c r="WDD47" s="296"/>
      <c r="WDE47" s="296"/>
      <c r="WDF47" s="296"/>
      <c r="WDG47" s="296"/>
      <c r="WDH47" s="296"/>
      <c r="WDI47" s="296"/>
      <c r="WDJ47" s="296"/>
      <c r="WDK47" s="296"/>
      <c r="WDL47" s="296"/>
      <c r="WDM47" s="296"/>
      <c r="WDN47" s="296"/>
      <c r="WDO47" s="296"/>
      <c r="WDP47" s="296"/>
      <c r="WDQ47" s="296"/>
      <c r="WDR47" s="296"/>
      <c r="WDS47" s="296"/>
      <c r="WDT47" s="296"/>
      <c r="WDU47" s="296"/>
      <c r="WDV47" s="296"/>
      <c r="WDW47" s="296"/>
      <c r="WDX47" s="296"/>
      <c r="WDY47" s="296"/>
      <c r="WDZ47" s="296"/>
      <c r="WEA47" s="296"/>
      <c r="WEB47" s="296"/>
      <c r="WEC47" s="296"/>
      <c r="WED47" s="296"/>
      <c r="WEE47" s="296"/>
      <c r="WEF47" s="296"/>
      <c r="WEG47" s="296"/>
      <c r="WEH47" s="296"/>
      <c r="WEI47" s="296"/>
      <c r="WEJ47" s="296"/>
      <c r="WEK47" s="296"/>
      <c r="WEL47" s="296"/>
      <c r="WEM47" s="296"/>
      <c r="WEN47" s="296"/>
      <c r="WEO47" s="296"/>
      <c r="WEP47" s="296"/>
      <c r="WEQ47" s="296"/>
      <c r="WER47" s="296"/>
      <c r="WES47" s="296"/>
      <c r="WET47" s="296"/>
      <c r="WEU47" s="296"/>
      <c r="WEV47" s="296"/>
      <c r="WEW47" s="296"/>
      <c r="WEX47" s="296"/>
      <c r="WEY47" s="296"/>
      <c r="WEZ47" s="296"/>
      <c r="WFA47" s="296"/>
      <c r="WFB47" s="296"/>
      <c r="WFC47" s="296"/>
      <c r="WFD47" s="296"/>
      <c r="WFE47" s="296"/>
      <c r="WFF47" s="296"/>
      <c r="WFG47" s="296"/>
      <c r="WFH47" s="296"/>
      <c r="WFI47" s="296"/>
      <c r="WFJ47" s="296"/>
      <c r="WFK47" s="296"/>
      <c r="WFL47" s="296"/>
      <c r="WFM47" s="296"/>
      <c r="WFN47" s="296"/>
      <c r="WFO47" s="296"/>
      <c r="WFP47" s="296"/>
      <c r="WFQ47" s="296"/>
      <c r="WFR47" s="296"/>
      <c r="WFS47" s="296"/>
      <c r="WFT47" s="296"/>
      <c r="WFU47" s="296"/>
      <c r="WFV47" s="296"/>
      <c r="WFW47" s="296"/>
      <c r="WFX47" s="296"/>
      <c r="WFY47" s="296"/>
      <c r="WFZ47" s="296"/>
      <c r="WGA47" s="296"/>
      <c r="WGB47" s="296"/>
      <c r="WGC47" s="296"/>
      <c r="WGD47" s="296"/>
      <c r="WGE47" s="296"/>
      <c r="WGF47" s="296"/>
      <c r="WGG47" s="296"/>
      <c r="WGH47" s="296"/>
      <c r="WGI47" s="296"/>
      <c r="WGJ47" s="296"/>
      <c r="WGK47" s="296"/>
      <c r="WGL47" s="296"/>
      <c r="WGM47" s="296"/>
      <c r="WGN47" s="296"/>
      <c r="WGO47" s="296"/>
      <c r="WGP47" s="296"/>
      <c r="WGQ47" s="296"/>
      <c r="WGR47" s="296"/>
      <c r="WGS47" s="296"/>
      <c r="WGT47" s="296"/>
      <c r="WGU47" s="296"/>
      <c r="WGV47" s="296"/>
      <c r="WGW47" s="296"/>
      <c r="WGX47" s="296"/>
      <c r="WGY47" s="296"/>
      <c r="WGZ47" s="296"/>
      <c r="WHA47" s="296"/>
      <c r="WHB47" s="296"/>
      <c r="WHC47" s="296"/>
      <c r="WHD47" s="296"/>
      <c r="WHE47" s="296"/>
      <c r="WHF47" s="296"/>
      <c r="WHG47" s="296"/>
      <c r="WHH47" s="296"/>
      <c r="WHI47" s="296"/>
      <c r="WHJ47" s="296"/>
      <c r="WHK47" s="296"/>
      <c r="WHL47" s="296"/>
      <c r="WHM47" s="296"/>
      <c r="WHN47" s="296"/>
      <c r="WHO47" s="296"/>
      <c r="WHP47" s="296"/>
      <c r="WHQ47" s="296"/>
      <c r="WHR47" s="296"/>
      <c r="WHS47" s="296"/>
      <c r="WHT47" s="296"/>
      <c r="WHU47" s="296"/>
      <c r="WHV47" s="296"/>
      <c r="WHW47" s="296"/>
      <c r="WHX47" s="296"/>
      <c r="WHY47" s="296"/>
      <c r="WHZ47" s="296"/>
      <c r="WIA47" s="296"/>
      <c r="WIB47" s="296"/>
      <c r="WIC47" s="296"/>
      <c r="WID47" s="296"/>
      <c r="WIE47" s="296"/>
      <c r="WIF47" s="296"/>
      <c r="WIG47" s="296"/>
      <c r="WIH47" s="296"/>
      <c r="WII47" s="296"/>
      <c r="WIJ47" s="296"/>
      <c r="WIK47" s="296"/>
      <c r="WIL47" s="296"/>
      <c r="WIM47" s="296"/>
      <c r="WIN47" s="296"/>
      <c r="WIO47" s="296"/>
      <c r="WIP47" s="296"/>
      <c r="WIQ47" s="296"/>
      <c r="WIR47" s="296"/>
      <c r="WIS47" s="296"/>
      <c r="WIT47" s="296"/>
      <c r="WIU47" s="296"/>
      <c r="WIV47" s="296"/>
      <c r="WIW47" s="296"/>
      <c r="WIX47" s="296"/>
      <c r="WIY47" s="296"/>
      <c r="WIZ47" s="296"/>
      <c r="WJA47" s="296"/>
      <c r="WJB47" s="296"/>
      <c r="WJC47" s="296"/>
      <c r="WJD47" s="296"/>
      <c r="WJE47" s="296"/>
      <c r="WJF47" s="296"/>
      <c r="WJG47" s="296"/>
      <c r="WJH47" s="296"/>
      <c r="WJI47" s="296"/>
      <c r="WJJ47" s="296"/>
      <c r="WJK47" s="296"/>
      <c r="WJL47" s="296"/>
      <c r="WJM47" s="296"/>
      <c r="WJN47" s="296"/>
      <c r="WJO47" s="296"/>
      <c r="WJP47" s="296"/>
      <c r="WJQ47" s="296"/>
      <c r="WJR47" s="296"/>
      <c r="WJS47" s="296"/>
      <c r="WJT47" s="296"/>
      <c r="WJU47" s="296"/>
      <c r="WJV47" s="296"/>
      <c r="WJW47" s="296"/>
      <c r="WJX47" s="296"/>
      <c r="WJY47" s="296"/>
      <c r="WJZ47" s="296"/>
      <c r="WKA47" s="296"/>
      <c r="WKB47" s="296"/>
      <c r="WKC47" s="296"/>
      <c r="WKD47" s="296"/>
      <c r="WKE47" s="296"/>
      <c r="WKF47" s="296"/>
      <c r="WKG47" s="296"/>
      <c r="WKH47" s="296"/>
      <c r="WKI47" s="296"/>
      <c r="WKJ47" s="296"/>
      <c r="WKK47" s="296"/>
      <c r="WKL47" s="296"/>
      <c r="WKM47" s="296"/>
      <c r="WKN47" s="296"/>
      <c r="WKO47" s="296"/>
      <c r="WKP47" s="296"/>
      <c r="WKQ47" s="296"/>
      <c r="WKR47" s="296"/>
      <c r="WKS47" s="296"/>
      <c r="WKT47" s="296"/>
      <c r="WKU47" s="296"/>
      <c r="WKV47" s="296"/>
      <c r="WKW47" s="296"/>
      <c r="WKX47" s="296"/>
      <c r="WKY47" s="296"/>
      <c r="WKZ47" s="296"/>
      <c r="WLA47" s="296"/>
      <c r="WLB47" s="296"/>
      <c r="WLC47" s="296"/>
      <c r="WLD47" s="296"/>
      <c r="WLE47" s="296"/>
      <c r="WLF47" s="296"/>
      <c r="WLG47" s="296"/>
      <c r="WLH47" s="296"/>
      <c r="WLI47" s="296"/>
      <c r="WLJ47" s="296"/>
      <c r="WLK47" s="296"/>
      <c r="WLL47" s="296"/>
      <c r="WLM47" s="296"/>
      <c r="WLN47" s="296"/>
      <c r="WLO47" s="296"/>
      <c r="WLP47" s="296"/>
      <c r="WLQ47" s="296"/>
      <c r="WLR47" s="296"/>
      <c r="WLS47" s="296"/>
      <c r="WLT47" s="296"/>
      <c r="WLU47" s="296"/>
      <c r="WLV47" s="296"/>
      <c r="WLW47" s="296"/>
      <c r="WLX47" s="296"/>
      <c r="WLY47" s="296"/>
      <c r="WLZ47" s="296"/>
      <c r="WMA47" s="296"/>
      <c r="WMB47" s="296"/>
      <c r="WMC47" s="296"/>
      <c r="WMD47" s="296"/>
      <c r="WME47" s="296"/>
      <c r="WMF47" s="296"/>
      <c r="WMG47" s="296"/>
      <c r="WMH47" s="296"/>
      <c r="WMI47" s="296"/>
      <c r="WMJ47" s="296"/>
      <c r="WMK47" s="296"/>
      <c r="WML47" s="296"/>
      <c r="WMM47" s="296"/>
      <c r="WMN47" s="296"/>
      <c r="WMO47" s="296"/>
      <c r="WMP47" s="296"/>
      <c r="WMQ47" s="296"/>
      <c r="WMR47" s="296"/>
      <c r="WMS47" s="296"/>
      <c r="WMT47" s="296"/>
      <c r="WMU47" s="296"/>
      <c r="WMV47" s="296"/>
      <c r="WMW47" s="296"/>
      <c r="WMX47" s="296"/>
      <c r="WMY47" s="296"/>
      <c r="WMZ47" s="296"/>
      <c r="WNA47" s="296"/>
      <c r="WNB47" s="296"/>
      <c r="WNC47" s="296"/>
      <c r="WND47" s="296"/>
      <c r="WNE47" s="296"/>
      <c r="WNF47" s="296"/>
      <c r="WNG47" s="296"/>
      <c r="WNH47" s="296"/>
      <c r="WNI47" s="296"/>
      <c r="WNJ47" s="296"/>
      <c r="WNK47" s="296"/>
      <c r="WNL47" s="296"/>
      <c r="WNM47" s="296"/>
      <c r="WNN47" s="296"/>
      <c r="WNO47" s="296"/>
      <c r="WNP47" s="296"/>
      <c r="WNQ47" s="296"/>
      <c r="WNR47" s="296"/>
      <c r="WNS47" s="296"/>
      <c r="WNT47" s="296"/>
      <c r="WNU47" s="296"/>
      <c r="WNV47" s="296"/>
      <c r="WNW47" s="296"/>
      <c r="WNX47" s="296"/>
      <c r="WNY47" s="296"/>
      <c r="WNZ47" s="296"/>
      <c r="WOA47" s="296"/>
      <c r="WOB47" s="296"/>
      <c r="WOC47" s="296"/>
      <c r="WOD47" s="296"/>
      <c r="WOE47" s="296"/>
      <c r="WOF47" s="296"/>
      <c r="WOG47" s="296"/>
      <c r="WOH47" s="296"/>
      <c r="WOI47" s="296"/>
      <c r="WOJ47" s="296"/>
      <c r="WOK47" s="296"/>
      <c r="WOL47" s="296"/>
      <c r="WOM47" s="296"/>
      <c r="WON47" s="296"/>
      <c r="WOO47" s="296"/>
      <c r="WOP47" s="296"/>
      <c r="WOQ47" s="296"/>
      <c r="WOR47" s="296"/>
      <c r="WOS47" s="296"/>
      <c r="WOT47" s="296"/>
      <c r="WOU47" s="296"/>
      <c r="WOV47" s="296"/>
      <c r="WOW47" s="296"/>
      <c r="WOX47" s="296"/>
      <c r="WOY47" s="296"/>
      <c r="WOZ47" s="296"/>
      <c r="WPA47" s="296"/>
      <c r="WPB47" s="296"/>
      <c r="WPC47" s="296"/>
      <c r="WPD47" s="296"/>
      <c r="WPE47" s="296"/>
      <c r="WPF47" s="296"/>
      <c r="WPG47" s="296"/>
      <c r="WPH47" s="296"/>
      <c r="WPI47" s="296"/>
      <c r="WPJ47" s="296"/>
      <c r="WPK47" s="296"/>
      <c r="WPL47" s="296"/>
      <c r="WPM47" s="296"/>
      <c r="WPN47" s="296"/>
      <c r="WPO47" s="296"/>
      <c r="WPP47" s="296"/>
      <c r="WPQ47" s="296"/>
      <c r="WPR47" s="296"/>
      <c r="WPS47" s="296"/>
      <c r="WPT47" s="296"/>
      <c r="WPU47" s="296"/>
      <c r="WPV47" s="296"/>
      <c r="WPW47" s="296"/>
      <c r="WPX47" s="296"/>
      <c r="WPY47" s="296"/>
      <c r="WPZ47" s="296"/>
      <c r="WQA47" s="296"/>
      <c r="WQB47" s="296"/>
      <c r="WQC47" s="296"/>
      <c r="WQD47" s="296"/>
      <c r="WQE47" s="296"/>
      <c r="WQF47" s="296"/>
      <c r="WQG47" s="296"/>
      <c r="WQH47" s="296"/>
      <c r="WQI47" s="296"/>
      <c r="WQJ47" s="296"/>
      <c r="WQK47" s="296"/>
      <c r="WQL47" s="296"/>
      <c r="WQM47" s="296"/>
      <c r="WQN47" s="296"/>
      <c r="WQO47" s="296"/>
      <c r="WQP47" s="296"/>
      <c r="WQQ47" s="296"/>
      <c r="WQR47" s="296"/>
      <c r="WQS47" s="296"/>
      <c r="WQT47" s="296"/>
      <c r="WQU47" s="296"/>
      <c r="WQV47" s="296"/>
      <c r="WQW47" s="296"/>
      <c r="WQX47" s="296"/>
      <c r="WQY47" s="296"/>
      <c r="WQZ47" s="296"/>
      <c r="WRA47" s="296"/>
      <c r="WRB47" s="296"/>
      <c r="WRC47" s="296"/>
      <c r="WRD47" s="296"/>
      <c r="WRE47" s="296"/>
      <c r="WRF47" s="296"/>
      <c r="WRG47" s="296"/>
      <c r="WRH47" s="296"/>
      <c r="WRI47" s="296"/>
      <c r="WRJ47" s="296"/>
      <c r="WRK47" s="296"/>
      <c r="WRL47" s="296"/>
      <c r="WRM47" s="296"/>
      <c r="WRN47" s="296"/>
      <c r="WRO47" s="296"/>
      <c r="WRP47" s="296"/>
      <c r="WRQ47" s="296"/>
      <c r="WRR47" s="296"/>
      <c r="WRS47" s="296"/>
      <c r="WRT47" s="296"/>
      <c r="WRU47" s="296"/>
      <c r="WRV47" s="296"/>
      <c r="WRW47" s="296"/>
      <c r="WRX47" s="296"/>
      <c r="WRY47" s="296"/>
      <c r="WRZ47" s="296"/>
      <c r="WSA47" s="296"/>
      <c r="WSB47" s="296"/>
      <c r="WSC47" s="296"/>
      <c r="WSD47" s="296"/>
      <c r="WSE47" s="296"/>
      <c r="WSF47" s="296"/>
      <c r="WSG47" s="296"/>
      <c r="WSH47" s="296"/>
      <c r="WSI47" s="296"/>
      <c r="WSJ47" s="296"/>
      <c r="WSK47" s="296"/>
      <c r="WSL47" s="296"/>
      <c r="WSM47" s="296"/>
      <c r="WSN47" s="296"/>
      <c r="WSO47" s="296"/>
      <c r="WSP47" s="296"/>
      <c r="WSQ47" s="296"/>
      <c r="WSR47" s="296"/>
      <c r="WSS47" s="296"/>
      <c r="WST47" s="296"/>
      <c r="WSU47" s="296"/>
      <c r="WSV47" s="296"/>
      <c r="WSW47" s="296"/>
      <c r="WSX47" s="296"/>
      <c r="WSY47" s="296"/>
      <c r="WSZ47" s="296"/>
      <c r="WTA47" s="296"/>
      <c r="WTB47" s="296"/>
      <c r="WTC47" s="296"/>
      <c r="WTD47" s="296"/>
      <c r="WTE47" s="296"/>
      <c r="WTF47" s="296"/>
      <c r="WTG47" s="296"/>
      <c r="WTH47" s="296"/>
      <c r="WTI47" s="296"/>
      <c r="WTJ47" s="296"/>
      <c r="WTK47" s="296"/>
      <c r="WTL47" s="296"/>
      <c r="WTM47" s="296"/>
      <c r="WTN47" s="296"/>
      <c r="WTO47" s="296"/>
      <c r="WTP47" s="296"/>
      <c r="WTQ47" s="296"/>
      <c r="WTR47" s="296"/>
      <c r="WTS47" s="296"/>
      <c r="WTT47" s="296"/>
      <c r="WTU47" s="296"/>
      <c r="WTV47" s="296"/>
      <c r="WTW47" s="296"/>
      <c r="WTX47" s="296"/>
      <c r="WTY47" s="296"/>
      <c r="WTZ47" s="296"/>
      <c r="WUA47" s="296"/>
      <c r="WUB47" s="296"/>
      <c r="WUC47" s="296"/>
      <c r="WUD47" s="296"/>
      <c r="WUE47" s="296"/>
      <c r="WUF47" s="296"/>
      <c r="WUG47" s="296"/>
      <c r="WUH47" s="296"/>
      <c r="WUI47" s="296"/>
      <c r="WUJ47" s="296"/>
      <c r="WUK47" s="296"/>
      <c r="WUL47" s="296"/>
      <c r="WUM47" s="296"/>
      <c r="WUN47" s="296"/>
      <c r="WUO47" s="296"/>
      <c r="WUP47" s="296"/>
      <c r="WUQ47" s="296"/>
      <c r="WUR47" s="296"/>
      <c r="WUS47" s="296"/>
      <c r="WUT47" s="296"/>
      <c r="WUU47" s="296"/>
      <c r="WUV47" s="296"/>
      <c r="WUW47" s="296"/>
      <c r="WUX47" s="296"/>
      <c r="WUY47" s="296"/>
      <c r="WUZ47" s="296"/>
      <c r="WVA47" s="296"/>
      <c r="WVB47" s="296"/>
      <c r="WVC47" s="296"/>
      <c r="WVD47" s="296"/>
      <c r="WVE47" s="296"/>
      <c r="WVF47" s="296"/>
      <c r="WVG47" s="296"/>
      <c r="WVH47" s="296"/>
      <c r="WVI47" s="296"/>
      <c r="WVJ47" s="296"/>
      <c r="WVK47" s="296"/>
      <c r="WVL47" s="296"/>
      <c r="WVM47" s="296"/>
      <c r="WVN47" s="296"/>
      <c r="WVO47" s="296"/>
      <c r="WVP47" s="296"/>
      <c r="WVQ47" s="296"/>
      <c r="WVR47" s="296"/>
      <c r="WVS47" s="296"/>
      <c r="WVT47" s="296"/>
      <c r="WVU47" s="296"/>
      <c r="WVV47" s="296"/>
      <c r="WVW47" s="296"/>
      <c r="WVX47" s="296"/>
      <c r="WVY47" s="296"/>
      <c r="WVZ47" s="296"/>
      <c r="WWA47" s="296"/>
      <c r="WWB47" s="296"/>
      <c r="WWC47" s="296"/>
      <c r="WWD47" s="296"/>
      <c r="WWE47" s="296"/>
      <c r="WWF47" s="296"/>
      <c r="WWG47" s="296"/>
      <c r="WWH47" s="296"/>
      <c r="WWI47" s="296"/>
      <c r="WWJ47" s="296"/>
      <c r="WWK47" s="296"/>
      <c r="WWL47" s="296"/>
      <c r="WWM47" s="296"/>
      <c r="WWN47" s="296"/>
      <c r="WWO47" s="296"/>
      <c r="WWP47" s="296"/>
      <c r="WWQ47" s="296"/>
      <c r="WWR47" s="296"/>
      <c r="WWS47" s="296"/>
      <c r="WWT47" s="296"/>
      <c r="WWU47" s="296"/>
      <c r="WWV47" s="296"/>
      <c r="WWW47" s="296"/>
      <c r="WWX47" s="296"/>
      <c r="WWY47" s="296"/>
      <c r="WWZ47" s="296"/>
      <c r="WXA47" s="296"/>
      <c r="WXB47" s="296"/>
      <c r="WXC47" s="296"/>
      <c r="WXD47" s="296"/>
      <c r="WXE47" s="296"/>
      <c r="WXF47" s="296"/>
      <c r="WXG47" s="296"/>
      <c r="WXH47" s="296"/>
      <c r="WXI47" s="296"/>
      <c r="WXJ47" s="296"/>
      <c r="WXK47" s="296"/>
      <c r="WXL47" s="296"/>
      <c r="WXM47" s="296"/>
      <c r="WXN47" s="296"/>
      <c r="WXO47" s="296"/>
      <c r="WXP47" s="296"/>
      <c r="WXQ47" s="296"/>
      <c r="WXR47" s="296"/>
      <c r="WXS47" s="296"/>
      <c r="WXT47" s="296"/>
      <c r="WXU47" s="296"/>
      <c r="WXV47" s="296"/>
      <c r="WXW47" s="296"/>
      <c r="WXX47" s="296"/>
      <c r="WXY47" s="296"/>
      <c r="WXZ47" s="296"/>
      <c r="WYA47" s="296"/>
      <c r="WYB47" s="296"/>
      <c r="WYC47" s="296"/>
      <c r="WYD47" s="296"/>
      <c r="WYE47" s="296"/>
      <c r="WYF47" s="296"/>
      <c r="WYG47" s="296"/>
      <c r="WYH47" s="296"/>
      <c r="WYI47" s="296"/>
      <c r="WYJ47" s="296"/>
      <c r="WYK47" s="296"/>
      <c r="WYL47" s="296"/>
      <c r="WYM47" s="296"/>
      <c r="WYN47" s="296"/>
      <c r="WYO47" s="296"/>
      <c r="WYP47" s="296"/>
      <c r="WYQ47" s="296"/>
      <c r="WYR47" s="296"/>
      <c r="WYS47" s="296"/>
      <c r="WYT47" s="296"/>
      <c r="WYU47" s="296"/>
      <c r="WYV47" s="296"/>
      <c r="WYW47" s="296"/>
      <c r="WYX47" s="296"/>
      <c r="WYY47" s="296"/>
      <c r="WYZ47" s="296"/>
      <c r="WZA47" s="296"/>
      <c r="WZB47" s="296"/>
      <c r="WZC47" s="296"/>
      <c r="WZD47" s="296"/>
      <c r="WZE47" s="296"/>
      <c r="WZF47" s="296"/>
      <c r="WZG47" s="296"/>
      <c r="WZH47" s="296"/>
      <c r="WZI47" s="296"/>
      <c r="WZJ47" s="296"/>
      <c r="WZK47" s="296"/>
      <c r="WZL47" s="296"/>
      <c r="WZM47" s="296"/>
      <c r="WZN47" s="296"/>
      <c r="WZO47" s="296"/>
      <c r="WZP47" s="296"/>
      <c r="WZQ47" s="296"/>
      <c r="WZR47" s="296"/>
      <c r="WZS47" s="296"/>
      <c r="WZT47" s="296"/>
      <c r="WZU47" s="296"/>
      <c r="WZV47" s="296"/>
      <c r="WZW47" s="296"/>
      <c r="WZX47" s="296"/>
      <c r="WZY47" s="296"/>
      <c r="WZZ47" s="296"/>
      <c r="XAA47" s="296"/>
      <c r="XAB47" s="296"/>
      <c r="XAC47" s="296"/>
      <c r="XAD47" s="296"/>
      <c r="XAE47" s="296"/>
      <c r="XAF47" s="296"/>
      <c r="XAG47" s="296"/>
      <c r="XAH47" s="296"/>
      <c r="XAI47" s="296"/>
      <c r="XAJ47" s="296"/>
      <c r="XAK47" s="296"/>
      <c r="XAL47" s="296"/>
      <c r="XAM47" s="296"/>
      <c r="XAN47" s="296"/>
      <c r="XAO47" s="296"/>
      <c r="XAP47" s="296"/>
      <c r="XAQ47" s="296"/>
      <c r="XAR47" s="296"/>
      <c r="XAS47" s="296"/>
      <c r="XAT47" s="296"/>
      <c r="XAU47" s="296"/>
      <c r="XAV47" s="296"/>
      <c r="XAW47" s="296"/>
      <c r="XAX47" s="296"/>
      <c r="XAY47" s="296"/>
      <c r="XAZ47" s="296"/>
      <c r="XBA47" s="296"/>
      <c r="XBB47" s="296"/>
      <c r="XBC47" s="296"/>
      <c r="XBD47" s="296"/>
      <c r="XBE47" s="296"/>
      <c r="XBF47" s="296"/>
      <c r="XBG47" s="296"/>
      <c r="XBH47" s="296"/>
      <c r="XBI47" s="296"/>
      <c r="XBJ47" s="296"/>
      <c r="XBK47" s="296"/>
      <c r="XBL47" s="296"/>
      <c r="XBM47" s="296"/>
      <c r="XBN47" s="296"/>
      <c r="XBO47" s="296"/>
      <c r="XBP47" s="296"/>
      <c r="XBQ47" s="296"/>
      <c r="XBR47" s="296"/>
      <c r="XBS47" s="296"/>
      <c r="XBT47" s="296"/>
      <c r="XBU47" s="296"/>
      <c r="XBV47" s="296"/>
      <c r="XBW47" s="296"/>
      <c r="XBX47" s="296"/>
      <c r="XBY47" s="296"/>
      <c r="XBZ47" s="296"/>
      <c r="XCA47" s="296"/>
      <c r="XCB47" s="296"/>
      <c r="XCC47" s="296"/>
      <c r="XCD47" s="296"/>
      <c r="XCE47" s="296"/>
      <c r="XCF47" s="296"/>
      <c r="XCG47" s="296"/>
      <c r="XCH47" s="296"/>
      <c r="XCI47" s="296"/>
      <c r="XCJ47" s="296"/>
      <c r="XCK47" s="296"/>
      <c r="XCL47" s="296"/>
      <c r="XCM47" s="296"/>
      <c r="XCN47" s="296"/>
      <c r="XCO47" s="296"/>
      <c r="XCP47" s="296"/>
      <c r="XCQ47" s="296"/>
      <c r="XCR47" s="296"/>
      <c r="XCS47" s="296"/>
      <c r="XCT47" s="296"/>
      <c r="XCU47" s="296"/>
      <c r="XCV47" s="296"/>
      <c r="XCW47" s="296"/>
      <c r="XCX47" s="296"/>
      <c r="XCY47" s="296"/>
      <c r="XCZ47" s="296"/>
      <c r="XDA47" s="296"/>
      <c r="XDB47" s="296"/>
      <c r="XDC47" s="296"/>
      <c r="XDD47" s="296"/>
      <c r="XDE47" s="296"/>
      <c r="XDF47" s="296"/>
      <c r="XDG47" s="296"/>
      <c r="XDH47" s="296"/>
      <c r="XDI47" s="296"/>
      <c r="XDJ47" s="296"/>
      <c r="XDK47" s="296"/>
      <c r="XDL47" s="296"/>
      <c r="XDM47" s="296"/>
      <c r="XDN47" s="296"/>
    </row>
    <row r="48" spans="1:16342">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row>
    <row r="49" spans="10:16342">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row>
    <row r="50" spans="10:16342">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row>
    <row r="51" spans="10:16342" s="146" customFormat="1">
      <c r="Y51" s="296"/>
      <c r="Z51" s="296"/>
      <c r="AA51" s="296"/>
      <c r="AB51" s="296"/>
      <c r="AC51" s="296"/>
      <c r="AD51" s="296"/>
      <c r="AE51" s="296"/>
      <c r="AF51" s="296"/>
      <c r="AG51" s="296"/>
      <c r="AH51" s="296"/>
      <c r="AI51" s="296"/>
      <c r="AJ51" s="296"/>
      <c r="AK51" s="296"/>
      <c r="AL51" s="296"/>
      <c r="AM51" s="296"/>
      <c r="AN51" s="296"/>
      <c r="AO51" s="296"/>
      <c r="AP51" s="296"/>
      <c r="AQ51" s="296"/>
      <c r="AR51" s="296"/>
      <c r="AS51" s="296"/>
      <c r="AT51" s="296"/>
      <c r="AU51" s="296"/>
      <c r="AV51" s="296"/>
      <c r="AW51" s="296"/>
      <c r="AX51" s="296"/>
      <c r="AY51" s="296"/>
      <c r="AZ51" s="296"/>
      <c r="BA51" s="296"/>
      <c r="BB51" s="296"/>
      <c r="BC51" s="296"/>
      <c r="BD51" s="296"/>
      <c r="BE51" s="296"/>
      <c r="BF51" s="296"/>
      <c r="BG51" s="296"/>
      <c r="BH51" s="296"/>
      <c r="BI51" s="296"/>
      <c r="BJ51" s="296"/>
      <c r="BK51" s="296"/>
      <c r="BL51" s="296"/>
      <c r="BM51" s="296"/>
      <c r="BN51" s="296"/>
      <c r="BO51" s="296"/>
      <c r="BP51" s="296"/>
      <c r="BQ51" s="296"/>
      <c r="BR51" s="296"/>
      <c r="BS51" s="296"/>
      <c r="BT51" s="296"/>
      <c r="BU51" s="296"/>
      <c r="BV51" s="296"/>
      <c r="BW51" s="296"/>
      <c r="BX51" s="296"/>
      <c r="BY51" s="296"/>
      <c r="BZ51" s="296"/>
      <c r="CA51" s="296"/>
      <c r="CB51" s="296"/>
      <c r="CC51" s="296"/>
      <c r="CD51" s="296"/>
      <c r="CE51" s="296"/>
      <c r="CF51" s="296"/>
      <c r="CG51" s="296"/>
      <c r="CH51" s="296"/>
      <c r="CI51" s="296"/>
      <c r="CJ51" s="296"/>
      <c r="CK51" s="296"/>
      <c r="CL51" s="296"/>
      <c r="CM51" s="296"/>
      <c r="CN51" s="296"/>
      <c r="CO51" s="296"/>
      <c r="CP51" s="296"/>
      <c r="CQ51" s="296"/>
      <c r="CR51" s="296"/>
      <c r="CS51" s="296"/>
      <c r="CT51" s="296"/>
      <c r="CU51" s="296"/>
      <c r="CV51" s="296"/>
      <c r="CW51" s="296"/>
      <c r="CX51" s="296"/>
      <c r="CY51" s="296"/>
      <c r="CZ51" s="296"/>
      <c r="DA51" s="296"/>
      <c r="DB51" s="296"/>
      <c r="DC51" s="296"/>
      <c r="DD51" s="296"/>
      <c r="DE51" s="296"/>
      <c r="DF51" s="296"/>
      <c r="DG51" s="296"/>
      <c r="DH51" s="296"/>
      <c r="DI51" s="296"/>
      <c r="DJ51" s="296"/>
      <c r="DK51" s="296"/>
      <c r="DL51" s="296"/>
      <c r="DM51" s="296"/>
      <c r="DN51" s="296"/>
      <c r="DO51" s="296"/>
      <c r="DP51" s="296"/>
      <c r="DQ51" s="296"/>
      <c r="DR51" s="296"/>
      <c r="DS51" s="296"/>
      <c r="DT51" s="296"/>
      <c r="DU51" s="296"/>
      <c r="DV51" s="296"/>
      <c r="DW51" s="296"/>
      <c r="DX51" s="296"/>
      <c r="DY51" s="296"/>
      <c r="DZ51" s="296"/>
      <c r="EA51" s="296"/>
      <c r="EB51" s="296"/>
      <c r="EC51" s="296"/>
      <c r="ED51" s="296"/>
      <c r="EE51" s="296"/>
      <c r="EF51" s="296"/>
      <c r="EG51" s="296"/>
      <c r="EH51" s="296"/>
      <c r="EI51" s="296"/>
      <c r="EJ51" s="296"/>
      <c r="EK51" s="296"/>
      <c r="EL51" s="296"/>
      <c r="EM51" s="296"/>
      <c r="EN51" s="296"/>
      <c r="EO51" s="296"/>
      <c r="EP51" s="296"/>
      <c r="EQ51" s="296"/>
      <c r="ER51" s="296"/>
      <c r="ES51" s="296"/>
      <c r="ET51" s="296"/>
      <c r="EU51" s="296"/>
      <c r="EV51" s="296"/>
      <c r="EW51" s="296"/>
      <c r="EX51" s="296"/>
      <c r="EY51" s="296"/>
      <c r="EZ51" s="296"/>
      <c r="FA51" s="296"/>
      <c r="FB51" s="296"/>
      <c r="FC51" s="296"/>
      <c r="FD51" s="296"/>
      <c r="FE51" s="296"/>
      <c r="FF51" s="296"/>
      <c r="FG51" s="296"/>
      <c r="FH51" s="296"/>
      <c r="FI51" s="296"/>
      <c r="FJ51" s="296"/>
      <c r="FK51" s="296"/>
      <c r="FL51" s="296"/>
      <c r="FM51" s="296"/>
      <c r="FN51" s="296"/>
      <c r="FO51" s="296"/>
      <c r="FP51" s="296"/>
      <c r="FQ51" s="296"/>
      <c r="FR51" s="296"/>
      <c r="FS51" s="296"/>
      <c r="FT51" s="296"/>
      <c r="FU51" s="296"/>
      <c r="FV51" s="296"/>
      <c r="FW51" s="296"/>
      <c r="FX51" s="296"/>
      <c r="FY51" s="296"/>
      <c r="FZ51" s="296"/>
      <c r="GA51" s="296"/>
      <c r="GB51" s="296"/>
      <c r="GC51" s="296"/>
      <c r="GD51" s="296"/>
      <c r="GE51" s="296"/>
      <c r="GF51" s="296"/>
      <c r="GG51" s="296"/>
      <c r="GH51" s="296"/>
      <c r="GI51" s="296"/>
      <c r="GJ51" s="296"/>
      <c r="GK51" s="296"/>
      <c r="GL51" s="296"/>
      <c r="GM51" s="296"/>
      <c r="GN51" s="296"/>
      <c r="GO51" s="296"/>
      <c r="GP51" s="296"/>
      <c r="GQ51" s="296"/>
      <c r="GR51" s="296"/>
      <c r="GS51" s="296"/>
      <c r="GT51" s="296"/>
      <c r="GU51" s="296"/>
      <c r="GV51" s="296"/>
      <c r="GW51" s="296"/>
      <c r="GX51" s="296"/>
      <c r="GY51" s="296"/>
      <c r="GZ51" s="296"/>
      <c r="HA51" s="296"/>
      <c r="HB51" s="296"/>
      <c r="HC51" s="296"/>
      <c r="HD51" s="296"/>
      <c r="HE51" s="296"/>
      <c r="HF51" s="296"/>
      <c r="HG51" s="296"/>
      <c r="HH51" s="296"/>
      <c r="HI51" s="296"/>
      <c r="HJ51" s="296"/>
      <c r="HK51" s="296"/>
      <c r="HL51" s="296"/>
      <c r="HM51" s="296"/>
      <c r="HN51" s="296"/>
      <c r="HO51" s="296"/>
      <c r="HP51" s="296"/>
      <c r="HQ51" s="296"/>
      <c r="HR51" s="296"/>
      <c r="HS51" s="296"/>
      <c r="HT51" s="296"/>
      <c r="HU51" s="296"/>
      <c r="HV51" s="296"/>
      <c r="HW51" s="296"/>
      <c r="HX51" s="296"/>
      <c r="HY51" s="296"/>
      <c r="HZ51" s="296"/>
      <c r="IA51" s="296"/>
      <c r="IB51" s="296"/>
      <c r="IC51" s="296"/>
      <c r="ID51" s="296"/>
      <c r="IE51" s="296"/>
      <c r="IF51" s="296"/>
      <c r="IG51" s="296"/>
      <c r="IH51" s="296"/>
      <c r="II51" s="296"/>
      <c r="IJ51" s="296"/>
      <c r="IK51" s="296"/>
      <c r="IL51" s="296"/>
      <c r="IM51" s="296"/>
      <c r="IN51" s="296"/>
      <c r="IO51" s="296"/>
      <c r="IP51" s="296"/>
      <c r="IQ51" s="296"/>
      <c r="IR51" s="296"/>
      <c r="IS51" s="296"/>
      <c r="IT51" s="296"/>
      <c r="IU51" s="296"/>
      <c r="IV51" s="296"/>
      <c r="IW51" s="296"/>
      <c r="IX51" s="296"/>
      <c r="IY51" s="296"/>
      <c r="IZ51" s="296"/>
      <c r="JA51" s="296"/>
      <c r="JB51" s="296"/>
      <c r="JC51" s="296"/>
      <c r="JD51" s="296"/>
      <c r="JE51" s="296"/>
      <c r="JF51" s="296"/>
      <c r="JG51" s="296"/>
      <c r="JH51" s="296"/>
      <c r="JI51" s="296"/>
      <c r="JJ51" s="296"/>
      <c r="JK51" s="296"/>
      <c r="JL51" s="296"/>
      <c r="JM51" s="296"/>
      <c r="JN51" s="296"/>
      <c r="JO51" s="296"/>
      <c r="JP51" s="296"/>
      <c r="JQ51" s="296"/>
      <c r="JR51" s="296"/>
      <c r="JS51" s="296"/>
      <c r="JT51" s="296"/>
      <c r="JU51" s="296"/>
      <c r="JV51" s="296"/>
      <c r="JW51" s="296"/>
      <c r="JX51" s="296"/>
      <c r="JY51" s="296"/>
      <c r="JZ51" s="296"/>
      <c r="KA51" s="296"/>
      <c r="KB51" s="296"/>
      <c r="KC51" s="296"/>
      <c r="KD51" s="296"/>
      <c r="KE51" s="296"/>
      <c r="KF51" s="296"/>
      <c r="KG51" s="296"/>
      <c r="KH51" s="296"/>
      <c r="KI51" s="296"/>
      <c r="KJ51" s="296"/>
      <c r="KK51" s="296"/>
      <c r="KL51" s="296"/>
      <c r="KM51" s="296"/>
      <c r="KN51" s="296"/>
      <c r="KO51" s="296"/>
      <c r="KP51" s="296"/>
      <c r="KQ51" s="296"/>
      <c r="KR51" s="296"/>
      <c r="KS51" s="296"/>
      <c r="KT51" s="296"/>
      <c r="KU51" s="296"/>
      <c r="KV51" s="296"/>
      <c r="KW51" s="296"/>
      <c r="KX51" s="296"/>
      <c r="KY51" s="296"/>
      <c r="KZ51" s="296"/>
      <c r="LA51" s="296"/>
      <c r="LB51" s="296"/>
      <c r="LC51" s="296"/>
      <c r="LD51" s="296"/>
      <c r="LE51" s="296"/>
      <c r="LF51" s="296"/>
      <c r="LG51" s="296"/>
      <c r="LH51" s="296"/>
      <c r="LI51" s="296"/>
      <c r="LJ51" s="296"/>
      <c r="LK51" s="296"/>
      <c r="LL51" s="296"/>
      <c r="LM51" s="296"/>
      <c r="LN51" s="296"/>
      <c r="LO51" s="296"/>
      <c r="LP51" s="296"/>
      <c r="LQ51" s="296"/>
      <c r="LR51" s="296"/>
      <c r="LS51" s="296"/>
      <c r="LT51" s="296"/>
      <c r="LU51" s="296"/>
      <c r="LV51" s="296"/>
      <c r="LW51" s="296"/>
      <c r="LX51" s="296"/>
      <c r="LY51" s="296"/>
      <c r="LZ51" s="296"/>
      <c r="MA51" s="296"/>
      <c r="MB51" s="296"/>
      <c r="MC51" s="296"/>
      <c r="MD51" s="296"/>
      <c r="ME51" s="296"/>
      <c r="MF51" s="296"/>
      <c r="MG51" s="296"/>
      <c r="MH51" s="296"/>
      <c r="MI51" s="296"/>
      <c r="MJ51" s="296"/>
      <c r="MK51" s="296"/>
      <c r="ML51" s="296"/>
      <c r="MM51" s="296"/>
      <c r="MN51" s="296"/>
      <c r="MO51" s="296"/>
      <c r="MP51" s="296"/>
      <c r="MQ51" s="296"/>
      <c r="MR51" s="296"/>
      <c r="MS51" s="296"/>
      <c r="MT51" s="296"/>
      <c r="MU51" s="296"/>
      <c r="MV51" s="296"/>
      <c r="MW51" s="296"/>
      <c r="MX51" s="296"/>
      <c r="MY51" s="296"/>
      <c r="MZ51" s="296"/>
      <c r="NA51" s="296"/>
      <c r="NB51" s="296"/>
      <c r="NC51" s="296"/>
      <c r="ND51" s="296"/>
      <c r="NE51" s="296"/>
      <c r="NF51" s="296"/>
      <c r="NG51" s="296"/>
      <c r="NH51" s="296"/>
      <c r="NI51" s="296"/>
      <c r="NJ51" s="296"/>
      <c r="NK51" s="296"/>
      <c r="NL51" s="296"/>
      <c r="NM51" s="296"/>
      <c r="NN51" s="296"/>
      <c r="NO51" s="296"/>
      <c r="NP51" s="296"/>
      <c r="NQ51" s="296"/>
      <c r="NR51" s="296"/>
      <c r="NS51" s="296"/>
      <c r="NT51" s="296"/>
      <c r="NU51" s="296"/>
      <c r="NV51" s="296"/>
      <c r="NW51" s="296"/>
      <c r="NX51" s="296"/>
      <c r="NY51" s="296"/>
      <c r="NZ51" s="296"/>
      <c r="OA51" s="296"/>
      <c r="OB51" s="296"/>
      <c r="OC51" s="296"/>
      <c r="OD51" s="296"/>
      <c r="OE51" s="296"/>
      <c r="OF51" s="296"/>
      <c r="OG51" s="296"/>
      <c r="OH51" s="296"/>
      <c r="OI51" s="296"/>
      <c r="OJ51" s="296"/>
      <c r="OK51" s="296"/>
      <c r="OL51" s="296"/>
      <c r="OM51" s="296"/>
      <c r="ON51" s="296"/>
      <c r="OO51" s="296"/>
      <c r="OP51" s="296"/>
      <c r="OQ51" s="296"/>
      <c r="OR51" s="296"/>
      <c r="OS51" s="296"/>
      <c r="OT51" s="296"/>
      <c r="OU51" s="296"/>
      <c r="OV51" s="296"/>
      <c r="OW51" s="296"/>
      <c r="OX51" s="296"/>
      <c r="OY51" s="296"/>
      <c r="OZ51" s="296"/>
      <c r="PA51" s="296"/>
      <c r="PB51" s="296"/>
      <c r="PC51" s="296"/>
      <c r="PD51" s="296"/>
      <c r="PE51" s="296"/>
      <c r="PF51" s="296"/>
      <c r="PG51" s="296"/>
      <c r="PH51" s="296"/>
      <c r="PI51" s="296"/>
      <c r="PJ51" s="296"/>
      <c r="PK51" s="296"/>
      <c r="PL51" s="296"/>
      <c r="PM51" s="296"/>
      <c r="PN51" s="296"/>
      <c r="PO51" s="296"/>
      <c r="PP51" s="296"/>
      <c r="PQ51" s="296"/>
      <c r="PR51" s="296"/>
      <c r="PS51" s="296"/>
      <c r="PT51" s="296"/>
      <c r="PU51" s="296"/>
      <c r="PV51" s="296"/>
      <c r="PW51" s="296"/>
      <c r="PX51" s="296"/>
      <c r="PY51" s="296"/>
      <c r="PZ51" s="296"/>
      <c r="QA51" s="296"/>
      <c r="QB51" s="296"/>
      <c r="QC51" s="296"/>
      <c r="QD51" s="296"/>
      <c r="QE51" s="296"/>
      <c r="QF51" s="296"/>
      <c r="QG51" s="296"/>
      <c r="QH51" s="296"/>
      <c r="QI51" s="296"/>
      <c r="QJ51" s="296"/>
      <c r="QK51" s="296"/>
      <c r="QL51" s="296"/>
      <c r="QM51" s="296"/>
      <c r="QN51" s="296"/>
      <c r="QO51" s="296"/>
      <c r="QP51" s="296"/>
      <c r="QQ51" s="296"/>
      <c r="QR51" s="296"/>
      <c r="QS51" s="296"/>
      <c r="QT51" s="296"/>
      <c r="QU51" s="296"/>
      <c r="QV51" s="296"/>
      <c r="QW51" s="296"/>
      <c r="QX51" s="296"/>
      <c r="QY51" s="296"/>
      <c r="QZ51" s="296"/>
      <c r="RA51" s="296"/>
      <c r="RB51" s="296"/>
      <c r="RC51" s="296"/>
      <c r="RD51" s="296"/>
      <c r="RE51" s="296"/>
      <c r="RF51" s="296"/>
      <c r="RG51" s="296"/>
      <c r="RH51" s="296"/>
      <c r="RI51" s="296"/>
      <c r="RJ51" s="296"/>
      <c r="RK51" s="296"/>
      <c r="RL51" s="296"/>
      <c r="RM51" s="296"/>
      <c r="RN51" s="296"/>
      <c r="RO51" s="296"/>
      <c r="RP51" s="296"/>
      <c r="RQ51" s="296"/>
      <c r="RR51" s="296"/>
      <c r="RS51" s="296"/>
      <c r="RT51" s="296"/>
      <c r="RU51" s="296"/>
      <c r="RV51" s="296"/>
      <c r="RW51" s="296"/>
      <c r="RX51" s="296"/>
      <c r="RY51" s="296"/>
      <c r="RZ51" s="296"/>
      <c r="SA51" s="296"/>
      <c r="SB51" s="296"/>
      <c r="SC51" s="296"/>
      <c r="SD51" s="296"/>
      <c r="SE51" s="296"/>
      <c r="SF51" s="296"/>
      <c r="SG51" s="296"/>
      <c r="SH51" s="296"/>
      <c r="SI51" s="296"/>
      <c r="SJ51" s="296"/>
      <c r="SK51" s="296"/>
      <c r="SL51" s="296"/>
      <c r="SM51" s="296"/>
      <c r="SN51" s="296"/>
      <c r="SO51" s="296"/>
      <c r="SP51" s="296"/>
      <c r="SQ51" s="296"/>
      <c r="SR51" s="296"/>
      <c r="SS51" s="296"/>
      <c r="ST51" s="296"/>
      <c r="SU51" s="296"/>
      <c r="SV51" s="296"/>
      <c r="SW51" s="296"/>
      <c r="SX51" s="296"/>
      <c r="SY51" s="296"/>
      <c r="SZ51" s="296"/>
      <c r="TA51" s="296"/>
      <c r="TB51" s="296"/>
      <c r="TC51" s="296"/>
      <c r="TD51" s="296"/>
      <c r="TE51" s="296"/>
      <c r="TF51" s="296"/>
      <c r="TG51" s="296"/>
      <c r="TH51" s="296"/>
      <c r="TI51" s="296"/>
      <c r="TJ51" s="296"/>
      <c r="TK51" s="296"/>
      <c r="TL51" s="296"/>
      <c r="TM51" s="296"/>
      <c r="TN51" s="296"/>
      <c r="TO51" s="296"/>
      <c r="TP51" s="296"/>
      <c r="TQ51" s="296"/>
      <c r="TR51" s="296"/>
      <c r="TS51" s="296"/>
      <c r="TT51" s="296"/>
      <c r="TU51" s="296"/>
      <c r="TV51" s="296"/>
      <c r="TW51" s="296"/>
      <c r="TX51" s="296"/>
      <c r="TY51" s="296"/>
      <c r="TZ51" s="296"/>
      <c r="UA51" s="296"/>
      <c r="UB51" s="296"/>
      <c r="UC51" s="296"/>
      <c r="UD51" s="296"/>
      <c r="UE51" s="296"/>
      <c r="UF51" s="296"/>
      <c r="UG51" s="296"/>
      <c r="UH51" s="296"/>
      <c r="UI51" s="296"/>
      <c r="UJ51" s="296"/>
      <c r="UK51" s="296"/>
      <c r="UL51" s="296"/>
      <c r="UM51" s="296"/>
      <c r="UN51" s="296"/>
      <c r="UO51" s="296"/>
      <c r="UP51" s="296"/>
      <c r="UQ51" s="296"/>
      <c r="UR51" s="296"/>
      <c r="US51" s="296"/>
      <c r="UT51" s="296"/>
      <c r="UU51" s="296"/>
      <c r="UV51" s="296"/>
      <c r="UW51" s="296"/>
      <c r="UX51" s="296"/>
      <c r="UY51" s="296"/>
      <c r="UZ51" s="296"/>
      <c r="VA51" s="296"/>
      <c r="VB51" s="296"/>
      <c r="VC51" s="296"/>
      <c r="VD51" s="296"/>
      <c r="VE51" s="296"/>
      <c r="VF51" s="296"/>
      <c r="VG51" s="296"/>
      <c r="VH51" s="296"/>
      <c r="VI51" s="296"/>
      <c r="VJ51" s="296"/>
      <c r="VK51" s="296"/>
      <c r="VL51" s="296"/>
      <c r="VM51" s="296"/>
      <c r="VN51" s="296"/>
      <c r="VO51" s="296"/>
      <c r="VP51" s="296"/>
      <c r="VQ51" s="296"/>
      <c r="VR51" s="296"/>
      <c r="VS51" s="296"/>
      <c r="VT51" s="296"/>
      <c r="VU51" s="296"/>
      <c r="VV51" s="296"/>
      <c r="VW51" s="296"/>
      <c r="VX51" s="296"/>
      <c r="VY51" s="296"/>
      <c r="VZ51" s="296"/>
      <c r="WA51" s="296"/>
      <c r="WB51" s="296"/>
      <c r="WC51" s="296"/>
      <c r="WD51" s="296"/>
      <c r="WE51" s="296"/>
      <c r="WF51" s="296"/>
      <c r="WG51" s="296"/>
      <c r="WH51" s="296"/>
      <c r="WI51" s="296"/>
      <c r="WJ51" s="296"/>
      <c r="WK51" s="296"/>
      <c r="WL51" s="296"/>
      <c r="WM51" s="296"/>
      <c r="WN51" s="296"/>
      <c r="WO51" s="296"/>
      <c r="WP51" s="296"/>
      <c r="WQ51" s="296"/>
      <c r="WR51" s="296"/>
      <c r="WS51" s="296"/>
      <c r="WT51" s="296"/>
      <c r="WU51" s="296"/>
      <c r="WV51" s="296"/>
      <c r="WW51" s="296"/>
      <c r="WX51" s="296"/>
      <c r="WY51" s="296"/>
      <c r="WZ51" s="296"/>
      <c r="XA51" s="296"/>
      <c r="XB51" s="296"/>
      <c r="XC51" s="296"/>
      <c r="XD51" s="296"/>
      <c r="XE51" s="296"/>
      <c r="XF51" s="296"/>
      <c r="XG51" s="296"/>
      <c r="XH51" s="296"/>
      <c r="XI51" s="296"/>
      <c r="XJ51" s="296"/>
      <c r="XK51" s="296"/>
      <c r="XL51" s="296"/>
      <c r="XM51" s="296"/>
      <c r="XN51" s="296"/>
      <c r="XO51" s="296"/>
      <c r="XP51" s="296"/>
      <c r="XQ51" s="296"/>
      <c r="XR51" s="296"/>
      <c r="XS51" s="296"/>
      <c r="XT51" s="296"/>
      <c r="XU51" s="296"/>
      <c r="XV51" s="296"/>
      <c r="XW51" s="296"/>
      <c r="XX51" s="296"/>
      <c r="XY51" s="296"/>
      <c r="XZ51" s="296"/>
      <c r="YA51" s="296"/>
      <c r="YB51" s="296"/>
      <c r="YC51" s="296"/>
      <c r="YD51" s="296"/>
      <c r="YE51" s="296"/>
      <c r="YF51" s="296"/>
      <c r="YG51" s="296"/>
      <c r="YH51" s="296"/>
      <c r="YI51" s="296"/>
      <c r="YJ51" s="296"/>
      <c r="YK51" s="296"/>
      <c r="YL51" s="296"/>
      <c r="YM51" s="296"/>
      <c r="YN51" s="296"/>
      <c r="YO51" s="296"/>
      <c r="YP51" s="296"/>
      <c r="YQ51" s="296"/>
      <c r="YR51" s="296"/>
      <c r="YS51" s="296"/>
      <c r="YT51" s="296"/>
      <c r="YU51" s="296"/>
      <c r="YV51" s="296"/>
      <c r="YW51" s="296"/>
      <c r="YX51" s="296"/>
      <c r="YY51" s="296"/>
      <c r="YZ51" s="296"/>
      <c r="ZA51" s="296"/>
      <c r="ZB51" s="296"/>
      <c r="ZC51" s="296"/>
      <c r="ZD51" s="296"/>
      <c r="ZE51" s="296"/>
      <c r="ZF51" s="296"/>
      <c r="ZG51" s="296"/>
      <c r="ZH51" s="296"/>
      <c r="ZI51" s="296"/>
      <c r="ZJ51" s="296"/>
      <c r="ZK51" s="296"/>
      <c r="ZL51" s="296"/>
      <c r="ZM51" s="296"/>
      <c r="ZN51" s="296"/>
      <c r="ZO51" s="296"/>
      <c r="ZP51" s="296"/>
      <c r="ZQ51" s="296"/>
      <c r="ZR51" s="296"/>
      <c r="ZS51" s="296"/>
      <c r="ZT51" s="296"/>
      <c r="ZU51" s="296"/>
      <c r="ZV51" s="296"/>
      <c r="ZW51" s="296"/>
      <c r="ZX51" s="296"/>
      <c r="ZY51" s="296"/>
      <c r="ZZ51" s="296"/>
      <c r="AAA51" s="296"/>
      <c r="AAB51" s="296"/>
      <c r="AAC51" s="296"/>
      <c r="AAD51" s="296"/>
      <c r="AAE51" s="296"/>
      <c r="AAF51" s="296"/>
      <c r="AAG51" s="296"/>
      <c r="AAH51" s="296"/>
      <c r="AAI51" s="296"/>
      <c r="AAJ51" s="296"/>
      <c r="AAK51" s="296"/>
      <c r="AAL51" s="296"/>
      <c r="AAM51" s="296"/>
      <c r="AAN51" s="296"/>
      <c r="AAO51" s="296"/>
      <c r="AAP51" s="296"/>
      <c r="AAQ51" s="296"/>
      <c r="AAR51" s="296"/>
      <c r="AAS51" s="296"/>
      <c r="AAT51" s="296"/>
      <c r="AAU51" s="296"/>
      <c r="AAV51" s="296"/>
      <c r="AAW51" s="296"/>
      <c r="AAX51" s="296"/>
      <c r="AAY51" s="296"/>
      <c r="AAZ51" s="296"/>
      <c r="ABA51" s="296"/>
      <c r="ABB51" s="296"/>
      <c r="ABC51" s="296"/>
      <c r="ABD51" s="296"/>
      <c r="ABE51" s="296"/>
      <c r="ABF51" s="296"/>
      <c r="ABG51" s="296"/>
      <c r="ABH51" s="296"/>
      <c r="ABI51" s="296"/>
      <c r="ABJ51" s="296"/>
      <c r="ABK51" s="296"/>
      <c r="ABL51" s="296"/>
      <c r="ABM51" s="296"/>
      <c r="ABN51" s="296"/>
      <c r="ABO51" s="296"/>
      <c r="ABP51" s="296"/>
      <c r="ABQ51" s="296"/>
      <c r="ABR51" s="296"/>
      <c r="ABS51" s="296"/>
      <c r="ABT51" s="296"/>
      <c r="ABU51" s="296"/>
      <c r="ABV51" s="296"/>
      <c r="ABW51" s="296"/>
      <c r="ABX51" s="296"/>
      <c r="ABY51" s="296"/>
      <c r="ABZ51" s="296"/>
      <c r="ACA51" s="296"/>
      <c r="ACB51" s="296"/>
      <c r="ACC51" s="296"/>
      <c r="ACD51" s="296"/>
      <c r="ACE51" s="296"/>
      <c r="ACF51" s="296"/>
      <c r="ACG51" s="296"/>
      <c r="ACH51" s="296"/>
      <c r="ACI51" s="296"/>
      <c r="ACJ51" s="296"/>
      <c r="ACK51" s="296"/>
      <c r="ACL51" s="296"/>
      <c r="ACM51" s="296"/>
      <c r="ACN51" s="296"/>
      <c r="ACO51" s="296"/>
      <c r="ACP51" s="296"/>
      <c r="ACQ51" s="296"/>
      <c r="ACR51" s="296"/>
      <c r="ACS51" s="296"/>
      <c r="ACT51" s="296"/>
      <c r="ACU51" s="296"/>
      <c r="ACV51" s="296"/>
      <c r="ACW51" s="296"/>
      <c r="ACX51" s="296"/>
      <c r="ACY51" s="296"/>
      <c r="ACZ51" s="296"/>
      <c r="ADA51" s="296"/>
      <c r="ADB51" s="296"/>
      <c r="ADC51" s="296"/>
      <c r="ADD51" s="296"/>
      <c r="ADE51" s="296"/>
      <c r="ADF51" s="296"/>
      <c r="ADG51" s="296"/>
      <c r="ADH51" s="296"/>
      <c r="ADI51" s="296"/>
      <c r="ADJ51" s="296"/>
      <c r="ADK51" s="296"/>
      <c r="ADL51" s="296"/>
      <c r="ADM51" s="296"/>
      <c r="ADN51" s="296"/>
      <c r="ADO51" s="296"/>
      <c r="ADP51" s="296"/>
      <c r="ADQ51" s="296"/>
      <c r="ADR51" s="296"/>
      <c r="ADS51" s="296"/>
      <c r="ADT51" s="296"/>
      <c r="ADU51" s="296"/>
      <c r="ADV51" s="296"/>
      <c r="ADW51" s="296"/>
      <c r="ADX51" s="296"/>
      <c r="ADY51" s="296"/>
      <c r="ADZ51" s="296"/>
      <c r="AEA51" s="296"/>
      <c r="AEB51" s="296"/>
      <c r="AEC51" s="296"/>
      <c r="AED51" s="296"/>
      <c r="AEE51" s="296"/>
      <c r="AEF51" s="296"/>
      <c r="AEG51" s="296"/>
      <c r="AEH51" s="296"/>
      <c r="AEI51" s="296"/>
      <c r="AEJ51" s="296"/>
      <c r="AEK51" s="296"/>
      <c r="AEL51" s="296"/>
      <c r="AEM51" s="296"/>
      <c r="AEN51" s="296"/>
      <c r="AEO51" s="296"/>
      <c r="AEP51" s="296"/>
      <c r="AEQ51" s="296"/>
      <c r="AER51" s="296"/>
      <c r="AES51" s="296"/>
      <c r="AET51" s="296"/>
      <c r="AEU51" s="296"/>
      <c r="AEV51" s="296"/>
      <c r="AEW51" s="296"/>
      <c r="AEX51" s="296"/>
      <c r="AEY51" s="296"/>
      <c r="AEZ51" s="296"/>
      <c r="AFA51" s="296"/>
      <c r="AFB51" s="296"/>
      <c r="AFC51" s="296"/>
      <c r="AFD51" s="296"/>
      <c r="AFE51" s="296"/>
      <c r="AFF51" s="296"/>
      <c r="AFG51" s="296"/>
      <c r="AFH51" s="296"/>
      <c r="AFI51" s="296"/>
      <c r="AFJ51" s="296"/>
      <c r="AFK51" s="296"/>
      <c r="AFL51" s="296"/>
      <c r="AFM51" s="296"/>
      <c r="AFN51" s="296"/>
      <c r="AFO51" s="296"/>
      <c r="AFP51" s="296"/>
      <c r="AFQ51" s="296"/>
      <c r="AFR51" s="296"/>
      <c r="AFS51" s="296"/>
      <c r="AFT51" s="296"/>
      <c r="AFU51" s="296"/>
      <c r="AFV51" s="296"/>
      <c r="AFW51" s="296"/>
      <c r="AFX51" s="296"/>
      <c r="AFY51" s="296"/>
      <c r="AFZ51" s="296"/>
      <c r="AGA51" s="296"/>
      <c r="AGB51" s="296"/>
      <c r="AGC51" s="296"/>
      <c r="AGD51" s="296"/>
      <c r="AGE51" s="296"/>
      <c r="AGF51" s="296"/>
      <c r="AGG51" s="296"/>
      <c r="AGH51" s="296"/>
      <c r="AGI51" s="296"/>
      <c r="AGJ51" s="296"/>
      <c r="AGK51" s="296"/>
      <c r="AGL51" s="296"/>
      <c r="AGM51" s="296"/>
      <c r="AGN51" s="296"/>
      <c r="AGO51" s="296"/>
      <c r="AGP51" s="296"/>
      <c r="AGQ51" s="296"/>
      <c r="AGR51" s="296"/>
      <c r="AGS51" s="296"/>
      <c r="AGT51" s="296"/>
      <c r="AGU51" s="296"/>
      <c r="AGV51" s="296"/>
      <c r="AGW51" s="296"/>
      <c r="AGX51" s="296"/>
      <c r="AGY51" s="296"/>
      <c r="AGZ51" s="296"/>
      <c r="AHA51" s="296"/>
      <c r="AHB51" s="296"/>
      <c r="AHC51" s="296"/>
      <c r="AHD51" s="296"/>
      <c r="AHE51" s="296"/>
      <c r="AHF51" s="296"/>
      <c r="AHG51" s="296"/>
      <c r="AHH51" s="296"/>
      <c r="AHI51" s="296"/>
      <c r="AHJ51" s="296"/>
      <c r="AHK51" s="296"/>
      <c r="AHL51" s="296"/>
      <c r="AHM51" s="296"/>
      <c r="AHN51" s="296"/>
      <c r="AHO51" s="296"/>
      <c r="AHP51" s="296"/>
      <c r="AHQ51" s="296"/>
      <c r="AHR51" s="296"/>
      <c r="AHS51" s="296"/>
      <c r="AHT51" s="296"/>
      <c r="AHU51" s="296"/>
      <c r="AHV51" s="296"/>
      <c r="AHW51" s="296"/>
      <c r="AHX51" s="296"/>
      <c r="AHY51" s="296"/>
      <c r="AHZ51" s="296"/>
      <c r="AIA51" s="296"/>
      <c r="AIB51" s="296"/>
      <c r="AIC51" s="296"/>
      <c r="AID51" s="296"/>
      <c r="AIE51" s="296"/>
      <c r="AIF51" s="296"/>
      <c r="AIG51" s="296"/>
      <c r="AIH51" s="296"/>
      <c r="AII51" s="296"/>
      <c r="AIJ51" s="296"/>
      <c r="AIK51" s="296"/>
      <c r="AIL51" s="296"/>
      <c r="AIM51" s="296"/>
      <c r="AIN51" s="296"/>
      <c r="AIO51" s="296"/>
      <c r="AIP51" s="296"/>
      <c r="AIQ51" s="296"/>
      <c r="AIR51" s="296"/>
      <c r="AIS51" s="296"/>
      <c r="AIT51" s="296"/>
      <c r="AIU51" s="296"/>
      <c r="AIV51" s="296"/>
      <c r="AIW51" s="296"/>
      <c r="AIX51" s="296"/>
      <c r="AIY51" s="296"/>
      <c r="AIZ51" s="296"/>
      <c r="AJA51" s="296"/>
      <c r="AJB51" s="296"/>
      <c r="AJC51" s="296"/>
      <c r="AJD51" s="296"/>
      <c r="AJE51" s="296"/>
      <c r="AJF51" s="296"/>
      <c r="AJG51" s="296"/>
      <c r="AJH51" s="296"/>
      <c r="AJI51" s="296"/>
      <c r="AJJ51" s="296"/>
      <c r="AJK51" s="296"/>
      <c r="AJL51" s="296"/>
      <c r="AJM51" s="296"/>
      <c r="AJN51" s="296"/>
      <c r="AJO51" s="296"/>
      <c r="AJP51" s="296"/>
      <c r="AJQ51" s="296"/>
      <c r="AJR51" s="296"/>
      <c r="AJS51" s="296"/>
      <c r="AJT51" s="296"/>
      <c r="AJU51" s="296"/>
      <c r="AJV51" s="296"/>
      <c r="AJW51" s="296"/>
      <c r="AJX51" s="296"/>
      <c r="AJY51" s="296"/>
      <c r="AJZ51" s="296"/>
      <c r="AKA51" s="296"/>
      <c r="AKB51" s="296"/>
      <c r="AKC51" s="296"/>
      <c r="AKD51" s="296"/>
      <c r="AKE51" s="296"/>
      <c r="AKF51" s="296"/>
      <c r="AKG51" s="296"/>
      <c r="AKH51" s="296"/>
      <c r="AKI51" s="296"/>
      <c r="AKJ51" s="296"/>
      <c r="AKK51" s="296"/>
      <c r="AKL51" s="296"/>
      <c r="AKM51" s="296"/>
      <c r="AKN51" s="296"/>
      <c r="AKO51" s="296"/>
      <c r="AKP51" s="296"/>
      <c r="AKQ51" s="296"/>
      <c r="AKR51" s="296"/>
      <c r="AKS51" s="296"/>
      <c r="AKT51" s="296"/>
      <c r="AKU51" s="296"/>
      <c r="AKV51" s="296"/>
      <c r="AKW51" s="296"/>
      <c r="AKX51" s="296"/>
      <c r="AKY51" s="296"/>
      <c r="AKZ51" s="296"/>
      <c r="ALA51" s="296"/>
      <c r="ALB51" s="296"/>
      <c r="ALC51" s="296"/>
      <c r="ALD51" s="296"/>
      <c r="ALE51" s="296"/>
      <c r="ALF51" s="296"/>
      <c r="ALG51" s="296"/>
      <c r="ALH51" s="296"/>
      <c r="ALI51" s="296"/>
      <c r="ALJ51" s="296"/>
      <c r="ALK51" s="296"/>
      <c r="ALL51" s="296"/>
      <c r="ALM51" s="296"/>
      <c r="ALN51" s="296"/>
      <c r="ALO51" s="296"/>
      <c r="ALP51" s="296"/>
      <c r="ALQ51" s="296"/>
      <c r="ALR51" s="296"/>
      <c r="ALS51" s="296"/>
      <c r="ALT51" s="296"/>
      <c r="ALU51" s="296"/>
      <c r="ALV51" s="296"/>
      <c r="ALW51" s="296"/>
      <c r="ALX51" s="296"/>
      <c r="ALY51" s="296"/>
      <c r="ALZ51" s="296"/>
      <c r="AMA51" s="296"/>
      <c r="AMB51" s="296"/>
      <c r="AMC51" s="296"/>
      <c r="AMD51" s="296"/>
      <c r="AME51" s="296"/>
      <c r="AMF51" s="296"/>
      <c r="AMG51" s="296"/>
      <c r="AMH51" s="296"/>
      <c r="AMI51" s="296"/>
      <c r="AMJ51" s="296"/>
      <c r="AMK51" s="296"/>
      <c r="AML51" s="296"/>
      <c r="AMM51" s="296"/>
      <c r="AMN51" s="296"/>
      <c r="AMO51" s="296"/>
      <c r="AMP51" s="296"/>
      <c r="AMQ51" s="296"/>
      <c r="AMR51" s="296"/>
      <c r="AMS51" s="296"/>
      <c r="AMT51" s="296"/>
      <c r="AMU51" s="296"/>
      <c r="AMV51" s="296"/>
      <c r="AMW51" s="296"/>
      <c r="AMX51" s="296"/>
      <c r="AMY51" s="296"/>
      <c r="AMZ51" s="296"/>
      <c r="ANA51" s="296"/>
      <c r="ANB51" s="296"/>
      <c r="ANC51" s="296"/>
      <c r="AND51" s="296"/>
      <c r="ANE51" s="296"/>
      <c r="ANF51" s="296"/>
      <c r="ANG51" s="296"/>
      <c r="ANH51" s="296"/>
      <c r="ANI51" s="296"/>
      <c r="ANJ51" s="296"/>
      <c r="ANK51" s="296"/>
      <c r="ANL51" s="296"/>
      <c r="ANM51" s="296"/>
      <c r="ANN51" s="296"/>
      <c r="ANO51" s="296"/>
      <c r="ANP51" s="296"/>
      <c r="ANQ51" s="296"/>
      <c r="ANR51" s="296"/>
      <c r="ANS51" s="296"/>
      <c r="ANT51" s="296"/>
      <c r="ANU51" s="296"/>
      <c r="ANV51" s="296"/>
      <c r="ANW51" s="296"/>
      <c r="ANX51" s="296"/>
      <c r="ANY51" s="296"/>
      <c r="ANZ51" s="296"/>
      <c r="AOA51" s="296"/>
      <c r="AOB51" s="296"/>
      <c r="AOC51" s="296"/>
      <c r="AOD51" s="296"/>
      <c r="AOE51" s="296"/>
      <c r="AOF51" s="296"/>
      <c r="AOG51" s="296"/>
      <c r="AOH51" s="296"/>
      <c r="AOI51" s="296"/>
      <c r="AOJ51" s="296"/>
      <c r="AOK51" s="296"/>
      <c r="AOL51" s="296"/>
      <c r="AOM51" s="296"/>
      <c r="AON51" s="296"/>
      <c r="AOO51" s="296"/>
      <c r="AOP51" s="296"/>
      <c r="AOQ51" s="296"/>
      <c r="AOR51" s="296"/>
      <c r="AOS51" s="296"/>
      <c r="AOT51" s="296"/>
      <c r="AOU51" s="296"/>
      <c r="AOV51" s="296"/>
      <c r="AOW51" s="296"/>
      <c r="AOX51" s="296"/>
      <c r="AOY51" s="296"/>
      <c r="AOZ51" s="296"/>
      <c r="APA51" s="296"/>
      <c r="APB51" s="296"/>
      <c r="APC51" s="296"/>
      <c r="APD51" s="296"/>
      <c r="APE51" s="296"/>
      <c r="APF51" s="296"/>
      <c r="APG51" s="296"/>
      <c r="APH51" s="296"/>
      <c r="API51" s="296"/>
      <c r="APJ51" s="296"/>
      <c r="APK51" s="296"/>
      <c r="APL51" s="296"/>
      <c r="APM51" s="296"/>
      <c r="APN51" s="296"/>
      <c r="APO51" s="296"/>
      <c r="APP51" s="296"/>
      <c r="APQ51" s="296"/>
      <c r="APR51" s="296"/>
      <c r="APS51" s="296"/>
      <c r="APT51" s="296"/>
      <c r="APU51" s="296"/>
      <c r="APV51" s="296"/>
      <c r="APW51" s="296"/>
      <c r="APX51" s="296"/>
      <c r="APY51" s="296"/>
      <c r="APZ51" s="296"/>
      <c r="AQA51" s="296"/>
      <c r="AQB51" s="296"/>
      <c r="AQC51" s="296"/>
      <c r="AQD51" s="296"/>
      <c r="AQE51" s="296"/>
      <c r="AQF51" s="296"/>
      <c r="AQG51" s="296"/>
      <c r="AQH51" s="296"/>
      <c r="AQI51" s="296"/>
      <c r="AQJ51" s="296"/>
      <c r="AQK51" s="296"/>
      <c r="AQL51" s="296"/>
      <c r="AQM51" s="296"/>
      <c r="AQN51" s="296"/>
      <c r="AQO51" s="296"/>
      <c r="AQP51" s="296"/>
      <c r="AQQ51" s="296"/>
      <c r="AQR51" s="296"/>
      <c r="AQS51" s="296"/>
      <c r="AQT51" s="296"/>
      <c r="AQU51" s="296"/>
      <c r="AQV51" s="296"/>
      <c r="AQW51" s="296"/>
      <c r="AQX51" s="296"/>
      <c r="AQY51" s="296"/>
      <c r="AQZ51" s="296"/>
      <c r="ARA51" s="296"/>
      <c r="ARB51" s="296"/>
      <c r="ARC51" s="296"/>
      <c r="ARD51" s="296"/>
      <c r="ARE51" s="296"/>
      <c r="ARF51" s="296"/>
      <c r="ARG51" s="296"/>
      <c r="ARH51" s="296"/>
      <c r="ARI51" s="296"/>
      <c r="ARJ51" s="296"/>
      <c r="ARK51" s="296"/>
      <c r="ARL51" s="296"/>
      <c r="ARM51" s="296"/>
      <c r="ARN51" s="296"/>
      <c r="ARO51" s="296"/>
      <c r="ARP51" s="296"/>
      <c r="ARQ51" s="296"/>
      <c r="ARR51" s="296"/>
      <c r="ARS51" s="296"/>
      <c r="ART51" s="296"/>
      <c r="ARU51" s="296"/>
      <c r="ARV51" s="296"/>
      <c r="ARW51" s="296"/>
      <c r="ARX51" s="296"/>
      <c r="ARY51" s="296"/>
      <c r="ARZ51" s="296"/>
      <c r="ASA51" s="296"/>
      <c r="ASB51" s="296"/>
      <c r="ASC51" s="296"/>
      <c r="ASD51" s="296"/>
      <c r="ASE51" s="296"/>
      <c r="ASF51" s="296"/>
      <c r="ASG51" s="296"/>
      <c r="ASH51" s="296"/>
      <c r="ASI51" s="296"/>
      <c r="ASJ51" s="296"/>
      <c r="ASK51" s="296"/>
      <c r="ASL51" s="296"/>
      <c r="ASM51" s="296"/>
      <c r="ASN51" s="296"/>
      <c r="ASO51" s="296"/>
      <c r="ASP51" s="296"/>
      <c r="ASQ51" s="296"/>
      <c r="ASR51" s="296"/>
      <c r="ASS51" s="296"/>
      <c r="AST51" s="296"/>
      <c r="ASU51" s="296"/>
      <c r="ASV51" s="296"/>
      <c r="ASW51" s="296"/>
      <c r="ASX51" s="296"/>
      <c r="ASY51" s="296"/>
      <c r="ASZ51" s="296"/>
      <c r="ATA51" s="296"/>
      <c r="ATB51" s="296"/>
      <c r="ATC51" s="296"/>
      <c r="ATD51" s="296"/>
      <c r="ATE51" s="296"/>
      <c r="ATF51" s="296"/>
      <c r="ATG51" s="296"/>
      <c r="ATH51" s="296"/>
      <c r="ATI51" s="296"/>
      <c r="ATJ51" s="296"/>
      <c r="ATK51" s="296"/>
      <c r="ATL51" s="296"/>
      <c r="ATM51" s="296"/>
      <c r="ATN51" s="296"/>
      <c r="ATO51" s="296"/>
      <c r="ATP51" s="296"/>
      <c r="ATQ51" s="296"/>
      <c r="ATR51" s="296"/>
      <c r="ATS51" s="296"/>
      <c r="ATT51" s="296"/>
      <c r="ATU51" s="296"/>
      <c r="ATV51" s="296"/>
      <c r="ATW51" s="296"/>
      <c r="ATX51" s="296"/>
      <c r="ATY51" s="296"/>
      <c r="ATZ51" s="296"/>
      <c r="AUA51" s="296"/>
      <c r="AUB51" s="296"/>
      <c r="AUC51" s="296"/>
      <c r="AUD51" s="296"/>
      <c r="AUE51" s="296"/>
      <c r="AUF51" s="296"/>
      <c r="AUG51" s="296"/>
      <c r="AUH51" s="296"/>
      <c r="AUI51" s="296"/>
      <c r="AUJ51" s="296"/>
      <c r="AUK51" s="296"/>
      <c r="AUL51" s="296"/>
      <c r="AUM51" s="296"/>
      <c r="AUN51" s="296"/>
      <c r="AUO51" s="296"/>
      <c r="AUP51" s="296"/>
      <c r="AUQ51" s="296"/>
      <c r="AUR51" s="296"/>
      <c r="AUS51" s="296"/>
      <c r="AUT51" s="296"/>
      <c r="AUU51" s="296"/>
      <c r="AUV51" s="296"/>
      <c r="AUW51" s="296"/>
      <c r="AUX51" s="296"/>
      <c r="AUY51" s="296"/>
      <c r="AUZ51" s="296"/>
      <c r="AVA51" s="296"/>
      <c r="AVB51" s="296"/>
      <c r="AVC51" s="296"/>
      <c r="AVD51" s="296"/>
      <c r="AVE51" s="296"/>
      <c r="AVF51" s="296"/>
      <c r="AVG51" s="296"/>
      <c r="AVH51" s="296"/>
      <c r="AVI51" s="296"/>
      <c r="AVJ51" s="296"/>
      <c r="AVK51" s="296"/>
      <c r="AVL51" s="296"/>
      <c r="AVM51" s="296"/>
      <c r="AVN51" s="296"/>
      <c r="AVO51" s="296"/>
      <c r="AVP51" s="296"/>
      <c r="AVQ51" s="296"/>
      <c r="AVR51" s="296"/>
      <c r="AVS51" s="296"/>
      <c r="AVT51" s="296"/>
      <c r="AVU51" s="296"/>
      <c r="AVV51" s="296"/>
      <c r="AVW51" s="296"/>
      <c r="AVX51" s="296"/>
      <c r="AVY51" s="296"/>
      <c r="AVZ51" s="296"/>
      <c r="AWA51" s="296"/>
      <c r="AWB51" s="296"/>
      <c r="AWC51" s="296"/>
      <c r="AWD51" s="296"/>
      <c r="AWE51" s="296"/>
      <c r="AWF51" s="296"/>
      <c r="AWG51" s="296"/>
      <c r="AWH51" s="296"/>
      <c r="AWI51" s="296"/>
      <c r="AWJ51" s="296"/>
      <c r="AWK51" s="296"/>
      <c r="AWL51" s="296"/>
      <c r="AWM51" s="296"/>
      <c r="AWN51" s="296"/>
      <c r="AWO51" s="296"/>
      <c r="AWP51" s="296"/>
      <c r="AWQ51" s="296"/>
      <c r="AWR51" s="296"/>
      <c r="AWS51" s="296"/>
      <c r="AWT51" s="296"/>
      <c r="AWU51" s="296"/>
      <c r="AWV51" s="296"/>
      <c r="AWW51" s="296"/>
      <c r="AWX51" s="296"/>
      <c r="AWY51" s="296"/>
      <c r="AWZ51" s="296"/>
      <c r="AXA51" s="296"/>
      <c r="AXB51" s="296"/>
      <c r="AXC51" s="296"/>
      <c r="AXD51" s="296"/>
      <c r="AXE51" s="296"/>
      <c r="AXF51" s="296"/>
      <c r="AXG51" s="296"/>
      <c r="AXH51" s="296"/>
      <c r="AXI51" s="296"/>
      <c r="AXJ51" s="296"/>
      <c r="AXK51" s="296"/>
      <c r="AXL51" s="296"/>
      <c r="AXM51" s="296"/>
      <c r="AXN51" s="296"/>
      <c r="AXO51" s="296"/>
      <c r="AXP51" s="296"/>
      <c r="AXQ51" s="296"/>
      <c r="AXR51" s="296"/>
      <c r="AXS51" s="296"/>
      <c r="AXT51" s="296"/>
      <c r="AXU51" s="296"/>
      <c r="AXV51" s="296"/>
      <c r="AXW51" s="296"/>
      <c r="AXX51" s="296"/>
      <c r="AXY51" s="296"/>
      <c r="AXZ51" s="296"/>
      <c r="AYA51" s="296"/>
      <c r="AYB51" s="296"/>
      <c r="AYC51" s="296"/>
      <c r="AYD51" s="296"/>
      <c r="AYE51" s="296"/>
      <c r="AYF51" s="296"/>
      <c r="AYG51" s="296"/>
      <c r="AYH51" s="296"/>
      <c r="AYI51" s="296"/>
      <c r="AYJ51" s="296"/>
      <c r="AYK51" s="296"/>
      <c r="AYL51" s="296"/>
      <c r="AYM51" s="296"/>
      <c r="AYN51" s="296"/>
      <c r="AYO51" s="296"/>
      <c r="AYP51" s="296"/>
      <c r="AYQ51" s="296"/>
      <c r="AYR51" s="296"/>
      <c r="AYS51" s="296"/>
      <c r="AYT51" s="296"/>
      <c r="AYU51" s="296"/>
      <c r="AYV51" s="296"/>
      <c r="AYW51" s="296"/>
      <c r="AYX51" s="296"/>
      <c r="AYY51" s="296"/>
      <c r="AYZ51" s="296"/>
      <c r="AZA51" s="296"/>
      <c r="AZB51" s="296"/>
      <c r="AZC51" s="296"/>
      <c r="AZD51" s="296"/>
      <c r="AZE51" s="296"/>
      <c r="AZF51" s="296"/>
      <c r="AZG51" s="296"/>
      <c r="AZH51" s="296"/>
      <c r="AZI51" s="296"/>
      <c r="AZJ51" s="296"/>
      <c r="AZK51" s="296"/>
      <c r="AZL51" s="296"/>
      <c r="AZM51" s="296"/>
      <c r="AZN51" s="296"/>
      <c r="AZO51" s="296"/>
      <c r="AZP51" s="296"/>
      <c r="AZQ51" s="296"/>
      <c r="AZR51" s="296"/>
      <c r="AZS51" s="296"/>
      <c r="AZT51" s="296"/>
      <c r="AZU51" s="296"/>
      <c r="AZV51" s="296"/>
      <c r="AZW51" s="296"/>
      <c r="AZX51" s="296"/>
      <c r="AZY51" s="296"/>
      <c r="AZZ51" s="296"/>
      <c r="BAA51" s="296"/>
      <c r="BAB51" s="296"/>
      <c r="BAC51" s="296"/>
      <c r="BAD51" s="296"/>
      <c r="BAE51" s="296"/>
      <c r="BAF51" s="296"/>
      <c r="BAG51" s="296"/>
      <c r="BAH51" s="296"/>
      <c r="BAI51" s="296"/>
      <c r="BAJ51" s="296"/>
      <c r="BAK51" s="296"/>
      <c r="BAL51" s="296"/>
      <c r="BAM51" s="296"/>
      <c r="BAN51" s="296"/>
      <c r="BAO51" s="296"/>
      <c r="BAP51" s="296"/>
      <c r="BAQ51" s="296"/>
      <c r="BAR51" s="296"/>
      <c r="BAS51" s="296"/>
      <c r="BAT51" s="296"/>
      <c r="BAU51" s="296"/>
      <c r="BAV51" s="296"/>
      <c r="BAW51" s="296"/>
      <c r="BAX51" s="296"/>
      <c r="BAY51" s="296"/>
      <c r="BAZ51" s="296"/>
      <c r="BBA51" s="296"/>
      <c r="BBB51" s="296"/>
      <c r="BBC51" s="296"/>
      <c r="BBD51" s="296"/>
      <c r="BBE51" s="296"/>
      <c r="BBF51" s="296"/>
      <c r="BBG51" s="296"/>
      <c r="BBH51" s="296"/>
      <c r="BBI51" s="296"/>
      <c r="BBJ51" s="296"/>
      <c r="BBK51" s="296"/>
      <c r="BBL51" s="296"/>
      <c r="BBM51" s="296"/>
      <c r="BBN51" s="296"/>
      <c r="BBO51" s="296"/>
      <c r="BBP51" s="296"/>
      <c r="BBQ51" s="296"/>
      <c r="BBR51" s="296"/>
      <c r="BBS51" s="296"/>
      <c r="BBT51" s="296"/>
      <c r="BBU51" s="296"/>
      <c r="BBV51" s="296"/>
      <c r="BBW51" s="296"/>
      <c r="BBX51" s="296"/>
      <c r="BBY51" s="296"/>
      <c r="BBZ51" s="296"/>
      <c r="BCA51" s="296"/>
      <c r="BCB51" s="296"/>
      <c r="BCC51" s="296"/>
      <c r="BCD51" s="296"/>
      <c r="BCE51" s="296"/>
      <c r="BCF51" s="296"/>
      <c r="BCG51" s="296"/>
      <c r="BCH51" s="296"/>
      <c r="BCI51" s="296"/>
      <c r="BCJ51" s="296"/>
      <c r="BCK51" s="296"/>
      <c r="BCL51" s="296"/>
      <c r="BCM51" s="296"/>
      <c r="BCN51" s="296"/>
      <c r="BCO51" s="296"/>
      <c r="BCP51" s="296"/>
      <c r="BCQ51" s="296"/>
      <c r="BCR51" s="296"/>
      <c r="BCS51" s="296"/>
      <c r="BCT51" s="296"/>
      <c r="BCU51" s="296"/>
      <c r="BCV51" s="296"/>
      <c r="BCW51" s="296"/>
      <c r="BCX51" s="296"/>
      <c r="BCY51" s="296"/>
      <c r="BCZ51" s="296"/>
      <c r="BDA51" s="296"/>
      <c r="BDB51" s="296"/>
      <c r="BDC51" s="296"/>
      <c r="BDD51" s="296"/>
      <c r="BDE51" s="296"/>
      <c r="BDF51" s="296"/>
      <c r="BDG51" s="296"/>
      <c r="BDH51" s="296"/>
      <c r="BDI51" s="296"/>
      <c r="BDJ51" s="296"/>
      <c r="BDK51" s="296"/>
      <c r="BDL51" s="296"/>
      <c r="BDM51" s="296"/>
      <c r="BDN51" s="296"/>
      <c r="BDO51" s="296"/>
      <c r="BDP51" s="296"/>
      <c r="BDQ51" s="296"/>
      <c r="BDR51" s="296"/>
      <c r="BDS51" s="296"/>
      <c r="BDT51" s="296"/>
      <c r="BDU51" s="296"/>
      <c r="BDV51" s="296"/>
      <c r="BDW51" s="296"/>
      <c r="BDX51" s="296"/>
      <c r="BDY51" s="296"/>
      <c r="BDZ51" s="296"/>
      <c r="BEA51" s="296"/>
      <c r="BEB51" s="296"/>
      <c r="BEC51" s="296"/>
      <c r="BED51" s="296"/>
      <c r="BEE51" s="296"/>
      <c r="BEF51" s="296"/>
      <c r="BEG51" s="296"/>
      <c r="BEH51" s="296"/>
      <c r="BEI51" s="296"/>
      <c r="BEJ51" s="296"/>
      <c r="BEK51" s="296"/>
      <c r="BEL51" s="296"/>
      <c r="BEM51" s="296"/>
      <c r="BEN51" s="296"/>
      <c r="BEO51" s="296"/>
      <c r="BEP51" s="296"/>
      <c r="BEQ51" s="296"/>
      <c r="BER51" s="296"/>
      <c r="BES51" s="296"/>
      <c r="BET51" s="296"/>
      <c r="BEU51" s="296"/>
      <c r="BEV51" s="296"/>
      <c r="BEW51" s="296"/>
      <c r="BEX51" s="296"/>
      <c r="BEY51" s="296"/>
      <c r="BEZ51" s="296"/>
      <c r="BFA51" s="296"/>
      <c r="BFB51" s="296"/>
      <c r="BFC51" s="296"/>
      <c r="BFD51" s="296"/>
      <c r="BFE51" s="296"/>
      <c r="BFF51" s="296"/>
      <c r="BFG51" s="296"/>
      <c r="BFH51" s="296"/>
      <c r="BFI51" s="296"/>
      <c r="BFJ51" s="296"/>
      <c r="BFK51" s="296"/>
      <c r="BFL51" s="296"/>
      <c r="BFM51" s="296"/>
      <c r="BFN51" s="296"/>
      <c r="BFO51" s="296"/>
      <c r="BFP51" s="296"/>
      <c r="BFQ51" s="296"/>
      <c r="BFR51" s="296"/>
      <c r="BFS51" s="296"/>
      <c r="BFT51" s="296"/>
      <c r="BFU51" s="296"/>
      <c r="BFV51" s="296"/>
      <c r="BFW51" s="296"/>
      <c r="BFX51" s="296"/>
      <c r="BFY51" s="296"/>
      <c r="BFZ51" s="296"/>
      <c r="BGA51" s="296"/>
      <c r="BGB51" s="296"/>
      <c r="BGC51" s="296"/>
      <c r="BGD51" s="296"/>
      <c r="BGE51" s="296"/>
      <c r="BGF51" s="296"/>
      <c r="BGG51" s="296"/>
      <c r="BGH51" s="296"/>
      <c r="BGI51" s="296"/>
      <c r="BGJ51" s="296"/>
      <c r="BGK51" s="296"/>
      <c r="BGL51" s="296"/>
      <c r="BGM51" s="296"/>
      <c r="BGN51" s="296"/>
      <c r="BGO51" s="296"/>
      <c r="BGP51" s="296"/>
      <c r="BGQ51" s="296"/>
      <c r="BGR51" s="296"/>
      <c r="BGS51" s="296"/>
      <c r="BGT51" s="296"/>
      <c r="BGU51" s="296"/>
      <c r="BGV51" s="296"/>
      <c r="BGW51" s="296"/>
      <c r="BGX51" s="296"/>
      <c r="BGY51" s="296"/>
      <c r="BGZ51" s="296"/>
      <c r="BHA51" s="296"/>
      <c r="BHB51" s="296"/>
      <c r="BHC51" s="296"/>
      <c r="BHD51" s="296"/>
      <c r="BHE51" s="296"/>
      <c r="BHF51" s="296"/>
      <c r="BHG51" s="296"/>
      <c r="BHH51" s="296"/>
      <c r="BHI51" s="296"/>
      <c r="BHJ51" s="296"/>
      <c r="BHK51" s="296"/>
      <c r="BHL51" s="296"/>
      <c r="BHM51" s="296"/>
      <c r="BHN51" s="296"/>
      <c r="BHO51" s="296"/>
      <c r="BHP51" s="296"/>
      <c r="BHQ51" s="296"/>
      <c r="BHR51" s="296"/>
      <c r="BHS51" s="296"/>
      <c r="BHT51" s="296"/>
      <c r="BHU51" s="296"/>
      <c r="BHV51" s="296"/>
      <c r="BHW51" s="296"/>
      <c r="BHX51" s="296"/>
      <c r="BHY51" s="296"/>
      <c r="BHZ51" s="296"/>
      <c r="BIA51" s="296"/>
      <c r="BIB51" s="296"/>
      <c r="BIC51" s="296"/>
      <c r="BID51" s="296"/>
      <c r="BIE51" s="296"/>
      <c r="BIF51" s="296"/>
      <c r="BIG51" s="296"/>
      <c r="BIH51" s="296"/>
      <c r="BII51" s="296"/>
      <c r="BIJ51" s="296"/>
      <c r="BIK51" s="296"/>
      <c r="BIL51" s="296"/>
      <c r="BIM51" s="296"/>
      <c r="BIN51" s="296"/>
      <c r="BIO51" s="296"/>
      <c r="BIP51" s="296"/>
      <c r="BIQ51" s="296"/>
      <c r="BIR51" s="296"/>
      <c r="BIS51" s="296"/>
      <c r="BIT51" s="296"/>
      <c r="BIU51" s="296"/>
      <c r="BIV51" s="296"/>
      <c r="BIW51" s="296"/>
      <c r="BIX51" s="296"/>
      <c r="BIY51" s="296"/>
      <c r="BIZ51" s="296"/>
      <c r="BJA51" s="296"/>
      <c r="BJB51" s="296"/>
      <c r="BJC51" s="296"/>
      <c r="BJD51" s="296"/>
      <c r="BJE51" s="296"/>
      <c r="BJF51" s="296"/>
      <c r="BJG51" s="296"/>
      <c r="BJH51" s="296"/>
      <c r="BJI51" s="296"/>
      <c r="BJJ51" s="296"/>
      <c r="BJK51" s="296"/>
      <c r="BJL51" s="296"/>
      <c r="BJM51" s="296"/>
      <c r="BJN51" s="296"/>
      <c r="BJO51" s="296"/>
      <c r="BJP51" s="296"/>
      <c r="BJQ51" s="296"/>
      <c r="BJR51" s="296"/>
      <c r="BJS51" s="296"/>
      <c r="BJT51" s="296"/>
      <c r="BJU51" s="296"/>
      <c r="BJV51" s="296"/>
      <c r="BJW51" s="296"/>
      <c r="BJX51" s="296"/>
      <c r="BJY51" s="296"/>
      <c r="BJZ51" s="296"/>
      <c r="BKA51" s="296"/>
      <c r="BKB51" s="296"/>
      <c r="BKC51" s="296"/>
      <c r="BKD51" s="296"/>
      <c r="BKE51" s="296"/>
      <c r="BKF51" s="296"/>
      <c r="BKG51" s="296"/>
      <c r="BKH51" s="296"/>
      <c r="BKI51" s="296"/>
      <c r="BKJ51" s="296"/>
      <c r="BKK51" s="296"/>
      <c r="BKL51" s="296"/>
      <c r="BKM51" s="296"/>
      <c r="BKN51" s="296"/>
      <c r="BKO51" s="296"/>
      <c r="BKP51" s="296"/>
      <c r="BKQ51" s="296"/>
      <c r="BKR51" s="296"/>
      <c r="BKS51" s="296"/>
      <c r="BKT51" s="296"/>
      <c r="BKU51" s="296"/>
      <c r="BKV51" s="296"/>
      <c r="BKW51" s="296"/>
      <c r="BKX51" s="296"/>
      <c r="BKY51" s="296"/>
      <c r="BKZ51" s="296"/>
      <c r="BLA51" s="296"/>
      <c r="BLB51" s="296"/>
      <c r="BLC51" s="296"/>
      <c r="BLD51" s="296"/>
      <c r="BLE51" s="296"/>
      <c r="BLF51" s="296"/>
      <c r="BLG51" s="296"/>
      <c r="BLH51" s="296"/>
      <c r="BLI51" s="296"/>
      <c r="BLJ51" s="296"/>
      <c r="BLK51" s="296"/>
      <c r="BLL51" s="296"/>
      <c r="BLM51" s="296"/>
      <c r="BLN51" s="296"/>
      <c r="BLO51" s="296"/>
      <c r="BLP51" s="296"/>
      <c r="BLQ51" s="296"/>
      <c r="BLR51" s="296"/>
      <c r="BLS51" s="296"/>
      <c r="BLT51" s="296"/>
      <c r="BLU51" s="296"/>
      <c r="BLV51" s="296"/>
      <c r="BLW51" s="296"/>
      <c r="BLX51" s="296"/>
      <c r="BLY51" s="296"/>
      <c r="BLZ51" s="296"/>
      <c r="BMA51" s="296"/>
      <c r="BMB51" s="296"/>
      <c r="BMC51" s="296"/>
      <c r="BMD51" s="296"/>
      <c r="BME51" s="296"/>
      <c r="BMF51" s="296"/>
      <c r="BMG51" s="296"/>
      <c r="BMH51" s="296"/>
      <c r="BMI51" s="296"/>
      <c r="BMJ51" s="296"/>
      <c r="BMK51" s="296"/>
      <c r="BML51" s="296"/>
      <c r="BMM51" s="296"/>
      <c r="BMN51" s="296"/>
      <c r="BMO51" s="296"/>
      <c r="BMP51" s="296"/>
      <c r="BMQ51" s="296"/>
      <c r="BMR51" s="296"/>
      <c r="BMS51" s="296"/>
      <c r="BMT51" s="296"/>
      <c r="BMU51" s="296"/>
      <c r="BMV51" s="296"/>
      <c r="BMW51" s="296"/>
      <c r="BMX51" s="296"/>
      <c r="BMY51" s="296"/>
      <c r="BMZ51" s="296"/>
      <c r="BNA51" s="296"/>
      <c r="BNB51" s="296"/>
      <c r="BNC51" s="296"/>
      <c r="BND51" s="296"/>
      <c r="BNE51" s="296"/>
      <c r="BNF51" s="296"/>
      <c r="BNG51" s="296"/>
      <c r="BNH51" s="296"/>
      <c r="BNI51" s="296"/>
      <c r="BNJ51" s="296"/>
      <c r="BNK51" s="296"/>
      <c r="BNL51" s="296"/>
      <c r="BNM51" s="296"/>
      <c r="BNN51" s="296"/>
      <c r="BNO51" s="296"/>
      <c r="BNP51" s="296"/>
      <c r="BNQ51" s="296"/>
      <c r="BNR51" s="296"/>
      <c r="BNS51" s="296"/>
      <c r="BNT51" s="296"/>
      <c r="BNU51" s="296"/>
      <c r="BNV51" s="296"/>
      <c r="BNW51" s="296"/>
      <c r="BNX51" s="296"/>
      <c r="BNY51" s="296"/>
      <c r="BNZ51" s="296"/>
      <c r="BOA51" s="296"/>
      <c r="BOB51" s="296"/>
      <c r="BOC51" s="296"/>
      <c r="BOD51" s="296"/>
      <c r="BOE51" s="296"/>
      <c r="BOF51" s="296"/>
      <c r="BOG51" s="296"/>
      <c r="BOH51" s="296"/>
      <c r="BOI51" s="296"/>
      <c r="BOJ51" s="296"/>
      <c r="BOK51" s="296"/>
      <c r="BOL51" s="296"/>
      <c r="BOM51" s="296"/>
      <c r="BON51" s="296"/>
      <c r="BOO51" s="296"/>
      <c r="BOP51" s="296"/>
      <c r="BOQ51" s="296"/>
      <c r="BOR51" s="296"/>
      <c r="BOS51" s="296"/>
      <c r="BOT51" s="296"/>
      <c r="BOU51" s="296"/>
      <c r="BOV51" s="296"/>
      <c r="BOW51" s="296"/>
      <c r="BOX51" s="296"/>
      <c r="BOY51" s="296"/>
      <c r="BOZ51" s="296"/>
      <c r="BPA51" s="296"/>
      <c r="BPB51" s="296"/>
      <c r="BPC51" s="296"/>
      <c r="BPD51" s="296"/>
      <c r="BPE51" s="296"/>
      <c r="BPF51" s="296"/>
      <c r="BPG51" s="296"/>
      <c r="BPH51" s="296"/>
      <c r="BPI51" s="296"/>
      <c r="BPJ51" s="296"/>
      <c r="BPK51" s="296"/>
      <c r="BPL51" s="296"/>
      <c r="BPM51" s="296"/>
      <c r="BPN51" s="296"/>
      <c r="BPO51" s="296"/>
      <c r="BPP51" s="296"/>
      <c r="BPQ51" s="296"/>
      <c r="BPR51" s="296"/>
      <c r="BPS51" s="296"/>
      <c r="BPT51" s="296"/>
      <c r="BPU51" s="296"/>
      <c r="BPV51" s="296"/>
      <c r="BPW51" s="296"/>
      <c r="BPX51" s="296"/>
      <c r="BPY51" s="296"/>
      <c r="BPZ51" s="296"/>
      <c r="BQA51" s="296"/>
      <c r="BQB51" s="296"/>
      <c r="BQC51" s="296"/>
      <c r="BQD51" s="296"/>
      <c r="BQE51" s="296"/>
      <c r="BQF51" s="296"/>
      <c r="BQG51" s="296"/>
      <c r="BQH51" s="296"/>
      <c r="BQI51" s="296"/>
      <c r="BQJ51" s="296"/>
      <c r="BQK51" s="296"/>
      <c r="BQL51" s="296"/>
      <c r="BQM51" s="296"/>
      <c r="BQN51" s="296"/>
      <c r="BQO51" s="296"/>
      <c r="BQP51" s="296"/>
      <c r="BQQ51" s="296"/>
      <c r="BQR51" s="296"/>
      <c r="BQS51" s="296"/>
      <c r="BQT51" s="296"/>
      <c r="BQU51" s="296"/>
      <c r="BQV51" s="296"/>
      <c r="BQW51" s="296"/>
      <c r="BQX51" s="296"/>
      <c r="BQY51" s="296"/>
      <c r="BQZ51" s="296"/>
      <c r="BRA51" s="296"/>
      <c r="BRB51" s="296"/>
      <c r="BRC51" s="296"/>
      <c r="BRD51" s="296"/>
      <c r="BRE51" s="296"/>
      <c r="BRF51" s="296"/>
      <c r="BRG51" s="296"/>
      <c r="BRH51" s="296"/>
      <c r="BRI51" s="296"/>
      <c r="BRJ51" s="296"/>
      <c r="BRK51" s="296"/>
      <c r="BRL51" s="296"/>
      <c r="BRM51" s="296"/>
      <c r="BRN51" s="296"/>
      <c r="BRO51" s="296"/>
      <c r="BRP51" s="296"/>
      <c r="BRQ51" s="296"/>
      <c r="BRR51" s="296"/>
      <c r="BRS51" s="296"/>
      <c r="BRT51" s="296"/>
      <c r="BRU51" s="296"/>
      <c r="BRV51" s="296"/>
      <c r="BRW51" s="296"/>
      <c r="BRX51" s="296"/>
      <c r="BRY51" s="296"/>
      <c r="BRZ51" s="296"/>
      <c r="BSA51" s="296"/>
      <c r="BSB51" s="296"/>
      <c r="BSC51" s="296"/>
      <c r="BSD51" s="296"/>
      <c r="BSE51" s="296"/>
      <c r="BSF51" s="296"/>
      <c r="BSG51" s="296"/>
      <c r="BSH51" s="296"/>
      <c r="BSI51" s="296"/>
      <c r="BSJ51" s="296"/>
      <c r="BSK51" s="296"/>
      <c r="BSL51" s="296"/>
      <c r="BSM51" s="296"/>
      <c r="BSN51" s="296"/>
      <c r="BSO51" s="296"/>
      <c r="BSP51" s="296"/>
      <c r="BSQ51" s="296"/>
      <c r="BSR51" s="296"/>
      <c r="BSS51" s="296"/>
      <c r="BST51" s="296"/>
      <c r="BSU51" s="296"/>
      <c r="BSV51" s="296"/>
      <c r="BSW51" s="296"/>
      <c r="BSX51" s="296"/>
      <c r="BSY51" s="296"/>
      <c r="BSZ51" s="296"/>
      <c r="BTA51" s="296"/>
      <c r="BTB51" s="296"/>
      <c r="BTC51" s="296"/>
      <c r="BTD51" s="296"/>
      <c r="BTE51" s="296"/>
      <c r="BTF51" s="296"/>
      <c r="BTG51" s="296"/>
      <c r="BTH51" s="296"/>
      <c r="BTI51" s="296"/>
      <c r="BTJ51" s="296"/>
      <c r="BTK51" s="296"/>
      <c r="BTL51" s="296"/>
      <c r="BTM51" s="296"/>
      <c r="BTN51" s="296"/>
      <c r="BTO51" s="296"/>
      <c r="BTP51" s="296"/>
      <c r="BTQ51" s="296"/>
      <c r="BTR51" s="296"/>
      <c r="BTS51" s="296"/>
      <c r="BTT51" s="296"/>
      <c r="BTU51" s="296"/>
      <c r="BTV51" s="296"/>
      <c r="BTW51" s="296"/>
      <c r="BTX51" s="296"/>
      <c r="BTY51" s="296"/>
      <c r="BTZ51" s="296"/>
      <c r="BUA51" s="296"/>
      <c r="BUB51" s="296"/>
      <c r="BUC51" s="296"/>
      <c r="BUD51" s="296"/>
      <c r="BUE51" s="296"/>
      <c r="BUF51" s="296"/>
      <c r="BUG51" s="296"/>
      <c r="BUH51" s="296"/>
      <c r="BUI51" s="296"/>
      <c r="BUJ51" s="296"/>
      <c r="BUK51" s="296"/>
      <c r="BUL51" s="296"/>
      <c r="BUM51" s="296"/>
      <c r="BUN51" s="296"/>
      <c r="BUO51" s="296"/>
      <c r="BUP51" s="296"/>
      <c r="BUQ51" s="296"/>
      <c r="BUR51" s="296"/>
      <c r="BUS51" s="296"/>
      <c r="BUT51" s="296"/>
      <c r="BUU51" s="296"/>
      <c r="BUV51" s="296"/>
      <c r="BUW51" s="296"/>
      <c r="BUX51" s="296"/>
      <c r="BUY51" s="296"/>
      <c r="BUZ51" s="296"/>
      <c r="BVA51" s="296"/>
      <c r="BVB51" s="296"/>
      <c r="BVC51" s="296"/>
      <c r="BVD51" s="296"/>
      <c r="BVE51" s="296"/>
      <c r="BVF51" s="296"/>
      <c r="BVG51" s="296"/>
      <c r="BVH51" s="296"/>
      <c r="BVI51" s="296"/>
      <c r="BVJ51" s="296"/>
      <c r="BVK51" s="296"/>
      <c r="BVL51" s="296"/>
      <c r="BVM51" s="296"/>
      <c r="BVN51" s="296"/>
      <c r="BVO51" s="296"/>
      <c r="BVP51" s="296"/>
      <c r="BVQ51" s="296"/>
      <c r="BVR51" s="296"/>
      <c r="BVS51" s="296"/>
      <c r="BVT51" s="296"/>
      <c r="BVU51" s="296"/>
      <c r="BVV51" s="296"/>
      <c r="BVW51" s="296"/>
      <c r="BVX51" s="296"/>
      <c r="BVY51" s="296"/>
      <c r="BVZ51" s="296"/>
      <c r="BWA51" s="296"/>
      <c r="BWB51" s="296"/>
      <c r="BWC51" s="296"/>
      <c r="BWD51" s="296"/>
      <c r="BWE51" s="296"/>
      <c r="BWF51" s="296"/>
      <c r="BWG51" s="296"/>
      <c r="BWH51" s="296"/>
      <c r="BWI51" s="296"/>
      <c r="BWJ51" s="296"/>
      <c r="BWK51" s="296"/>
      <c r="BWL51" s="296"/>
      <c r="BWM51" s="296"/>
      <c r="BWN51" s="296"/>
      <c r="BWO51" s="296"/>
      <c r="BWP51" s="296"/>
      <c r="BWQ51" s="296"/>
      <c r="BWR51" s="296"/>
      <c r="BWS51" s="296"/>
      <c r="BWT51" s="296"/>
      <c r="BWU51" s="296"/>
      <c r="BWV51" s="296"/>
      <c r="BWW51" s="296"/>
      <c r="BWX51" s="296"/>
      <c r="BWY51" s="296"/>
      <c r="BWZ51" s="296"/>
      <c r="BXA51" s="296"/>
      <c r="BXB51" s="296"/>
      <c r="BXC51" s="296"/>
      <c r="BXD51" s="296"/>
      <c r="BXE51" s="296"/>
      <c r="BXF51" s="296"/>
      <c r="BXG51" s="296"/>
      <c r="BXH51" s="296"/>
      <c r="BXI51" s="296"/>
      <c r="BXJ51" s="296"/>
      <c r="BXK51" s="296"/>
      <c r="BXL51" s="296"/>
      <c r="BXM51" s="296"/>
      <c r="BXN51" s="296"/>
      <c r="BXO51" s="296"/>
      <c r="BXP51" s="296"/>
      <c r="BXQ51" s="296"/>
      <c r="BXR51" s="296"/>
      <c r="BXS51" s="296"/>
      <c r="BXT51" s="296"/>
      <c r="BXU51" s="296"/>
      <c r="BXV51" s="296"/>
      <c r="BXW51" s="296"/>
      <c r="BXX51" s="296"/>
      <c r="BXY51" s="296"/>
      <c r="BXZ51" s="296"/>
      <c r="BYA51" s="296"/>
      <c r="BYB51" s="296"/>
      <c r="BYC51" s="296"/>
      <c r="BYD51" s="296"/>
      <c r="BYE51" s="296"/>
      <c r="BYF51" s="296"/>
      <c r="BYG51" s="296"/>
      <c r="BYH51" s="296"/>
      <c r="BYI51" s="296"/>
      <c r="BYJ51" s="296"/>
      <c r="BYK51" s="296"/>
      <c r="BYL51" s="296"/>
      <c r="BYM51" s="296"/>
      <c r="BYN51" s="296"/>
      <c r="BYO51" s="296"/>
      <c r="BYP51" s="296"/>
      <c r="BYQ51" s="296"/>
      <c r="BYR51" s="296"/>
      <c r="BYS51" s="296"/>
      <c r="BYT51" s="296"/>
      <c r="BYU51" s="296"/>
      <c r="BYV51" s="296"/>
      <c r="BYW51" s="296"/>
      <c r="BYX51" s="296"/>
      <c r="BYY51" s="296"/>
      <c r="BYZ51" s="296"/>
      <c r="BZA51" s="296"/>
      <c r="BZB51" s="296"/>
      <c r="BZC51" s="296"/>
      <c r="BZD51" s="296"/>
      <c r="BZE51" s="296"/>
      <c r="BZF51" s="296"/>
      <c r="BZG51" s="296"/>
      <c r="BZH51" s="296"/>
      <c r="BZI51" s="296"/>
      <c r="BZJ51" s="296"/>
      <c r="BZK51" s="296"/>
      <c r="BZL51" s="296"/>
      <c r="BZM51" s="296"/>
      <c r="BZN51" s="296"/>
      <c r="BZO51" s="296"/>
      <c r="BZP51" s="296"/>
      <c r="BZQ51" s="296"/>
      <c r="BZR51" s="296"/>
      <c r="BZS51" s="296"/>
      <c r="BZT51" s="296"/>
      <c r="BZU51" s="296"/>
      <c r="BZV51" s="296"/>
      <c r="BZW51" s="296"/>
      <c r="BZX51" s="296"/>
      <c r="BZY51" s="296"/>
      <c r="BZZ51" s="296"/>
      <c r="CAA51" s="296"/>
      <c r="CAB51" s="296"/>
      <c r="CAC51" s="296"/>
      <c r="CAD51" s="296"/>
      <c r="CAE51" s="296"/>
      <c r="CAF51" s="296"/>
      <c r="CAG51" s="296"/>
      <c r="CAH51" s="296"/>
      <c r="CAI51" s="296"/>
      <c r="CAJ51" s="296"/>
      <c r="CAK51" s="296"/>
      <c r="CAL51" s="296"/>
      <c r="CAM51" s="296"/>
      <c r="CAN51" s="296"/>
      <c r="CAO51" s="296"/>
      <c r="CAP51" s="296"/>
      <c r="CAQ51" s="296"/>
      <c r="CAR51" s="296"/>
      <c r="CAS51" s="296"/>
      <c r="CAT51" s="296"/>
      <c r="CAU51" s="296"/>
      <c r="CAV51" s="296"/>
      <c r="CAW51" s="296"/>
      <c r="CAX51" s="296"/>
      <c r="CAY51" s="296"/>
      <c r="CAZ51" s="296"/>
      <c r="CBA51" s="296"/>
      <c r="CBB51" s="296"/>
      <c r="CBC51" s="296"/>
      <c r="CBD51" s="296"/>
      <c r="CBE51" s="296"/>
      <c r="CBF51" s="296"/>
      <c r="CBG51" s="296"/>
      <c r="CBH51" s="296"/>
      <c r="CBI51" s="296"/>
      <c r="CBJ51" s="296"/>
      <c r="CBK51" s="296"/>
      <c r="CBL51" s="296"/>
      <c r="CBM51" s="296"/>
      <c r="CBN51" s="296"/>
      <c r="CBO51" s="296"/>
      <c r="CBP51" s="296"/>
      <c r="CBQ51" s="296"/>
      <c r="CBR51" s="296"/>
      <c r="CBS51" s="296"/>
      <c r="CBT51" s="296"/>
      <c r="CBU51" s="296"/>
      <c r="CBV51" s="296"/>
      <c r="CBW51" s="296"/>
      <c r="CBX51" s="296"/>
      <c r="CBY51" s="296"/>
      <c r="CBZ51" s="296"/>
      <c r="CCA51" s="296"/>
      <c r="CCB51" s="296"/>
      <c r="CCC51" s="296"/>
      <c r="CCD51" s="296"/>
      <c r="CCE51" s="296"/>
      <c r="CCF51" s="296"/>
      <c r="CCG51" s="296"/>
      <c r="CCH51" s="296"/>
      <c r="CCI51" s="296"/>
      <c r="CCJ51" s="296"/>
      <c r="CCK51" s="296"/>
      <c r="CCL51" s="296"/>
      <c r="CCM51" s="296"/>
      <c r="CCN51" s="296"/>
      <c r="CCO51" s="296"/>
      <c r="CCP51" s="296"/>
      <c r="CCQ51" s="296"/>
      <c r="CCR51" s="296"/>
      <c r="CCS51" s="296"/>
      <c r="CCT51" s="296"/>
      <c r="CCU51" s="296"/>
      <c r="CCV51" s="296"/>
      <c r="CCW51" s="296"/>
      <c r="CCX51" s="296"/>
      <c r="CCY51" s="296"/>
      <c r="CCZ51" s="296"/>
      <c r="CDA51" s="296"/>
      <c r="CDB51" s="296"/>
      <c r="CDC51" s="296"/>
      <c r="CDD51" s="296"/>
      <c r="CDE51" s="296"/>
      <c r="CDF51" s="296"/>
      <c r="CDG51" s="296"/>
      <c r="CDH51" s="296"/>
      <c r="CDI51" s="296"/>
      <c r="CDJ51" s="296"/>
      <c r="CDK51" s="296"/>
      <c r="CDL51" s="296"/>
      <c r="CDM51" s="296"/>
      <c r="CDN51" s="296"/>
      <c r="CDO51" s="296"/>
      <c r="CDP51" s="296"/>
      <c r="CDQ51" s="296"/>
      <c r="CDR51" s="296"/>
      <c r="CDS51" s="296"/>
      <c r="CDT51" s="296"/>
      <c r="CDU51" s="296"/>
      <c r="CDV51" s="296"/>
      <c r="CDW51" s="296"/>
      <c r="CDX51" s="296"/>
      <c r="CDY51" s="296"/>
      <c r="CDZ51" s="296"/>
      <c r="CEA51" s="296"/>
      <c r="CEB51" s="296"/>
      <c r="CEC51" s="296"/>
      <c r="CED51" s="296"/>
      <c r="CEE51" s="296"/>
      <c r="CEF51" s="296"/>
      <c r="CEG51" s="296"/>
      <c r="CEH51" s="296"/>
      <c r="CEI51" s="296"/>
      <c r="CEJ51" s="296"/>
      <c r="CEK51" s="296"/>
      <c r="CEL51" s="296"/>
      <c r="CEM51" s="296"/>
      <c r="CEN51" s="296"/>
      <c r="CEO51" s="296"/>
      <c r="CEP51" s="296"/>
      <c r="CEQ51" s="296"/>
      <c r="CER51" s="296"/>
      <c r="CES51" s="296"/>
      <c r="CET51" s="296"/>
      <c r="CEU51" s="296"/>
      <c r="CEV51" s="296"/>
      <c r="CEW51" s="296"/>
      <c r="CEX51" s="296"/>
      <c r="CEY51" s="296"/>
      <c r="CEZ51" s="296"/>
      <c r="CFA51" s="296"/>
      <c r="CFB51" s="296"/>
      <c r="CFC51" s="296"/>
      <c r="CFD51" s="296"/>
      <c r="CFE51" s="296"/>
      <c r="CFF51" s="296"/>
      <c r="CFG51" s="296"/>
      <c r="CFH51" s="296"/>
      <c r="CFI51" s="296"/>
      <c r="CFJ51" s="296"/>
      <c r="CFK51" s="296"/>
      <c r="CFL51" s="296"/>
      <c r="CFM51" s="296"/>
      <c r="CFN51" s="296"/>
      <c r="CFO51" s="296"/>
      <c r="CFP51" s="296"/>
      <c r="CFQ51" s="296"/>
      <c r="CFR51" s="296"/>
      <c r="CFS51" s="296"/>
      <c r="CFT51" s="296"/>
      <c r="CFU51" s="296"/>
      <c r="CFV51" s="296"/>
      <c r="CFW51" s="296"/>
      <c r="CFX51" s="296"/>
      <c r="CFY51" s="296"/>
      <c r="CFZ51" s="296"/>
      <c r="CGA51" s="296"/>
      <c r="CGB51" s="296"/>
      <c r="CGC51" s="296"/>
      <c r="CGD51" s="296"/>
      <c r="CGE51" s="296"/>
      <c r="CGF51" s="296"/>
      <c r="CGG51" s="296"/>
      <c r="CGH51" s="296"/>
      <c r="CGI51" s="296"/>
      <c r="CGJ51" s="296"/>
      <c r="CGK51" s="296"/>
      <c r="CGL51" s="296"/>
      <c r="CGM51" s="296"/>
      <c r="CGN51" s="296"/>
      <c r="CGO51" s="296"/>
      <c r="CGP51" s="296"/>
      <c r="CGQ51" s="296"/>
      <c r="CGR51" s="296"/>
      <c r="CGS51" s="296"/>
      <c r="CGT51" s="296"/>
      <c r="CGU51" s="296"/>
      <c r="CGV51" s="296"/>
      <c r="CGW51" s="296"/>
      <c r="CGX51" s="296"/>
      <c r="CGY51" s="296"/>
      <c r="CGZ51" s="296"/>
      <c r="CHA51" s="296"/>
      <c r="CHB51" s="296"/>
      <c r="CHC51" s="296"/>
      <c r="CHD51" s="296"/>
      <c r="CHE51" s="296"/>
      <c r="CHF51" s="296"/>
      <c r="CHG51" s="296"/>
      <c r="CHH51" s="296"/>
      <c r="CHI51" s="296"/>
      <c r="CHJ51" s="296"/>
      <c r="CHK51" s="296"/>
      <c r="CHL51" s="296"/>
      <c r="CHM51" s="296"/>
      <c r="CHN51" s="296"/>
      <c r="CHO51" s="296"/>
      <c r="CHP51" s="296"/>
      <c r="CHQ51" s="296"/>
      <c r="CHR51" s="296"/>
      <c r="CHS51" s="296"/>
      <c r="CHT51" s="296"/>
      <c r="CHU51" s="296"/>
      <c r="CHV51" s="296"/>
      <c r="CHW51" s="296"/>
      <c r="CHX51" s="296"/>
      <c r="CHY51" s="296"/>
      <c r="CHZ51" s="296"/>
      <c r="CIA51" s="296"/>
      <c r="CIB51" s="296"/>
      <c r="CIC51" s="296"/>
      <c r="CID51" s="296"/>
      <c r="CIE51" s="296"/>
      <c r="CIF51" s="296"/>
      <c r="CIG51" s="296"/>
      <c r="CIH51" s="296"/>
      <c r="CII51" s="296"/>
      <c r="CIJ51" s="296"/>
      <c r="CIK51" s="296"/>
      <c r="CIL51" s="296"/>
      <c r="CIM51" s="296"/>
      <c r="CIN51" s="296"/>
      <c r="CIO51" s="296"/>
      <c r="CIP51" s="296"/>
      <c r="CIQ51" s="296"/>
      <c r="CIR51" s="296"/>
      <c r="CIS51" s="296"/>
      <c r="CIT51" s="296"/>
      <c r="CIU51" s="296"/>
      <c r="CIV51" s="296"/>
      <c r="CIW51" s="296"/>
      <c r="CIX51" s="296"/>
      <c r="CIY51" s="296"/>
      <c r="CIZ51" s="296"/>
      <c r="CJA51" s="296"/>
      <c r="CJB51" s="296"/>
      <c r="CJC51" s="296"/>
      <c r="CJD51" s="296"/>
      <c r="CJE51" s="296"/>
      <c r="CJF51" s="296"/>
      <c r="CJG51" s="296"/>
      <c r="CJH51" s="296"/>
      <c r="CJI51" s="296"/>
      <c r="CJJ51" s="296"/>
      <c r="CJK51" s="296"/>
      <c r="CJL51" s="296"/>
      <c r="CJM51" s="296"/>
      <c r="CJN51" s="296"/>
      <c r="CJO51" s="296"/>
      <c r="CJP51" s="296"/>
      <c r="CJQ51" s="296"/>
      <c r="CJR51" s="296"/>
      <c r="CJS51" s="296"/>
      <c r="CJT51" s="296"/>
      <c r="CJU51" s="296"/>
      <c r="CJV51" s="296"/>
      <c r="CJW51" s="296"/>
      <c r="CJX51" s="296"/>
      <c r="CJY51" s="296"/>
      <c r="CJZ51" s="296"/>
      <c r="CKA51" s="296"/>
      <c r="CKB51" s="296"/>
      <c r="CKC51" s="296"/>
      <c r="CKD51" s="296"/>
      <c r="CKE51" s="296"/>
      <c r="CKF51" s="296"/>
      <c r="CKG51" s="296"/>
      <c r="CKH51" s="296"/>
      <c r="CKI51" s="296"/>
      <c r="CKJ51" s="296"/>
      <c r="CKK51" s="296"/>
      <c r="CKL51" s="296"/>
      <c r="CKM51" s="296"/>
      <c r="CKN51" s="296"/>
      <c r="CKO51" s="296"/>
      <c r="CKP51" s="296"/>
      <c r="CKQ51" s="296"/>
      <c r="CKR51" s="296"/>
      <c r="CKS51" s="296"/>
      <c r="CKT51" s="296"/>
      <c r="CKU51" s="296"/>
      <c r="CKV51" s="296"/>
      <c r="CKW51" s="296"/>
      <c r="CKX51" s="296"/>
      <c r="CKY51" s="296"/>
      <c r="CKZ51" s="296"/>
      <c r="CLA51" s="296"/>
      <c r="CLB51" s="296"/>
      <c r="CLC51" s="296"/>
      <c r="CLD51" s="296"/>
      <c r="CLE51" s="296"/>
      <c r="CLF51" s="296"/>
      <c r="CLG51" s="296"/>
      <c r="CLH51" s="296"/>
      <c r="CLI51" s="296"/>
      <c r="CLJ51" s="296"/>
      <c r="CLK51" s="296"/>
      <c r="CLL51" s="296"/>
      <c r="CLM51" s="296"/>
      <c r="CLN51" s="296"/>
      <c r="CLO51" s="296"/>
      <c r="CLP51" s="296"/>
      <c r="CLQ51" s="296"/>
      <c r="CLR51" s="296"/>
      <c r="CLS51" s="296"/>
      <c r="CLT51" s="296"/>
      <c r="CLU51" s="296"/>
      <c r="CLV51" s="296"/>
      <c r="CLW51" s="296"/>
      <c r="CLX51" s="296"/>
      <c r="CLY51" s="296"/>
      <c r="CLZ51" s="296"/>
      <c r="CMA51" s="296"/>
      <c r="CMB51" s="296"/>
      <c r="CMC51" s="296"/>
      <c r="CMD51" s="296"/>
      <c r="CME51" s="296"/>
      <c r="CMF51" s="296"/>
      <c r="CMG51" s="296"/>
      <c r="CMH51" s="296"/>
      <c r="CMI51" s="296"/>
      <c r="CMJ51" s="296"/>
      <c r="CMK51" s="296"/>
      <c r="CML51" s="296"/>
      <c r="CMM51" s="296"/>
      <c r="CMN51" s="296"/>
      <c r="CMO51" s="296"/>
      <c r="CMP51" s="296"/>
      <c r="CMQ51" s="296"/>
      <c r="CMR51" s="296"/>
      <c r="CMS51" s="296"/>
      <c r="CMT51" s="296"/>
      <c r="CMU51" s="296"/>
      <c r="CMV51" s="296"/>
      <c r="CMW51" s="296"/>
      <c r="CMX51" s="296"/>
      <c r="CMY51" s="296"/>
      <c r="CMZ51" s="296"/>
      <c r="CNA51" s="296"/>
      <c r="CNB51" s="296"/>
      <c r="CNC51" s="296"/>
      <c r="CND51" s="296"/>
      <c r="CNE51" s="296"/>
      <c r="CNF51" s="296"/>
      <c r="CNG51" s="296"/>
      <c r="CNH51" s="296"/>
      <c r="CNI51" s="296"/>
      <c r="CNJ51" s="296"/>
      <c r="CNK51" s="296"/>
      <c r="CNL51" s="296"/>
      <c r="CNM51" s="296"/>
      <c r="CNN51" s="296"/>
      <c r="CNO51" s="296"/>
      <c r="CNP51" s="296"/>
      <c r="CNQ51" s="296"/>
      <c r="CNR51" s="296"/>
      <c r="CNS51" s="296"/>
      <c r="CNT51" s="296"/>
      <c r="CNU51" s="296"/>
      <c r="CNV51" s="296"/>
      <c r="CNW51" s="296"/>
      <c r="CNX51" s="296"/>
      <c r="CNY51" s="296"/>
      <c r="CNZ51" s="296"/>
      <c r="COA51" s="296"/>
      <c r="COB51" s="296"/>
      <c r="COC51" s="296"/>
      <c r="COD51" s="296"/>
      <c r="COE51" s="296"/>
      <c r="COF51" s="296"/>
      <c r="COG51" s="296"/>
      <c r="COH51" s="296"/>
      <c r="COI51" s="296"/>
      <c r="COJ51" s="296"/>
      <c r="COK51" s="296"/>
      <c r="COL51" s="296"/>
      <c r="COM51" s="296"/>
      <c r="CON51" s="296"/>
      <c r="COO51" s="296"/>
      <c r="COP51" s="296"/>
      <c r="COQ51" s="296"/>
      <c r="COR51" s="296"/>
      <c r="COS51" s="296"/>
      <c r="COT51" s="296"/>
      <c r="COU51" s="296"/>
      <c r="COV51" s="296"/>
      <c r="COW51" s="296"/>
      <c r="COX51" s="296"/>
      <c r="COY51" s="296"/>
      <c r="COZ51" s="296"/>
      <c r="CPA51" s="296"/>
      <c r="CPB51" s="296"/>
      <c r="CPC51" s="296"/>
      <c r="CPD51" s="296"/>
      <c r="CPE51" s="296"/>
      <c r="CPF51" s="296"/>
      <c r="CPG51" s="296"/>
      <c r="CPH51" s="296"/>
      <c r="CPI51" s="296"/>
      <c r="CPJ51" s="296"/>
      <c r="CPK51" s="296"/>
      <c r="CPL51" s="296"/>
      <c r="CPM51" s="296"/>
      <c r="CPN51" s="296"/>
      <c r="CPO51" s="296"/>
      <c r="CPP51" s="296"/>
      <c r="CPQ51" s="296"/>
      <c r="CPR51" s="296"/>
      <c r="CPS51" s="296"/>
      <c r="CPT51" s="296"/>
      <c r="CPU51" s="296"/>
      <c r="CPV51" s="296"/>
      <c r="CPW51" s="296"/>
      <c r="CPX51" s="296"/>
      <c r="CPY51" s="296"/>
      <c r="CPZ51" s="296"/>
      <c r="CQA51" s="296"/>
      <c r="CQB51" s="296"/>
      <c r="CQC51" s="296"/>
      <c r="CQD51" s="296"/>
      <c r="CQE51" s="296"/>
      <c r="CQF51" s="296"/>
      <c r="CQG51" s="296"/>
      <c r="CQH51" s="296"/>
      <c r="CQI51" s="296"/>
      <c r="CQJ51" s="296"/>
      <c r="CQK51" s="296"/>
      <c r="CQL51" s="296"/>
      <c r="CQM51" s="296"/>
      <c r="CQN51" s="296"/>
      <c r="CQO51" s="296"/>
      <c r="CQP51" s="296"/>
      <c r="CQQ51" s="296"/>
      <c r="CQR51" s="296"/>
      <c r="CQS51" s="296"/>
      <c r="CQT51" s="296"/>
      <c r="CQU51" s="296"/>
      <c r="CQV51" s="296"/>
      <c r="CQW51" s="296"/>
      <c r="CQX51" s="296"/>
      <c r="CQY51" s="296"/>
      <c r="CQZ51" s="296"/>
      <c r="CRA51" s="296"/>
      <c r="CRB51" s="296"/>
      <c r="CRC51" s="296"/>
      <c r="CRD51" s="296"/>
      <c r="CRE51" s="296"/>
      <c r="CRF51" s="296"/>
      <c r="CRG51" s="296"/>
      <c r="CRH51" s="296"/>
      <c r="CRI51" s="296"/>
      <c r="CRJ51" s="296"/>
      <c r="CRK51" s="296"/>
      <c r="CRL51" s="296"/>
      <c r="CRM51" s="296"/>
      <c r="CRN51" s="296"/>
      <c r="CRO51" s="296"/>
      <c r="CRP51" s="296"/>
      <c r="CRQ51" s="296"/>
      <c r="CRR51" s="296"/>
      <c r="CRS51" s="296"/>
      <c r="CRT51" s="296"/>
      <c r="CRU51" s="296"/>
      <c r="CRV51" s="296"/>
      <c r="CRW51" s="296"/>
      <c r="CRX51" s="296"/>
      <c r="CRY51" s="296"/>
      <c r="CRZ51" s="296"/>
      <c r="CSA51" s="296"/>
      <c r="CSB51" s="296"/>
      <c r="CSC51" s="296"/>
      <c r="CSD51" s="296"/>
      <c r="CSE51" s="296"/>
      <c r="CSF51" s="296"/>
      <c r="CSG51" s="296"/>
      <c r="CSH51" s="296"/>
      <c r="CSI51" s="296"/>
      <c r="CSJ51" s="296"/>
      <c r="CSK51" s="296"/>
      <c r="CSL51" s="296"/>
      <c r="CSM51" s="296"/>
      <c r="CSN51" s="296"/>
      <c r="CSO51" s="296"/>
      <c r="CSP51" s="296"/>
      <c r="CSQ51" s="296"/>
      <c r="CSR51" s="296"/>
      <c r="CSS51" s="296"/>
      <c r="CST51" s="296"/>
      <c r="CSU51" s="296"/>
      <c r="CSV51" s="296"/>
      <c r="CSW51" s="296"/>
      <c r="CSX51" s="296"/>
      <c r="CSY51" s="296"/>
      <c r="CSZ51" s="296"/>
      <c r="CTA51" s="296"/>
      <c r="CTB51" s="296"/>
      <c r="CTC51" s="296"/>
      <c r="CTD51" s="296"/>
      <c r="CTE51" s="296"/>
      <c r="CTF51" s="296"/>
      <c r="CTG51" s="296"/>
      <c r="CTH51" s="296"/>
      <c r="CTI51" s="296"/>
      <c r="CTJ51" s="296"/>
      <c r="CTK51" s="296"/>
      <c r="CTL51" s="296"/>
      <c r="CTM51" s="296"/>
      <c r="CTN51" s="296"/>
      <c r="CTO51" s="296"/>
      <c r="CTP51" s="296"/>
      <c r="CTQ51" s="296"/>
      <c r="CTR51" s="296"/>
      <c r="CTS51" s="296"/>
      <c r="CTT51" s="296"/>
      <c r="CTU51" s="296"/>
      <c r="CTV51" s="296"/>
      <c r="CTW51" s="296"/>
      <c r="CTX51" s="296"/>
      <c r="CTY51" s="296"/>
      <c r="CTZ51" s="296"/>
      <c r="CUA51" s="296"/>
      <c r="CUB51" s="296"/>
      <c r="CUC51" s="296"/>
      <c r="CUD51" s="296"/>
      <c r="CUE51" s="296"/>
      <c r="CUF51" s="296"/>
      <c r="CUG51" s="296"/>
      <c r="CUH51" s="296"/>
      <c r="CUI51" s="296"/>
      <c r="CUJ51" s="296"/>
      <c r="CUK51" s="296"/>
      <c r="CUL51" s="296"/>
      <c r="CUM51" s="296"/>
      <c r="CUN51" s="296"/>
      <c r="CUO51" s="296"/>
      <c r="CUP51" s="296"/>
      <c r="CUQ51" s="296"/>
      <c r="CUR51" s="296"/>
      <c r="CUS51" s="296"/>
      <c r="CUT51" s="296"/>
      <c r="CUU51" s="296"/>
      <c r="CUV51" s="296"/>
      <c r="CUW51" s="296"/>
      <c r="CUX51" s="296"/>
      <c r="CUY51" s="296"/>
      <c r="CUZ51" s="296"/>
      <c r="CVA51" s="296"/>
      <c r="CVB51" s="296"/>
      <c r="CVC51" s="296"/>
      <c r="CVD51" s="296"/>
      <c r="CVE51" s="296"/>
      <c r="CVF51" s="296"/>
      <c r="CVG51" s="296"/>
      <c r="CVH51" s="296"/>
      <c r="CVI51" s="296"/>
      <c r="CVJ51" s="296"/>
      <c r="CVK51" s="296"/>
      <c r="CVL51" s="296"/>
      <c r="CVM51" s="296"/>
      <c r="CVN51" s="296"/>
      <c r="CVO51" s="296"/>
      <c r="CVP51" s="296"/>
      <c r="CVQ51" s="296"/>
      <c r="CVR51" s="296"/>
      <c r="CVS51" s="296"/>
      <c r="CVT51" s="296"/>
      <c r="CVU51" s="296"/>
      <c r="CVV51" s="296"/>
      <c r="CVW51" s="296"/>
      <c r="CVX51" s="296"/>
      <c r="CVY51" s="296"/>
      <c r="CVZ51" s="296"/>
      <c r="CWA51" s="296"/>
      <c r="CWB51" s="296"/>
      <c r="CWC51" s="296"/>
      <c r="CWD51" s="296"/>
      <c r="CWE51" s="296"/>
      <c r="CWF51" s="296"/>
      <c r="CWG51" s="296"/>
      <c r="CWH51" s="296"/>
      <c r="CWI51" s="296"/>
      <c r="CWJ51" s="296"/>
      <c r="CWK51" s="296"/>
      <c r="CWL51" s="296"/>
      <c r="CWM51" s="296"/>
      <c r="CWN51" s="296"/>
      <c r="CWO51" s="296"/>
      <c r="CWP51" s="296"/>
      <c r="CWQ51" s="296"/>
      <c r="CWR51" s="296"/>
      <c r="CWS51" s="296"/>
      <c r="CWT51" s="296"/>
      <c r="CWU51" s="296"/>
      <c r="CWV51" s="296"/>
      <c r="CWW51" s="296"/>
      <c r="CWX51" s="296"/>
      <c r="CWY51" s="296"/>
      <c r="CWZ51" s="296"/>
      <c r="CXA51" s="296"/>
      <c r="CXB51" s="296"/>
      <c r="CXC51" s="296"/>
      <c r="CXD51" s="296"/>
      <c r="CXE51" s="296"/>
      <c r="CXF51" s="296"/>
      <c r="CXG51" s="296"/>
      <c r="CXH51" s="296"/>
      <c r="CXI51" s="296"/>
      <c r="CXJ51" s="296"/>
      <c r="CXK51" s="296"/>
      <c r="CXL51" s="296"/>
      <c r="CXM51" s="296"/>
      <c r="CXN51" s="296"/>
      <c r="CXO51" s="296"/>
      <c r="CXP51" s="296"/>
      <c r="CXQ51" s="296"/>
      <c r="CXR51" s="296"/>
      <c r="CXS51" s="296"/>
      <c r="CXT51" s="296"/>
      <c r="CXU51" s="296"/>
      <c r="CXV51" s="296"/>
      <c r="CXW51" s="296"/>
      <c r="CXX51" s="296"/>
      <c r="CXY51" s="296"/>
      <c r="CXZ51" s="296"/>
      <c r="CYA51" s="296"/>
      <c r="CYB51" s="296"/>
      <c r="CYC51" s="296"/>
      <c r="CYD51" s="296"/>
      <c r="CYE51" s="296"/>
      <c r="CYF51" s="296"/>
      <c r="CYG51" s="296"/>
      <c r="CYH51" s="296"/>
      <c r="CYI51" s="296"/>
      <c r="CYJ51" s="296"/>
      <c r="CYK51" s="296"/>
      <c r="CYL51" s="296"/>
      <c r="CYM51" s="296"/>
      <c r="CYN51" s="296"/>
      <c r="CYO51" s="296"/>
      <c r="CYP51" s="296"/>
      <c r="CYQ51" s="296"/>
      <c r="CYR51" s="296"/>
      <c r="CYS51" s="296"/>
      <c r="CYT51" s="296"/>
      <c r="CYU51" s="296"/>
      <c r="CYV51" s="296"/>
      <c r="CYW51" s="296"/>
      <c r="CYX51" s="296"/>
      <c r="CYY51" s="296"/>
      <c r="CYZ51" s="296"/>
      <c r="CZA51" s="296"/>
      <c r="CZB51" s="296"/>
      <c r="CZC51" s="296"/>
      <c r="CZD51" s="296"/>
      <c r="CZE51" s="296"/>
      <c r="CZF51" s="296"/>
      <c r="CZG51" s="296"/>
      <c r="CZH51" s="296"/>
      <c r="CZI51" s="296"/>
      <c r="CZJ51" s="296"/>
      <c r="CZK51" s="296"/>
      <c r="CZL51" s="296"/>
      <c r="CZM51" s="296"/>
      <c r="CZN51" s="296"/>
      <c r="CZO51" s="296"/>
      <c r="CZP51" s="296"/>
      <c r="CZQ51" s="296"/>
      <c r="CZR51" s="296"/>
      <c r="CZS51" s="296"/>
      <c r="CZT51" s="296"/>
      <c r="CZU51" s="296"/>
      <c r="CZV51" s="296"/>
      <c r="CZW51" s="296"/>
      <c r="CZX51" s="296"/>
      <c r="CZY51" s="296"/>
      <c r="CZZ51" s="296"/>
      <c r="DAA51" s="296"/>
      <c r="DAB51" s="296"/>
      <c r="DAC51" s="296"/>
      <c r="DAD51" s="296"/>
      <c r="DAE51" s="296"/>
      <c r="DAF51" s="296"/>
      <c r="DAG51" s="296"/>
      <c r="DAH51" s="296"/>
      <c r="DAI51" s="296"/>
      <c r="DAJ51" s="296"/>
      <c r="DAK51" s="296"/>
      <c r="DAL51" s="296"/>
      <c r="DAM51" s="296"/>
      <c r="DAN51" s="296"/>
      <c r="DAO51" s="296"/>
      <c r="DAP51" s="296"/>
      <c r="DAQ51" s="296"/>
      <c r="DAR51" s="296"/>
      <c r="DAS51" s="296"/>
      <c r="DAT51" s="296"/>
      <c r="DAU51" s="296"/>
      <c r="DAV51" s="296"/>
      <c r="DAW51" s="296"/>
      <c r="DAX51" s="296"/>
      <c r="DAY51" s="296"/>
      <c r="DAZ51" s="296"/>
      <c r="DBA51" s="296"/>
      <c r="DBB51" s="296"/>
      <c r="DBC51" s="296"/>
      <c r="DBD51" s="296"/>
      <c r="DBE51" s="296"/>
      <c r="DBF51" s="296"/>
      <c r="DBG51" s="296"/>
      <c r="DBH51" s="296"/>
      <c r="DBI51" s="296"/>
      <c r="DBJ51" s="296"/>
      <c r="DBK51" s="296"/>
      <c r="DBL51" s="296"/>
      <c r="DBM51" s="296"/>
      <c r="DBN51" s="296"/>
      <c r="DBO51" s="296"/>
      <c r="DBP51" s="296"/>
      <c r="DBQ51" s="296"/>
      <c r="DBR51" s="296"/>
      <c r="DBS51" s="296"/>
      <c r="DBT51" s="296"/>
      <c r="DBU51" s="296"/>
      <c r="DBV51" s="296"/>
      <c r="DBW51" s="296"/>
      <c r="DBX51" s="296"/>
      <c r="DBY51" s="296"/>
      <c r="DBZ51" s="296"/>
      <c r="DCA51" s="296"/>
      <c r="DCB51" s="296"/>
      <c r="DCC51" s="296"/>
      <c r="DCD51" s="296"/>
      <c r="DCE51" s="296"/>
      <c r="DCF51" s="296"/>
      <c r="DCG51" s="296"/>
      <c r="DCH51" s="296"/>
      <c r="DCI51" s="296"/>
      <c r="DCJ51" s="296"/>
      <c r="DCK51" s="296"/>
      <c r="DCL51" s="296"/>
      <c r="DCM51" s="296"/>
      <c r="DCN51" s="296"/>
      <c r="DCO51" s="296"/>
      <c r="DCP51" s="296"/>
      <c r="DCQ51" s="296"/>
      <c r="DCR51" s="296"/>
      <c r="DCS51" s="296"/>
      <c r="DCT51" s="296"/>
      <c r="DCU51" s="296"/>
      <c r="DCV51" s="296"/>
      <c r="DCW51" s="296"/>
      <c r="DCX51" s="296"/>
      <c r="DCY51" s="296"/>
      <c r="DCZ51" s="296"/>
      <c r="DDA51" s="296"/>
      <c r="DDB51" s="296"/>
      <c r="DDC51" s="296"/>
      <c r="DDD51" s="296"/>
      <c r="DDE51" s="296"/>
      <c r="DDF51" s="296"/>
      <c r="DDG51" s="296"/>
      <c r="DDH51" s="296"/>
      <c r="DDI51" s="296"/>
      <c r="DDJ51" s="296"/>
      <c r="DDK51" s="296"/>
      <c r="DDL51" s="296"/>
      <c r="DDM51" s="296"/>
      <c r="DDN51" s="296"/>
      <c r="DDO51" s="296"/>
      <c r="DDP51" s="296"/>
      <c r="DDQ51" s="296"/>
      <c r="DDR51" s="296"/>
      <c r="DDS51" s="296"/>
      <c r="DDT51" s="296"/>
      <c r="DDU51" s="296"/>
      <c r="DDV51" s="296"/>
      <c r="DDW51" s="296"/>
      <c r="DDX51" s="296"/>
      <c r="DDY51" s="296"/>
      <c r="DDZ51" s="296"/>
      <c r="DEA51" s="296"/>
      <c r="DEB51" s="296"/>
      <c r="DEC51" s="296"/>
      <c r="DED51" s="296"/>
      <c r="DEE51" s="296"/>
      <c r="DEF51" s="296"/>
      <c r="DEG51" s="296"/>
      <c r="DEH51" s="296"/>
      <c r="DEI51" s="296"/>
      <c r="DEJ51" s="296"/>
      <c r="DEK51" s="296"/>
      <c r="DEL51" s="296"/>
      <c r="DEM51" s="296"/>
      <c r="DEN51" s="296"/>
      <c r="DEO51" s="296"/>
      <c r="DEP51" s="296"/>
      <c r="DEQ51" s="296"/>
      <c r="DER51" s="296"/>
      <c r="DES51" s="296"/>
      <c r="DET51" s="296"/>
      <c r="DEU51" s="296"/>
      <c r="DEV51" s="296"/>
      <c r="DEW51" s="296"/>
      <c r="DEX51" s="296"/>
      <c r="DEY51" s="296"/>
      <c r="DEZ51" s="296"/>
      <c r="DFA51" s="296"/>
      <c r="DFB51" s="296"/>
      <c r="DFC51" s="296"/>
      <c r="DFD51" s="296"/>
      <c r="DFE51" s="296"/>
      <c r="DFF51" s="296"/>
      <c r="DFG51" s="296"/>
      <c r="DFH51" s="296"/>
      <c r="DFI51" s="296"/>
      <c r="DFJ51" s="296"/>
      <c r="DFK51" s="296"/>
      <c r="DFL51" s="296"/>
      <c r="DFM51" s="296"/>
      <c r="DFN51" s="296"/>
      <c r="DFO51" s="296"/>
      <c r="DFP51" s="296"/>
      <c r="DFQ51" s="296"/>
      <c r="DFR51" s="296"/>
      <c r="DFS51" s="296"/>
      <c r="DFT51" s="296"/>
      <c r="DFU51" s="296"/>
      <c r="DFV51" s="296"/>
      <c r="DFW51" s="296"/>
      <c r="DFX51" s="296"/>
      <c r="DFY51" s="296"/>
      <c r="DFZ51" s="296"/>
      <c r="DGA51" s="296"/>
      <c r="DGB51" s="296"/>
      <c r="DGC51" s="296"/>
      <c r="DGD51" s="296"/>
      <c r="DGE51" s="296"/>
      <c r="DGF51" s="296"/>
      <c r="DGG51" s="296"/>
      <c r="DGH51" s="296"/>
      <c r="DGI51" s="296"/>
      <c r="DGJ51" s="296"/>
      <c r="DGK51" s="296"/>
      <c r="DGL51" s="296"/>
      <c r="DGM51" s="296"/>
      <c r="DGN51" s="296"/>
      <c r="DGO51" s="296"/>
      <c r="DGP51" s="296"/>
      <c r="DGQ51" s="296"/>
      <c r="DGR51" s="296"/>
      <c r="DGS51" s="296"/>
      <c r="DGT51" s="296"/>
      <c r="DGU51" s="296"/>
      <c r="DGV51" s="296"/>
      <c r="DGW51" s="296"/>
      <c r="DGX51" s="296"/>
      <c r="DGY51" s="296"/>
      <c r="DGZ51" s="296"/>
      <c r="DHA51" s="296"/>
      <c r="DHB51" s="296"/>
      <c r="DHC51" s="296"/>
      <c r="DHD51" s="296"/>
      <c r="DHE51" s="296"/>
      <c r="DHF51" s="296"/>
      <c r="DHG51" s="296"/>
      <c r="DHH51" s="296"/>
      <c r="DHI51" s="296"/>
      <c r="DHJ51" s="296"/>
      <c r="DHK51" s="296"/>
      <c r="DHL51" s="296"/>
      <c r="DHM51" s="296"/>
      <c r="DHN51" s="296"/>
      <c r="DHO51" s="296"/>
      <c r="DHP51" s="296"/>
      <c r="DHQ51" s="296"/>
      <c r="DHR51" s="296"/>
      <c r="DHS51" s="296"/>
      <c r="DHT51" s="296"/>
      <c r="DHU51" s="296"/>
      <c r="DHV51" s="296"/>
      <c r="DHW51" s="296"/>
      <c r="DHX51" s="296"/>
      <c r="DHY51" s="296"/>
      <c r="DHZ51" s="296"/>
      <c r="DIA51" s="296"/>
      <c r="DIB51" s="296"/>
      <c r="DIC51" s="296"/>
      <c r="DID51" s="296"/>
      <c r="DIE51" s="296"/>
      <c r="DIF51" s="296"/>
      <c r="DIG51" s="296"/>
      <c r="DIH51" s="296"/>
      <c r="DII51" s="296"/>
      <c r="DIJ51" s="296"/>
      <c r="DIK51" s="296"/>
      <c r="DIL51" s="296"/>
      <c r="DIM51" s="296"/>
      <c r="DIN51" s="296"/>
      <c r="DIO51" s="296"/>
      <c r="DIP51" s="296"/>
      <c r="DIQ51" s="296"/>
      <c r="DIR51" s="296"/>
      <c r="DIS51" s="296"/>
      <c r="DIT51" s="296"/>
      <c r="DIU51" s="296"/>
      <c r="DIV51" s="296"/>
      <c r="DIW51" s="296"/>
      <c r="DIX51" s="296"/>
      <c r="DIY51" s="296"/>
      <c r="DIZ51" s="296"/>
      <c r="DJA51" s="296"/>
      <c r="DJB51" s="296"/>
      <c r="DJC51" s="296"/>
      <c r="DJD51" s="296"/>
      <c r="DJE51" s="296"/>
      <c r="DJF51" s="296"/>
      <c r="DJG51" s="296"/>
      <c r="DJH51" s="296"/>
      <c r="DJI51" s="296"/>
      <c r="DJJ51" s="296"/>
      <c r="DJK51" s="296"/>
      <c r="DJL51" s="296"/>
      <c r="DJM51" s="296"/>
      <c r="DJN51" s="296"/>
      <c r="DJO51" s="296"/>
      <c r="DJP51" s="296"/>
      <c r="DJQ51" s="296"/>
      <c r="DJR51" s="296"/>
      <c r="DJS51" s="296"/>
      <c r="DJT51" s="296"/>
      <c r="DJU51" s="296"/>
      <c r="DJV51" s="296"/>
      <c r="DJW51" s="296"/>
      <c r="DJX51" s="296"/>
      <c r="DJY51" s="296"/>
      <c r="DJZ51" s="296"/>
      <c r="DKA51" s="296"/>
      <c r="DKB51" s="296"/>
      <c r="DKC51" s="296"/>
      <c r="DKD51" s="296"/>
      <c r="DKE51" s="296"/>
      <c r="DKF51" s="296"/>
      <c r="DKG51" s="296"/>
      <c r="DKH51" s="296"/>
      <c r="DKI51" s="296"/>
      <c r="DKJ51" s="296"/>
      <c r="DKK51" s="296"/>
      <c r="DKL51" s="296"/>
      <c r="DKM51" s="296"/>
      <c r="DKN51" s="296"/>
      <c r="DKO51" s="296"/>
      <c r="DKP51" s="296"/>
      <c r="DKQ51" s="296"/>
      <c r="DKR51" s="296"/>
      <c r="DKS51" s="296"/>
      <c r="DKT51" s="296"/>
      <c r="DKU51" s="296"/>
      <c r="DKV51" s="296"/>
      <c r="DKW51" s="296"/>
      <c r="DKX51" s="296"/>
      <c r="DKY51" s="296"/>
      <c r="DKZ51" s="296"/>
      <c r="DLA51" s="296"/>
      <c r="DLB51" s="296"/>
      <c r="DLC51" s="296"/>
      <c r="DLD51" s="296"/>
      <c r="DLE51" s="296"/>
      <c r="DLF51" s="296"/>
      <c r="DLG51" s="296"/>
      <c r="DLH51" s="296"/>
      <c r="DLI51" s="296"/>
      <c r="DLJ51" s="296"/>
      <c r="DLK51" s="296"/>
      <c r="DLL51" s="296"/>
      <c r="DLM51" s="296"/>
      <c r="DLN51" s="296"/>
      <c r="DLO51" s="296"/>
      <c r="DLP51" s="296"/>
      <c r="DLQ51" s="296"/>
      <c r="DLR51" s="296"/>
      <c r="DLS51" s="296"/>
      <c r="DLT51" s="296"/>
      <c r="DLU51" s="296"/>
      <c r="DLV51" s="296"/>
      <c r="DLW51" s="296"/>
      <c r="DLX51" s="296"/>
      <c r="DLY51" s="296"/>
      <c r="DLZ51" s="296"/>
      <c r="DMA51" s="296"/>
      <c r="DMB51" s="296"/>
      <c r="DMC51" s="296"/>
      <c r="DMD51" s="296"/>
      <c r="DME51" s="296"/>
      <c r="DMF51" s="296"/>
      <c r="DMG51" s="296"/>
      <c r="DMH51" s="296"/>
      <c r="DMI51" s="296"/>
      <c r="DMJ51" s="296"/>
      <c r="DMK51" s="296"/>
      <c r="DML51" s="296"/>
      <c r="DMM51" s="296"/>
      <c r="DMN51" s="296"/>
      <c r="DMO51" s="296"/>
      <c r="DMP51" s="296"/>
      <c r="DMQ51" s="296"/>
      <c r="DMR51" s="296"/>
      <c r="DMS51" s="296"/>
      <c r="DMT51" s="296"/>
      <c r="DMU51" s="296"/>
      <c r="DMV51" s="296"/>
      <c r="DMW51" s="296"/>
      <c r="DMX51" s="296"/>
      <c r="DMY51" s="296"/>
      <c r="DMZ51" s="296"/>
      <c r="DNA51" s="296"/>
      <c r="DNB51" s="296"/>
      <c r="DNC51" s="296"/>
      <c r="DND51" s="296"/>
      <c r="DNE51" s="296"/>
      <c r="DNF51" s="296"/>
      <c r="DNG51" s="296"/>
      <c r="DNH51" s="296"/>
      <c r="DNI51" s="296"/>
      <c r="DNJ51" s="296"/>
      <c r="DNK51" s="296"/>
      <c r="DNL51" s="296"/>
      <c r="DNM51" s="296"/>
      <c r="DNN51" s="296"/>
      <c r="DNO51" s="296"/>
      <c r="DNP51" s="296"/>
      <c r="DNQ51" s="296"/>
      <c r="DNR51" s="296"/>
      <c r="DNS51" s="296"/>
      <c r="DNT51" s="296"/>
      <c r="DNU51" s="296"/>
      <c r="DNV51" s="296"/>
      <c r="DNW51" s="296"/>
      <c r="DNX51" s="296"/>
      <c r="DNY51" s="296"/>
      <c r="DNZ51" s="296"/>
      <c r="DOA51" s="296"/>
      <c r="DOB51" s="296"/>
      <c r="DOC51" s="296"/>
      <c r="DOD51" s="296"/>
      <c r="DOE51" s="296"/>
      <c r="DOF51" s="296"/>
      <c r="DOG51" s="296"/>
      <c r="DOH51" s="296"/>
      <c r="DOI51" s="296"/>
      <c r="DOJ51" s="296"/>
      <c r="DOK51" s="296"/>
      <c r="DOL51" s="296"/>
      <c r="DOM51" s="296"/>
      <c r="DON51" s="296"/>
      <c r="DOO51" s="296"/>
      <c r="DOP51" s="296"/>
      <c r="DOQ51" s="296"/>
      <c r="DOR51" s="296"/>
      <c r="DOS51" s="296"/>
      <c r="DOT51" s="296"/>
      <c r="DOU51" s="296"/>
      <c r="DOV51" s="296"/>
      <c r="DOW51" s="296"/>
      <c r="DOX51" s="296"/>
      <c r="DOY51" s="296"/>
      <c r="DOZ51" s="296"/>
      <c r="DPA51" s="296"/>
      <c r="DPB51" s="296"/>
      <c r="DPC51" s="296"/>
      <c r="DPD51" s="296"/>
      <c r="DPE51" s="296"/>
      <c r="DPF51" s="296"/>
      <c r="DPG51" s="296"/>
      <c r="DPH51" s="296"/>
      <c r="DPI51" s="296"/>
      <c r="DPJ51" s="296"/>
      <c r="DPK51" s="296"/>
      <c r="DPL51" s="296"/>
      <c r="DPM51" s="296"/>
      <c r="DPN51" s="296"/>
      <c r="DPO51" s="296"/>
      <c r="DPP51" s="296"/>
      <c r="DPQ51" s="296"/>
      <c r="DPR51" s="296"/>
      <c r="DPS51" s="296"/>
      <c r="DPT51" s="296"/>
      <c r="DPU51" s="296"/>
      <c r="DPV51" s="296"/>
      <c r="DPW51" s="296"/>
      <c r="DPX51" s="296"/>
      <c r="DPY51" s="296"/>
      <c r="DPZ51" s="296"/>
      <c r="DQA51" s="296"/>
      <c r="DQB51" s="296"/>
      <c r="DQC51" s="296"/>
      <c r="DQD51" s="296"/>
      <c r="DQE51" s="296"/>
      <c r="DQF51" s="296"/>
      <c r="DQG51" s="296"/>
      <c r="DQH51" s="296"/>
      <c r="DQI51" s="296"/>
      <c r="DQJ51" s="296"/>
      <c r="DQK51" s="296"/>
      <c r="DQL51" s="296"/>
      <c r="DQM51" s="296"/>
      <c r="DQN51" s="296"/>
      <c r="DQO51" s="296"/>
      <c r="DQP51" s="296"/>
      <c r="DQQ51" s="296"/>
      <c r="DQR51" s="296"/>
      <c r="DQS51" s="296"/>
      <c r="DQT51" s="296"/>
      <c r="DQU51" s="296"/>
      <c r="DQV51" s="296"/>
      <c r="DQW51" s="296"/>
      <c r="DQX51" s="296"/>
      <c r="DQY51" s="296"/>
      <c r="DQZ51" s="296"/>
      <c r="DRA51" s="296"/>
      <c r="DRB51" s="296"/>
      <c r="DRC51" s="296"/>
      <c r="DRD51" s="296"/>
      <c r="DRE51" s="296"/>
      <c r="DRF51" s="296"/>
      <c r="DRG51" s="296"/>
      <c r="DRH51" s="296"/>
      <c r="DRI51" s="296"/>
      <c r="DRJ51" s="296"/>
      <c r="DRK51" s="296"/>
      <c r="DRL51" s="296"/>
      <c r="DRM51" s="296"/>
      <c r="DRN51" s="296"/>
      <c r="DRO51" s="296"/>
      <c r="DRP51" s="296"/>
      <c r="DRQ51" s="296"/>
      <c r="DRR51" s="296"/>
      <c r="DRS51" s="296"/>
      <c r="DRT51" s="296"/>
      <c r="DRU51" s="296"/>
      <c r="DRV51" s="296"/>
      <c r="DRW51" s="296"/>
      <c r="DRX51" s="296"/>
      <c r="DRY51" s="296"/>
      <c r="DRZ51" s="296"/>
      <c r="DSA51" s="296"/>
      <c r="DSB51" s="296"/>
      <c r="DSC51" s="296"/>
      <c r="DSD51" s="296"/>
      <c r="DSE51" s="296"/>
      <c r="DSF51" s="296"/>
      <c r="DSG51" s="296"/>
      <c r="DSH51" s="296"/>
      <c r="DSI51" s="296"/>
      <c r="DSJ51" s="296"/>
      <c r="DSK51" s="296"/>
      <c r="DSL51" s="296"/>
      <c r="DSM51" s="296"/>
      <c r="DSN51" s="296"/>
      <c r="DSO51" s="296"/>
      <c r="DSP51" s="296"/>
      <c r="DSQ51" s="296"/>
      <c r="DSR51" s="296"/>
      <c r="DSS51" s="296"/>
      <c r="DST51" s="296"/>
      <c r="DSU51" s="296"/>
      <c r="DSV51" s="296"/>
      <c r="DSW51" s="296"/>
      <c r="DSX51" s="296"/>
      <c r="DSY51" s="296"/>
      <c r="DSZ51" s="296"/>
      <c r="DTA51" s="296"/>
      <c r="DTB51" s="296"/>
      <c r="DTC51" s="296"/>
      <c r="DTD51" s="296"/>
      <c r="DTE51" s="296"/>
      <c r="DTF51" s="296"/>
      <c r="DTG51" s="296"/>
      <c r="DTH51" s="296"/>
      <c r="DTI51" s="296"/>
      <c r="DTJ51" s="296"/>
      <c r="DTK51" s="296"/>
      <c r="DTL51" s="296"/>
      <c r="DTM51" s="296"/>
      <c r="DTN51" s="296"/>
      <c r="DTO51" s="296"/>
      <c r="DTP51" s="296"/>
      <c r="DTQ51" s="296"/>
      <c r="DTR51" s="296"/>
      <c r="DTS51" s="296"/>
      <c r="DTT51" s="296"/>
      <c r="DTU51" s="296"/>
      <c r="DTV51" s="296"/>
      <c r="DTW51" s="296"/>
      <c r="DTX51" s="296"/>
      <c r="DTY51" s="296"/>
      <c r="DTZ51" s="296"/>
      <c r="DUA51" s="296"/>
      <c r="DUB51" s="296"/>
      <c r="DUC51" s="296"/>
      <c r="DUD51" s="296"/>
      <c r="DUE51" s="296"/>
      <c r="DUF51" s="296"/>
      <c r="DUG51" s="296"/>
      <c r="DUH51" s="296"/>
      <c r="DUI51" s="296"/>
      <c r="DUJ51" s="296"/>
      <c r="DUK51" s="296"/>
      <c r="DUL51" s="296"/>
      <c r="DUM51" s="296"/>
      <c r="DUN51" s="296"/>
      <c r="DUO51" s="296"/>
      <c r="DUP51" s="296"/>
      <c r="DUQ51" s="296"/>
      <c r="DUR51" s="296"/>
      <c r="DUS51" s="296"/>
      <c r="DUT51" s="296"/>
      <c r="DUU51" s="296"/>
      <c r="DUV51" s="296"/>
      <c r="DUW51" s="296"/>
      <c r="DUX51" s="296"/>
      <c r="DUY51" s="296"/>
      <c r="DUZ51" s="296"/>
      <c r="DVA51" s="296"/>
      <c r="DVB51" s="296"/>
      <c r="DVC51" s="296"/>
      <c r="DVD51" s="296"/>
      <c r="DVE51" s="296"/>
      <c r="DVF51" s="296"/>
      <c r="DVG51" s="296"/>
      <c r="DVH51" s="296"/>
      <c r="DVI51" s="296"/>
      <c r="DVJ51" s="296"/>
      <c r="DVK51" s="296"/>
      <c r="DVL51" s="296"/>
      <c r="DVM51" s="296"/>
      <c r="DVN51" s="296"/>
      <c r="DVO51" s="296"/>
      <c r="DVP51" s="296"/>
      <c r="DVQ51" s="296"/>
      <c r="DVR51" s="296"/>
      <c r="DVS51" s="296"/>
      <c r="DVT51" s="296"/>
      <c r="DVU51" s="296"/>
      <c r="DVV51" s="296"/>
      <c r="DVW51" s="296"/>
      <c r="DVX51" s="296"/>
      <c r="DVY51" s="296"/>
      <c r="DVZ51" s="296"/>
      <c r="DWA51" s="296"/>
      <c r="DWB51" s="296"/>
      <c r="DWC51" s="296"/>
      <c r="DWD51" s="296"/>
      <c r="DWE51" s="296"/>
      <c r="DWF51" s="296"/>
      <c r="DWG51" s="296"/>
      <c r="DWH51" s="296"/>
      <c r="DWI51" s="296"/>
      <c r="DWJ51" s="296"/>
      <c r="DWK51" s="296"/>
      <c r="DWL51" s="296"/>
      <c r="DWM51" s="296"/>
      <c r="DWN51" s="296"/>
      <c r="DWO51" s="296"/>
      <c r="DWP51" s="296"/>
      <c r="DWQ51" s="296"/>
      <c r="DWR51" s="296"/>
      <c r="DWS51" s="296"/>
      <c r="DWT51" s="296"/>
      <c r="DWU51" s="296"/>
      <c r="DWV51" s="296"/>
      <c r="DWW51" s="296"/>
      <c r="DWX51" s="296"/>
      <c r="DWY51" s="296"/>
      <c r="DWZ51" s="296"/>
      <c r="DXA51" s="296"/>
      <c r="DXB51" s="296"/>
      <c r="DXC51" s="296"/>
      <c r="DXD51" s="296"/>
      <c r="DXE51" s="296"/>
      <c r="DXF51" s="296"/>
      <c r="DXG51" s="296"/>
      <c r="DXH51" s="296"/>
      <c r="DXI51" s="296"/>
      <c r="DXJ51" s="296"/>
      <c r="DXK51" s="296"/>
      <c r="DXL51" s="296"/>
      <c r="DXM51" s="296"/>
      <c r="DXN51" s="296"/>
      <c r="DXO51" s="296"/>
      <c r="DXP51" s="296"/>
      <c r="DXQ51" s="296"/>
      <c r="DXR51" s="296"/>
      <c r="DXS51" s="296"/>
      <c r="DXT51" s="296"/>
      <c r="DXU51" s="296"/>
      <c r="DXV51" s="296"/>
      <c r="DXW51" s="296"/>
      <c r="DXX51" s="296"/>
      <c r="DXY51" s="296"/>
      <c r="DXZ51" s="296"/>
      <c r="DYA51" s="296"/>
      <c r="DYB51" s="296"/>
      <c r="DYC51" s="296"/>
      <c r="DYD51" s="296"/>
      <c r="DYE51" s="296"/>
      <c r="DYF51" s="296"/>
      <c r="DYG51" s="296"/>
      <c r="DYH51" s="296"/>
      <c r="DYI51" s="296"/>
      <c r="DYJ51" s="296"/>
      <c r="DYK51" s="296"/>
      <c r="DYL51" s="296"/>
      <c r="DYM51" s="296"/>
      <c r="DYN51" s="296"/>
      <c r="DYO51" s="296"/>
      <c r="DYP51" s="296"/>
      <c r="DYQ51" s="296"/>
      <c r="DYR51" s="296"/>
      <c r="DYS51" s="296"/>
      <c r="DYT51" s="296"/>
      <c r="DYU51" s="296"/>
      <c r="DYV51" s="296"/>
      <c r="DYW51" s="296"/>
      <c r="DYX51" s="296"/>
      <c r="DYY51" s="296"/>
      <c r="DYZ51" s="296"/>
      <c r="DZA51" s="296"/>
      <c r="DZB51" s="296"/>
      <c r="DZC51" s="296"/>
      <c r="DZD51" s="296"/>
      <c r="DZE51" s="296"/>
      <c r="DZF51" s="296"/>
      <c r="DZG51" s="296"/>
      <c r="DZH51" s="296"/>
      <c r="DZI51" s="296"/>
      <c r="DZJ51" s="296"/>
      <c r="DZK51" s="296"/>
      <c r="DZL51" s="296"/>
      <c r="DZM51" s="296"/>
      <c r="DZN51" s="296"/>
      <c r="DZO51" s="296"/>
      <c r="DZP51" s="296"/>
      <c r="DZQ51" s="296"/>
      <c r="DZR51" s="296"/>
      <c r="DZS51" s="296"/>
      <c r="DZT51" s="296"/>
      <c r="DZU51" s="296"/>
      <c r="DZV51" s="296"/>
      <c r="DZW51" s="296"/>
      <c r="DZX51" s="296"/>
      <c r="DZY51" s="296"/>
      <c r="DZZ51" s="296"/>
      <c r="EAA51" s="296"/>
      <c r="EAB51" s="296"/>
      <c r="EAC51" s="296"/>
      <c r="EAD51" s="296"/>
      <c r="EAE51" s="296"/>
      <c r="EAF51" s="296"/>
      <c r="EAG51" s="296"/>
      <c r="EAH51" s="296"/>
      <c r="EAI51" s="296"/>
      <c r="EAJ51" s="296"/>
      <c r="EAK51" s="296"/>
      <c r="EAL51" s="296"/>
      <c r="EAM51" s="296"/>
      <c r="EAN51" s="296"/>
      <c r="EAO51" s="296"/>
      <c r="EAP51" s="296"/>
      <c r="EAQ51" s="296"/>
      <c r="EAR51" s="296"/>
      <c r="EAS51" s="296"/>
      <c r="EAT51" s="296"/>
      <c r="EAU51" s="296"/>
      <c r="EAV51" s="296"/>
      <c r="EAW51" s="296"/>
      <c r="EAX51" s="296"/>
      <c r="EAY51" s="296"/>
      <c r="EAZ51" s="296"/>
      <c r="EBA51" s="296"/>
      <c r="EBB51" s="296"/>
      <c r="EBC51" s="296"/>
      <c r="EBD51" s="296"/>
      <c r="EBE51" s="296"/>
      <c r="EBF51" s="296"/>
      <c r="EBG51" s="296"/>
      <c r="EBH51" s="296"/>
      <c r="EBI51" s="296"/>
      <c r="EBJ51" s="296"/>
      <c r="EBK51" s="296"/>
      <c r="EBL51" s="296"/>
      <c r="EBM51" s="296"/>
      <c r="EBN51" s="296"/>
      <c r="EBO51" s="296"/>
      <c r="EBP51" s="296"/>
      <c r="EBQ51" s="296"/>
      <c r="EBR51" s="296"/>
      <c r="EBS51" s="296"/>
      <c r="EBT51" s="296"/>
      <c r="EBU51" s="296"/>
      <c r="EBV51" s="296"/>
      <c r="EBW51" s="296"/>
      <c r="EBX51" s="296"/>
      <c r="EBY51" s="296"/>
      <c r="EBZ51" s="296"/>
      <c r="ECA51" s="296"/>
      <c r="ECB51" s="296"/>
      <c r="ECC51" s="296"/>
      <c r="ECD51" s="296"/>
      <c r="ECE51" s="296"/>
      <c r="ECF51" s="296"/>
      <c r="ECG51" s="296"/>
      <c r="ECH51" s="296"/>
      <c r="ECI51" s="296"/>
      <c r="ECJ51" s="296"/>
      <c r="ECK51" s="296"/>
      <c r="ECL51" s="296"/>
      <c r="ECM51" s="296"/>
      <c r="ECN51" s="296"/>
      <c r="ECO51" s="296"/>
      <c r="ECP51" s="296"/>
      <c r="ECQ51" s="296"/>
      <c r="ECR51" s="296"/>
      <c r="ECS51" s="296"/>
      <c r="ECT51" s="296"/>
      <c r="ECU51" s="296"/>
      <c r="ECV51" s="296"/>
      <c r="ECW51" s="296"/>
      <c r="ECX51" s="296"/>
      <c r="ECY51" s="296"/>
      <c r="ECZ51" s="296"/>
      <c r="EDA51" s="296"/>
      <c r="EDB51" s="296"/>
      <c r="EDC51" s="296"/>
      <c r="EDD51" s="296"/>
      <c r="EDE51" s="296"/>
      <c r="EDF51" s="296"/>
      <c r="EDG51" s="296"/>
      <c r="EDH51" s="296"/>
      <c r="EDI51" s="296"/>
      <c r="EDJ51" s="296"/>
      <c r="EDK51" s="296"/>
      <c r="EDL51" s="296"/>
      <c r="EDM51" s="296"/>
      <c r="EDN51" s="296"/>
      <c r="EDO51" s="296"/>
      <c r="EDP51" s="296"/>
      <c r="EDQ51" s="296"/>
      <c r="EDR51" s="296"/>
      <c r="EDS51" s="296"/>
      <c r="EDT51" s="296"/>
      <c r="EDU51" s="296"/>
      <c r="EDV51" s="296"/>
      <c r="EDW51" s="296"/>
      <c r="EDX51" s="296"/>
      <c r="EDY51" s="296"/>
      <c r="EDZ51" s="296"/>
      <c r="EEA51" s="296"/>
      <c r="EEB51" s="296"/>
      <c r="EEC51" s="296"/>
      <c r="EED51" s="296"/>
      <c r="EEE51" s="296"/>
      <c r="EEF51" s="296"/>
      <c r="EEG51" s="296"/>
      <c r="EEH51" s="296"/>
      <c r="EEI51" s="296"/>
      <c r="EEJ51" s="296"/>
      <c r="EEK51" s="296"/>
      <c r="EEL51" s="296"/>
      <c r="EEM51" s="296"/>
      <c r="EEN51" s="296"/>
      <c r="EEO51" s="296"/>
      <c r="EEP51" s="296"/>
      <c r="EEQ51" s="296"/>
      <c r="EER51" s="296"/>
      <c r="EES51" s="296"/>
      <c r="EET51" s="296"/>
      <c r="EEU51" s="296"/>
      <c r="EEV51" s="296"/>
      <c r="EEW51" s="296"/>
      <c r="EEX51" s="296"/>
      <c r="EEY51" s="296"/>
      <c r="EEZ51" s="296"/>
      <c r="EFA51" s="296"/>
      <c r="EFB51" s="296"/>
      <c r="EFC51" s="296"/>
      <c r="EFD51" s="296"/>
      <c r="EFE51" s="296"/>
      <c r="EFF51" s="296"/>
      <c r="EFG51" s="296"/>
      <c r="EFH51" s="296"/>
      <c r="EFI51" s="296"/>
      <c r="EFJ51" s="296"/>
      <c r="EFK51" s="296"/>
      <c r="EFL51" s="296"/>
      <c r="EFM51" s="296"/>
      <c r="EFN51" s="296"/>
      <c r="EFO51" s="296"/>
      <c r="EFP51" s="296"/>
      <c r="EFQ51" s="296"/>
      <c r="EFR51" s="296"/>
      <c r="EFS51" s="296"/>
      <c r="EFT51" s="296"/>
      <c r="EFU51" s="296"/>
      <c r="EFV51" s="296"/>
      <c r="EFW51" s="296"/>
      <c r="EFX51" s="296"/>
      <c r="EFY51" s="296"/>
      <c r="EFZ51" s="296"/>
      <c r="EGA51" s="296"/>
      <c r="EGB51" s="296"/>
      <c r="EGC51" s="296"/>
      <c r="EGD51" s="296"/>
      <c r="EGE51" s="296"/>
      <c r="EGF51" s="296"/>
      <c r="EGG51" s="296"/>
      <c r="EGH51" s="296"/>
      <c r="EGI51" s="296"/>
      <c r="EGJ51" s="296"/>
      <c r="EGK51" s="296"/>
      <c r="EGL51" s="296"/>
      <c r="EGM51" s="296"/>
      <c r="EGN51" s="296"/>
      <c r="EGO51" s="296"/>
      <c r="EGP51" s="296"/>
      <c r="EGQ51" s="296"/>
      <c r="EGR51" s="296"/>
      <c r="EGS51" s="296"/>
      <c r="EGT51" s="296"/>
      <c r="EGU51" s="296"/>
      <c r="EGV51" s="296"/>
      <c r="EGW51" s="296"/>
      <c r="EGX51" s="296"/>
      <c r="EGY51" s="296"/>
      <c r="EGZ51" s="296"/>
      <c r="EHA51" s="296"/>
      <c r="EHB51" s="296"/>
      <c r="EHC51" s="296"/>
      <c r="EHD51" s="296"/>
      <c r="EHE51" s="296"/>
      <c r="EHF51" s="296"/>
      <c r="EHG51" s="296"/>
      <c r="EHH51" s="296"/>
      <c r="EHI51" s="296"/>
      <c r="EHJ51" s="296"/>
      <c r="EHK51" s="296"/>
      <c r="EHL51" s="296"/>
      <c r="EHM51" s="296"/>
      <c r="EHN51" s="296"/>
      <c r="EHO51" s="296"/>
      <c r="EHP51" s="296"/>
      <c r="EHQ51" s="296"/>
      <c r="EHR51" s="296"/>
      <c r="EHS51" s="296"/>
      <c r="EHT51" s="296"/>
      <c r="EHU51" s="296"/>
      <c r="EHV51" s="296"/>
      <c r="EHW51" s="296"/>
      <c r="EHX51" s="296"/>
      <c r="EHY51" s="296"/>
      <c r="EHZ51" s="296"/>
      <c r="EIA51" s="296"/>
      <c r="EIB51" s="296"/>
      <c r="EIC51" s="296"/>
      <c r="EID51" s="296"/>
      <c r="EIE51" s="296"/>
      <c r="EIF51" s="296"/>
      <c r="EIG51" s="296"/>
      <c r="EIH51" s="296"/>
      <c r="EII51" s="296"/>
      <c r="EIJ51" s="296"/>
      <c r="EIK51" s="296"/>
      <c r="EIL51" s="296"/>
      <c r="EIM51" s="296"/>
      <c r="EIN51" s="296"/>
      <c r="EIO51" s="296"/>
      <c r="EIP51" s="296"/>
      <c r="EIQ51" s="296"/>
      <c r="EIR51" s="296"/>
      <c r="EIS51" s="296"/>
      <c r="EIT51" s="296"/>
      <c r="EIU51" s="296"/>
      <c r="EIV51" s="296"/>
      <c r="EIW51" s="296"/>
      <c r="EIX51" s="296"/>
      <c r="EIY51" s="296"/>
      <c r="EIZ51" s="296"/>
      <c r="EJA51" s="296"/>
      <c r="EJB51" s="296"/>
      <c r="EJC51" s="296"/>
      <c r="EJD51" s="296"/>
      <c r="EJE51" s="296"/>
      <c r="EJF51" s="296"/>
      <c r="EJG51" s="296"/>
      <c r="EJH51" s="296"/>
      <c r="EJI51" s="296"/>
      <c r="EJJ51" s="296"/>
      <c r="EJK51" s="296"/>
      <c r="EJL51" s="296"/>
      <c r="EJM51" s="296"/>
      <c r="EJN51" s="296"/>
      <c r="EJO51" s="296"/>
      <c r="EJP51" s="296"/>
      <c r="EJQ51" s="296"/>
      <c r="EJR51" s="296"/>
      <c r="EJS51" s="296"/>
      <c r="EJT51" s="296"/>
      <c r="EJU51" s="296"/>
      <c r="EJV51" s="296"/>
      <c r="EJW51" s="296"/>
      <c r="EJX51" s="296"/>
      <c r="EJY51" s="296"/>
      <c r="EJZ51" s="296"/>
      <c r="EKA51" s="296"/>
      <c r="EKB51" s="296"/>
      <c r="EKC51" s="296"/>
      <c r="EKD51" s="296"/>
      <c r="EKE51" s="296"/>
      <c r="EKF51" s="296"/>
      <c r="EKG51" s="296"/>
      <c r="EKH51" s="296"/>
      <c r="EKI51" s="296"/>
      <c r="EKJ51" s="296"/>
      <c r="EKK51" s="296"/>
      <c r="EKL51" s="296"/>
      <c r="EKM51" s="296"/>
      <c r="EKN51" s="296"/>
      <c r="EKO51" s="296"/>
      <c r="EKP51" s="296"/>
      <c r="EKQ51" s="296"/>
      <c r="EKR51" s="296"/>
      <c r="EKS51" s="296"/>
      <c r="EKT51" s="296"/>
      <c r="EKU51" s="296"/>
      <c r="EKV51" s="296"/>
      <c r="EKW51" s="296"/>
      <c r="EKX51" s="296"/>
      <c r="EKY51" s="296"/>
      <c r="EKZ51" s="296"/>
      <c r="ELA51" s="296"/>
      <c r="ELB51" s="296"/>
      <c r="ELC51" s="296"/>
      <c r="ELD51" s="296"/>
      <c r="ELE51" s="296"/>
      <c r="ELF51" s="296"/>
      <c r="ELG51" s="296"/>
      <c r="ELH51" s="296"/>
      <c r="ELI51" s="296"/>
      <c r="ELJ51" s="296"/>
      <c r="ELK51" s="296"/>
      <c r="ELL51" s="296"/>
      <c r="ELM51" s="296"/>
      <c r="ELN51" s="296"/>
      <c r="ELO51" s="296"/>
      <c r="ELP51" s="296"/>
      <c r="ELQ51" s="296"/>
      <c r="ELR51" s="296"/>
      <c r="ELS51" s="296"/>
      <c r="ELT51" s="296"/>
      <c r="ELU51" s="296"/>
      <c r="ELV51" s="296"/>
      <c r="ELW51" s="296"/>
      <c r="ELX51" s="296"/>
      <c r="ELY51" s="296"/>
      <c r="ELZ51" s="296"/>
      <c r="EMA51" s="296"/>
      <c r="EMB51" s="296"/>
      <c r="EMC51" s="296"/>
      <c r="EMD51" s="296"/>
      <c r="EME51" s="296"/>
      <c r="EMF51" s="296"/>
      <c r="EMG51" s="296"/>
      <c r="EMH51" s="296"/>
      <c r="EMI51" s="296"/>
      <c r="EMJ51" s="296"/>
      <c r="EMK51" s="296"/>
      <c r="EML51" s="296"/>
      <c r="EMM51" s="296"/>
      <c r="EMN51" s="296"/>
      <c r="EMO51" s="296"/>
      <c r="EMP51" s="296"/>
      <c r="EMQ51" s="296"/>
      <c r="EMR51" s="296"/>
      <c r="EMS51" s="296"/>
      <c r="EMT51" s="296"/>
      <c r="EMU51" s="296"/>
      <c r="EMV51" s="296"/>
      <c r="EMW51" s="296"/>
      <c r="EMX51" s="296"/>
      <c r="EMY51" s="296"/>
      <c r="EMZ51" s="296"/>
      <c r="ENA51" s="296"/>
      <c r="ENB51" s="296"/>
      <c r="ENC51" s="296"/>
      <c r="END51" s="296"/>
      <c r="ENE51" s="296"/>
      <c r="ENF51" s="296"/>
      <c r="ENG51" s="296"/>
      <c r="ENH51" s="296"/>
      <c r="ENI51" s="296"/>
      <c r="ENJ51" s="296"/>
      <c r="ENK51" s="296"/>
      <c r="ENL51" s="296"/>
      <c r="ENM51" s="296"/>
      <c r="ENN51" s="296"/>
      <c r="ENO51" s="296"/>
      <c r="ENP51" s="296"/>
      <c r="ENQ51" s="296"/>
      <c r="ENR51" s="296"/>
      <c r="ENS51" s="296"/>
      <c r="ENT51" s="296"/>
      <c r="ENU51" s="296"/>
      <c r="ENV51" s="296"/>
      <c r="ENW51" s="296"/>
      <c r="ENX51" s="296"/>
      <c r="ENY51" s="296"/>
      <c r="ENZ51" s="296"/>
      <c r="EOA51" s="296"/>
      <c r="EOB51" s="296"/>
      <c r="EOC51" s="296"/>
      <c r="EOD51" s="296"/>
      <c r="EOE51" s="296"/>
      <c r="EOF51" s="296"/>
      <c r="EOG51" s="296"/>
      <c r="EOH51" s="296"/>
      <c r="EOI51" s="296"/>
      <c r="EOJ51" s="296"/>
      <c r="EOK51" s="296"/>
      <c r="EOL51" s="296"/>
      <c r="EOM51" s="296"/>
      <c r="EON51" s="296"/>
      <c r="EOO51" s="296"/>
      <c r="EOP51" s="296"/>
      <c r="EOQ51" s="296"/>
      <c r="EOR51" s="296"/>
      <c r="EOS51" s="296"/>
      <c r="EOT51" s="296"/>
      <c r="EOU51" s="296"/>
      <c r="EOV51" s="296"/>
      <c r="EOW51" s="296"/>
      <c r="EOX51" s="296"/>
      <c r="EOY51" s="296"/>
      <c r="EOZ51" s="296"/>
      <c r="EPA51" s="296"/>
      <c r="EPB51" s="296"/>
      <c r="EPC51" s="296"/>
      <c r="EPD51" s="296"/>
      <c r="EPE51" s="296"/>
      <c r="EPF51" s="296"/>
      <c r="EPG51" s="296"/>
      <c r="EPH51" s="296"/>
      <c r="EPI51" s="296"/>
      <c r="EPJ51" s="296"/>
      <c r="EPK51" s="296"/>
      <c r="EPL51" s="296"/>
      <c r="EPM51" s="296"/>
      <c r="EPN51" s="296"/>
      <c r="EPO51" s="296"/>
      <c r="EPP51" s="296"/>
      <c r="EPQ51" s="296"/>
      <c r="EPR51" s="296"/>
      <c r="EPS51" s="296"/>
      <c r="EPT51" s="296"/>
      <c r="EPU51" s="296"/>
      <c r="EPV51" s="296"/>
      <c r="EPW51" s="296"/>
      <c r="EPX51" s="296"/>
      <c r="EPY51" s="296"/>
      <c r="EPZ51" s="296"/>
      <c r="EQA51" s="296"/>
      <c r="EQB51" s="296"/>
      <c r="EQC51" s="296"/>
      <c r="EQD51" s="296"/>
      <c r="EQE51" s="296"/>
      <c r="EQF51" s="296"/>
      <c r="EQG51" s="296"/>
      <c r="EQH51" s="296"/>
      <c r="EQI51" s="296"/>
      <c r="EQJ51" s="296"/>
      <c r="EQK51" s="296"/>
      <c r="EQL51" s="296"/>
      <c r="EQM51" s="296"/>
      <c r="EQN51" s="296"/>
      <c r="EQO51" s="296"/>
      <c r="EQP51" s="296"/>
      <c r="EQQ51" s="296"/>
      <c r="EQR51" s="296"/>
      <c r="EQS51" s="296"/>
      <c r="EQT51" s="296"/>
      <c r="EQU51" s="296"/>
      <c r="EQV51" s="296"/>
      <c r="EQW51" s="296"/>
      <c r="EQX51" s="296"/>
      <c r="EQY51" s="296"/>
      <c r="EQZ51" s="296"/>
      <c r="ERA51" s="296"/>
      <c r="ERB51" s="296"/>
      <c r="ERC51" s="296"/>
      <c r="ERD51" s="296"/>
      <c r="ERE51" s="296"/>
      <c r="ERF51" s="296"/>
      <c r="ERG51" s="296"/>
      <c r="ERH51" s="296"/>
      <c r="ERI51" s="296"/>
      <c r="ERJ51" s="296"/>
      <c r="ERK51" s="296"/>
      <c r="ERL51" s="296"/>
      <c r="ERM51" s="296"/>
      <c r="ERN51" s="296"/>
      <c r="ERO51" s="296"/>
      <c r="ERP51" s="296"/>
      <c r="ERQ51" s="296"/>
      <c r="ERR51" s="296"/>
      <c r="ERS51" s="296"/>
      <c r="ERT51" s="296"/>
      <c r="ERU51" s="296"/>
      <c r="ERV51" s="296"/>
      <c r="ERW51" s="296"/>
      <c r="ERX51" s="296"/>
      <c r="ERY51" s="296"/>
      <c r="ERZ51" s="296"/>
      <c r="ESA51" s="296"/>
      <c r="ESB51" s="296"/>
      <c r="ESC51" s="296"/>
      <c r="ESD51" s="296"/>
      <c r="ESE51" s="296"/>
      <c r="ESF51" s="296"/>
      <c r="ESG51" s="296"/>
      <c r="ESH51" s="296"/>
      <c r="ESI51" s="296"/>
      <c r="ESJ51" s="296"/>
      <c r="ESK51" s="296"/>
      <c r="ESL51" s="296"/>
      <c r="ESM51" s="296"/>
      <c r="ESN51" s="296"/>
      <c r="ESO51" s="296"/>
      <c r="ESP51" s="296"/>
      <c r="ESQ51" s="296"/>
      <c r="ESR51" s="296"/>
      <c r="ESS51" s="296"/>
      <c r="EST51" s="296"/>
      <c r="ESU51" s="296"/>
      <c r="ESV51" s="296"/>
      <c r="ESW51" s="296"/>
      <c r="ESX51" s="296"/>
      <c r="ESY51" s="296"/>
      <c r="ESZ51" s="296"/>
      <c r="ETA51" s="296"/>
      <c r="ETB51" s="296"/>
      <c r="ETC51" s="296"/>
      <c r="ETD51" s="296"/>
      <c r="ETE51" s="296"/>
      <c r="ETF51" s="296"/>
      <c r="ETG51" s="296"/>
      <c r="ETH51" s="296"/>
      <c r="ETI51" s="296"/>
      <c r="ETJ51" s="296"/>
      <c r="ETK51" s="296"/>
      <c r="ETL51" s="296"/>
      <c r="ETM51" s="296"/>
      <c r="ETN51" s="296"/>
      <c r="ETO51" s="296"/>
      <c r="ETP51" s="296"/>
      <c r="ETQ51" s="296"/>
      <c r="ETR51" s="296"/>
      <c r="ETS51" s="296"/>
      <c r="ETT51" s="296"/>
      <c r="ETU51" s="296"/>
      <c r="ETV51" s="296"/>
      <c r="ETW51" s="296"/>
      <c r="ETX51" s="296"/>
      <c r="ETY51" s="296"/>
      <c r="ETZ51" s="296"/>
      <c r="EUA51" s="296"/>
      <c r="EUB51" s="296"/>
      <c r="EUC51" s="296"/>
      <c r="EUD51" s="296"/>
      <c r="EUE51" s="296"/>
      <c r="EUF51" s="296"/>
      <c r="EUG51" s="296"/>
      <c r="EUH51" s="296"/>
      <c r="EUI51" s="296"/>
      <c r="EUJ51" s="296"/>
      <c r="EUK51" s="296"/>
      <c r="EUL51" s="296"/>
      <c r="EUM51" s="296"/>
      <c r="EUN51" s="296"/>
      <c r="EUO51" s="296"/>
      <c r="EUP51" s="296"/>
      <c r="EUQ51" s="296"/>
      <c r="EUR51" s="296"/>
      <c r="EUS51" s="296"/>
      <c r="EUT51" s="296"/>
      <c r="EUU51" s="296"/>
      <c r="EUV51" s="296"/>
      <c r="EUW51" s="296"/>
      <c r="EUX51" s="296"/>
      <c r="EUY51" s="296"/>
      <c r="EUZ51" s="296"/>
      <c r="EVA51" s="296"/>
      <c r="EVB51" s="296"/>
      <c r="EVC51" s="296"/>
      <c r="EVD51" s="296"/>
      <c r="EVE51" s="296"/>
      <c r="EVF51" s="296"/>
      <c r="EVG51" s="296"/>
      <c r="EVH51" s="296"/>
      <c r="EVI51" s="296"/>
      <c r="EVJ51" s="296"/>
      <c r="EVK51" s="296"/>
      <c r="EVL51" s="296"/>
      <c r="EVM51" s="296"/>
      <c r="EVN51" s="296"/>
      <c r="EVO51" s="296"/>
      <c r="EVP51" s="296"/>
      <c r="EVQ51" s="296"/>
      <c r="EVR51" s="296"/>
      <c r="EVS51" s="296"/>
      <c r="EVT51" s="296"/>
      <c r="EVU51" s="296"/>
      <c r="EVV51" s="296"/>
      <c r="EVW51" s="296"/>
      <c r="EVX51" s="296"/>
      <c r="EVY51" s="296"/>
      <c r="EVZ51" s="296"/>
      <c r="EWA51" s="296"/>
      <c r="EWB51" s="296"/>
      <c r="EWC51" s="296"/>
      <c r="EWD51" s="296"/>
      <c r="EWE51" s="296"/>
      <c r="EWF51" s="296"/>
      <c r="EWG51" s="296"/>
      <c r="EWH51" s="296"/>
      <c r="EWI51" s="296"/>
      <c r="EWJ51" s="296"/>
      <c r="EWK51" s="296"/>
      <c r="EWL51" s="296"/>
      <c r="EWM51" s="296"/>
      <c r="EWN51" s="296"/>
      <c r="EWO51" s="296"/>
      <c r="EWP51" s="296"/>
      <c r="EWQ51" s="296"/>
      <c r="EWR51" s="296"/>
      <c r="EWS51" s="296"/>
      <c r="EWT51" s="296"/>
      <c r="EWU51" s="296"/>
      <c r="EWV51" s="296"/>
      <c r="EWW51" s="296"/>
      <c r="EWX51" s="296"/>
      <c r="EWY51" s="296"/>
      <c r="EWZ51" s="296"/>
      <c r="EXA51" s="296"/>
      <c r="EXB51" s="296"/>
      <c r="EXC51" s="296"/>
      <c r="EXD51" s="296"/>
      <c r="EXE51" s="296"/>
      <c r="EXF51" s="296"/>
      <c r="EXG51" s="296"/>
      <c r="EXH51" s="296"/>
      <c r="EXI51" s="296"/>
      <c r="EXJ51" s="296"/>
      <c r="EXK51" s="296"/>
      <c r="EXL51" s="296"/>
      <c r="EXM51" s="296"/>
      <c r="EXN51" s="296"/>
      <c r="EXO51" s="296"/>
      <c r="EXP51" s="296"/>
      <c r="EXQ51" s="296"/>
      <c r="EXR51" s="296"/>
      <c r="EXS51" s="296"/>
      <c r="EXT51" s="296"/>
      <c r="EXU51" s="296"/>
      <c r="EXV51" s="296"/>
      <c r="EXW51" s="296"/>
      <c r="EXX51" s="296"/>
      <c r="EXY51" s="296"/>
      <c r="EXZ51" s="296"/>
      <c r="EYA51" s="296"/>
      <c r="EYB51" s="296"/>
      <c r="EYC51" s="296"/>
      <c r="EYD51" s="296"/>
      <c r="EYE51" s="296"/>
      <c r="EYF51" s="296"/>
      <c r="EYG51" s="296"/>
      <c r="EYH51" s="296"/>
      <c r="EYI51" s="296"/>
      <c r="EYJ51" s="296"/>
      <c r="EYK51" s="296"/>
      <c r="EYL51" s="296"/>
      <c r="EYM51" s="296"/>
      <c r="EYN51" s="296"/>
      <c r="EYO51" s="296"/>
      <c r="EYP51" s="296"/>
      <c r="EYQ51" s="296"/>
      <c r="EYR51" s="296"/>
      <c r="EYS51" s="296"/>
      <c r="EYT51" s="296"/>
      <c r="EYU51" s="296"/>
      <c r="EYV51" s="296"/>
      <c r="EYW51" s="296"/>
      <c r="EYX51" s="296"/>
      <c r="EYY51" s="296"/>
      <c r="EYZ51" s="296"/>
      <c r="EZA51" s="296"/>
      <c r="EZB51" s="296"/>
      <c r="EZC51" s="296"/>
      <c r="EZD51" s="296"/>
      <c r="EZE51" s="296"/>
      <c r="EZF51" s="296"/>
      <c r="EZG51" s="296"/>
      <c r="EZH51" s="296"/>
      <c r="EZI51" s="296"/>
      <c r="EZJ51" s="296"/>
      <c r="EZK51" s="296"/>
      <c r="EZL51" s="296"/>
      <c r="EZM51" s="296"/>
      <c r="EZN51" s="296"/>
      <c r="EZO51" s="296"/>
      <c r="EZP51" s="296"/>
      <c r="EZQ51" s="296"/>
      <c r="EZR51" s="296"/>
      <c r="EZS51" s="296"/>
      <c r="EZT51" s="296"/>
      <c r="EZU51" s="296"/>
      <c r="EZV51" s="296"/>
      <c r="EZW51" s="296"/>
      <c r="EZX51" s="296"/>
      <c r="EZY51" s="296"/>
      <c r="EZZ51" s="296"/>
      <c r="FAA51" s="296"/>
      <c r="FAB51" s="296"/>
      <c r="FAC51" s="296"/>
      <c r="FAD51" s="296"/>
      <c r="FAE51" s="296"/>
      <c r="FAF51" s="296"/>
      <c r="FAG51" s="296"/>
      <c r="FAH51" s="296"/>
      <c r="FAI51" s="296"/>
      <c r="FAJ51" s="296"/>
      <c r="FAK51" s="296"/>
      <c r="FAL51" s="296"/>
      <c r="FAM51" s="296"/>
      <c r="FAN51" s="296"/>
      <c r="FAO51" s="296"/>
      <c r="FAP51" s="296"/>
      <c r="FAQ51" s="296"/>
      <c r="FAR51" s="296"/>
      <c r="FAS51" s="296"/>
      <c r="FAT51" s="296"/>
      <c r="FAU51" s="296"/>
      <c r="FAV51" s="296"/>
      <c r="FAW51" s="296"/>
      <c r="FAX51" s="296"/>
      <c r="FAY51" s="296"/>
      <c r="FAZ51" s="296"/>
      <c r="FBA51" s="296"/>
      <c r="FBB51" s="296"/>
      <c r="FBC51" s="296"/>
      <c r="FBD51" s="296"/>
      <c r="FBE51" s="296"/>
      <c r="FBF51" s="296"/>
      <c r="FBG51" s="296"/>
      <c r="FBH51" s="296"/>
      <c r="FBI51" s="296"/>
      <c r="FBJ51" s="296"/>
      <c r="FBK51" s="296"/>
      <c r="FBL51" s="296"/>
      <c r="FBM51" s="296"/>
      <c r="FBN51" s="296"/>
      <c r="FBO51" s="296"/>
      <c r="FBP51" s="296"/>
      <c r="FBQ51" s="296"/>
      <c r="FBR51" s="296"/>
      <c r="FBS51" s="296"/>
      <c r="FBT51" s="296"/>
      <c r="FBU51" s="296"/>
      <c r="FBV51" s="296"/>
      <c r="FBW51" s="296"/>
      <c r="FBX51" s="296"/>
      <c r="FBY51" s="296"/>
      <c r="FBZ51" s="296"/>
      <c r="FCA51" s="296"/>
      <c r="FCB51" s="296"/>
      <c r="FCC51" s="296"/>
      <c r="FCD51" s="296"/>
      <c r="FCE51" s="296"/>
      <c r="FCF51" s="296"/>
      <c r="FCG51" s="296"/>
      <c r="FCH51" s="296"/>
      <c r="FCI51" s="296"/>
      <c r="FCJ51" s="296"/>
      <c r="FCK51" s="296"/>
      <c r="FCL51" s="296"/>
      <c r="FCM51" s="296"/>
      <c r="FCN51" s="296"/>
      <c r="FCO51" s="296"/>
      <c r="FCP51" s="296"/>
      <c r="FCQ51" s="296"/>
      <c r="FCR51" s="296"/>
      <c r="FCS51" s="296"/>
      <c r="FCT51" s="296"/>
      <c r="FCU51" s="296"/>
      <c r="FCV51" s="296"/>
      <c r="FCW51" s="296"/>
      <c r="FCX51" s="296"/>
      <c r="FCY51" s="296"/>
      <c r="FCZ51" s="296"/>
      <c r="FDA51" s="296"/>
      <c r="FDB51" s="296"/>
      <c r="FDC51" s="296"/>
      <c r="FDD51" s="296"/>
      <c r="FDE51" s="296"/>
      <c r="FDF51" s="296"/>
      <c r="FDG51" s="296"/>
      <c r="FDH51" s="296"/>
      <c r="FDI51" s="296"/>
      <c r="FDJ51" s="296"/>
      <c r="FDK51" s="296"/>
      <c r="FDL51" s="296"/>
      <c r="FDM51" s="296"/>
      <c r="FDN51" s="296"/>
      <c r="FDO51" s="296"/>
      <c r="FDP51" s="296"/>
      <c r="FDQ51" s="296"/>
      <c r="FDR51" s="296"/>
      <c r="FDS51" s="296"/>
      <c r="FDT51" s="296"/>
      <c r="FDU51" s="296"/>
      <c r="FDV51" s="296"/>
      <c r="FDW51" s="296"/>
      <c r="FDX51" s="296"/>
      <c r="FDY51" s="296"/>
      <c r="FDZ51" s="296"/>
      <c r="FEA51" s="296"/>
      <c r="FEB51" s="296"/>
      <c r="FEC51" s="296"/>
      <c r="FED51" s="296"/>
      <c r="FEE51" s="296"/>
      <c r="FEF51" s="296"/>
      <c r="FEG51" s="296"/>
      <c r="FEH51" s="296"/>
      <c r="FEI51" s="296"/>
      <c r="FEJ51" s="296"/>
      <c r="FEK51" s="296"/>
      <c r="FEL51" s="296"/>
      <c r="FEM51" s="296"/>
      <c r="FEN51" s="296"/>
      <c r="FEO51" s="296"/>
      <c r="FEP51" s="296"/>
      <c r="FEQ51" s="296"/>
      <c r="FER51" s="296"/>
      <c r="FES51" s="296"/>
      <c r="FET51" s="296"/>
      <c r="FEU51" s="296"/>
      <c r="FEV51" s="296"/>
      <c r="FEW51" s="296"/>
      <c r="FEX51" s="296"/>
      <c r="FEY51" s="296"/>
      <c r="FEZ51" s="296"/>
      <c r="FFA51" s="296"/>
      <c r="FFB51" s="296"/>
      <c r="FFC51" s="296"/>
      <c r="FFD51" s="296"/>
      <c r="FFE51" s="296"/>
      <c r="FFF51" s="296"/>
      <c r="FFG51" s="296"/>
      <c r="FFH51" s="296"/>
      <c r="FFI51" s="296"/>
      <c r="FFJ51" s="296"/>
      <c r="FFK51" s="296"/>
      <c r="FFL51" s="296"/>
      <c r="FFM51" s="296"/>
      <c r="FFN51" s="296"/>
      <c r="FFO51" s="296"/>
      <c r="FFP51" s="296"/>
      <c r="FFQ51" s="296"/>
      <c r="FFR51" s="296"/>
      <c r="FFS51" s="296"/>
      <c r="FFT51" s="296"/>
      <c r="FFU51" s="296"/>
      <c r="FFV51" s="296"/>
      <c r="FFW51" s="296"/>
      <c r="FFX51" s="296"/>
      <c r="FFY51" s="296"/>
      <c r="FFZ51" s="296"/>
      <c r="FGA51" s="296"/>
      <c r="FGB51" s="296"/>
      <c r="FGC51" s="296"/>
      <c r="FGD51" s="296"/>
      <c r="FGE51" s="296"/>
      <c r="FGF51" s="296"/>
      <c r="FGG51" s="296"/>
      <c r="FGH51" s="296"/>
      <c r="FGI51" s="296"/>
      <c r="FGJ51" s="296"/>
      <c r="FGK51" s="296"/>
      <c r="FGL51" s="296"/>
      <c r="FGM51" s="296"/>
      <c r="FGN51" s="296"/>
      <c r="FGO51" s="296"/>
      <c r="FGP51" s="296"/>
      <c r="FGQ51" s="296"/>
      <c r="FGR51" s="296"/>
      <c r="FGS51" s="296"/>
      <c r="FGT51" s="296"/>
      <c r="FGU51" s="296"/>
      <c r="FGV51" s="296"/>
      <c r="FGW51" s="296"/>
      <c r="FGX51" s="296"/>
      <c r="FGY51" s="296"/>
      <c r="FGZ51" s="296"/>
      <c r="FHA51" s="296"/>
      <c r="FHB51" s="296"/>
      <c r="FHC51" s="296"/>
      <c r="FHD51" s="296"/>
      <c r="FHE51" s="296"/>
      <c r="FHF51" s="296"/>
      <c r="FHG51" s="296"/>
      <c r="FHH51" s="296"/>
      <c r="FHI51" s="296"/>
      <c r="FHJ51" s="296"/>
      <c r="FHK51" s="296"/>
      <c r="FHL51" s="296"/>
      <c r="FHM51" s="296"/>
      <c r="FHN51" s="296"/>
      <c r="FHO51" s="296"/>
      <c r="FHP51" s="296"/>
      <c r="FHQ51" s="296"/>
      <c r="FHR51" s="296"/>
      <c r="FHS51" s="296"/>
      <c r="FHT51" s="296"/>
      <c r="FHU51" s="296"/>
      <c r="FHV51" s="296"/>
      <c r="FHW51" s="296"/>
      <c r="FHX51" s="296"/>
      <c r="FHY51" s="296"/>
      <c r="FHZ51" s="296"/>
      <c r="FIA51" s="296"/>
      <c r="FIB51" s="296"/>
      <c r="FIC51" s="296"/>
      <c r="FID51" s="296"/>
      <c r="FIE51" s="296"/>
      <c r="FIF51" s="296"/>
      <c r="FIG51" s="296"/>
      <c r="FIH51" s="296"/>
      <c r="FII51" s="296"/>
      <c r="FIJ51" s="296"/>
      <c r="FIK51" s="296"/>
      <c r="FIL51" s="296"/>
      <c r="FIM51" s="296"/>
      <c r="FIN51" s="296"/>
      <c r="FIO51" s="296"/>
      <c r="FIP51" s="296"/>
      <c r="FIQ51" s="296"/>
      <c r="FIR51" s="296"/>
      <c r="FIS51" s="296"/>
      <c r="FIT51" s="296"/>
      <c r="FIU51" s="296"/>
      <c r="FIV51" s="296"/>
      <c r="FIW51" s="296"/>
      <c r="FIX51" s="296"/>
      <c r="FIY51" s="296"/>
      <c r="FIZ51" s="296"/>
      <c r="FJA51" s="296"/>
      <c r="FJB51" s="296"/>
      <c r="FJC51" s="296"/>
      <c r="FJD51" s="296"/>
      <c r="FJE51" s="296"/>
      <c r="FJF51" s="296"/>
      <c r="FJG51" s="296"/>
      <c r="FJH51" s="296"/>
      <c r="FJI51" s="296"/>
      <c r="FJJ51" s="296"/>
      <c r="FJK51" s="296"/>
      <c r="FJL51" s="296"/>
      <c r="FJM51" s="296"/>
      <c r="FJN51" s="296"/>
      <c r="FJO51" s="296"/>
      <c r="FJP51" s="296"/>
      <c r="FJQ51" s="296"/>
      <c r="FJR51" s="296"/>
      <c r="FJS51" s="296"/>
      <c r="FJT51" s="296"/>
      <c r="FJU51" s="296"/>
      <c r="FJV51" s="296"/>
      <c r="FJW51" s="296"/>
      <c r="FJX51" s="296"/>
      <c r="FJY51" s="296"/>
      <c r="FJZ51" s="296"/>
      <c r="FKA51" s="296"/>
      <c r="FKB51" s="296"/>
      <c r="FKC51" s="296"/>
      <c r="FKD51" s="296"/>
      <c r="FKE51" s="296"/>
      <c r="FKF51" s="296"/>
      <c r="FKG51" s="296"/>
      <c r="FKH51" s="296"/>
      <c r="FKI51" s="296"/>
      <c r="FKJ51" s="296"/>
      <c r="FKK51" s="296"/>
      <c r="FKL51" s="296"/>
      <c r="FKM51" s="296"/>
      <c r="FKN51" s="296"/>
      <c r="FKO51" s="296"/>
      <c r="FKP51" s="296"/>
      <c r="FKQ51" s="296"/>
      <c r="FKR51" s="296"/>
      <c r="FKS51" s="296"/>
      <c r="FKT51" s="296"/>
      <c r="FKU51" s="296"/>
      <c r="FKV51" s="296"/>
      <c r="FKW51" s="296"/>
      <c r="FKX51" s="296"/>
      <c r="FKY51" s="296"/>
      <c r="FKZ51" s="296"/>
      <c r="FLA51" s="296"/>
      <c r="FLB51" s="296"/>
      <c r="FLC51" s="296"/>
      <c r="FLD51" s="296"/>
      <c r="FLE51" s="296"/>
      <c r="FLF51" s="296"/>
      <c r="FLG51" s="296"/>
      <c r="FLH51" s="296"/>
      <c r="FLI51" s="296"/>
      <c r="FLJ51" s="296"/>
      <c r="FLK51" s="296"/>
      <c r="FLL51" s="296"/>
      <c r="FLM51" s="296"/>
      <c r="FLN51" s="296"/>
      <c r="FLO51" s="296"/>
      <c r="FLP51" s="296"/>
      <c r="FLQ51" s="296"/>
      <c r="FLR51" s="296"/>
      <c r="FLS51" s="296"/>
      <c r="FLT51" s="296"/>
      <c r="FLU51" s="296"/>
      <c r="FLV51" s="296"/>
      <c r="FLW51" s="296"/>
      <c r="FLX51" s="296"/>
      <c r="FLY51" s="296"/>
      <c r="FLZ51" s="296"/>
      <c r="FMA51" s="296"/>
      <c r="FMB51" s="296"/>
      <c r="FMC51" s="296"/>
      <c r="FMD51" s="296"/>
      <c r="FME51" s="296"/>
      <c r="FMF51" s="296"/>
      <c r="FMG51" s="296"/>
      <c r="FMH51" s="296"/>
      <c r="FMI51" s="296"/>
      <c r="FMJ51" s="296"/>
      <c r="FMK51" s="296"/>
      <c r="FML51" s="296"/>
      <c r="FMM51" s="296"/>
      <c r="FMN51" s="296"/>
      <c r="FMO51" s="296"/>
      <c r="FMP51" s="296"/>
      <c r="FMQ51" s="296"/>
      <c r="FMR51" s="296"/>
      <c r="FMS51" s="296"/>
      <c r="FMT51" s="296"/>
      <c r="FMU51" s="296"/>
      <c r="FMV51" s="296"/>
      <c r="FMW51" s="296"/>
      <c r="FMX51" s="296"/>
      <c r="FMY51" s="296"/>
      <c r="FMZ51" s="296"/>
      <c r="FNA51" s="296"/>
      <c r="FNB51" s="296"/>
      <c r="FNC51" s="296"/>
      <c r="FND51" s="296"/>
      <c r="FNE51" s="296"/>
      <c r="FNF51" s="296"/>
      <c r="FNG51" s="296"/>
      <c r="FNH51" s="296"/>
      <c r="FNI51" s="296"/>
      <c r="FNJ51" s="296"/>
      <c r="FNK51" s="296"/>
      <c r="FNL51" s="296"/>
      <c r="FNM51" s="296"/>
      <c r="FNN51" s="296"/>
      <c r="FNO51" s="296"/>
      <c r="FNP51" s="296"/>
      <c r="FNQ51" s="296"/>
      <c r="FNR51" s="296"/>
      <c r="FNS51" s="296"/>
      <c r="FNT51" s="296"/>
      <c r="FNU51" s="296"/>
      <c r="FNV51" s="296"/>
      <c r="FNW51" s="296"/>
      <c r="FNX51" s="296"/>
      <c r="FNY51" s="296"/>
      <c r="FNZ51" s="296"/>
      <c r="FOA51" s="296"/>
      <c r="FOB51" s="296"/>
      <c r="FOC51" s="296"/>
      <c r="FOD51" s="296"/>
      <c r="FOE51" s="296"/>
      <c r="FOF51" s="296"/>
      <c r="FOG51" s="296"/>
      <c r="FOH51" s="296"/>
      <c r="FOI51" s="296"/>
      <c r="FOJ51" s="296"/>
      <c r="FOK51" s="296"/>
      <c r="FOL51" s="296"/>
      <c r="FOM51" s="296"/>
      <c r="FON51" s="296"/>
      <c r="FOO51" s="296"/>
      <c r="FOP51" s="296"/>
      <c r="FOQ51" s="296"/>
      <c r="FOR51" s="296"/>
      <c r="FOS51" s="296"/>
      <c r="FOT51" s="296"/>
      <c r="FOU51" s="296"/>
      <c r="FOV51" s="296"/>
      <c r="FOW51" s="296"/>
      <c r="FOX51" s="296"/>
      <c r="FOY51" s="296"/>
      <c r="FOZ51" s="296"/>
      <c r="FPA51" s="296"/>
      <c r="FPB51" s="296"/>
      <c r="FPC51" s="296"/>
      <c r="FPD51" s="296"/>
      <c r="FPE51" s="296"/>
      <c r="FPF51" s="296"/>
      <c r="FPG51" s="296"/>
      <c r="FPH51" s="296"/>
      <c r="FPI51" s="296"/>
      <c r="FPJ51" s="296"/>
      <c r="FPK51" s="296"/>
      <c r="FPL51" s="296"/>
      <c r="FPM51" s="296"/>
      <c r="FPN51" s="296"/>
      <c r="FPO51" s="296"/>
      <c r="FPP51" s="296"/>
      <c r="FPQ51" s="296"/>
      <c r="FPR51" s="296"/>
      <c r="FPS51" s="296"/>
      <c r="FPT51" s="296"/>
      <c r="FPU51" s="296"/>
      <c r="FPV51" s="296"/>
      <c r="FPW51" s="296"/>
      <c r="FPX51" s="296"/>
      <c r="FPY51" s="296"/>
      <c r="FPZ51" s="296"/>
      <c r="FQA51" s="296"/>
      <c r="FQB51" s="296"/>
      <c r="FQC51" s="296"/>
      <c r="FQD51" s="296"/>
      <c r="FQE51" s="296"/>
      <c r="FQF51" s="296"/>
      <c r="FQG51" s="296"/>
      <c r="FQH51" s="296"/>
      <c r="FQI51" s="296"/>
      <c r="FQJ51" s="296"/>
      <c r="FQK51" s="296"/>
      <c r="FQL51" s="296"/>
      <c r="FQM51" s="296"/>
      <c r="FQN51" s="296"/>
      <c r="FQO51" s="296"/>
      <c r="FQP51" s="296"/>
      <c r="FQQ51" s="296"/>
      <c r="FQR51" s="296"/>
      <c r="FQS51" s="296"/>
      <c r="FQT51" s="296"/>
      <c r="FQU51" s="296"/>
      <c r="FQV51" s="296"/>
      <c r="FQW51" s="296"/>
      <c r="FQX51" s="296"/>
      <c r="FQY51" s="296"/>
      <c r="FQZ51" s="296"/>
      <c r="FRA51" s="296"/>
      <c r="FRB51" s="296"/>
      <c r="FRC51" s="296"/>
      <c r="FRD51" s="296"/>
      <c r="FRE51" s="296"/>
      <c r="FRF51" s="296"/>
      <c r="FRG51" s="296"/>
      <c r="FRH51" s="296"/>
      <c r="FRI51" s="296"/>
      <c r="FRJ51" s="296"/>
      <c r="FRK51" s="296"/>
      <c r="FRL51" s="296"/>
      <c r="FRM51" s="296"/>
      <c r="FRN51" s="296"/>
      <c r="FRO51" s="296"/>
      <c r="FRP51" s="296"/>
      <c r="FRQ51" s="296"/>
      <c r="FRR51" s="296"/>
      <c r="FRS51" s="296"/>
      <c r="FRT51" s="296"/>
      <c r="FRU51" s="296"/>
      <c r="FRV51" s="296"/>
      <c r="FRW51" s="296"/>
      <c r="FRX51" s="296"/>
      <c r="FRY51" s="296"/>
      <c r="FRZ51" s="296"/>
      <c r="FSA51" s="296"/>
      <c r="FSB51" s="296"/>
      <c r="FSC51" s="296"/>
      <c r="FSD51" s="296"/>
      <c r="FSE51" s="296"/>
      <c r="FSF51" s="296"/>
      <c r="FSG51" s="296"/>
      <c r="FSH51" s="296"/>
      <c r="FSI51" s="296"/>
      <c r="FSJ51" s="296"/>
      <c r="FSK51" s="296"/>
      <c r="FSL51" s="296"/>
      <c r="FSM51" s="296"/>
      <c r="FSN51" s="296"/>
      <c r="FSO51" s="296"/>
      <c r="FSP51" s="296"/>
      <c r="FSQ51" s="296"/>
      <c r="FSR51" s="296"/>
      <c r="FSS51" s="296"/>
      <c r="FST51" s="296"/>
      <c r="FSU51" s="296"/>
      <c r="FSV51" s="296"/>
      <c r="FSW51" s="296"/>
      <c r="FSX51" s="296"/>
      <c r="FSY51" s="296"/>
      <c r="FSZ51" s="296"/>
      <c r="FTA51" s="296"/>
      <c r="FTB51" s="296"/>
      <c r="FTC51" s="296"/>
      <c r="FTD51" s="296"/>
      <c r="FTE51" s="296"/>
      <c r="FTF51" s="296"/>
      <c r="FTG51" s="296"/>
      <c r="FTH51" s="296"/>
      <c r="FTI51" s="296"/>
      <c r="FTJ51" s="296"/>
      <c r="FTK51" s="296"/>
      <c r="FTL51" s="296"/>
      <c r="FTM51" s="296"/>
      <c r="FTN51" s="296"/>
      <c r="FTO51" s="296"/>
      <c r="FTP51" s="296"/>
      <c r="FTQ51" s="296"/>
      <c r="FTR51" s="296"/>
      <c r="FTS51" s="296"/>
      <c r="FTT51" s="296"/>
      <c r="FTU51" s="296"/>
      <c r="FTV51" s="296"/>
      <c r="FTW51" s="296"/>
      <c r="FTX51" s="296"/>
      <c r="FTY51" s="296"/>
      <c r="FTZ51" s="296"/>
      <c r="FUA51" s="296"/>
      <c r="FUB51" s="296"/>
      <c r="FUC51" s="296"/>
      <c r="FUD51" s="296"/>
      <c r="FUE51" s="296"/>
      <c r="FUF51" s="296"/>
      <c r="FUG51" s="296"/>
      <c r="FUH51" s="296"/>
      <c r="FUI51" s="296"/>
      <c r="FUJ51" s="296"/>
      <c r="FUK51" s="296"/>
      <c r="FUL51" s="296"/>
      <c r="FUM51" s="296"/>
      <c r="FUN51" s="296"/>
      <c r="FUO51" s="296"/>
      <c r="FUP51" s="296"/>
      <c r="FUQ51" s="296"/>
      <c r="FUR51" s="296"/>
      <c r="FUS51" s="296"/>
      <c r="FUT51" s="296"/>
      <c r="FUU51" s="296"/>
      <c r="FUV51" s="296"/>
      <c r="FUW51" s="296"/>
      <c r="FUX51" s="296"/>
      <c r="FUY51" s="296"/>
      <c r="FUZ51" s="296"/>
      <c r="FVA51" s="296"/>
      <c r="FVB51" s="296"/>
      <c r="FVC51" s="296"/>
      <c r="FVD51" s="296"/>
      <c r="FVE51" s="296"/>
      <c r="FVF51" s="296"/>
      <c r="FVG51" s="296"/>
      <c r="FVH51" s="296"/>
      <c r="FVI51" s="296"/>
      <c r="FVJ51" s="296"/>
      <c r="FVK51" s="296"/>
      <c r="FVL51" s="296"/>
      <c r="FVM51" s="296"/>
      <c r="FVN51" s="296"/>
      <c r="FVO51" s="296"/>
      <c r="FVP51" s="296"/>
      <c r="FVQ51" s="296"/>
      <c r="FVR51" s="296"/>
      <c r="FVS51" s="296"/>
      <c r="FVT51" s="296"/>
      <c r="FVU51" s="296"/>
      <c r="FVV51" s="296"/>
      <c r="FVW51" s="296"/>
      <c r="FVX51" s="296"/>
      <c r="FVY51" s="296"/>
      <c r="FVZ51" s="296"/>
      <c r="FWA51" s="296"/>
      <c r="FWB51" s="296"/>
      <c r="FWC51" s="296"/>
      <c r="FWD51" s="296"/>
      <c r="FWE51" s="296"/>
      <c r="FWF51" s="296"/>
      <c r="FWG51" s="296"/>
      <c r="FWH51" s="296"/>
      <c r="FWI51" s="296"/>
      <c r="FWJ51" s="296"/>
      <c r="FWK51" s="296"/>
      <c r="FWL51" s="296"/>
      <c r="FWM51" s="296"/>
      <c r="FWN51" s="296"/>
      <c r="FWO51" s="296"/>
      <c r="FWP51" s="296"/>
      <c r="FWQ51" s="296"/>
      <c r="FWR51" s="296"/>
      <c r="FWS51" s="296"/>
      <c r="FWT51" s="296"/>
      <c r="FWU51" s="296"/>
      <c r="FWV51" s="296"/>
      <c r="FWW51" s="296"/>
      <c r="FWX51" s="296"/>
      <c r="FWY51" s="296"/>
      <c r="FWZ51" s="296"/>
      <c r="FXA51" s="296"/>
      <c r="FXB51" s="296"/>
      <c r="FXC51" s="296"/>
      <c r="FXD51" s="296"/>
      <c r="FXE51" s="296"/>
      <c r="FXF51" s="296"/>
      <c r="FXG51" s="296"/>
      <c r="FXH51" s="296"/>
      <c r="FXI51" s="296"/>
      <c r="FXJ51" s="296"/>
      <c r="FXK51" s="296"/>
      <c r="FXL51" s="296"/>
      <c r="FXM51" s="296"/>
      <c r="FXN51" s="296"/>
      <c r="FXO51" s="296"/>
      <c r="FXP51" s="296"/>
      <c r="FXQ51" s="296"/>
      <c r="FXR51" s="296"/>
      <c r="FXS51" s="296"/>
      <c r="FXT51" s="296"/>
      <c r="FXU51" s="296"/>
      <c r="FXV51" s="296"/>
      <c r="FXW51" s="296"/>
      <c r="FXX51" s="296"/>
      <c r="FXY51" s="296"/>
      <c r="FXZ51" s="296"/>
      <c r="FYA51" s="296"/>
      <c r="FYB51" s="296"/>
      <c r="FYC51" s="296"/>
      <c r="FYD51" s="296"/>
      <c r="FYE51" s="296"/>
      <c r="FYF51" s="296"/>
      <c r="FYG51" s="296"/>
      <c r="FYH51" s="296"/>
      <c r="FYI51" s="296"/>
      <c r="FYJ51" s="296"/>
      <c r="FYK51" s="296"/>
      <c r="FYL51" s="296"/>
      <c r="FYM51" s="296"/>
      <c r="FYN51" s="296"/>
      <c r="FYO51" s="296"/>
      <c r="FYP51" s="296"/>
      <c r="FYQ51" s="296"/>
      <c r="FYR51" s="296"/>
      <c r="FYS51" s="296"/>
      <c r="FYT51" s="296"/>
      <c r="FYU51" s="296"/>
      <c r="FYV51" s="296"/>
      <c r="FYW51" s="296"/>
      <c r="FYX51" s="296"/>
      <c r="FYY51" s="296"/>
      <c r="FYZ51" s="296"/>
      <c r="FZA51" s="296"/>
      <c r="FZB51" s="296"/>
      <c r="FZC51" s="296"/>
      <c r="FZD51" s="296"/>
      <c r="FZE51" s="296"/>
      <c r="FZF51" s="296"/>
      <c r="FZG51" s="296"/>
      <c r="FZH51" s="296"/>
      <c r="FZI51" s="296"/>
      <c r="FZJ51" s="296"/>
      <c r="FZK51" s="296"/>
      <c r="FZL51" s="296"/>
      <c r="FZM51" s="296"/>
      <c r="FZN51" s="296"/>
      <c r="FZO51" s="296"/>
      <c r="FZP51" s="296"/>
      <c r="FZQ51" s="296"/>
      <c r="FZR51" s="296"/>
      <c r="FZS51" s="296"/>
      <c r="FZT51" s="296"/>
      <c r="FZU51" s="296"/>
      <c r="FZV51" s="296"/>
      <c r="FZW51" s="296"/>
      <c r="FZX51" s="296"/>
      <c r="FZY51" s="296"/>
      <c r="FZZ51" s="296"/>
      <c r="GAA51" s="296"/>
      <c r="GAB51" s="296"/>
      <c r="GAC51" s="296"/>
      <c r="GAD51" s="296"/>
      <c r="GAE51" s="296"/>
      <c r="GAF51" s="296"/>
      <c r="GAG51" s="296"/>
      <c r="GAH51" s="296"/>
      <c r="GAI51" s="296"/>
      <c r="GAJ51" s="296"/>
      <c r="GAK51" s="296"/>
      <c r="GAL51" s="296"/>
      <c r="GAM51" s="296"/>
      <c r="GAN51" s="296"/>
      <c r="GAO51" s="296"/>
      <c r="GAP51" s="296"/>
      <c r="GAQ51" s="296"/>
      <c r="GAR51" s="296"/>
      <c r="GAS51" s="296"/>
      <c r="GAT51" s="296"/>
      <c r="GAU51" s="296"/>
      <c r="GAV51" s="296"/>
      <c r="GAW51" s="296"/>
      <c r="GAX51" s="296"/>
      <c r="GAY51" s="296"/>
      <c r="GAZ51" s="296"/>
      <c r="GBA51" s="296"/>
      <c r="GBB51" s="296"/>
      <c r="GBC51" s="296"/>
      <c r="GBD51" s="296"/>
      <c r="GBE51" s="296"/>
      <c r="GBF51" s="296"/>
      <c r="GBG51" s="296"/>
      <c r="GBH51" s="296"/>
      <c r="GBI51" s="296"/>
      <c r="GBJ51" s="296"/>
      <c r="GBK51" s="296"/>
      <c r="GBL51" s="296"/>
      <c r="GBM51" s="296"/>
      <c r="GBN51" s="296"/>
      <c r="GBO51" s="296"/>
      <c r="GBP51" s="296"/>
      <c r="GBQ51" s="296"/>
      <c r="GBR51" s="296"/>
      <c r="GBS51" s="296"/>
      <c r="GBT51" s="296"/>
      <c r="GBU51" s="296"/>
      <c r="GBV51" s="296"/>
      <c r="GBW51" s="296"/>
      <c r="GBX51" s="296"/>
      <c r="GBY51" s="296"/>
      <c r="GBZ51" s="296"/>
      <c r="GCA51" s="296"/>
      <c r="GCB51" s="296"/>
      <c r="GCC51" s="296"/>
      <c r="GCD51" s="296"/>
      <c r="GCE51" s="296"/>
      <c r="GCF51" s="296"/>
      <c r="GCG51" s="296"/>
      <c r="GCH51" s="296"/>
      <c r="GCI51" s="296"/>
      <c r="GCJ51" s="296"/>
      <c r="GCK51" s="296"/>
      <c r="GCL51" s="296"/>
      <c r="GCM51" s="296"/>
      <c r="GCN51" s="296"/>
      <c r="GCO51" s="296"/>
      <c r="GCP51" s="296"/>
      <c r="GCQ51" s="296"/>
      <c r="GCR51" s="296"/>
      <c r="GCS51" s="296"/>
      <c r="GCT51" s="296"/>
      <c r="GCU51" s="296"/>
      <c r="GCV51" s="296"/>
      <c r="GCW51" s="296"/>
      <c r="GCX51" s="296"/>
      <c r="GCY51" s="296"/>
      <c r="GCZ51" s="296"/>
      <c r="GDA51" s="296"/>
      <c r="GDB51" s="296"/>
      <c r="GDC51" s="296"/>
      <c r="GDD51" s="296"/>
      <c r="GDE51" s="296"/>
      <c r="GDF51" s="296"/>
      <c r="GDG51" s="296"/>
      <c r="GDH51" s="296"/>
      <c r="GDI51" s="296"/>
      <c r="GDJ51" s="296"/>
      <c r="GDK51" s="296"/>
      <c r="GDL51" s="296"/>
      <c r="GDM51" s="296"/>
      <c r="GDN51" s="296"/>
      <c r="GDO51" s="296"/>
      <c r="GDP51" s="296"/>
      <c r="GDQ51" s="296"/>
      <c r="GDR51" s="296"/>
      <c r="GDS51" s="296"/>
      <c r="GDT51" s="296"/>
      <c r="GDU51" s="296"/>
      <c r="GDV51" s="296"/>
      <c r="GDW51" s="296"/>
      <c r="GDX51" s="296"/>
      <c r="GDY51" s="296"/>
      <c r="GDZ51" s="296"/>
      <c r="GEA51" s="296"/>
      <c r="GEB51" s="296"/>
      <c r="GEC51" s="296"/>
      <c r="GED51" s="296"/>
      <c r="GEE51" s="296"/>
      <c r="GEF51" s="296"/>
      <c r="GEG51" s="296"/>
      <c r="GEH51" s="296"/>
      <c r="GEI51" s="296"/>
      <c r="GEJ51" s="296"/>
      <c r="GEK51" s="296"/>
      <c r="GEL51" s="296"/>
      <c r="GEM51" s="296"/>
      <c r="GEN51" s="296"/>
      <c r="GEO51" s="296"/>
      <c r="GEP51" s="296"/>
      <c r="GEQ51" s="296"/>
      <c r="GER51" s="296"/>
      <c r="GES51" s="296"/>
      <c r="GET51" s="296"/>
      <c r="GEU51" s="296"/>
      <c r="GEV51" s="296"/>
      <c r="GEW51" s="296"/>
      <c r="GEX51" s="296"/>
      <c r="GEY51" s="296"/>
      <c r="GEZ51" s="296"/>
      <c r="GFA51" s="296"/>
      <c r="GFB51" s="296"/>
      <c r="GFC51" s="296"/>
      <c r="GFD51" s="296"/>
      <c r="GFE51" s="296"/>
      <c r="GFF51" s="296"/>
      <c r="GFG51" s="296"/>
      <c r="GFH51" s="296"/>
      <c r="GFI51" s="296"/>
      <c r="GFJ51" s="296"/>
      <c r="GFK51" s="296"/>
      <c r="GFL51" s="296"/>
      <c r="GFM51" s="296"/>
      <c r="GFN51" s="296"/>
      <c r="GFO51" s="296"/>
      <c r="GFP51" s="296"/>
      <c r="GFQ51" s="296"/>
      <c r="GFR51" s="296"/>
      <c r="GFS51" s="296"/>
      <c r="GFT51" s="296"/>
      <c r="GFU51" s="296"/>
      <c r="GFV51" s="296"/>
      <c r="GFW51" s="296"/>
      <c r="GFX51" s="296"/>
      <c r="GFY51" s="296"/>
      <c r="GFZ51" s="296"/>
      <c r="GGA51" s="296"/>
      <c r="GGB51" s="296"/>
      <c r="GGC51" s="296"/>
      <c r="GGD51" s="296"/>
      <c r="GGE51" s="296"/>
      <c r="GGF51" s="296"/>
      <c r="GGG51" s="296"/>
      <c r="GGH51" s="296"/>
      <c r="GGI51" s="296"/>
      <c r="GGJ51" s="296"/>
      <c r="GGK51" s="296"/>
      <c r="GGL51" s="296"/>
      <c r="GGM51" s="296"/>
      <c r="GGN51" s="296"/>
      <c r="GGO51" s="296"/>
      <c r="GGP51" s="296"/>
      <c r="GGQ51" s="296"/>
      <c r="GGR51" s="296"/>
      <c r="GGS51" s="296"/>
      <c r="GGT51" s="296"/>
      <c r="GGU51" s="296"/>
      <c r="GGV51" s="296"/>
      <c r="GGW51" s="296"/>
      <c r="GGX51" s="296"/>
      <c r="GGY51" s="296"/>
      <c r="GGZ51" s="296"/>
      <c r="GHA51" s="296"/>
      <c r="GHB51" s="296"/>
      <c r="GHC51" s="296"/>
      <c r="GHD51" s="296"/>
      <c r="GHE51" s="296"/>
      <c r="GHF51" s="296"/>
      <c r="GHG51" s="296"/>
      <c r="GHH51" s="296"/>
      <c r="GHI51" s="296"/>
      <c r="GHJ51" s="296"/>
      <c r="GHK51" s="296"/>
      <c r="GHL51" s="296"/>
      <c r="GHM51" s="296"/>
      <c r="GHN51" s="296"/>
      <c r="GHO51" s="296"/>
      <c r="GHP51" s="296"/>
      <c r="GHQ51" s="296"/>
      <c r="GHR51" s="296"/>
      <c r="GHS51" s="296"/>
      <c r="GHT51" s="296"/>
      <c r="GHU51" s="296"/>
      <c r="GHV51" s="296"/>
      <c r="GHW51" s="296"/>
      <c r="GHX51" s="296"/>
      <c r="GHY51" s="296"/>
      <c r="GHZ51" s="296"/>
      <c r="GIA51" s="296"/>
      <c r="GIB51" s="296"/>
      <c r="GIC51" s="296"/>
      <c r="GID51" s="296"/>
      <c r="GIE51" s="296"/>
      <c r="GIF51" s="296"/>
      <c r="GIG51" s="296"/>
      <c r="GIH51" s="296"/>
      <c r="GII51" s="296"/>
      <c r="GIJ51" s="296"/>
      <c r="GIK51" s="296"/>
      <c r="GIL51" s="296"/>
      <c r="GIM51" s="296"/>
      <c r="GIN51" s="296"/>
      <c r="GIO51" s="296"/>
      <c r="GIP51" s="296"/>
      <c r="GIQ51" s="296"/>
      <c r="GIR51" s="296"/>
      <c r="GIS51" s="296"/>
      <c r="GIT51" s="296"/>
      <c r="GIU51" s="296"/>
      <c r="GIV51" s="296"/>
      <c r="GIW51" s="296"/>
      <c r="GIX51" s="296"/>
      <c r="GIY51" s="296"/>
      <c r="GIZ51" s="296"/>
      <c r="GJA51" s="296"/>
      <c r="GJB51" s="296"/>
      <c r="GJC51" s="296"/>
      <c r="GJD51" s="296"/>
      <c r="GJE51" s="296"/>
      <c r="GJF51" s="296"/>
      <c r="GJG51" s="296"/>
      <c r="GJH51" s="296"/>
      <c r="GJI51" s="296"/>
      <c r="GJJ51" s="296"/>
      <c r="GJK51" s="296"/>
      <c r="GJL51" s="296"/>
      <c r="GJM51" s="296"/>
      <c r="GJN51" s="296"/>
      <c r="GJO51" s="296"/>
      <c r="GJP51" s="296"/>
      <c r="GJQ51" s="296"/>
      <c r="GJR51" s="296"/>
      <c r="GJS51" s="296"/>
      <c r="GJT51" s="296"/>
      <c r="GJU51" s="296"/>
      <c r="GJV51" s="296"/>
      <c r="GJW51" s="296"/>
      <c r="GJX51" s="296"/>
      <c r="GJY51" s="296"/>
      <c r="GJZ51" s="296"/>
      <c r="GKA51" s="296"/>
      <c r="GKB51" s="296"/>
      <c r="GKC51" s="296"/>
      <c r="GKD51" s="296"/>
      <c r="GKE51" s="296"/>
      <c r="GKF51" s="296"/>
      <c r="GKG51" s="296"/>
      <c r="GKH51" s="296"/>
      <c r="GKI51" s="296"/>
      <c r="GKJ51" s="296"/>
      <c r="GKK51" s="296"/>
      <c r="GKL51" s="296"/>
      <c r="GKM51" s="296"/>
      <c r="GKN51" s="296"/>
      <c r="GKO51" s="296"/>
      <c r="GKP51" s="296"/>
      <c r="GKQ51" s="296"/>
      <c r="GKR51" s="296"/>
      <c r="GKS51" s="296"/>
      <c r="GKT51" s="296"/>
      <c r="GKU51" s="296"/>
      <c r="GKV51" s="296"/>
      <c r="GKW51" s="296"/>
      <c r="GKX51" s="296"/>
      <c r="GKY51" s="296"/>
      <c r="GKZ51" s="296"/>
      <c r="GLA51" s="296"/>
      <c r="GLB51" s="296"/>
      <c r="GLC51" s="296"/>
      <c r="GLD51" s="296"/>
      <c r="GLE51" s="296"/>
      <c r="GLF51" s="296"/>
      <c r="GLG51" s="296"/>
      <c r="GLH51" s="296"/>
      <c r="GLI51" s="296"/>
      <c r="GLJ51" s="296"/>
      <c r="GLK51" s="296"/>
      <c r="GLL51" s="296"/>
      <c r="GLM51" s="296"/>
      <c r="GLN51" s="296"/>
      <c r="GLO51" s="296"/>
      <c r="GLP51" s="296"/>
      <c r="GLQ51" s="296"/>
      <c r="GLR51" s="296"/>
      <c r="GLS51" s="296"/>
      <c r="GLT51" s="296"/>
      <c r="GLU51" s="296"/>
      <c r="GLV51" s="296"/>
      <c r="GLW51" s="296"/>
      <c r="GLX51" s="296"/>
      <c r="GLY51" s="296"/>
      <c r="GLZ51" s="296"/>
      <c r="GMA51" s="296"/>
      <c r="GMB51" s="296"/>
      <c r="GMC51" s="296"/>
      <c r="GMD51" s="296"/>
      <c r="GME51" s="296"/>
      <c r="GMF51" s="296"/>
      <c r="GMG51" s="296"/>
      <c r="GMH51" s="296"/>
      <c r="GMI51" s="296"/>
      <c r="GMJ51" s="296"/>
      <c r="GMK51" s="296"/>
      <c r="GML51" s="296"/>
      <c r="GMM51" s="296"/>
      <c r="GMN51" s="296"/>
      <c r="GMO51" s="296"/>
      <c r="GMP51" s="296"/>
      <c r="GMQ51" s="296"/>
      <c r="GMR51" s="296"/>
      <c r="GMS51" s="296"/>
      <c r="GMT51" s="296"/>
      <c r="GMU51" s="296"/>
      <c r="GMV51" s="296"/>
      <c r="GMW51" s="296"/>
      <c r="GMX51" s="296"/>
      <c r="GMY51" s="296"/>
      <c r="GMZ51" s="296"/>
      <c r="GNA51" s="296"/>
      <c r="GNB51" s="296"/>
      <c r="GNC51" s="296"/>
      <c r="GND51" s="296"/>
      <c r="GNE51" s="296"/>
      <c r="GNF51" s="296"/>
      <c r="GNG51" s="296"/>
      <c r="GNH51" s="296"/>
      <c r="GNI51" s="296"/>
      <c r="GNJ51" s="296"/>
      <c r="GNK51" s="296"/>
      <c r="GNL51" s="296"/>
      <c r="GNM51" s="296"/>
      <c r="GNN51" s="296"/>
      <c r="GNO51" s="296"/>
      <c r="GNP51" s="296"/>
      <c r="GNQ51" s="296"/>
      <c r="GNR51" s="296"/>
      <c r="GNS51" s="296"/>
      <c r="GNT51" s="296"/>
      <c r="GNU51" s="296"/>
      <c r="GNV51" s="296"/>
      <c r="GNW51" s="296"/>
      <c r="GNX51" s="296"/>
      <c r="GNY51" s="296"/>
      <c r="GNZ51" s="296"/>
      <c r="GOA51" s="296"/>
      <c r="GOB51" s="296"/>
      <c r="GOC51" s="296"/>
      <c r="GOD51" s="296"/>
      <c r="GOE51" s="296"/>
      <c r="GOF51" s="296"/>
      <c r="GOG51" s="296"/>
      <c r="GOH51" s="296"/>
      <c r="GOI51" s="296"/>
      <c r="GOJ51" s="296"/>
      <c r="GOK51" s="296"/>
      <c r="GOL51" s="296"/>
      <c r="GOM51" s="296"/>
      <c r="GON51" s="296"/>
      <c r="GOO51" s="296"/>
      <c r="GOP51" s="296"/>
      <c r="GOQ51" s="296"/>
      <c r="GOR51" s="296"/>
      <c r="GOS51" s="296"/>
      <c r="GOT51" s="296"/>
      <c r="GOU51" s="296"/>
      <c r="GOV51" s="296"/>
      <c r="GOW51" s="296"/>
      <c r="GOX51" s="296"/>
      <c r="GOY51" s="296"/>
      <c r="GOZ51" s="296"/>
      <c r="GPA51" s="296"/>
      <c r="GPB51" s="296"/>
      <c r="GPC51" s="296"/>
      <c r="GPD51" s="296"/>
      <c r="GPE51" s="296"/>
      <c r="GPF51" s="296"/>
      <c r="GPG51" s="296"/>
      <c r="GPH51" s="296"/>
      <c r="GPI51" s="296"/>
      <c r="GPJ51" s="296"/>
      <c r="GPK51" s="296"/>
      <c r="GPL51" s="296"/>
      <c r="GPM51" s="296"/>
      <c r="GPN51" s="296"/>
      <c r="GPO51" s="296"/>
      <c r="GPP51" s="296"/>
      <c r="GPQ51" s="296"/>
      <c r="GPR51" s="296"/>
      <c r="GPS51" s="296"/>
      <c r="GPT51" s="296"/>
      <c r="GPU51" s="296"/>
      <c r="GPV51" s="296"/>
      <c r="GPW51" s="296"/>
      <c r="GPX51" s="296"/>
      <c r="GPY51" s="296"/>
      <c r="GPZ51" s="296"/>
      <c r="GQA51" s="296"/>
      <c r="GQB51" s="296"/>
      <c r="GQC51" s="296"/>
      <c r="GQD51" s="296"/>
      <c r="GQE51" s="296"/>
      <c r="GQF51" s="296"/>
      <c r="GQG51" s="296"/>
      <c r="GQH51" s="296"/>
      <c r="GQI51" s="296"/>
      <c r="GQJ51" s="296"/>
      <c r="GQK51" s="296"/>
      <c r="GQL51" s="296"/>
      <c r="GQM51" s="296"/>
      <c r="GQN51" s="296"/>
      <c r="GQO51" s="296"/>
      <c r="GQP51" s="296"/>
      <c r="GQQ51" s="296"/>
      <c r="GQR51" s="296"/>
      <c r="GQS51" s="296"/>
      <c r="GQT51" s="296"/>
      <c r="GQU51" s="296"/>
      <c r="GQV51" s="296"/>
      <c r="GQW51" s="296"/>
      <c r="GQX51" s="296"/>
      <c r="GQY51" s="296"/>
      <c r="GQZ51" s="296"/>
      <c r="GRA51" s="296"/>
      <c r="GRB51" s="296"/>
      <c r="GRC51" s="296"/>
      <c r="GRD51" s="296"/>
      <c r="GRE51" s="296"/>
      <c r="GRF51" s="296"/>
      <c r="GRG51" s="296"/>
      <c r="GRH51" s="296"/>
      <c r="GRI51" s="296"/>
      <c r="GRJ51" s="296"/>
      <c r="GRK51" s="296"/>
      <c r="GRL51" s="296"/>
      <c r="GRM51" s="296"/>
      <c r="GRN51" s="296"/>
      <c r="GRO51" s="296"/>
      <c r="GRP51" s="296"/>
      <c r="GRQ51" s="296"/>
      <c r="GRR51" s="296"/>
      <c r="GRS51" s="296"/>
      <c r="GRT51" s="296"/>
      <c r="GRU51" s="296"/>
      <c r="GRV51" s="296"/>
      <c r="GRW51" s="296"/>
      <c r="GRX51" s="296"/>
      <c r="GRY51" s="296"/>
      <c r="GRZ51" s="296"/>
      <c r="GSA51" s="296"/>
      <c r="GSB51" s="296"/>
      <c r="GSC51" s="296"/>
      <c r="GSD51" s="296"/>
      <c r="GSE51" s="296"/>
      <c r="GSF51" s="296"/>
      <c r="GSG51" s="296"/>
      <c r="GSH51" s="296"/>
      <c r="GSI51" s="296"/>
      <c r="GSJ51" s="296"/>
      <c r="GSK51" s="296"/>
      <c r="GSL51" s="296"/>
      <c r="GSM51" s="296"/>
      <c r="GSN51" s="296"/>
      <c r="GSO51" s="296"/>
      <c r="GSP51" s="296"/>
      <c r="GSQ51" s="296"/>
      <c r="GSR51" s="296"/>
      <c r="GSS51" s="296"/>
      <c r="GST51" s="296"/>
      <c r="GSU51" s="296"/>
      <c r="GSV51" s="296"/>
      <c r="GSW51" s="296"/>
      <c r="GSX51" s="296"/>
      <c r="GSY51" s="296"/>
      <c r="GSZ51" s="296"/>
      <c r="GTA51" s="296"/>
      <c r="GTB51" s="296"/>
      <c r="GTC51" s="296"/>
      <c r="GTD51" s="296"/>
      <c r="GTE51" s="296"/>
      <c r="GTF51" s="296"/>
      <c r="GTG51" s="296"/>
      <c r="GTH51" s="296"/>
      <c r="GTI51" s="296"/>
      <c r="GTJ51" s="296"/>
      <c r="GTK51" s="296"/>
      <c r="GTL51" s="296"/>
      <c r="GTM51" s="296"/>
      <c r="GTN51" s="296"/>
      <c r="GTO51" s="296"/>
      <c r="GTP51" s="296"/>
      <c r="GTQ51" s="296"/>
      <c r="GTR51" s="296"/>
      <c r="GTS51" s="296"/>
      <c r="GTT51" s="296"/>
      <c r="GTU51" s="296"/>
      <c r="GTV51" s="296"/>
      <c r="GTW51" s="296"/>
      <c r="GTX51" s="296"/>
      <c r="GTY51" s="296"/>
      <c r="GTZ51" s="296"/>
      <c r="GUA51" s="296"/>
      <c r="GUB51" s="296"/>
      <c r="GUC51" s="296"/>
      <c r="GUD51" s="296"/>
      <c r="GUE51" s="296"/>
      <c r="GUF51" s="296"/>
      <c r="GUG51" s="296"/>
      <c r="GUH51" s="296"/>
      <c r="GUI51" s="296"/>
      <c r="GUJ51" s="296"/>
      <c r="GUK51" s="296"/>
      <c r="GUL51" s="296"/>
      <c r="GUM51" s="296"/>
      <c r="GUN51" s="296"/>
      <c r="GUO51" s="296"/>
      <c r="GUP51" s="296"/>
      <c r="GUQ51" s="296"/>
      <c r="GUR51" s="296"/>
      <c r="GUS51" s="296"/>
      <c r="GUT51" s="296"/>
      <c r="GUU51" s="296"/>
      <c r="GUV51" s="296"/>
      <c r="GUW51" s="296"/>
      <c r="GUX51" s="296"/>
      <c r="GUY51" s="296"/>
      <c r="GUZ51" s="296"/>
      <c r="GVA51" s="296"/>
      <c r="GVB51" s="296"/>
      <c r="GVC51" s="296"/>
      <c r="GVD51" s="296"/>
      <c r="GVE51" s="296"/>
      <c r="GVF51" s="296"/>
      <c r="GVG51" s="296"/>
      <c r="GVH51" s="296"/>
      <c r="GVI51" s="296"/>
      <c r="GVJ51" s="296"/>
      <c r="GVK51" s="296"/>
      <c r="GVL51" s="296"/>
      <c r="GVM51" s="296"/>
      <c r="GVN51" s="296"/>
      <c r="GVO51" s="296"/>
      <c r="GVP51" s="296"/>
      <c r="GVQ51" s="296"/>
      <c r="GVR51" s="296"/>
      <c r="GVS51" s="296"/>
      <c r="GVT51" s="296"/>
      <c r="GVU51" s="296"/>
      <c r="GVV51" s="296"/>
      <c r="GVW51" s="296"/>
      <c r="GVX51" s="296"/>
      <c r="GVY51" s="296"/>
      <c r="GVZ51" s="296"/>
      <c r="GWA51" s="296"/>
      <c r="GWB51" s="296"/>
      <c r="GWC51" s="296"/>
      <c r="GWD51" s="296"/>
      <c r="GWE51" s="296"/>
      <c r="GWF51" s="296"/>
      <c r="GWG51" s="296"/>
      <c r="GWH51" s="296"/>
      <c r="GWI51" s="296"/>
      <c r="GWJ51" s="296"/>
      <c r="GWK51" s="296"/>
      <c r="GWL51" s="296"/>
      <c r="GWM51" s="296"/>
      <c r="GWN51" s="296"/>
      <c r="GWO51" s="296"/>
      <c r="GWP51" s="296"/>
      <c r="GWQ51" s="296"/>
      <c r="GWR51" s="296"/>
      <c r="GWS51" s="296"/>
      <c r="GWT51" s="296"/>
      <c r="GWU51" s="296"/>
      <c r="GWV51" s="296"/>
      <c r="GWW51" s="296"/>
      <c r="GWX51" s="296"/>
      <c r="GWY51" s="296"/>
      <c r="GWZ51" s="296"/>
      <c r="GXA51" s="296"/>
      <c r="GXB51" s="296"/>
      <c r="GXC51" s="296"/>
      <c r="GXD51" s="296"/>
      <c r="GXE51" s="296"/>
      <c r="GXF51" s="296"/>
      <c r="GXG51" s="296"/>
      <c r="GXH51" s="296"/>
      <c r="GXI51" s="296"/>
      <c r="GXJ51" s="296"/>
      <c r="GXK51" s="296"/>
      <c r="GXL51" s="296"/>
      <c r="GXM51" s="296"/>
      <c r="GXN51" s="296"/>
      <c r="GXO51" s="296"/>
      <c r="GXP51" s="296"/>
      <c r="GXQ51" s="296"/>
      <c r="GXR51" s="296"/>
      <c r="GXS51" s="296"/>
      <c r="GXT51" s="296"/>
      <c r="GXU51" s="296"/>
      <c r="GXV51" s="296"/>
      <c r="GXW51" s="296"/>
      <c r="GXX51" s="296"/>
      <c r="GXY51" s="296"/>
      <c r="GXZ51" s="296"/>
      <c r="GYA51" s="296"/>
      <c r="GYB51" s="296"/>
      <c r="GYC51" s="296"/>
      <c r="GYD51" s="296"/>
      <c r="GYE51" s="296"/>
      <c r="GYF51" s="296"/>
      <c r="GYG51" s="296"/>
      <c r="GYH51" s="296"/>
      <c r="GYI51" s="296"/>
      <c r="GYJ51" s="296"/>
      <c r="GYK51" s="296"/>
      <c r="GYL51" s="296"/>
      <c r="GYM51" s="296"/>
      <c r="GYN51" s="296"/>
      <c r="GYO51" s="296"/>
      <c r="GYP51" s="296"/>
      <c r="GYQ51" s="296"/>
      <c r="GYR51" s="296"/>
      <c r="GYS51" s="296"/>
      <c r="GYT51" s="296"/>
      <c r="GYU51" s="296"/>
      <c r="GYV51" s="296"/>
      <c r="GYW51" s="296"/>
      <c r="GYX51" s="296"/>
      <c r="GYY51" s="296"/>
      <c r="GYZ51" s="296"/>
      <c r="GZA51" s="296"/>
      <c r="GZB51" s="296"/>
      <c r="GZC51" s="296"/>
      <c r="GZD51" s="296"/>
      <c r="GZE51" s="296"/>
      <c r="GZF51" s="296"/>
      <c r="GZG51" s="296"/>
      <c r="GZH51" s="296"/>
      <c r="GZI51" s="296"/>
      <c r="GZJ51" s="296"/>
      <c r="GZK51" s="296"/>
      <c r="GZL51" s="296"/>
      <c r="GZM51" s="296"/>
      <c r="GZN51" s="296"/>
      <c r="GZO51" s="296"/>
      <c r="GZP51" s="296"/>
      <c r="GZQ51" s="296"/>
      <c r="GZR51" s="296"/>
      <c r="GZS51" s="296"/>
      <c r="GZT51" s="296"/>
      <c r="GZU51" s="296"/>
      <c r="GZV51" s="296"/>
      <c r="GZW51" s="296"/>
      <c r="GZX51" s="296"/>
      <c r="GZY51" s="296"/>
      <c r="GZZ51" s="296"/>
      <c r="HAA51" s="296"/>
      <c r="HAB51" s="296"/>
      <c r="HAC51" s="296"/>
      <c r="HAD51" s="296"/>
      <c r="HAE51" s="296"/>
      <c r="HAF51" s="296"/>
      <c r="HAG51" s="296"/>
      <c r="HAH51" s="296"/>
      <c r="HAI51" s="296"/>
      <c r="HAJ51" s="296"/>
      <c r="HAK51" s="296"/>
      <c r="HAL51" s="296"/>
      <c r="HAM51" s="296"/>
      <c r="HAN51" s="296"/>
      <c r="HAO51" s="296"/>
      <c r="HAP51" s="296"/>
      <c r="HAQ51" s="296"/>
      <c r="HAR51" s="296"/>
      <c r="HAS51" s="296"/>
      <c r="HAT51" s="296"/>
      <c r="HAU51" s="296"/>
      <c r="HAV51" s="296"/>
      <c r="HAW51" s="296"/>
      <c r="HAX51" s="296"/>
      <c r="HAY51" s="296"/>
      <c r="HAZ51" s="296"/>
      <c r="HBA51" s="296"/>
      <c r="HBB51" s="296"/>
      <c r="HBC51" s="296"/>
      <c r="HBD51" s="296"/>
      <c r="HBE51" s="296"/>
      <c r="HBF51" s="296"/>
      <c r="HBG51" s="296"/>
      <c r="HBH51" s="296"/>
      <c r="HBI51" s="296"/>
      <c r="HBJ51" s="296"/>
      <c r="HBK51" s="296"/>
      <c r="HBL51" s="296"/>
      <c r="HBM51" s="296"/>
      <c r="HBN51" s="296"/>
      <c r="HBO51" s="296"/>
      <c r="HBP51" s="296"/>
      <c r="HBQ51" s="296"/>
      <c r="HBR51" s="296"/>
      <c r="HBS51" s="296"/>
      <c r="HBT51" s="296"/>
      <c r="HBU51" s="296"/>
      <c r="HBV51" s="296"/>
      <c r="HBW51" s="296"/>
      <c r="HBX51" s="296"/>
      <c r="HBY51" s="296"/>
      <c r="HBZ51" s="296"/>
      <c r="HCA51" s="296"/>
      <c r="HCB51" s="296"/>
      <c r="HCC51" s="296"/>
      <c r="HCD51" s="296"/>
      <c r="HCE51" s="296"/>
      <c r="HCF51" s="296"/>
      <c r="HCG51" s="296"/>
      <c r="HCH51" s="296"/>
      <c r="HCI51" s="296"/>
      <c r="HCJ51" s="296"/>
      <c r="HCK51" s="296"/>
      <c r="HCL51" s="296"/>
      <c r="HCM51" s="296"/>
      <c r="HCN51" s="296"/>
      <c r="HCO51" s="296"/>
      <c r="HCP51" s="296"/>
      <c r="HCQ51" s="296"/>
      <c r="HCR51" s="296"/>
      <c r="HCS51" s="296"/>
      <c r="HCT51" s="296"/>
      <c r="HCU51" s="296"/>
      <c r="HCV51" s="296"/>
      <c r="HCW51" s="296"/>
      <c r="HCX51" s="296"/>
      <c r="HCY51" s="296"/>
      <c r="HCZ51" s="296"/>
      <c r="HDA51" s="296"/>
      <c r="HDB51" s="296"/>
      <c r="HDC51" s="296"/>
      <c r="HDD51" s="296"/>
      <c r="HDE51" s="296"/>
      <c r="HDF51" s="296"/>
      <c r="HDG51" s="296"/>
      <c r="HDH51" s="296"/>
      <c r="HDI51" s="296"/>
      <c r="HDJ51" s="296"/>
      <c r="HDK51" s="296"/>
      <c r="HDL51" s="296"/>
      <c r="HDM51" s="296"/>
      <c r="HDN51" s="296"/>
      <c r="HDO51" s="296"/>
      <c r="HDP51" s="296"/>
      <c r="HDQ51" s="296"/>
      <c r="HDR51" s="296"/>
      <c r="HDS51" s="296"/>
      <c r="HDT51" s="296"/>
      <c r="HDU51" s="296"/>
      <c r="HDV51" s="296"/>
      <c r="HDW51" s="296"/>
      <c r="HDX51" s="296"/>
      <c r="HDY51" s="296"/>
      <c r="HDZ51" s="296"/>
      <c r="HEA51" s="296"/>
      <c r="HEB51" s="296"/>
      <c r="HEC51" s="296"/>
      <c r="HED51" s="296"/>
      <c r="HEE51" s="296"/>
      <c r="HEF51" s="296"/>
      <c r="HEG51" s="296"/>
      <c r="HEH51" s="296"/>
      <c r="HEI51" s="296"/>
      <c r="HEJ51" s="296"/>
      <c r="HEK51" s="296"/>
      <c r="HEL51" s="296"/>
      <c r="HEM51" s="296"/>
      <c r="HEN51" s="296"/>
      <c r="HEO51" s="296"/>
      <c r="HEP51" s="296"/>
      <c r="HEQ51" s="296"/>
      <c r="HER51" s="296"/>
      <c r="HES51" s="296"/>
      <c r="HET51" s="296"/>
      <c r="HEU51" s="296"/>
      <c r="HEV51" s="296"/>
      <c r="HEW51" s="296"/>
      <c r="HEX51" s="296"/>
      <c r="HEY51" s="296"/>
      <c r="HEZ51" s="296"/>
      <c r="HFA51" s="296"/>
      <c r="HFB51" s="296"/>
      <c r="HFC51" s="296"/>
      <c r="HFD51" s="296"/>
      <c r="HFE51" s="296"/>
      <c r="HFF51" s="296"/>
      <c r="HFG51" s="296"/>
      <c r="HFH51" s="296"/>
      <c r="HFI51" s="296"/>
      <c r="HFJ51" s="296"/>
      <c r="HFK51" s="296"/>
      <c r="HFL51" s="296"/>
      <c r="HFM51" s="296"/>
      <c r="HFN51" s="296"/>
      <c r="HFO51" s="296"/>
      <c r="HFP51" s="296"/>
      <c r="HFQ51" s="296"/>
      <c r="HFR51" s="296"/>
      <c r="HFS51" s="296"/>
      <c r="HFT51" s="296"/>
      <c r="HFU51" s="296"/>
      <c r="HFV51" s="296"/>
      <c r="HFW51" s="296"/>
      <c r="HFX51" s="296"/>
      <c r="HFY51" s="296"/>
      <c r="HFZ51" s="296"/>
      <c r="HGA51" s="296"/>
      <c r="HGB51" s="296"/>
      <c r="HGC51" s="296"/>
      <c r="HGD51" s="296"/>
      <c r="HGE51" s="296"/>
      <c r="HGF51" s="296"/>
      <c r="HGG51" s="296"/>
      <c r="HGH51" s="296"/>
      <c r="HGI51" s="296"/>
      <c r="HGJ51" s="296"/>
      <c r="HGK51" s="296"/>
      <c r="HGL51" s="296"/>
      <c r="HGM51" s="296"/>
      <c r="HGN51" s="296"/>
      <c r="HGO51" s="296"/>
      <c r="HGP51" s="296"/>
      <c r="HGQ51" s="296"/>
      <c r="HGR51" s="296"/>
      <c r="HGS51" s="296"/>
      <c r="HGT51" s="296"/>
      <c r="HGU51" s="296"/>
      <c r="HGV51" s="296"/>
      <c r="HGW51" s="296"/>
      <c r="HGX51" s="296"/>
      <c r="HGY51" s="296"/>
      <c r="HGZ51" s="296"/>
      <c r="HHA51" s="296"/>
      <c r="HHB51" s="296"/>
      <c r="HHC51" s="296"/>
      <c r="HHD51" s="296"/>
      <c r="HHE51" s="296"/>
      <c r="HHF51" s="296"/>
      <c r="HHG51" s="296"/>
      <c r="HHH51" s="296"/>
      <c r="HHI51" s="296"/>
      <c r="HHJ51" s="296"/>
      <c r="HHK51" s="296"/>
      <c r="HHL51" s="296"/>
      <c r="HHM51" s="296"/>
      <c r="HHN51" s="296"/>
      <c r="HHO51" s="296"/>
      <c r="HHP51" s="296"/>
      <c r="HHQ51" s="296"/>
      <c r="HHR51" s="296"/>
      <c r="HHS51" s="296"/>
      <c r="HHT51" s="296"/>
      <c r="HHU51" s="296"/>
      <c r="HHV51" s="296"/>
      <c r="HHW51" s="296"/>
      <c r="HHX51" s="296"/>
      <c r="HHY51" s="296"/>
      <c r="HHZ51" s="296"/>
      <c r="HIA51" s="296"/>
      <c r="HIB51" s="296"/>
      <c r="HIC51" s="296"/>
      <c r="HID51" s="296"/>
      <c r="HIE51" s="296"/>
      <c r="HIF51" s="296"/>
      <c r="HIG51" s="296"/>
      <c r="HIH51" s="296"/>
      <c r="HII51" s="296"/>
      <c r="HIJ51" s="296"/>
      <c r="HIK51" s="296"/>
      <c r="HIL51" s="296"/>
      <c r="HIM51" s="296"/>
      <c r="HIN51" s="296"/>
      <c r="HIO51" s="296"/>
      <c r="HIP51" s="296"/>
      <c r="HIQ51" s="296"/>
      <c r="HIR51" s="296"/>
      <c r="HIS51" s="296"/>
      <c r="HIT51" s="296"/>
      <c r="HIU51" s="296"/>
      <c r="HIV51" s="296"/>
      <c r="HIW51" s="296"/>
      <c r="HIX51" s="296"/>
      <c r="HIY51" s="296"/>
      <c r="HIZ51" s="296"/>
      <c r="HJA51" s="296"/>
      <c r="HJB51" s="296"/>
      <c r="HJC51" s="296"/>
      <c r="HJD51" s="296"/>
      <c r="HJE51" s="296"/>
      <c r="HJF51" s="296"/>
      <c r="HJG51" s="296"/>
      <c r="HJH51" s="296"/>
      <c r="HJI51" s="296"/>
      <c r="HJJ51" s="296"/>
      <c r="HJK51" s="296"/>
      <c r="HJL51" s="296"/>
      <c r="HJM51" s="296"/>
      <c r="HJN51" s="296"/>
      <c r="HJO51" s="296"/>
      <c r="HJP51" s="296"/>
      <c r="HJQ51" s="296"/>
      <c r="HJR51" s="296"/>
      <c r="HJS51" s="296"/>
      <c r="HJT51" s="296"/>
      <c r="HJU51" s="296"/>
      <c r="HJV51" s="296"/>
      <c r="HJW51" s="296"/>
      <c r="HJX51" s="296"/>
      <c r="HJY51" s="296"/>
      <c r="HJZ51" s="296"/>
      <c r="HKA51" s="296"/>
      <c r="HKB51" s="296"/>
      <c r="HKC51" s="296"/>
      <c r="HKD51" s="296"/>
      <c r="HKE51" s="296"/>
      <c r="HKF51" s="296"/>
      <c r="HKG51" s="296"/>
      <c r="HKH51" s="296"/>
      <c r="HKI51" s="296"/>
      <c r="HKJ51" s="296"/>
      <c r="HKK51" s="296"/>
      <c r="HKL51" s="296"/>
      <c r="HKM51" s="296"/>
      <c r="HKN51" s="296"/>
      <c r="HKO51" s="296"/>
      <c r="HKP51" s="296"/>
      <c r="HKQ51" s="296"/>
      <c r="HKR51" s="296"/>
      <c r="HKS51" s="296"/>
      <c r="HKT51" s="296"/>
      <c r="HKU51" s="296"/>
      <c r="HKV51" s="296"/>
      <c r="HKW51" s="296"/>
      <c r="HKX51" s="296"/>
      <c r="HKY51" s="296"/>
      <c r="HKZ51" s="296"/>
      <c r="HLA51" s="296"/>
      <c r="HLB51" s="296"/>
      <c r="HLC51" s="296"/>
      <c r="HLD51" s="296"/>
      <c r="HLE51" s="296"/>
      <c r="HLF51" s="296"/>
      <c r="HLG51" s="296"/>
      <c r="HLH51" s="296"/>
      <c r="HLI51" s="296"/>
      <c r="HLJ51" s="296"/>
      <c r="HLK51" s="296"/>
      <c r="HLL51" s="296"/>
      <c r="HLM51" s="296"/>
      <c r="HLN51" s="296"/>
      <c r="HLO51" s="296"/>
      <c r="HLP51" s="296"/>
      <c r="HLQ51" s="296"/>
      <c r="HLR51" s="296"/>
      <c r="HLS51" s="296"/>
      <c r="HLT51" s="296"/>
      <c r="HLU51" s="296"/>
      <c r="HLV51" s="296"/>
      <c r="HLW51" s="296"/>
      <c r="HLX51" s="296"/>
      <c r="HLY51" s="296"/>
      <c r="HLZ51" s="296"/>
      <c r="HMA51" s="296"/>
      <c r="HMB51" s="296"/>
      <c r="HMC51" s="296"/>
      <c r="HMD51" s="296"/>
      <c r="HME51" s="296"/>
      <c r="HMF51" s="296"/>
      <c r="HMG51" s="296"/>
      <c r="HMH51" s="296"/>
      <c r="HMI51" s="296"/>
      <c r="HMJ51" s="296"/>
      <c r="HMK51" s="296"/>
      <c r="HML51" s="296"/>
      <c r="HMM51" s="296"/>
      <c r="HMN51" s="296"/>
      <c r="HMO51" s="296"/>
      <c r="HMP51" s="296"/>
      <c r="HMQ51" s="296"/>
      <c r="HMR51" s="296"/>
      <c r="HMS51" s="296"/>
      <c r="HMT51" s="296"/>
      <c r="HMU51" s="296"/>
      <c r="HMV51" s="296"/>
      <c r="HMW51" s="296"/>
      <c r="HMX51" s="296"/>
      <c r="HMY51" s="296"/>
      <c r="HMZ51" s="296"/>
      <c r="HNA51" s="296"/>
      <c r="HNB51" s="296"/>
      <c r="HNC51" s="296"/>
      <c r="HND51" s="296"/>
      <c r="HNE51" s="296"/>
      <c r="HNF51" s="296"/>
      <c r="HNG51" s="296"/>
      <c r="HNH51" s="296"/>
      <c r="HNI51" s="296"/>
      <c r="HNJ51" s="296"/>
      <c r="HNK51" s="296"/>
      <c r="HNL51" s="296"/>
      <c r="HNM51" s="296"/>
      <c r="HNN51" s="296"/>
      <c r="HNO51" s="296"/>
      <c r="HNP51" s="296"/>
      <c r="HNQ51" s="296"/>
      <c r="HNR51" s="296"/>
      <c r="HNS51" s="296"/>
      <c r="HNT51" s="296"/>
      <c r="HNU51" s="296"/>
      <c r="HNV51" s="296"/>
      <c r="HNW51" s="296"/>
      <c r="HNX51" s="296"/>
      <c r="HNY51" s="296"/>
      <c r="HNZ51" s="296"/>
      <c r="HOA51" s="296"/>
      <c r="HOB51" s="296"/>
      <c r="HOC51" s="296"/>
      <c r="HOD51" s="296"/>
      <c r="HOE51" s="296"/>
      <c r="HOF51" s="296"/>
      <c r="HOG51" s="296"/>
      <c r="HOH51" s="296"/>
      <c r="HOI51" s="296"/>
      <c r="HOJ51" s="296"/>
      <c r="HOK51" s="296"/>
      <c r="HOL51" s="296"/>
      <c r="HOM51" s="296"/>
      <c r="HON51" s="296"/>
      <c r="HOO51" s="296"/>
      <c r="HOP51" s="296"/>
      <c r="HOQ51" s="296"/>
      <c r="HOR51" s="296"/>
      <c r="HOS51" s="296"/>
      <c r="HOT51" s="296"/>
      <c r="HOU51" s="296"/>
      <c r="HOV51" s="296"/>
      <c r="HOW51" s="296"/>
      <c r="HOX51" s="296"/>
      <c r="HOY51" s="296"/>
      <c r="HOZ51" s="296"/>
      <c r="HPA51" s="296"/>
      <c r="HPB51" s="296"/>
      <c r="HPC51" s="296"/>
      <c r="HPD51" s="296"/>
      <c r="HPE51" s="296"/>
      <c r="HPF51" s="296"/>
      <c r="HPG51" s="296"/>
      <c r="HPH51" s="296"/>
      <c r="HPI51" s="296"/>
      <c r="HPJ51" s="296"/>
      <c r="HPK51" s="296"/>
      <c r="HPL51" s="296"/>
      <c r="HPM51" s="296"/>
      <c r="HPN51" s="296"/>
      <c r="HPO51" s="296"/>
      <c r="HPP51" s="296"/>
      <c r="HPQ51" s="296"/>
      <c r="HPR51" s="296"/>
      <c r="HPS51" s="296"/>
      <c r="HPT51" s="296"/>
      <c r="HPU51" s="296"/>
      <c r="HPV51" s="296"/>
      <c r="HPW51" s="296"/>
      <c r="HPX51" s="296"/>
      <c r="HPY51" s="296"/>
      <c r="HPZ51" s="296"/>
      <c r="HQA51" s="296"/>
      <c r="HQB51" s="296"/>
      <c r="HQC51" s="296"/>
      <c r="HQD51" s="296"/>
      <c r="HQE51" s="296"/>
      <c r="HQF51" s="296"/>
      <c r="HQG51" s="296"/>
      <c r="HQH51" s="296"/>
      <c r="HQI51" s="296"/>
      <c r="HQJ51" s="296"/>
      <c r="HQK51" s="296"/>
      <c r="HQL51" s="296"/>
      <c r="HQM51" s="296"/>
      <c r="HQN51" s="296"/>
      <c r="HQO51" s="296"/>
      <c r="HQP51" s="296"/>
      <c r="HQQ51" s="296"/>
      <c r="HQR51" s="296"/>
      <c r="HQS51" s="296"/>
      <c r="HQT51" s="296"/>
      <c r="HQU51" s="296"/>
      <c r="HQV51" s="296"/>
      <c r="HQW51" s="296"/>
      <c r="HQX51" s="296"/>
      <c r="HQY51" s="296"/>
      <c r="HQZ51" s="296"/>
      <c r="HRA51" s="296"/>
      <c r="HRB51" s="296"/>
      <c r="HRC51" s="296"/>
      <c r="HRD51" s="296"/>
      <c r="HRE51" s="296"/>
      <c r="HRF51" s="296"/>
      <c r="HRG51" s="296"/>
      <c r="HRH51" s="296"/>
      <c r="HRI51" s="296"/>
      <c r="HRJ51" s="296"/>
      <c r="HRK51" s="296"/>
      <c r="HRL51" s="296"/>
      <c r="HRM51" s="296"/>
      <c r="HRN51" s="296"/>
      <c r="HRO51" s="296"/>
      <c r="HRP51" s="296"/>
      <c r="HRQ51" s="296"/>
      <c r="HRR51" s="296"/>
      <c r="HRS51" s="296"/>
      <c r="HRT51" s="296"/>
      <c r="HRU51" s="296"/>
      <c r="HRV51" s="296"/>
      <c r="HRW51" s="296"/>
      <c r="HRX51" s="296"/>
      <c r="HRY51" s="296"/>
      <c r="HRZ51" s="296"/>
      <c r="HSA51" s="296"/>
      <c r="HSB51" s="296"/>
      <c r="HSC51" s="296"/>
      <c r="HSD51" s="296"/>
      <c r="HSE51" s="296"/>
      <c r="HSF51" s="296"/>
      <c r="HSG51" s="296"/>
      <c r="HSH51" s="296"/>
      <c r="HSI51" s="296"/>
      <c r="HSJ51" s="296"/>
      <c r="HSK51" s="296"/>
      <c r="HSL51" s="296"/>
      <c r="HSM51" s="296"/>
      <c r="HSN51" s="296"/>
      <c r="HSO51" s="296"/>
      <c r="HSP51" s="296"/>
      <c r="HSQ51" s="296"/>
      <c r="HSR51" s="296"/>
      <c r="HSS51" s="296"/>
      <c r="HST51" s="296"/>
      <c r="HSU51" s="296"/>
      <c r="HSV51" s="296"/>
      <c r="HSW51" s="296"/>
      <c r="HSX51" s="296"/>
      <c r="HSY51" s="296"/>
      <c r="HSZ51" s="296"/>
      <c r="HTA51" s="296"/>
      <c r="HTB51" s="296"/>
      <c r="HTC51" s="296"/>
      <c r="HTD51" s="296"/>
      <c r="HTE51" s="296"/>
      <c r="HTF51" s="296"/>
      <c r="HTG51" s="296"/>
      <c r="HTH51" s="296"/>
      <c r="HTI51" s="296"/>
      <c r="HTJ51" s="296"/>
      <c r="HTK51" s="296"/>
      <c r="HTL51" s="296"/>
      <c r="HTM51" s="296"/>
      <c r="HTN51" s="296"/>
      <c r="HTO51" s="296"/>
      <c r="HTP51" s="296"/>
      <c r="HTQ51" s="296"/>
      <c r="HTR51" s="296"/>
      <c r="HTS51" s="296"/>
      <c r="HTT51" s="296"/>
      <c r="HTU51" s="296"/>
      <c r="HTV51" s="296"/>
      <c r="HTW51" s="296"/>
      <c r="HTX51" s="296"/>
      <c r="HTY51" s="296"/>
      <c r="HTZ51" s="296"/>
      <c r="HUA51" s="296"/>
      <c r="HUB51" s="296"/>
      <c r="HUC51" s="296"/>
      <c r="HUD51" s="296"/>
      <c r="HUE51" s="296"/>
      <c r="HUF51" s="296"/>
      <c r="HUG51" s="296"/>
      <c r="HUH51" s="296"/>
      <c r="HUI51" s="296"/>
      <c r="HUJ51" s="296"/>
      <c r="HUK51" s="296"/>
      <c r="HUL51" s="296"/>
      <c r="HUM51" s="296"/>
      <c r="HUN51" s="296"/>
      <c r="HUO51" s="296"/>
      <c r="HUP51" s="296"/>
      <c r="HUQ51" s="296"/>
      <c r="HUR51" s="296"/>
      <c r="HUS51" s="296"/>
      <c r="HUT51" s="296"/>
      <c r="HUU51" s="296"/>
      <c r="HUV51" s="296"/>
      <c r="HUW51" s="296"/>
      <c r="HUX51" s="296"/>
      <c r="HUY51" s="296"/>
      <c r="HUZ51" s="296"/>
      <c r="HVA51" s="296"/>
      <c r="HVB51" s="296"/>
      <c r="HVC51" s="296"/>
      <c r="HVD51" s="296"/>
      <c r="HVE51" s="296"/>
      <c r="HVF51" s="296"/>
      <c r="HVG51" s="296"/>
      <c r="HVH51" s="296"/>
      <c r="HVI51" s="296"/>
      <c r="HVJ51" s="296"/>
      <c r="HVK51" s="296"/>
      <c r="HVL51" s="296"/>
      <c r="HVM51" s="296"/>
      <c r="HVN51" s="296"/>
      <c r="HVO51" s="296"/>
      <c r="HVP51" s="296"/>
      <c r="HVQ51" s="296"/>
      <c r="HVR51" s="296"/>
      <c r="HVS51" s="296"/>
      <c r="HVT51" s="296"/>
      <c r="HVU51" s="296"/>
      <c r="HVV51" s="296"/>
      <c r="HVW51" s="296"/>
      <c r="HVX51" s="296"/>
      <c r="HVY51" s="296"/>
      <c r="HVZ51" s="296"/>
      <c r="HWA51" s="296"/>
      <c r="HWB51" s="296"/>
      <c r="HWC51" s="296"/>
      <c r="HWD51" s="296"/>
      <c r="HWE51" s="296"/>
      <c r="HWF51" s="296"/>
      <c r="HWG51" s="296"/>
      <c r="HWH51" s="296"/>
      <c r="HWI51" s="296"/>
      <c r="HWJ51" s="296"/>
      <c r="HWK51" s="296"/>
      <c r="HWL51" s="296"/>
      <c r="HWM51" s="296"/>
      <c r="HWN51" s="296"/>
      <c r="HWO51" s="296"/>
      <c r="HWP51" s="296"/>
      <c r="HWQ51" s="296"/>
      <c r="HWR51" s="296"/>
      <c r="HWS51" s="296"/>
      <c r="HWT51" s="296"/>
      <c r="HWU51" s="296"/>
      <c r="HWV51" s="296"/>
      <c r="HWW51" s="296"/>
      <c r="HWX51" s="296"/>
      <c r="HWY51" s="296"/>
      <c r="HWZ51" s="296"/>
      <c r="HXA51" s="296"/>
      <c r="HXB51" s="296"/>
      <c r="HXC51" s="296"/>
      <c r="HXD51" s="296"/>
      <c r="HXE51" s="296"/>
      <c r="HXF51" s="296"/>
      <c r="HXG51" s="296"/>
      <c r="HXH51" s="296"/>
      <c r="HXI51" s="296"/>
      <c r="HXJ51" s="296"/>
      <c r="HXK51" s="296"/>
      <c r="HXL51" s="296"/>
      <c r="HXM51" s="296"/>
      <c r="HXN51" s="296"/>
      <c r="HXO51" s="296"/>
      <c r="HXP51" s="296"/>
      <c r="HXQ51" s="296"/>
      <c r="HXR51" s="296"/>
      <c r="HXS51" s="296"/>
      <c r="HXT51" s="296"/>
      <c r="HXU51" s="296"/>
      <c r="HXV51" s="296"/>
      <c r="HXW51" s="296"/>
      <c r="HXX51" s="296"/>
      <c r="HXY51" s="296"/>
      <c r="HXZ51" s="296"/>
      <c r="HYA51" s="296"/>
      <c r="HYB51" s="296"/>
      <c r="HYC51" s="296"/>
      <c r="HYD51" s="296"/>
      <c r="HYE51" s="296"/>
      <c r="HYF51" s="296"/>
      <c r="HYG51" s="296"/>
      <c r="HYH51" s="296"/>
      <c r="HYI51" s="296"/>
      <c r="HYJ51" s="296"/>
      <c r="HYK51" s="296"/>
      <c r="HYL51" s="296"/>
      <c r="HYM51" s="296"/>
      <c r="HYN51" s="296"/>
      <c r="HYO51" s="296"/>
      <c r="HYP51" s="296"/>
      <c r="HYQ51" s="296"/>
      <c r="HYR51" s="296"/>
      <c r="HYS51" s="296"/>
      <c r="HYT51" s="296"/>
      <c r="HYU51" s="296"/>
      <c r="HYV51" s="296"/>
      <c r="HYW51" s="296"/>
      <c r="HYX51" s="296"/>
      <c r="HYY51" s="296"/>
      <c r="HYZ51" s="296"/>
      <c r="HZA51" s="296"/>
      <c r="HZB51" s="296"/>
      <c r="HZC51" s="296"/>
      <c r="HZD51" s="296"/>
      <c r="HZE51" s="296"/>
      <c r="HZF51" s="296"/>
      <c r="HZG51" s="296"/>
      <c r="HZH51" s="296"/>
      <c r="HZI51" s="296"/>
      <c r="HZJ51" s="296"/>
      <c r="HZK51" s="296"/>
      <c r="HZL51" s="296"/>
      <c r="HZM51" s="296"/>
      <c r="HZN51" s="296"/>
      <c r="HZO51" s="296"/>
      <c r="HZP51" s="296"/>
      <c r="HZQ51" s="296"/>
      <c r="HZR51" s="296"/>
      <c r="HZS51" s="296"/>
      <c r="HZT51" s="296"/>
      <c r="HZU51" s="296"/>
      <c r="HZV51" s="296"/>
      <c r="HZW51" s="296"/>
      <c r="HZX51" s="296"/>
      <c r="HZY51" s="296"/>
      <c r="HZZ51" s="296"/>
      <c r="IAA51" s="296"/>
      <c r="IAB51" s="296"/>
      <c r="IAC51" s="296"/>
      <c r="IAD51" s="296"/>
      <c r="IAE51" s="296"/>
      <c r="IAF51" s="296"/>
      <c r="IAG51" s="296"/>
      <c r="IAH51" s="296"/>
      <c r="IAI51" s="296"/>
      <c r="IAJ51" s="296"/>
      <c r="IAK51" s="296"/>
      <c r="IAL51" s="296"/>
      <c r="IAM51" s="296"/>
      <c r="IAN51" s="296"/>
      <c r="IAO51" s="296"/>
      <c r="IAP51" s="296"/>
      <c r="IAQ51" s="296"/>
      <c r="IAR51" s="296"/>
      <c r="IAS51" s="296"/>
      <c r="IAT51" s="296"/>
      <c r="IAU51" s="296"/>
      <c r="IAV51" s="296"/>
      <c r="IAW51" s="296"/>
      <c r="IAX51" s="296"/>
      <c r="IAY51" s="296"/>
      <c r="IAZ51" s="296"/>
      <c r="IBA51" s="296"/>
      <c r="IBB51" s="296"/>
      <c r="IBC51" s="296"/>
      <c r="IBD51" s="296"/>
      <c r="IBE51" s="296"/>
      <c r="IBF51" s="296"/>
      <c r="IBG51" s="296"/>
      <c r="IBH51" s="296"/>
      <c r="IBI51" s="296"/>
      <c r="IBJ51" s="296"/>
      <c r="IBK51" s="296"/>
      <c r="IBL51" s="296"/>
      <c r="IBM51" s="296"/>
      <c r="IBN51" s="296"/>
      <c r="IBO51" s="296"/>
      <c r="IBP51" s="296"/>
      <c r="IBQ51" s="296"/>
      <c r="IBR51" s="296"/>
      <c r="IBS51" s="296"/>
      <c r="IBT51" s="296"/>
      <c r="IBU51" s="296"/>
      <c r="IBV51" s="296"/>
      <c r="IBW51" s="296"/>
      <c r="IBX51" s="296"/>
      <c r="IBY51" s="296"/>
      <c r="IBZ51" s="296"/>
      <c r="ICA51" s="296"/>
      <c r="ICB51" s="296"/>
      <c r="ICC51" s="296"/>
      <c r="ICD51" s="296"/>
      <c r="ICE51" s="296"/>
      <c r="ICF51" s="296"/>
      <c r="ICG51" s="296"/>
      <c r="ICH51" s="296"/>
      <c r="ICI51" s="296"/>
      <c r="ICJ51" s="296"/>
      <c r="ICK51" s="296"/>
      <c r="ICL51" s="296"/>
      <c r="ICM51" s="296"/>
      <c r="ICN51" s="296"/>
      <c r="ICO51" s="296"/>
      <c r="ICP51" s="296"/>
      <c r="ICQ51" s="296"/>
      <c r="ICR51" s="296"/>
      <c r="ICS51" s="296"/>
      <c r="ICT51" s="296"/>
      <c r="ICU51" s="296"/>
      <c r="ICV51" s="296"/>
      <c r="ICW51" s="296"/>
      <c r="ICX51" s="296"/>
      <c r="ICY51" s="296"/>
      <c r="ICZ51" s="296"/>
      <c r="IDA51" s="296"/>
      <c r="IDB51" s="296"/>
      <c r="IDC51" s="296"/>
      <c r="IDD51" s="296"/>
      <c r="IDE51" s="296"/>
      <c r="IDF51" s="296"/>
      <c r="IDG51" s="296"/>
      <c r="IDH51" s="296"/>
      <c r="IDI51" s="296"/>
      <c r="IDJ51" s="296"/>
      <c r="IDK51" s="296"/>
      <c r="IDL51" s="296"/>
      <c r="IDM51" s="296"/>
      <c r="IDN51" s="296"/>
      <c r="IDO51" s="296"/>
      <c r="IDP51" s="296"/>
      <c r="IDQ51" s="296"/>
      <c r="IDR51" s="296"/>
      <c r="IDS51" s="296"/>
      <c r="IDT51" s="296"/>
      <c r="IDU51" s="296"/>
      <c r="IDV51" s="296"/>
      <c r="IDW51" s="296"/>
      <c r="IDX51" s="296"/>
      <c r="IDY51" s="296"/>
      <c r="IDZ51" s="296"/>
      <c r="IEA51" s="296"/>
      <c r="IEB51" s="296"/>
      <c r="IEC51" s="296"/>
      <c r="IED51" s="296"/>
      <c r="IEE51" s="296"/>
      <c r="IEF51" s="296"/>
      <c r="IEG51" s="296"/>
      <c r="IEH51" s="296"/>
      <c r="IEI51" s="296"/>
      <c r="IEJ51" s="296"/>
      <c r="IEK51" s="296"/>
      <c r="IEL51" s="296"/>
      <c r="IEM51" s="296"/>
      <c r="IEN51" s="296"/>
      <c r="IEO51" s="296"/>
      <c r="IEP51" s="296"/>
      <c r="IEQ51" s="296"/>
      <c r="IER51" s="296"/>
      <c r="IES51" s="296"/>
      <c r="IET51" s="296"/>
      <c r="IEU51" s="296"/>
      <c r="IEV51" s="296"/>
      <c r="IEW51" s="296"/>
      <c r="IEX51" s="296"/>
      <c r="IEY51" s="296"/>
      <c r="IEZ51" s="296"/>
      <c r="IFA51" s="296"/>
      <c r="IFB51" s="296"/>
      <c r="IFC51" s="296"/>
      <c r="IFD51" s="296"/>
      <c r="IFE51" s="296"/>
      <c r="IFF51" s="296"/>
      <c r="IFG51" s="296"/>
      <c r="IFH51" s="296"/>
      <c r="IFI51" s="296"/>
      <c r="IFJ51" s="296"/>
      <c r="IFK51" s="296"/>
      <c r="IFL51" s="296"/>
      <c r="IFM51" s="296"/>
      <c r="IFN51" s="296"/>
      <c r="IFO51" s="296"/>
      <c r="IFP51" s="296"/>
      <c r="IFQ51" s="296"/>
      <c r="IFR51" s="296"/>
      <c r="IFS51" s="296"/>
      <c r="IFT51" s="296"/>
      <c r="IFU51" s="296"/>
      <c r="IFV51" s="296"/>
      <c r="IFW51" s="296"/>
      <c r="IFX51" s="296"/>
      <c r="IFY51" s="296"/>
      <c r="IFZ51" s="296"/>
      <c r="IGA51" s="296"/>
      <c r="IGB51" s="296"/>
      <c r="IGC51" s="296"/>
      <c r="IGD51" s="296"/>
      <c r="IGE51" s="296"/>
      <c r="IGF51" s="296"/>
      <c r="IGG51" s="296"/>
      <c r="IGH51" s="296"/>
      <c r="IGI51" s="296"/>
      <c r="IGJ51" s="296"/>
      <c r="IGK51" s="296"/>
      <c r="IGL51" s="296"/>
      <c r="IGM51" s="296"/>
      <c r="IGN51" s="296"/>
      <c r="IGO51" s="296"/>
      <c r="IGP51" s="296"/>
      <c r="IGQ51" s="296"/>
      <c r="IGR51" s="296"/>
      <c r="IGS51" s="296"/>
      <c r="IGT51" s="296"/>
      <c r="IGU51" s="296"/>
      <c r="IGV51" s="296"/>
      <c r="IGW51" s="296"/>
      <c r="IGX51" s="296"/>
      <c r="IGY51" s="296"/>
      <c r="IGZ51" s="296"/>
      <c r="IHA51" s="296"/>
      <c r="IHB51" s="296"/>
      <c r="IHC51" s="296"/>
      <c r="IHD51" s="296"/>
      <c r="IHE51" s="296"/>
      <c r="IHF51" s="296"/>
      <c r="IHG51" s="296"/>
      <c r="IHH51" s="296"/>
      <c r="IHI51" s="296"/>
      <c r="IHJ51" s="296"/>
      <c r="IHK51" s="296"/>
      <c r="IHL51" s="296"/>
      <c r="IHM51" s="296"/>
      <c r="IHN51" s="296"/>
      <c r="IHO51" s="296"/>
      <c r="IHP51" s="296"/>
      <c r="IHQ51" s="296"/>
      <c r="IHR51" s="296"/>
      <c r="IHS51" s="296"/>
      <c r="IHT51" s="296"/>
      <c r="IHU51" s="296"/>
      <c r="IHV51" s="296"/>
      <c r="IHW51" s="296"/>
      <c r="IHX51" s="296"/>
      <c r="IHY51" s="296"/>
      <c r="IHZ51" s="296"/>
      <c r="IIA51" s="296"/>
      <c r="IIB51" s="296"/>
      <c r="IIC51" s="296"/>
      <c r="IID51" s="296"/>
      <c r="IIE51" s="296"/>
      <c r="IIF51" s="296"/>
      <c r="IIG51" s="296"/>
      <c r="IIH51" s="296"/>
      <c r="III51" s="296"/>
      <c r="IIJ51" s="296"/>
      <c r="IIK51" s="296"/>
      <c r="IIL51" s="296"/>
      <c r="IIM51" s="296"/>
      <c r="IIN51" s="296"/>
      <c r="IIO51" s="296"/>
      <c r="IIP51" s="296"/>
      <c r="IIQ51" s="296"/>
      <c r="IIR51" s="296"/>
      <c r="IIS51" s="296"/>
      <c r="IIT51" s="296"/>
      <c r="IIU51" s="296"/>
      <c r="IIV51" s="296"/>
      <c r="IIW51" s="296"/>
      <c r="IIX51" s="296"/>
      <c r="IIY51" s="296"/>
      <c r="IIZ51" s="296"/>
      <c r="IJA51" s="296"/>
      <c r="IJB51" s="296"/>
      <c r="IJC51" s="296"/>
      <c r="IJD51" s="296"/>
      <c r="IJE51" s="296"/>
      <c r="IJF51" s="296"/>
      <c r="IJG51" s="296"/>
      <c r="IJH51" s="296"/>
      <c r="IJI51" s="296"/>
      <c r="IJJ51" s="296"/>
      <c r="IJK51" s="296"/>
      <c r="IJL51" s="296"/>
      <c r="IJM51" s="296"/>
      <c r="IJN51" s="296"/>
      <c r="IJO51" s="296"/>
      <c r="IJP51" s="296"/>
      <c r="IJQ51" s="296"/>
      <c r="IJR51" s="296"/>
      <c r="IJS51" s="296"/>
      <c r="IJT51" s="296"/>
      <c r="IJU51" s="296"/>
      <c r="IJV51" s="296"/>
      <c r="IJW51" s="296"/>
      <c r="IJX51" s="296"/>
      <c r="IJY51" s="296"/>
      <c r="IJZ51" s="296"/>
      <c r="IKA51" s="296"/>
      <c r="IKB51" s="296"/>
      <c r="IKC51" s="296"/>
      <c r="IKD51" s="296"/>
      <c r="IKE51" s="296"/>
      <c r="IKF51" s="296"/>
      <c r="IKG51" s="296"/>
      <c r="IKH51" s="296"/>
      <c r="IKI51" s="296"/>
      <c r="IKJ51" s="296"/>
      <c r="IKK51" s="296"/>
      <c r="IKL51" s="296"/>
      <c r="IKM51" s="296"/>
      <c r="IKN51" s="296"/>
      <c r="IKO51" s="296"/>
      <c r="IKP51" s="296"/>
      <c r="IKQ51" s="296"/>
      <c r="IKR51" s="296"/>
      <c r="IKS51" s="296"/>
      <c r="IKT51" s="296"/>
      <c r="IKU51" s="296"/>
      <c r="IKV51" s="296"/>
      <c r="IKW51" s="296"/>
      <c r="IKX51" s="296"/>
      <c r="IKY51" s="296"/>
      <c r="IKZ51" s="296"/>
      <c r="ILA51" s="296"/>
      <c r="ILB51" s="296"/>
      <c r="ILC51" s="296"/>
      <c r="ILD51" s="296"/>
      <c r="ILE51" s="296"/>
      <c r="ILF51" s="296"/>
      <c r="ILG51" s="296"/>
      <c r="ILH51" s="296"/>
      <c r="ILI51" s="296"/>
      <c r="ILJ51" s="296"/>
      <c r="ILK51" s="296"/>
      <c r="ILL51" s="296"/>
      <c r="ILM51" s="296"/>
      <c r="ILN51" s="296"/>
      <c r="ILO51" s="296"/>
      <c r="ILP51" s="296"/>
      <c r="ILQ51" s="296"/>
      <c r="ILR51" s="296"/>
      <c r="ILS51" s="296"/>
      <c r="ILT51" s="296"/>
      <c r="ILU51" s="296"/>
      <c r="ILV51" s="296"/>
      <c r="ILW51" s="296"/>
      <c r="ILX51" s="296"/>
      <c r="ILY51" s="296"/>
      <c r="ILZ51" s="296"/>
      <c r="IMA51" s="296"/>
      <c r="IMB51" s="296"/>
      <c r="IMC51" s="296"/>
      <c r="IMD51" s="296"/>
      <c r="IME51" s="296"/>
      <c r="IMF51" s="296"/>
      <c r="IMG51" s="296"/>
      <c r="IMH51" s="296"/>
      <c r="IMI51" s="296"/>
      <c r="IMJ51" s="296"/>
      <c r="IMK51" s="296"/>
      <c r="IML51" s="296"/>
      <c r="IMM51" s="296"/>
      <c r="IMN51" s="296"/>
      <c r="IMO51" s="296"/>
      <c r="IMP51" s="296"/>
      <c r="IMQ51" s="296"/>
      <c r="IMR51" s="296"/>
      <c r="IMS51" s="296"/>
      <c r="IMT51" s="296"/>
      <c r="IMU51" s="296"/>
      <c r="IMV51" s="296"/>
      <c r="IMW51" s="296"/>
      <c r="IMX51" s="296"/>
      <c r="IMY51" s="296"/>
      <c r="IMZ51" s="296"/>
      <c r="INA51" s="296"/>
      <c r="INB51" s="296"/>
      <c r="INC51" s="296"/>
      <c r="IND51" s="296"/>
      <c r="INE51" s="296"/>
      <c r="INF51" s="296"/>
      <c r="ING51" s="296"/>
      <c r="INH51" s="296"/>
      <c r="INI51" s="296"/>
      <c r="INJ51" s="296"/>
      <c r="INK51" s="296"/>
      <c r="INL51" s="296"/>
      <c r="INM51" s="296"/>
      <c r="INN51" s="296"/>
      <c r="INO51" s="296"/>
      <c r="INP51" s="296"/>
      <c r="INQ51" s="296"/>
      <c r="INR51" s="296"/>
      <c r="INS51" s="296"/>
      <c r="INT51" s="296"/>
      <c r="INU51" s="296"/>
      <c r="INV51" s="296"/>
      <c r="INW51" s="296"/>
      <c r="INX51" s="296"/>
      <c r="INY51" s="296"/>
      <c r="INZ51" s="296"/>
      <c r="IOA51" s="296"/>
      <c r="IOB51" s="296"/>
      <c r="IOC51" s="296"/>
      <c r="IOD51" s="296"/>
      <c r="IOE51" s="296"/>
      <c r="IOF51" s="296"/>
      <c r="IOG51" s="296"/>
      <c r="IOH51" s="296"/>
      <c r="IOI51" s="296"/>
      <c r="IOJ51" s="296"/>
      <c r="IOK51" s="296"/>
      <c r="IOL51" s="296"/>
      <c r="IOM51" s="296"/>
      <c r="ION51" s="296"/>
      <c r="IOO51" s="296"/>
      <c r="IOP51" s="296"/>
      <c r="IOQ51" s="296"/>
      <c r="IOR51" s="296"/>
      <c r="IOS51" s="296"/>
      <c r="IOT51" s="296"/>
      <c r="IOU51" s="296"/>
      <c r="IOV51" s="296"/>
      <c r="IOW51" s="296"/>
      <c r="IOX51" s="296"/>
      <c r="IOY51" s="296"/>
      <c r="IOZ51" s="296"/>
      <c r="IPA51" s="296"/>
      <c r="IPB51" s="296"/>
      <c r="IPC51" s="296"/>
      <c r="IPD51" s="296"/>
      <c r="IPE51" s="296"/>
      <c r="IPF51" s="296"/>
      <c r="IPG51" s="296"/>
      <c r="IPH51" s="296"/>
      <c r="IPI51" s="296"/>
      <c r="IPJ51" s="296"/>
      <c r="IPK51" s="296"/>
      <c r="IPL51" s="296"/>
      <c r="IPM51" s="296"/>
      <c r="IPN51" s="296"/>
      <c r="IPO51" s="296"/>
      <c r="IPP51" s="296"/>
      <c r="IPQ51" s="296"/>
      <c r="IPR51" s="296"/>
      <c r="IPS51" s="296"/>
      <c r="IPT51" s="296"/>
      <c r="IPU51" s="296"/>
      <c r="IPV51" s="296"/>
      <c r="IPW51" s="296"/>
      <c r="IPX51" s="296"/>
      <c r="IPY51" s="296"/>
      <c r="IPZ51" s="296"/>
      <c r="IQA51" s="296"/>
      <c r="IQB51" s="296"/>
      <c r="IQC51" s="296"/>
      <c r="IQD51" s="296"/>
      <c r="IQE51" s="296"/>
      <c r="IQF51" s="296"/>
      <c r="IQG51" s="296"/>
      <c r="IQH51" s="296"/>
      <c r="IQI51" s="296"/>
      <c r="IQJ51" s="296"/>
      <c r="IQK51" s="296"/>
      <c r="IQL51" s="296"/>
      <c r="IQM51" s="296"/>
      <c r="IQN51" s="296"/>
      <c r="IQO51" s="296"/>
      <c r="IQP51" s="296"/>
      <c r="IQQ51" s="296"/>
      <c r="IQR51" s="296"/>
      <c r="IQS51" s="296"/>
      <c r="IQT51" s="296"/>
      <c r="IQU51" s="296"/>
      <c r="IQV51" s="296"/>
      <c r="IQW51" s="296"/>
      <c r="IQX51" s="296"/>
      <c r="IQY51" s="296"/>
      <c r="IQZ51" s="296"/>
      <c r="IRA51" s="296"/>
      <c r="IRB51" s="296"/>
      <c r="IRC51" s="296"/>
      <c r="IRD51" s="296"/>
      <c r="IRE51" s="296"/>
      <c r="IRF51" s="296"/>
      <c r="IRG51" s="296"/>
      <c r="IRH51" s="296"/>
      <c r="IRI51" s="296"/>
      <c r="IRJ51" s="296"/>
      <c r="IRK51" s="296"/>
      <c r="IRL51" s="296"/>
      <c r="IRM51" s="296"/>
      <c r="IRN51" s="296"/>
      <c r="IRO51" s="296"/>
      <c r="IRP51" s="296"/>
      <c r="IRQ51" s="296"/>
      <c r="IRR51" s="296"/>
      <c r="IRS51" s="296"/>
      <c r="IRT51" s="296"/>
      <c r="IRU51" s="296"/>
      <c r="IRV51" s="296"/>
      <c r="IRW51" s="296"/>
      <c r="IRX51" s="296"/>
      <c r="IRY51" s="296"/>
      <c r="IRZ51" s="296"/>
      <c r="ISA51" s="296"/>
      <c r="ISB51" s="296"/>
      <c r="ISC51" s="296"/>
      <c r="ISD51" s="296"/>
      <c r="ISE51" s="296"/>
      <c r="ISF51" s="296"/>
      <c r="ISG51" s="296"/>
      <c r="ISH51" s="296"/>
      <c r="ISI51" s="296"/>
      <c r="ISJ51" s="296"/>
      <c r="ISK51" s="296"/>
      <c r="ISL51" s="296"/>
      <c r="ISM51" s="296"/>
      <c r="ISN51" s="296"/>
      <c r="ISO51" s="296"/>
      <c r="ISP51" s="296"/>
      <c r="ISQ51" s="296"/>
      <c r="ISR51" s="296"/>
      <c r="ISS51" s="296"/>
      <c r="IST51" s="296"/>
      <c r="ISU51" s="296"/>
      <c r="ISV51" s="296"/>
      <c r="ISW51" s="296"/>
      <c r="ISX51" s="296"/>
      <c r="ISY51" s="296"/>
      <c r="ISZ51" s="296"/>
      <c r="ITA51" s="296"/>
      <c r="ITB51" s="296"/>
      <c r="ITC51" s="296"/>
      <c r="ITD51" s="296"/>
      <c r="ITE51" s="296"/>
      <c r="ITF51" s="296"/>
      <c r="ITG51" s="296"/>
      <c r="ITH51" s="296"/>
      <c r="ITI51" s="296"/>
      <c r="ITJ51" s="296"/>
      <c r="ITK51" s="296"/>
      <c r="ITL51" s="296"/>
      <c r="ITM51" s="296"/>
      <c r="ITN51" s="296"/>
      <c r="ITO51" s="296"/>
      <c r="ITP51" s="296"/>
      <c r="ITQ51" s="296"/>
      <c r="ITR51" s="296"/>
      <c r="ITS51" s="296"/>
      <c r="ITT51" s="296"/>
      <c r="ITU51" s="296"/>
      <c r="ITV51" s="296"/>
      <c r="ITW51" s="296"/>
      <c r="ITX51" s="296"/>
      <c r="ITY51" s="296"/>
      <c r="ITZ51" s="296"/>
      <c r="IUA51" s="296"/>
      <c r="IUB51" s="296"/>
      <c r="IUC51" s="296"/>
      <c r="IUD51" s="296"/>
      <c r="IUE51" s="296"/>
      <c r="IUF51" s="296"/>
      <c r="IUG51" s="296"/>
      <c r="IUH51" s="296"/>
      <c r="IUI51" s="296"/>
      <c r="IUJ51" s="296"/>
      <c r="IUK51" s="296"/>
      <c r="IUL51" s="296"/>
      <c r="IUM51" s="296"/>
      <c r="IUN51" s="296"/>
      <c r="IUO51" s="296"/>
      <c r="IUP51" s="296"/>
      <c r="IUQ51" s="296"/>
      <c r="IUR51" s="296"/>
      <c r="IUS51" s="296"/>
      <c r="IUT51" s="296"/>
      <c r="IUU51" s="296"/>
      <c r="IUV51" s="296"/>
      <c r="IUW51" s="296"/>
      <c r="IUX51" s="296"/>
      <c r="IUY51" s="296"/>
      <c r="IUZ51" s="296"/>
      <c r="IVA51" s="296"/>
      <c r="IVB51" s="296"/>
      <c r="IVC51" s="296"/>
      <c r="IVD51" s="296"/>
      <c r="IVE51" s="296"/>
      <c r="IVF51" s="296"/>
      <c r="IVG51" s="296"/>
      <c r="IVH51" s="296"/>
      <c r="IVI51" s="296"/>
      <c r="IVJ51" s="296"/>
      <c r="IVK51" s="296"/>
      <c r="IVL51" s="296"/>
      <c r="IVM51" s="296"/>
      <c r="IVN51" s="296"/>
      <c r="IVO51" s="296"/>
      <c r="IVP51" s="296"/>
      <c r="IVQ51" s="296"/>
      <c r="IVR51" s="296"/>
      <c r="IVS51" s="296"/>
      <c r="IVT51" s="296"/>
      <c r="IVU51" s="296"/>
      <c r="IVV51" s="296"/>
      <c r="IVW51" s="296"/>
      <c r="IVX51" s="296"/>
      <c r="IVY51" s="296"/>
      <c r="IVZ51" s="296"/>
      <c r="IWA51" s="296"/>
      <c r="IWB51" s="296"/>
      <c r="IWC51" s="296"/>
      <c r="IWD51" s="296"/>
      <c r="IWE51" s="296"/>
      <c r="IWF51" s="296"/>
      <c r="IWG51" s="296"/>
      <c r="IWH51" s="296"/>
      <c r="IWI51" s="296"/>
      <c r="IWJ51" s="296"/>
      <c r="IWK51" s="296"/>
      <c r="IWL51" s="296"/>
      <c r="IWM51" s="296"/>
      <c r="IWN51" s="296"/>
      <c r="IWO51" s="296"/>
      <c r="IWP51" s="296"/>
      <c r="IWQ51" s="296"/>
      <c r="IWR51" s="296"/>
      <c r="IWS51" s="296"/>
      <c r="IWT51" s="296"/>
      <c r="IWU51" s="296"/>
      <c r="IWV51" s="296"/>
      <c r="IWW51" s="296"/>
      <c r="IWX51" s="296"/>
      <c r="IWY51" s="296"/>
      <c r="IWZ51" s="296"/>
      <c r="IXA51" s="296"/>
      <c r="IXB51" s="296"/>
      <c r="IXC51" s="296"/>
      <c r="IXD51" s="296"/>
      <c r="IXE51" s="296"/>
      <c r="IXF51" s="296"/>
      <c r="IXG51" s="296"/>
      <c r="IXH51" s="296"/>
      <c r="IXI51" s="296"/>
      <c r="IXJ51" s="296"/>
      <c r="IXK51" s="296"/>
      <c r="IXL51" s="296"/>
      <c r="IXM51" s="296"/>
      <c r="IXN51" s="296"/>
      <c r="IXO51" s="296"/>
      <c r="IXP51" s="296"/>
      <c r="IXQ51" s="296"/>
      <c r="IXR51" s="296"/>
      <c r="IXS51" s="296"/>
      <c r="IXT51" s="296"/>
      <c r="IXU51" s="296"/>
      <c r="IXV51" s="296"/>
      <c r="IXW51" s="296"/>
      <c r="IXX51" s="296"/>
      <c r="IXY51" s="296"/>
      <c r="IXZ51" s="296"/>
      <c r="IYA51" s="296"/>
      <c r="IYB51" s="296"/>
      <c r="IYC51" s="296"/>
      <c r="IYD51" s="296"/>
      <c r="IYE51" s="296"/>
      <c r="IYF51" s="296"/>
      <c r="IYG51" s="296"/>
      <c r="IYH51" s="296"/>
      <c r="IYI51" s="296"/>
      <c r="IYJ51" s="296"/>
      <c r="IYK51" s="296"/>
      <c r="IYL51" s="296"/>
      <c r="IYM51" s="296"/>
      <c r="IYN51" s="296"/>
      <c r="IYO51" s="296"/>
      <c r="IYP51" s="296"/>
      <c r="IYQ51" s="296"/>
      <c r="IYR51" s="296"/>
      <c r="IYS51" s="296"/>
      <c r="IYT51" s="296"/>
      <c r="IYU51" s="296"/>
      <c r="IYV51" s="296"/>
      <c r="IYW51" s="296"/>
      <c r="IYX51" s="296"/>
      <c r="IYY51" s="296"/>
      <c r="IYZ51" s="296"/>
      <c r="IZA51" s="296"/>
      <c r="IZB51" s="296"/>
      <c r="IZC51" s="296"/>
      <c r="IZD51" s="296"/>
      <c r="IZE51" s="296"/>
      <c r="IZF51" s="296"/>
      <c r="IZG51" s="296"/>
      <c r="IZH51" s="296"/>
      <c r="IZI51" s="296"/>
      <c r="IZJ51" s="296"/>
      <c r="IZK51" s="296"/>
      <c r="IZL51" s="296"/>
      <c r="IZM51" s="296"/>
      <c r="IZN51" s="296"/>
      <c r="IZO51" s="296"/>
      <c r="IZP51" s="296"/>
      <c r="IZQ51" s="296"/>
      <c r="IZR51" s="296"/>
      <c r="IZS51" s="296"/>
      <c r="IZT51" s="296"/>
      <c r="IZU51" s="296"/>
      <c r="IZV51" s="296"/>
      <c r="IZW51" s="296"/>
      <c r="IZX51" s="296"/>
      <c r="IZY51" s="296"/>
      <c r="IZZ51" s="296"/>
      <c r="JAA51" s="296"/>
      <c r="JAB51" s="296"/>
      <c r="JAC51" s="296"/>
      <c r="JAD51" s="296"/>
      <c r="JAE51" s="296"/>
      <c r="JAF51" s="296"/>
      <c r="JAG51" s="296"/>
      <c r="JAH51" s="296"/>
      <c r="JAI51" s="296"/>
      <c r="JAJ51" s="296"/>
      <c r="JAK51" s="296"/>
      <c r="JAL51" s="296"/>
      <c r="JAM51" s="296"/>
      <c r="JAN51" s="296"/>
      <c r="JAO51" s="296"/>
      <c r="JAP51" s="296"/>
      <c r="JAQ51" s="296"/>
      <c r="JAR51" s="296"/>
      <c r="JAS51" s="296"/>
      <c r="JAT51" s="296"/>
      <c r="JAU51" s="296"/>
      <c r="JAV51" s="296"/>
      <c r="JAW51" s="296"/>
      <c r="JAX51" s="296"/>
      <c r="JAY51" s="296"/>
      <c r="JAZ51" s="296"/>
      <c r="JBA51" s="296"/>
      <c r="JBB51" s="296"/>
      <c r="JBC51" s="296"/>
      <c r="JBD51" s="296"/>
      <c r="JBE51" s="296"/>
      <c r="JBF51" s="296"/>
      <c r="JBG51" s="296"/>
      <c r="JBH51" s="296"/>
      <c r="JBI51" s="296"/>
      <c r="JBJ51" s="296"/>
      <c r="JBK51" s="296"/>
      <c r="JBL51" s="296"/>
      <c r="JBM51" s="296"/>
      <c r="JBN51" s="296"/>
      <c r="JBO51" s="296"/>
      <c r="JBP51" s="296"/>
      <c r="JBQ51" s="296"/>
      <c r="JBR51" s="296"/>
      <c r="JBS51" s="296"/>
      <c r="JBT51" s="296"/>
      <c r="JBU51" s="296"/>
      <c r="JBV51" s="296"/>
      <c r="JBW51" s="296"/>
      <c r="JBX51" s="296"/>
      <c r="JBY51" s="296"/>
      <c r="JBZ51" s="296"/>
      <c r="JCA51" s="296"/>
      <c r="JCB51" s="296"/>
      <c r="JCC51" s="296"/>
      <c r="JCD51" s="296"/>
      <c r="JCE51" s="296"/>
      <c r="JCF51" s="296"/>
      <c r="JCG51" s="296"/>
      <c r="JCH51" s="296"/>
      <c r="JCI51" s="296"/>
      <c r="JCJ51" s="296"/>
      <c r="JCK51" s="296"/>
      <c r="JCL51" s="296"/>
      <c r="JCM51" s="296"/>
      <c r="JCN51" s="296"/>
      <c r="JCO51" s="296"/>
      <c r="JCP51" s="296"/>
      <c r="JCQ51" s="296"/>
      <c r="JCR51" s="296"/>
      <c r="JCS51" s="296"/>
      <c r="JCT51" s="296"/>
      <c r="JCU51" s="296"/>
      <c r="JCV51" s="296"/>
      <c r="JCW51" s="296"/>
      <c r="JCX51" s="296"/>
      <c r="JCY51" s="296"/>
      <c r="JCZ51" s="296"/>
      <c r="JDA51" s="296"/>
      <c r="JDB51" s="296"/>
      <c r="JDC51" s="296"/>
      <c r="JDD51" s="296"/>
      <c r="JDE51" s="296"/>
      <c r="JDF51" s="296"/>
      <c r="JDG51" s="296"/>
      <c r="JDH51" s="296"/>
      <c r="JDI51" s="296"/>
      <c r="JDJ51" s="296"/>
      <c r="JDK51" s="296"/>
      <c r="JDL51" s="296"/>
      <c r="JDM51" s="296"/>
      <c r="JDN51" s="296"/>
      <c r="JDO51" s="296"/>
      <c r="JDP51" s="296"/>
      <c r="JDQ51" s="296"/>
      <c r="JDR51" s="296"/>
      <c r="JDS51" s="296"/>
      <c r="JDT51" s="296"/>
      <c r="JDU51" s="296"/>
      <c r="JDV51" s="296"/>
      <c r="JDW51" s="296"/>
      <c r="JDX51" s="296"/>
      <c r="JDY51" s="296"/>
      <c r="JDZ51" s="296"/>
      <c r="JEA51" s="296"/>
      <c r="JEB51" s="296"/>
      <c r="JEC51" s="296"/>
      <c r="JED51" s="296"/>
      <c r="JEE51" s="296"/>
      <c r="JEF51" s="296"/>
      <c r="JEG51" s="296"/>
      <c r="JEH51" s="296"/>
      <c r="JEI51" s="296"/>
      <c r="JEJ51" s="296"/>
      <c r="JEK51" s="296"/>
      <c r="JEL51" s="296"/>
      <c r="JEM51" s="296"/>
      <c r="JEN51" s="296"/>
      <c r="JEO51" s="296"/>
      <c r="JEP51" s="296"/>
      <c r="JEQ51" s="296"/>
      <c r="JER51" s="296"/>
      <c r="JES51" s="296"/>
      <c r="JET51" s="296"/>
      <c r="JEU51" s="296"/>
      <c r="JEV51" s="296"/>
      <c r="JEW51" s="296"/>
      <c r="JEX51" s="296"/>
      <c r="JEY51" s="296"/>
      <c r="JEZ51" s="296"/>
      <c r="JFA51" s="296"/>
      <c r="JFB51" s="296"/>
      <c r="JFC51" s="296"/>
      <c r="JFD51" s="296"/>
      <c r="JFE51" s="296"/>
      <c r="JFF51" s="296"/>
      <c r="JFG51" s="296"/>
      <c r="JFH51" s="296"/>
      <c r="JFI51" s="296"/>
      <c r="JFJ51" s="296"/>
      <c r="JFK51" s="296"/>
      <c r="JFL51" s="296"/>
      <c r="JFM51" s="296"/>
      <c r="JFN51" s="296"/>
      <c r="JFO51" s="296"/>
      <c r="JFP51" s="296"/>
      <c r="JFQ51" s="296"/>
      <c r="JFR51" s="296"/>
      <c r="JFS51" s="296"/>
      <c r="JFT51" s="296"/>
      <c r="JFU51" s="296"/>
      <c r="JFV51" s="296"/>
      <c r="JFW51" s="296"/>
      <c r="JFX51" s="296"/>
      <c r="JFY51" s="296"/>
      <c r="JFZ51" s="296"/>
      <c r="JGA51" s="296"/>
      <c r="JGB51" s="296"/>
      <c r="JGC51" s="296"/>
      <c r="JGD51" s="296"/>
      <c r="JGE51" s="296"/>
      <c r="JGF51" s="296"/>
      <c r="JGG51" s="296"/>
      <c r="JGH51" s="296"/>
      <c r="JGI51" s="296"/>
      <c r="JGJ51" s="296"/>
      <c r="JGK51" s="296"/>
      <c r="JGL51" s="296"/>
      <c r="JGM51" s="296"/>
      <c r="JGN51" s="296"/>
      <c r="JGO51" s="296"/>
      <c r="JGP51" s="296"/>
      <c r="JGQ51" s="296"/>
      <c r="JGR51" s="296"/>
      <c r="JGS51" s="296"/>
      <c r="JGT51" s="296"/>
      <c r="JGU51" s="296"/>
      <c r="JGV51" s="296"/>
      <c r="JGW51" s="296"/>
      <c r="JGX51" s="296"/>
      <c r="JGY51" s="296"/>
      <c r="JGZ51" s="296"/>
      <c r="JHA51" s="296"/>
      <c r="JHB51" s="296"/>
      <c r="JHC51" s="296"/>
      <c r="JHD51" s="296"/>
      <c r="JHE51" s="296"/>
      <c r="JHF51" s="296"/>
      <c r="JHG51" s="296"/>
      <c r="JHH51" s="296"/>
      <c r="JHI51" s="296"/>
      <c r="JHJ51" s="296"/>
      <c r="JHK51" s="296"/>
      <c r="JHL51" s="296"/>
      <c r="JHM51" s="296"/>
      <c r="JHN51" s="296"/>
      <c r="JHO51" s="296"/>
      <c r="JHP51" s="296"/>
      <c r="JHQ51" s="296"/>
      <c r="JHR51" s="296"/>
      <c r="JHS51" s="296"/>
      <c r="JHT51" s="296"/>
      <c r="JHU51" s="296"/>
      <c r="JHV51" s="296"/>
      <c r="JHW51" s="296"/>
      <c r="JHX51" s="296"/>
      <c r="JHY51" s="296"/>
      <c r="JHZ51" s="296"/>
      <c r="JIA51" s="296"/>
      <c r="JIB51" s="296"/>
      <c r="JIC51" s="296"/>
      <c r="JID51" s="296"/>
      <c r="JIE51" s="296"/>
      <c r="JIF51" s="296"/>
      <c r="JIG51" s="296"/>
      <c r="JIH51" s="296"/>
      <c r="JII51" s="296"/>
      <c r="JIJ51" s="296"/>
      <c r="JIK51" s="296"/>
      <c r="JIL51" s="296"/>
      <c r="JIM51" s="296"/>
      <c r="JIN51" s="296"/>
      <c r="JIO51" s="296"/>
      <c r="JIP51" s="296"/>
      <c r="JIQ51" s="296"/>
      <c r="JIR51" s="296"/>
      <c r="JIS51" s="296"/>
      <c r="JIT51" s="296"/>
      <c r="JIU51" s="296"/>
      <c r="JIV51" s="296"/>
      <c r="JIW51" s="296"/>
      <c r="JIX51" s="296"/>
      <c r="JIY51" s="296"/>
      <c r="JIZ51" s="296"/>
      <c r="JJA51" s="296"/>
      <c r="JJB51" s="296"/>
      <c r="JJC51" s="296"/>
      <c r="JJD51" s="296"/>
      <c r="JJE51" s="296"/>
      <c r="JJF51" s="296"/>
      <c r="JJG51" s="296"/>
      <c r="JJH51" s="296"/>
      <c r="JJI51" s="296"/>
      <c r="JJJ51" s="296"/>
      <c r="JJK51" s="296"/>
      <c r="JJL51" s="296"/>
      <c r="JJM51" s="296"/>
      <c r="JJN51" s="296"/>
      <c r="JJO51" s="296"/>
      <c r="JJP51" s="296"/>
      <c r="JJQ51" s="296"/>
      <c r="JJR51" s="296"/>
      <c r="JJS51" s="296"/>
      <c r="JJT51" s="296"/>
      <c r="JJU51" s="296"/>
      <c r="JJV51" s="296"/>
      <c r="JJW51" s="296"/>
      <c r="JJX51" s="296"/>
      <c r="JJY51" s="296"/>
      <c r="JJZ51" s="296"/>
      <c r="JKA51" s="296"/>
      <c r="JKB51" s="296"/>
      <c r="JKC51" s="296"/>
      <c r="JKD51" s="296"/>
      <c r="JKE51" s="296"/>
      <c r="JKF51" s="296"/>
      <c r="JKG51" s="296"/>
      <c r="JKH51" s="296"/>
      <c r="JKI51" s="296"/>
      <c r="JKJ51" s="296"/>
      <c r="JKK51" s="296"/>
      <c r="JKL51" s="296"/>
      <c r="JKM51" s="296"/>
      <c r="JKN51" s="296"/>
      <c r="JKO51" s="296"/>
      <c r="JKP51" s="296"/>
      <c r="JKQ51" s="296"/>
      <c r="JKR51" s="296"/>
      <c r="JKS51" s="296"/>
      <c r="JKT51" s="296"/>
      <c r="JKU51" s="296"/>
      <c r="JKV51" s="296"/>
      <c r="JKW51" s="296"/>
      <c r="JKX51" s="296"/>
      <c r="JKY51" s="296"/>
      <c r="JKZ51" s="296"/>
      <c r="JLA51" s="296"/>
      <c r="JLB51" s="296"/>
      <c r="JLC51" s="296"/>
      <c r="JLD51" s="296"/>
      <c r="JLE51" s="296"/>
      <c r="JLF51" s="296"/>
      <c r="JLG51" s="296"/>
      <c r="JLH51" s="296"/>
      <c r="JLI51" s="296"/>
      <c r="JLJ51" s="296"/>
      <c r="JLK51" s="296"/>
      <c r="JLL51" s="296"/>
      <c r="JLM51" s="296"/>
      <c r="JLN51" s="296"/>
      <c r="JLO51" s="296"/>
      <c r="JLP51" s="296"/>
      <c r="JLQ51" s="296"/>
      <c r="JLR51" s="296"/>
      <c r="JLS51" s="296"/>
      <c r="JLT51" s="296"/>
      <c r="JLU51" s="296"/>
      <c r="JLV51" s="296"/>
      <c r="JLW51" s="296"/>
      <c r="JLX51" s="296"/>
      <c r="JLY51" s="296"/>
      <c r="JLZ51" s="296"/>
      <c r="JMA51" s="296"/>
      <c r="JMB51" s="296"/>
      <c r="JMC51" s="296"/>
      <c r="JMD51" s="296"/>
      <c r="JME51" s="296"/>
      <c r="JMF51" s="296"/>
      <c r="JMG51" s="296"/>
      <c r="JMH51" s="296"/>
      <c r="JMI51" s="296"/>
      <c r="JMJ51" s="296"/>
      <c r="JMK51" s="296"/>
      <c r="JML51" s="296"/>
      <c r="JMM51" s="296"/>
      <c r="JMN51" s="296"/>
      <c r="JMO51" s="296"/>
      <c r="JMP51" s="296"/>
      <c r="JMQ51" s="296"/>
      <c r="JMR51" s="296"/>
      <c r="JMS51" s="296"/>
      <c r="JMT51" s="296"/>
      <c r="JMU51" s="296"/>
      <c r="JMV51" s="296"/>
      <c r="JMW51" s="296"/>
      <c r="JMX51" s="296"/>
      <c r="JMY51" s="296"/>
      <c r="JMZ51" s="296"/>
      <c r="JNA51" s="296"/>
      <c r="JNB51" s="296"/>
      <c r="JNC51" s="296"/>
      <c r="JND51" s="296"/>
      <c r="JNE51" s="296"/>
      <c r="JNF51" s="296"/>
      <c r="JNG51" s="296"/>
      <c r="JNH51" s="296"/>
      <c r="JNI51" s="296"/>
      <c r="JNJ51" s="296"/>
      <c r="JNK51" s="296"/>
      <c r="JNL51" s="296"/>
      <c r="JNM51" s="296"/>
      <c r="JNN51" s="296"/>
      <c r="JNO51" s="296"/>
      <c r="JNP51" s="296"/>
      <c r="JNQ51" s="296"/>
      <c r="JNR51" s="296"/>
      <c r="JNS51" s="296"/>
      <c r="JNT51" s="296"/>
      <c r="JNU51" s="296"/>
      <c r="JNV51" s="296"/>
      <c r="JNW51" s="296"/>
      <c r="JNX51" s="296"/>
      <c r="JNY51" s="296"/>
      <c r="JNZ51" s="296"/>
      <c r="JOA51" s="296"/>
      <c r="JOB51" s="296"/>
      <c r="JOC51" s="296"/>
      <c r="JOD51" s="296"/>
      <c r="JOE51" s="296"/>
      <c r="JOF51" s="296"/>
      <c r="JOG51" s="296"/>
      <c r="JOH51" s="296"/>
      <c r="JOI51" s="296"/>
      <c r="JOJ51" s="296"/>
      <c r="JOK51" s="296"/>
      <c r="JOL51" s="296"/>
      <c r="JOM51" s="296"/>
      <c r="JON51" s="296"/>
      <c r="JOO51" s="296"/>
      <c r="JOP51" s="296"/>
      <c r="JOQ51" s="296"/>
      <c r="JOR51" s="296"/>
      <c r="JOS51" s="296"/>
      <c r="JOT51" s="296"/>
      <c r="JOU51" s="296"/>
      <c r="JOV51" s="296"/>
      <c r="JOW51" s="296"/>
      <c r="JOX51" s="296"/>
      <c r="JOY51" s="296"/>
      <c r="JOZ51" s="296"/>
      <c r="JPA51" s="296"/>
      <c r="JPB51" s="296"/>
      <c r="JPC51" s="296"/>
      <c r="JPD51" s="296"/>
      <c r="JPE51" s="296"/>
      <c r="JPF51" s="296"/>
      <c r="JPG51" s="296"/>
      <c r="JPH51" s="296"/>
      <c r="JPI51" s="296"/>
      <c r="JPJ51" s="296"/>
      <c r="JPK51" s="296"/>
      <c r="JPL51" s="296"/>
      <c r="JPM51" s="296"/>
      <c r="JPN51" s="296"/>
      <c r="JPO51" s="296"/>
      <c r="JPP51" s="296"/>
      <c r="JPQ51" s="296"/>
      <c r="JPR51" s="296"/>
      <c r="JPS51" s="296"/>
      <c r="JPT51" s="296"/>
      <c r="JPU51" s="296"/>
      <c r="JPV51" s="296"/>
      <c r="JPW51" s="296"/>
      <c r="JPX51" s="296"/>
      <c r="JPY51" s="296"/>
      <c r="JPZ51" s="296"/>
      <c r="JQA51" s="296"/>
      <c r="JQB51" s="296"/>
      <c r="JQC51" s="296"/>
      <c r="JQD51" s="296"/>
      <c r="JQE51" s="296"/>
      <c r="JQF51" s="296"/>
      <c r="JQG51" s="296"/>
      <c r="JQH51" s="296"/>
      <c r="JQI51" s="296"/>
      <c r="JQJ51" s="296"/>
      <c r="JQK51" s="296"/>
      <c r="JQL51" s="296"/>
      <c r="JQM51" s="296"/>
      <c r="JQN51" s="296"/>
      <c r="JQO51" s="296"/>
      <c r="JQP51" s="296"/>
      <c r="JQQ51" s="296"/>
      <c r="JQR51" s="296"/>
      <c r="JQS51" s="296"/>
      <c r="JQT51" s="296"/>
      <c r="JQU51" s="296"/>
      <c r="JQV51" s="296"/>
      <c r="JQW51" s="296"/>
      <c r="JQX51" s="296"/>
      <c r="JQY51" s="296"/>
      <c r="JQZ51" s="296"/>
      <c r="JRA51" s="296"/>
      <c r="JRB51" s="296"/>
      <c r="JRC51" s="296"/>
      <c r="JRD51" s="296"/>
      <c r="JRE51" s="296"/>
      <c r="JRF51" s="296"/>
      <c r="JRG51" s="296"/>
      <c r="JRH51" s="296"/>
      <c r="JRI51" s="296"/>
      <c r="JRJ51" s="296"/>
      <c r="JRK51" s="296"/>
      <c r="JRL51" s="296"/>
      <c r="JRM51" s="296"/>
      <c r="JRN51" s="296"/>
      <c r="JRO51" s="296"/>
      <c r="JRP51" s="296"/>
      <c r="JRQ51" s="296"/>
      <c r="JRR51" s="296"/>
      <c r="JRS51" s="296"/>
      <c r="JRT51" s="296"/>
      <c r="JRU51" s="296"/>
      <c r="JRV51" s="296"/>
      <c r="JRW51" s="296"/>
      <c r="JRX51" s="296"/>
      <c r="JRY51" s="296"/>
      <c r="JRZ51" s="296"/>
      <c r="JSA51" s="296"/>
      <c r="JSB51" s="296"/>
      <c r="JSC51" s="296"/>
      <c r="JSD51" s="296"/>
      <c r="JSE51" s="296"/>
      <c r="JSF51" s="296"/>
      <c r="JSG51" s="296"/>
      <c r="JSH51" s="296"/>
      <c r="JSI51" s="296"/>
      <c r="JSJ51" s="296"/>
      <c r="JSK51" s="296"/>
      <c r="JSL51" s="296"/>
      <c r="JSM51" s="296"/>
      <c r="JSN51" s="296"/>
      <c r="JSO51" s="296"/>
      <c r="JSP51" s="296"/>
      <c r="JSQ51" s="296"/>
      <c r="JSR51" s="296"/>
      <c r="JSS51" s="296"/>
      <c r="JST51" s="296"/>
      <c r="JSU51" s="296"/>
      <c r="JSV51" s="296"/>
      <c r="JSW51" s="296"/>
      <c r="JSX51" s="296"/>
      <c r="JSY51" s="296"/>
      <c r="JSZ51" s="296"/>
      <c r="JTA51" s="296"/>
      <c r="JTB51" s="296"/>
      <c r="JTC51" s="296"/>
      <c r="JTD51" s="296"/>
      <c r="JTE51" s="296"/>
      <c r="JTF51" s="296"/>
      <c r="JTG51" s="296"/>
      <c r="JTH51" s="296"/>
      <c r="JTI51" s="296"/>
      <c r="JTJ51" s="296"/>
      <c r="JTK51" s="296"/>
      <c r="JTL51" s="296"/>
      <c r="JTM51" s="296"/>
      <c r="JTN51" s="296"/>
      <c r="JTO51" s="296"/>
      <c r="JTP51" s="296"/>
      <c r="JTQ51" s="296"/>
      <c r="JTR51" s="296"/>
      <c r="JTS51" s="296"/>
      <c r="JTT51" s="296"/>
      <c r="JTU51" s="296"/>
      <c r="JTV51" s="296"/>
      <c r="JTW51" s="296"/>
      <c r="JTX51" s="296"/>
      <c r="JTY51" s="296"/>
      <c r="JTZ51" s="296"/>
      <c r="JUA51" s="296"/>
      <c r="JUB51" s="296"/>
      <c r="JUC51" s="296"/>
      <c r="JUD51" s="296"/>
      <c r="JUE51" s="296"/>
      <c r="JUF51" s="296"/>
      <c r="JUG51" s="296"/>
      <c r="JUH51" s="296"/>
      <c r="JUI51" s="296"/>
      <c r="JUJ51" s="296"/>
      <c r="JUK51" s="296"/>
      <c r="JUL51" s="296"/>
      <c r="JUM51" s="296"/>
      <c r="JUN51" s="296"/>
      <c r="JUO51" s="296"/>
      <c r="JUP51" s="296"/>
      <c r="JUQ51" s="296"/>
      <c r="JUR51" s="296"/>
      <c r="JUS51" s="296"/>
      <c r="JUT51" s="296"/>
      <c r="JUU51" s="296"/>
      <c r="JUV51" s="296"/>
      <c r="JUW51" s="296"/>
      <c r="JUX51" s="296"/>
      <c r="JUY51" s="296"/>
      <c r="JUZ51" s="296"/>
      <c r="JVA51" s="296"/>
      <c r="JVB51" s="296"/>
      <c r="JVC51" s="296"/>
      <c r="JVD51" s="296"/>
      <c r="JVE51" s="296"/>
      <c r="JVF51" s="296"/>
      <c r="JVG51" s="296"/>
      <c r="JVH51" s="296"/>
      <c r="JVI51" s="296"/>
      <c r="JVJ51" s="296"/>
      <c r="JVK51" s="296"/>
      <c r="JVL51" s="296"/>
      <c r="JVM51" s="296"/>
      <c r="JVN51" s="296"/>
      <c r="JVO51" s="296"/>
      <c r="JVP51" s="296"/>
      <c r="JVQ51" s="296"/>
      <c r="JVR51" s="296"/>
      <c r="JVS51" s="296"/>
      <c r="JVT51" s="296"/>
      <c r="JVU51" s="296"/>
      <c r="JVV51" s="296"/>
      <c r="JVW51" s="296"/>
      <c r="JVX51" s="296"/>
      <c r="JVY51" s="296"/>
      <c r="JVZ51" s="296"/>
      <c r="JWA51" s="296"/>
      <c r="JWB51" s="296"/>
      <c r="JWC51" s="296"/>
      <c r="JWD51" s="296"/>
      <c r="JWE51" s="296"/>
      <c r="JWF51" s="296"/>
      <c r="JWG51" s="296"/>
      <c r="JWH51" s="296"/>
      <c r="JWI51" s="296"/>
      <c r="JWJ51" s="296"/>
      <c r="JWK51" s="296"/>
      <c r="JWL51" s="296"/>
      <c r="JWM51" s="296"/>
      <c r="JWN51" s="296"/>
      <c r="JWO51" s="296"/>
      <c r="JWP51" s="296"/>
      <c r="JWQ51" s="296"/>
      <c r="JWR51" s="296"/>
      <c r="JWS51" s="296"/>
      <c r="JWT51" s="296"/>
      <c r="JWU51" s="296"/>
      <c r="JWV51" s="296"/>
      <c r="JWW51" s="296"/>
      <c r="JWX51" s="296"/>
      <c r="JWY51" s="296"/>
      <c r="JWZ51" s="296"/>
      <c r="JXA51" s="296"/>
      <c r="JXB51" s="296"/>
      <c r="JXC51" s="296"/>
      <c r="JXD51" s="296"/>
      <c r="JXE51" s="296"/>
      <c r="JXF51" s="296"/>
      <c r="JXG51" s="296"/>
      <c r="JXH51" s="296"/>
      <c r="JXI51" s="296"/>
      <c r="JXJ51" s="296"/>
      <c r="JXK51" s="296"/>
      <c r="JXL51" s="296"/>
      <c r="JXM51" s="296"/>
      <c r="JXN51" s="296"/>
      <c r="JXO51" s="296"/>
      <c r="JXP51" s="296"/>
      <c r="JXQ51" s="296"/>
      <c r="JXR51" s="296"/>
      <c r="JXS51" s="296"/>
      <c r="JXT51" s="296"/>
      <c r="JXU51" s="296"/>
      <c r="JXV51" s="296"/>
      <c r="JXW51" s="296"/>
      <c r="JXX51" s="296"/>
      <c r="JXY51" s="296"/>
      <c r="JXZ51" s="296"/>
      <c r="JYA51" s="296"/>
      <c r="JYB51" s="296"/>
      <c r="JYC51" s="296"/>
      <c r="JYD51" s="296"/>
      <c r="JYE51" s="296"/>
      <c r="JYF51" s="296"/>
      <c r="JYG51" s="296"/>
      <c r="JYH51" s="296"/>
      <c r="JYI51" s="296"/>
      <c r="JYJ51" s="296"/>
      <c r="JYK51" s="296"/>
      <c r="JYL51" s="296"/>
      <c r="JYM51" s="296"/>
      <c r="JYN51" s="296"/>
      <c r="JYO51" s="296"/>
      <c r="JYP51" s="296"/>
      <c r="JYQ51" s="296"/>
      <c r="JYR51" s="296"/>
      <c r="JYS51" s="296"/>
      <c r="JYT51" s="296"/>
      <c r="JYU51" s="296"/>
      <c r="JYV51" s="296"/>
      <c r="JYW51" s="296"/>
      <c r="JYX51" s="296"/>
      <c r="JYY51" s="296"/>
      <c r="JYZ51" s="296"/>
      <c r="JZA51" s="296"/>
      <c r="JZB51" s="296"/>
      <c r="JZC51" s="296"/>
      <c r="JZD51" s="296"/>
      <c r="JZE51" s="296"/>
      <c r="JZF51" s="296"/>
      <c r="JZG51" s="296"/>
      <c r="JZH51" s="296"/>
      <c r="JZI51" s="296"/>
      <c r="JZJ51" s="296"/>
      <c r="JZK51" s="296"/>
      <c r="JZL51" s="296"/>
      <c r="JZM51" s="296"/>
      <c r="JZN51" s="296"/>
      <c r="JZO51" s="296"/>
      <c r="JZP51" s="296"/>
      <c r="JZQ51" s="296"/>
      <c r="JZR51" s="296"/>
      <c r="JZS51" s="296"/>
      <c r="JZT51" s="296"/>
      <c r="JZU51" s="296"/>
      <c r="JZV51" s="296"/>
      <c r="JZW51" s="296"/>
      <c r="JZX51" s="296"/>
      <c r="JZY51" s="296"/>
      <c r="JZZ51" s="296"/>
      <c r="KAA51" s="296"/>
      <c r="KAB51" s="296"/>
      <c r="KAC51" s="296"/>
      <c r="KAD51" s="296"/>
      <c r="KAE51" s="296"/>
      <c r="KAF51" s="296"/>
      <c r="KAG51" s="296"/>
      <c r="KAH51" s="296"/>
      <c r="KAI51" s="296"/>
      <c r="KAJ51" s="296"/>
      <c r="KAK51" s="296"/>
      <c r="KAL51" s="296"/>
      <c r="KAM51" s="296"/>
      <c r="KAN51" s="296"/>
      <c r="KAO51" s="296"/>
      <c r="KAP51" s="296"/>
      <c r="KAQ51" s="296"/>
      <c r="KAR51" s="296"/>
      <c r="KAS51" s="296"/>
      <c r="KAT51" s="296"/>
      <c r="KAU51" s="296"/>
      <c r="KAV51" s="296"/>
      <c r="KAW51" s="296"/>
      <c r="KAX51" s="296"/>
      <c r="KAY51" s="296"/>
      <c r="KAZ51" s="296"/>
      <c r="KBA51" s="296"/>
      <c r="KBB51" s="296"/>
      <c r="KBC51" s="296"/>
      <c r="KBD51" s="296"/>
      <c r="KBE51" s="296"/>
      <c r="KBF51" s="296"/>
      <c r="KBG51" s="296"/>
      <c r="KBH51" s="296"/>
      <c r="KBI51" s="296"/>
      <c r="KBJ51" s="296"/>
      <c r="KBK51" s="296"/>
      <c r="KBL51" s="296"/>
      <c r="KBM51" s="296"/>
      <c r="KBN51" s="296"/>
      <c r="KBO51" s="296"/>
      <c r="KBP51" s="296"/>
      <c r="KBQ51" s="296"/>
      <c r="KBR51" s="296"/>
      <c r="KBS51" s="296"/>
      <c r="KBT51" s="296"/>
      <c r="KBU51" s="296"/>
      <c r="KBV51" s="296"/>
      <c r="KBW51" s="296"/>
      <c r="KBX51" s="296"/>
      <c r="KBY51" s="296"/>
      <c r="KBZ51" s="296"/>
      <c r="KCA51" s="296"/>
      <c r="KCB51" s="296"/>
      <c r="KCC51" s="296"/>
      <c r="KCD51" s="296"/>
      <c r="KCE51" s="296"/>
      <c r="KCF51" s="296"/>
      <c r="KCG51" s="296"/>
      <c r="KCH51" s="296"/>
      <c r="KCI51" s="296"/>
      <c r="KCJ51" s="296"/>
      <c r="KCK51" s="296"/>
      <c r="KCL51" s="296"/>
      <c r="KCM51" s="296"/>
      <c r="KCN51" s="296"/>
      <c r="KCO51" s="296"/>
      <c r="KCP51" s="296"/>
      <c r="KCQ51" s="296"/>
      <c r="KCR51" s="296"/>
      <c r="KCS51" s="296"/>
      <c r="KCT51" s="296"/>
      <c r="KCU51" s="296"/>
      <c r="KCV51" s="296"/>
      <c r="KCW51" s="296"/>
      <c r="KCX51" s="296"/>
      <c r="KCY51" s="296"/>
      <c r="KCZ51" s="296"/>
      <c r="KDA51" s="296"/>
      <c r="KDB51" s="296"/>
      <c r="KDC51" s="296"/>
      <c r="KDD51" s="296"/>
      <c r="KDE51" s="296"/>
      <c r="KDF51" s="296"/>
      <c r="KDG51" s="296"/>
      <c r="KDH51" s="296"/>
      <c r="KDI51" s="296"/>
      <c r="KDJ51" s="296"/>
      <c r="KDK51" s="296"/>
      <c r="KDL51" s="296"/>
      <c r="KDM51" s="296"/>
      <c r="KDN51" s="296"/>
      <c r="KDO51" s="296"/>
      <c r="KDP51" s="296"/>
      <c r="KDQ51" s="296"/>
      <c r="KDR51" s="296"/>
      <c r="KDS51" s="296"/>
      <c r="KDT51" s="296"/>
      <c r="KDU51" s="296"/>
      <c r="KDV51" s="296"/>
      <c r="KDW51" s="296"/>
      <c r="KDX51" s="296"/>
      <c r="KDY51" s="296"/>
      <c r="KDZ51" s="296"/>
      <c r="KEA51" s="296"/>
      <c r="KEB51" s="296"/>
      <c r="KEC51" s="296"/>
      <c r="KED51" s="296"/>
      <c r="KEE51" s="296"/>
      <c r="KEF51" s="296"/>
      <c r="KEG51" s="296"/>
      <c r="KEH51" s="296"/>
      <c r="KEI51" s="296"/>
      <c r="KEJ51" s="296"/>
      <c r="KEK51" s="296"/>
      <c r="KEL51" s="296"/>
      <c r="KEM51" s="296"/>
      <c r="KEN51" s="296"/>
      <c r="KEO51" s="296"/>
      <c r="KEP51" s="296"/>
      <c r="KEQ51" s="296"/>
      <c r="KER51" s="296"/>
      <c r="KES51" s="296"/>
      <c r="KET51" s="296"/>
      <c r="KEU51" s="296"/>
      <c r="KEV51" s="296"/>
      <c r="KEW51" s="296"/>
      <c r="KEX51" s="296"/>
      <c r="KEY51" s="296"/>
      <c r="KEZ51" s="296"/>
      <c r="KFA51" s="296"/>
      <c r="KFB51" s="296"/>
      <c r="KFC51" s="296"/>
      <c r="KFD51" s="296"/>
      <c r="KFE51" s="296"/>
      <c r="KFF51" s="296"/>
      <c r="KFG51" s="296"/>
      <c r="KFH51" s="296"/>
      <c r="KFI51" s="296"/>
      <c r="KFJ51" s="296"/>
      <c r="KFK51" s="296"/>
      <c r="KFL51" s="296"/>
      <c r="KFM51" s="296"/>
      <c r="KFN51" s="296"/>
      <c r="KFO51" s="296"/>
      <c r="KFP51" s="296"/>
      <c r="KFQ51" s="296"/>
      <c r="KFR51" s="296"/>
      <c r="KFS51" s="296"/>
      <c r="KFT51" s="296"/>
      <c r="KFU51" s="296"/>
      <c r="KFV51" s="296"/>
      <c r="KFW51" s="296"/>
      <c r="KFX51" s="296"/>
      <c r="KFY51" s="296"/>
      <c r="KFZ51" s="296"/>
      <c r="KGA51" s="296"/>
      <c r="KGB51" s="296"/>
      <c r="KGC51" s="296"/>
      <c r="KGD51" s="296"/>
      <c r="KGE51" s="296"/>
      <c r="KGF51" s="296"/>
      <c r="KGG51" s="296"/>
      <c r="KGH51" s="296"/>
      <c r="KGI51" s="296"/>
      <c r="KGJ51" s="296"/>
      <c r="KGK51" s="296"/>
      <c r="KGL51" s="296"/>
      <c r="KGM51" s="296"/>
      <c r="KGN51" s="296"/>
      <c r="KGO51" s="296"/>
      <c r="KGP51" s="296"/>
      <c r="KGQ51" s="296"/>
      <c r="KGR51" s="296"/>
      <c r="KGS51" s="296"/>
      <c r="KGT51" s="296"/>
      <c r="KGU51" s="296"/>
      <c r="KGV51" s="296"/>
      <c r="KGW51" s="296"/>
      <c r="KGX51" s="296"/>
      <c r="KGY51" s="296"/>
      <c r="KGZ51" s="296"/>
      <c r="KHA51" s="296"/>
      <c r="KHB51" s="296"/>
      <c r="KHC51" s="296"/>
      <c r="KHD51" s="296"/>
      <c r="KHE51" s="296"/>
      <c r="KHF51" s="296"/>
      <c r="KHG51" s="296"/>
      <c r="KHH51" s="296"/>
      <c r="KHI51" s="296"/>
      <c r="KHJ51" s="296"/>
      <c r="KHK51" s="296"/>
      <c r="KHL51" s="296"/>
      <c r="KHM51" s="296"/>
      <c r="KHN51" s="296"/>
      <c r="KHO51" s="296"/>
      <c r="KHP51" s="296"/>
      <c r="KHQ51" s="296"/>
      <c r="KHR51" s="296"/>
      <c r="KHS51" s="296"/>
      <c r="KHT51" s="296"/>
      <c r="KHU51" s="296"/>
      <c r="KHV51" s="296"/>
      <c r="KHW51" s="296"/>
      <c r="KHX51" s="296"/>
      <c r="KHY51" s="296"/>
      <c r="KHZ51" s="296"/>
      <c r="KIA51" s="296"/>
      <c r="KIB51" s="296"/>
      <c r="KIC51" s="296"/>
      <c r="KID51" s="296"/>
      <c r="KIE51" s="296"/>
      <c r="KIF51" s="296"/>
      <c r="KIG51" s="296"/>
      <c r="KIH51" s="296"/>
      <c r="KII51" s="296"/>
      <c r="KIJ51" s="296"/>
      <c r="KIK51" s="296"/>
      <c r="KIL51" s="296"/>
      <c r="KIM51" s="296"/>
      <c r="KIN51" s="296"/>
      <c r="KIO51" s="296"/>
      <c r="KIP51" s="296"/>
      <c r="KIQ51" s="296"/>
      <c r="KIR51" s="296"/>
      <c r="KIS51" s="296"/>
      <c r="KIT51" s="296"/>
      <c r="KIU51" s="296"/>
      <c r="KIV51" s="296"/>
      <c r="KIW51" s="296"/>
      <c r="KIX51" s="296"/>
      <c r="KIY51" s="296"/>
      <c r="KIZ51" s="296"/>
      <c r="KJA51" s="296"/>
      <c r="KJB51" s="296"/>
      <c r="KJC51" s="296"/>
      <c r="KJD51" s="296"/>
      <c r="KJE51" s="296"/>
      <c r="KJF51" s="296"/>
      <c r="KJG51" s="296"/>
      <c r="KJH51" s="296"/>
      <c r="KJI51" s="296"/>
      <c r="KJJ51" s="296"/>
      <c r="KJK51" s="296"/>
      <c r="KJL51" s="296"/>
      <c r="KJM51" s="296"/>
      <c r="KJN51" s="296"/>
      <c r="KJO51" s="296"/>
      <c r="KJP51" s="296"/>
      <c r="KJQ51" s="296"/>
      <c r="KJR51" s="296"/>
      <c r="KJS51" s="296"/>
      <c r="KJT51" s="296"/>
      <c r="KJU51" s="296"/>
      <c r="KJV51" s="296"/>
      <c r="KJW51" s="296"/>
      <c r="KJX51" s="296"/>
      <c r="KJY51" s="296"/>
      <c r="KJZ51" s="296"/>
      <c r="KKA51" s="296"/>
      <c r="KKB51" s="296"/>
      <c r="KKC51" s="296"/>
      <c r="KKD51" s="296"/>
      <c r="KKE51" s="296"/>
      <c r="KKF51" s="296"/>
      <c r="KKG51" s="296"/>
      <c r="KKH51" s="296"/>
      <c r="KKI51" s="296"/>
      <c r="KKJ51" s="296"/>
      <c r="KKK51" s="296"/>
      <c r="KKL51" s="296"/>
      <c r="KKM51" s="296"/>
      <c r="KKN51" s="296"/>
      <c r="KKO51" s="296"/>
      <c r="KKP51" s="296"/>
      <c r="KKQ51" s="296"/>
      <c r="KKR51" s="296"/>
      <c r="KKS51" s="296"/>
      <c r="KKT51" s="296"/>
      <c r="KKU51" s="296"/>
      <c r="KKV51" s="296"/>
      <c r="KKW51" s="296"/>
      <c r="KKX51" s="296"/>
      <c r="KKY51" s="296"/>
      <c r="KKZ51" s="296"/>
      <c r="KLA51" s="296"/>
      <c r="KLB51" s="296"/>
      <c r="KLC51" s="296"/>
      <c r="KLD51" s="296"/>
      <c r="KLE51" s="296"/>
      <c r="KLF51" s="296"/>
      <c r="KLG51" s="296"/>
      <c r="KLH51" s="296"/>
      <c r="KLI51" s="296"/>
      <c r="KLJ51" s="296"/>
      <c r="KLK51" s="296"/>
      <c r="KLL51" s="296"/>
      <c r="KLM51" s="296"/>
      <c r="KLN51" s="296"/>
      <c r="KLO51" s="296"/>
      <c r="KLP51" s="296"/>
      <c r="KLQ51" s="296"/>
      <c r="KLR51" s="296"/>
      <c r="KLS51" s="296"/>
      <c r="KLT51" s="296"/>
      <c r="KLU51" s="296"/>
      <c r="KLV51" s="296"/>
      <c r="KLW51" s="296"/>
      <c r="KLX51" s="296"/>
      <c r="KLY51" s="296"/>
      <c r="KLZ51" s="296"/>
      <c r="KMA51" s="296"/>
      <c r="KMB51" s="296"/>
      <c r="KMC51" s="296"/>
      <c r="KMD51" s="296"/>
      <c r="KME51" s="296"/>
      <c r="KMF51" s="296"/>
      <c r="KMG51" s="296"/>
      <c r="KMH51" s="296"/>
      <c r="KMI51" s="296"/>
      <c r="KMJ51" s="296"/>
      <c r="KMK51" s="296"/>
      <c r="KML51" s="296"/>
      <c r="KMM51" s="296"/>
      <c r="KMN51" s="296"/>
      <c r="KMO51" s="296"/>
      <c r="KMP51" s="296"/>
      <c r="KMQ51" s="296"/>
      <c r="KMR51" s="296"/>
      <c r="KMS51" s="296"/>
      <c r="KMT51" s="296"/>
      <c r="KMU51" s="296"/>
      <c r="KMV51" s="296"/>
      <c r="KMW51" s="296"/>
      <c r="KMX51" s="296"/>
      <c r="KMY51" s="296"/>
      <c r="KMZ51" s="296"/>
      <c r="KNA51" s="296"/>
      <c r="KNB51" s="296"/>
      <c r="KNC51" s="296"/>
      <c r="KND51" s="296"/>
      <c r="KNE51" s="296"/>
      <c r="KNF51" s="296"/>
      <c r="KNG51" s="296"/>
      <c r="KNH51" s="296"/>
      <c r="KNI51" s="296"/>
      <c r="KNJ51" s="296"/>
      <c r="KNK51" s="296"/>
      <c r="KNL51" s="296"/>
      <c r="KNM51" s="296"/>
      <c r="KNN51" s="296"/>
      <c r="KNO51" s="296"/>
      <c r="KNP51" s="296"/>
      <c r="KNQ51" s="296"/>
      <c r="KNR51" s="296"/>
      <c r="KNS51" s="296"/>
      <c r="KNT51" s="296"/>
      <c r="KNU51" s="296"/>
      <c r="KNV51" s="296"/>
      <c r="KNW51" s="296"/>
      <c r="KNX51" s="296"/>
      <c r="KNY51" s="296"/>
      <c r="KNZ51" s="296"/>
      <c r="KOA51" s="296"/>
      <c r="KOB51" s="296"/>
      <c r="KOC51" s="296"/>
      <c r="KOD51" s="296"/>
      <c r="KOE51" s="296"/>
      <c r="KOF51" s="296"/>
      <c r="KOG51" s="296"/>
      <c r="KOH51" s="296"/>
      <c r="KOI51" s="296"/>
      <c r="KOJ51" s="296"/>
      <c r="KOK51" s="296"/>
      <c r="KOL51" s="296"/>
      <c r="KOM51" s="296"/>
      <c r="KON51" s="296"/>
      <c r="KOO51" s="296"/>
      <c r="KOP51" s="296"/>
      <c r="KOQ51" s="296"/>
      <c r="KOR51" s="296"/>
      <c r="KOS51" s="296"/>
      <c r="KOT51" s="296"/>
      <c r="KOU51" s="296"/>
      <c r="KOV51" s="296"/>
      <c r="KOW51" s="296"/>
      <c r="KOX51" s="296"/>
      <c r="KOY51" s="296"/>
      <c r="KOZ51" s="296"/>
      <c r="KPA51" s="296"/>
      <c r="KPB51" s="296"/>
      <c r="KPC51" s="296"/>
      <c r="KPD51" s="296"/>
      <c r="KPE51" s="296"/>
      <c r="KPF51" s="296"/>
      <c r="KPG51" s="296"/>
      <c r="KPH51" s="296"/>
      <c r="KPI51" s="296"/>
      <c r="KPJ51" s="296"/>
      <c r="KPK51" s="296"/>
      <c r="KPL51" s="296"/>
      <c r="KPM51" s="296"/>
      <c r="KPN51" s="296"/>
      <c r="KPO51" s="296"/>
      <c r="KPP51" s="296"/>
      <c r="KPQ51" s="296"/>
      <c r="KPR51" s="296"/>
      <c r="KPS51" s="296"/>
      <c r="KPT51" s="296"/>
      <c r="KPU51" s="296"/>
      <c r="KPV51" s="296"/>
      <c r="KPW51" s="296"/>
      <c r="KPX51" s="296"/>
      <c r="KPY51" s="296"/>
      <c r="KPZ51" s="296"/>
      <c r="KQA51" s="296"/>
      <c r="KQB51" s="296"/>
      <c r="KQC51" s="296"/>
      <c r="KQD51" s="296"/>
      <c r="KQE51" s="296"/>
      <c r="KQF51" s="296"/>
      <c r="KQG51" s="296"/>
      <c r="KQH51" s="296"/>
      <c r="KQI51" s="296"/>
      <c r="KQJ51" s="296"/>
      <c r="KQK51" s="296"/>
      <c r="KQL51" s="296"/>
      <c r="KQM51" s="296"/>
      <c r="KQN51" s="296"/>
      <c r="KQO51" s="296"/>
      <c r="KQP51" s="296"/>
      <c r="KQQ51" s="296"/>
      <c r="KQR51" s="296"/>
      <c r="KQS51" s="296"/>
      <c r="KQT51" s="296"/>
      <c r="KQU51" s="296"/>
      <c r="KQV51" s="296"/>
      <c r="KQW51" s="296"/>
      <c r="KQX51" s="296"/>
      <c r="KQY51" s="296"/>
      <c r="KQZ51" s="296"/>
      <c r="KRA51" s="296"/>
      <c r="KRB51" s="296"/>
      <c r="KRC51" s="296"/>
      <c r="KRD51" s="296"/>
      <c r="KRE51" s="296"/>
      <c r="KRF51" s="296"/>
      <c r="KRG51" s="296"/>
      <c r="KRH51" s="296"/>
      <c r="KRI51" s="296"/>
      <c r="KRJ51" s="296"/>
      <c r="KRK51" s="296"/>
      <c r="KRL51" s="296"/>
      <c r="KRM51" s="296"/>
      <c r="KRN51" s="296"/>
      <c r="KRO51" s="296"/>
      <c r="KRP51" s="296"/>
      <c r="KRQ51" s="296"/>
      <c r="KRR51" s="296"/>
      <c r="KRS51" s="296"/>
      <c r="KRT51" s="296"/>
      <c r="KRU51" s="296"/>
      <c r="KRV51" s="296"/>
      <c r="KRW51" s="296"/>
      <c r="KRX51" s="296"/>
      <c r="KRY51" s="296"/>
      <c r="KRZ51" s="296"/>
      <c r="KSA51" s="296"/>
      <c r="KSB51" s="296"/>
      <c r="KSC51" s="296"/>
      <c r="KSD51" s="296"/>
      <c r="KSE51" s="296"/>
      <c r="KSF51" s="296"/>
      <c r="KSG51" s="296"/>
      <c r="KSH51" s="296"/>
      <c r="KSI51" s="296"/>
      <c r="KSJ51" s="296"/>
      <c r="KSK51" s="296"/>
      <c r="KSL51" s="296"/>
      <c r="KSM51" s="296"/>
      <c r="KSN51" s="296"/>
      <c r="KSO51" s="296"/>
      <c r="KSP51" s="296"/>
      <c r="KSQ51" s="296"/>
      <c r="KSR51" s="296"/>
      <c r="KSS51" s="296"/>
      <c r="KST51" s="296"/>
      <c r="KSU51" s="296"/>
      <c r="KSV51" s="296"/>
      <c r="KSW51" s="296"/>
      <c r="KSX51" s="296"/>
      <c r="KSY51" s="296"/>
      <c r="KSZ51" s="296"/>
      <c r="KTA51" s="296"/>
      <c r="KTB51" s="296"/>
      <c r="KTC51" s="296"/>
      <c r="KTD51" s="296"/>
      <c r="KTE51" s="296"/>
      <c r="KTF51" s="296"/>
      <c r="KTG51" s="296"/>
      <c r="KTH51" s="296"/>
      <c r="KTI51" s="296"/>
      <c r="KTJ51" s="296"/>
      <c r="KTK51" s="296"/>
      <c r="KTL51" s="296"/>
      <c r="KTM51" s="296"/>
      <c r="KTN51" s="296"/>
      <c r="KTO51" s="296"/>
      <c r="KTP51" s="296"/>
      <c r="KTQ51" s="296"/>
      <c r="KTR51" s="296"/>
      <c r="KTS51" s="296"/>
      <c r="KTT51" s="296"/>
      <c r="KTU51" s="296"/>
      <c r="KTV51" s="296"/>
      <c r="KTW51" s="296"/>
      <c r="KTX51" s="296"/>
      <c r="KTY51" s="296"/>
      <c r="KTZ51" s="296"/>
      <c r="KUA51" s="296"/>
      <c r="KUB51" s="296"/>
      <c r="KUC51" s="296"/>
      <c r="KUD51" s="296"/>
      <c r="KUE51" s="296"/>
      <c r="KUF51" s="296"/>
      <c r="KUG51" s="296"/>
      <c r="KUH51" s="296"/>
      <c r="KUI51" s="296"/>
      <c r="KUJ51" s="296"/>
      <c r="KUK51" s="296"/>
      <c r="KUL51" s="296"/>
      <c r="KUM51" s="296"/>
      <c r="KUN51" s="296"/>
      <c r="KUO51" s="296"/>
      <c r="KUP51" s="296"/>
      <c r="KUQ51" s="296"/>
      <c r="KUR51" s="296"/>
      <c r="KUS51" s="296"/>
      <c r="KUT51" s="296"/>
      <c r="KUU51" s="296"/>
      <c r="KUV51" s="296"/>
      <c r="KUW51" s="296"/>
      <c r="KUX51" s="296"/>
      <c r="KUY51" s="296"/>
      <c r="KUZ51" s="296"/>
      <c r="KVA51" s="296"/>
      <c r="KVB51" s="296"/>
      <c r="KVC51" s="296"/>
      <c r="KVD51" s="296"/>
      <c r="KVE51" s="296"/>
      <c r="KVF51" s="296"/>
      <c r="KVG51" s="296"/>
      <c r="KVH51" s="296"/>
      <c r="KVI51" s="296"/>
      <c r="KVJ51" s="296"/>
      <c r="KVK51" s="296"/>
      <c r="KVL51" s="296"/>
      <c r="KVM51" s="296"/>
      <c r="KVN51" s="296"/>
      <c r="KVO51" s="296"/>
      <c r="KVP51" s="296"/>
      <c r="KVQ51" s="296"/>
      <c r="KVR51" s="296"/>
      <c r="KVS51" s="296"/>
      <c r="KVT51" s="296"/>
      <c r="KVU51" s="296"/>
      <c r="KVV51" s="296"/>
      <c r="KVW51" s="296"/>
      <c r="KVX51" s="296"/>
      <c r="KVY51" s="296"/>
      <c r="KVZ51" s="296"/>
      <c r="KWA51" s="296"/>
      <c r="KWB51" s="296"/>
      <c r="KWC51" s="296"/>
      <c r="KWD51" s="296"/>
      <c r="KWE51" s="296"/>
      <c r="KWF51" s="296"/>
      <c r="KWG51" s="296"/>
      <c r="KWH51" s="296"/>
      <c r="KWI51" s="296"/>
      <c r="KWJ51" s="296"/>
      <c r="KWK51" s="296"/>
      <c r="KWL51" s="296"/>
      <c r="KWM51" s="296"/>
      <c r="KWN51" s="296"/>
      <c r="KWO51" s="296"/>
      <c r="KWP51" s="296"/>
      <c r="KWQ51" s="296"/>
      <c r="KWR51" s="296"/>
      <c r="KWS51" s="296"/>
      <c r="KWT51" s="296"/>
      <c r="KWU51" s="296"/>
      <c r="KWV51" s="296"/>
      <c r="KWW51" s="296"/>
      <c r="KWX51" s="296"/>
      <c r="KWY51" s="296"/>
      <c r="KWZ51" s="296"/>
      <c r="KXA51" s="296"/>
      <c r="KXB51" s="296"/>
      <c r="KXC51" s="296"/>
      <c r="KXD51" s="296"/>
      <c r="KXE51" s="296"/>
      <c r="KXF51" s="296"/>
      <c r="KXG51" s="296"/>
      <c r="KXH51" s="296"/>
      <c r="KXI51" s="296"/>
      <c r="KXJ51" s="296"/>
      <c r="KXK51" s="296"/>
      <c r="KXL51" s="296"/>
      <c r="KXM51" s="296"/>
      <c r="KXN51" s="296"/>
      <c r="KXO51" s="296"/>
      <c r="KXP51" s="296"/>
      <c r="KXQ51" s="296"/>
      <c r="KXR51" s="296"/>
      <c r="KXS51" s="296"/>
      <c r="KXT51" s="296"/>
      <c r="KXU51" s="296"/>
      <c r="KXV51" s="296"/>
      <c r="KXW51" s="296"/>
      <c r="KXX51" s="296"/>
      <c r="KXY51" s="296"/>
      <c r="KXZ51" s="296"/>
      <c r="KYA51" s="296"/>
      <c r="KYB51" s="296"/>
      <c r="KYC51" s="296"/>
      <c r="KYD51" s="296"/>
      <c r="KYE51" s="296"/>
      <c r="KYF51" s="296"/>
      <c r="KYG51" s="296"/>
      <c r="KYH51" s="296"/>
      <c r="KYI51" s="296"/>
      <c r="KYJ51" s="296"/>
      <c r="KYK51" s="296"/>
      <c r="KYL51" s="296"/>
      <c r="KYM51" s="296"/>
      <c r="KYN51" s="296"/>
      <c r="KYO51" s="296"/>
      <c r="KYP51" s="296"/>
      <c r="KYQ51" s="296"/>
      <c r="KYR51" s="296"/>
      <c r="KYS51" s="296"/>
      <c r="KYT51" s="296"/>
      <c r="KYU51" s="296"/>
      <c r="KYV51" s="296"/>
      <c r="KYW51" s="296"/>
      <c r="KYX51" s="296"/>
      <c r="KYY51" s="296"/>
      <c r="KYZ51" s="296"/>
      <c r="KZA51" s="296"/>
      <c r="KZB51" s="296"/>
      <c r="KZC51" s="296"/>
      <c r="KZD51" s="296"/>
      <c r="KZE51" s="296"/>
      <c r="KZF51" s="296"/>
      <c r="KZG51" s="296"/>
      <c r="KZH51" s="296"/>
      <c r="KZI51" s="296"/>
      <c r="KZJ51" s="296"/>
      <c r="KZK51" s="296"/>
      <c r="KZL51" s="296"/>
      <c r="KZM51" s="296"/>
      <c r="KZN51" s="296"/>
      <c r="KZO51" s="296"/>
      <c r="KZP51" s="296"/>
      <c r="KZQ51" s="296"/>
      <c r="KZR51" s="296"/>
      <c r="KZS51" s="296"/>
      <c r="KZT51" s="296"/>
      <c r="KZU51" s="296"/>
      <c r="KZV51" s="296"/>
      <c r="KZW51" s="296"/>
      <c r="KZX51" s="296"/>
      <c r="KZY51" s="296"/>
      <c r="KZZ51" s="296"/>
      <c r="LAA51" s="296"/>
      <c r="LAB51" s="296"/>
      <c r="LAC51" s="296"/>
      <c r="LAD51" s="296"/>
      <c r="LAE51" s="296"/>
      <c r="LAF51" s="296"/>
      <c r="LAG51" s="296"/>
      <c r="LAH51" s="296"/>
      <c r="LAI51" s="296"/>
      <c r="LAJ51" s="296"/>
      <c r="LAK51" s="296"/>
      <c r="LAL51" s="296"/>
      <c r="LAM51" s="296"/>
      <c r="LAN51" s="296"/>
      <c r="LAO51" s="296"/>
      <c r="LAP51" s="296"/>
      <c r="LAQ51" s="296"/>
      <c r="LAR51" s="296"/>
      <c r="LAS51" s="296"/>
      <c r="LAT51" s="296"/>
      <c r="LAU51" s="296"/>
      <c r="LAV51" s="296"/>
      <c r="LAW51" s="296"/>
      <c r="LAX51" s="296"/>
      <c r="LAY51" s="296"/>
      <c r="LAZ51" s="296"/>
      <c r="LBA51" s="296"/>
      <c r="LBB51" s="296"/>
      <c r="LBC51" s="296"/>
      <c r="LBD51" s="296"/>
      <c r="LBE51" s="296"/>
      <c r="LBF51" s="296"/>
      <c r="LBG51" s="296"/>
      <c r="LBH51" s="296"/>
      <c r="LBI51" s="296"/>
      <c r="LBJ51" s="296"/>
      <c r="LBK51" s="296"/>
      <c r="LBL51" s="296"/>
      <c r="LBM51" s="296"/>
      <c r="LBN51" s="296"/>
      <c r="LBO51" s="296"/>
      <c r="LBP51" s="296"/>
      <c r="LBQ51" s="296"/>
      <c r="LBR51" s="296"/>
      <c r="LBS51" s="296"/>
      <c r="LBT51" s="296"/>
      <c r="LBU51" s="296"/>
      <c r="LBV51" s="296"/>
      <c r="LBW51" s="296"/>
      <c r="LBX51" s="296"/>
      <c r="LBY51" s="296"/>
      <c r="LBZ51" s="296"/>
      <c r="LCA51" s="296"/>
      <c r="LCB51" s="296"/>
      <c r="LCC51" s="296"/>
      <c r="LCD51" s="296"/>
      <c r="LCE51" s="296"/>
      <c r="LCF51" s="296"/>
      <c r="LCG51" s="296"/>
      <c r="LCH51" s="296"/>
      <c r="LCI51" s="296"/>
      <c r="LCJ51" s="296"/>
      <c r="LCK51" s="296"/>
      <c r="LCL51" s="296"/>
      <c r="LCM51" s="296"/>
      <c r="LCN51" s="296"/>
      <c r="LCO51" s="296"/>
      <c r="LCP51" s="296"/>
      <c r="LCQ51" s="296"/>
      <c r="LCR51" s="296"/>
      <c r="LCS51" s="296"/>
      <c r="LCT51" s="296"/>
      <c r="LCU51" s="296"/>
      <c r="LCV51" s="296"/>
      <c r="LCW51" s="296"/>
      <c r="LCX51" s="296"/>
      <c r="LCY51" s="296"/>
      <c r="LCZ51" s="296"/>
      <c r="LDA51" s="296"/>
      <c r="LDB51" s="296"/>
      <c r="LDC51" s="296"/>
      <c r="LDD51" s="296"/>
      <c r="LDE51" s="296"/>
      <c r="LDF51" s="296"/>
      <c r="LDG51" s="296"/>
      <c r="LDH51" s="296"/>
      <c r="LDI51" s="296"/>
      <c r="LDJ51" s="296"/>
      <c r="LDK51" s="296"/>
      <c r="LDL51" s="296"/>
      <c r="LDM51" s="296"/>
      <c r="LDN51" s="296"/>
      <c r="LDO51" s="296"/>
      <c r="LDP51" s="296"/>
      <c r="LDQ51" s="296"/>
      <c r="LDR51" s="296"/>
      <c r="LDS51" s="296"/>
      <c r="LDT51" s="296"/>
      <c r="LDU51" s="296"/>
      <c r="LDV51" s="296"/>
      <c r="LDW51" s="296"/>
      <c r="LDX51" s="296"/>
      <c r="LDY51" s="296"/>
      <c r="LDZ51" s="296"/>
      <c r="LEA51" s="296"/>
      <c r="LEB51" s="296"/>
      <c r="LEC51" s="296"/>
      <c r="LED51" s="296"/>
      <c r="LEE51" s="296"/>
      <c r="LEF51" s="296"/>
      <c r="LEG51" s="296"/>
      <c r="LEH51" s="296"/>
      <c r="LEI51" s="296"/>
      <c r="LEJ51" s="296"/>
      <c r="LEK51" s="296"/>
      <c r="LEL51" s="296"/>
      <c r="LEM51" s="296"/>
      <c r="LEN51" s="296"/>
      <c r="LEO51" s="296"/>
      <c r="LEP51" s="296"/>
      <c r="LEQ51" s="296"/>
      <c r="LER51" s="296"/>
      <c r="LES51" s="296"/>
      <c r="LET51" s="296"/>
      <c r="LEU51" s="296"/>
      <c r="LEV51" s="296"/>
      <c r="LEW51" s="296"/>
      <c r="LEX51" s="296"/>
      <c r="LEY51" s="296"/>
      <c r="LEZ51" s="296"/>
      <c r="LFA51" s="296"/>
      <c r="LFB51" s="296"/>
      <c r="LFC51" s="296"/>
      <c r="LFD51" s="296"/>
      <c r="LFE51" s="296"/>
      <c r="LFF51" s="296"/>
      <c r="LFG51" s="296"/>
      <c r="LFH51" s="296"/>
      <c r="LFI51" s="296"/>
      <c r="LFJ51" s="296"/>
      <c r="LFK51" s="296"/>
      <c r="LFL51" s="296"/>
      <c r="LFM51" s="296"/>
      <c r="LFN51" s="296"/>
      <c r="LFO51" s="296"/>
      <c r="LFP51" s="296"/>
      <c r="LFQ51" s="296"/>
      <c r="LFR51" s="296"/>
      <c r="LFS51" s="296"/>
      <c r="LFT51" s="296"/>
      <c r="LFU51" s="296"/>
      <c r="LFV51" s="296"/>
      <c r="LFW51" s="296"/>
      <c r="LFX51" s="296"/>
      <c r="LFY51" s="296"/>
      <c r="LFZ51" s="296"/>
      <c r="LGA51" s="296"/>
      <c r="LGB51" s="296"/>
      <c r="LGC51" s="296"/>
      <c r="LGD51" s="296"/>
      <c r="LGE51" s="296"/>
      <c r="LGF51" s="296"/>
      <c r="LGG51" s="296"/>
      <c r="LGH51" s="296"/>
      <c r="LGI51" s="296"/>
      <c r="LGJ51" s="296"/>
      <c r="LGK51" s="296"/>
      <c r="LGL51" s="296"/>
      <c r="LGM51" s="296"/>
      <c r="LGN51" s="296"/>
      <c r="LGO51" s="296"/>
      <c r="LGP51" s="296"/>
      <c r="LGQ51" s="296"/>
      <c r="LGR51" s="296"/>
      <c r="LGS51" s="296"/>
      <c r="LGT51" s="296"/>
      <c r="LGU51" s="296"/>
      <c r="LGV51" s="296"/>
      <c r="LGW51" s="296"/>
      <c r="LGX51" s="296"/>
      <c r="LGY51" s="296"/>
      <c r="LGZ51" s="296"/>
      <c r="LHA51" s="296"/>
      <c r="LHB51" s="296"/>
      <c r="LHC51" s="296"/>
      <c r="LHD51" s="296"/>
      <c r="LHE51" s="296"/>
      <c r="LHF51" s="296"/>
      <c r="LHG51" s="296"/>
      <c r="LHH51" s="296"/>
      <c r="LHI51" s="296"/>
      <c r="LHJ51" s="296"/>
      <c r="LHK51" s="296"/>
      <c r="LHL51" s="296"/>
      <c r="LHM51" s="296"/>
      <c r="LHN51" s="296"/>
      <c r="LHO51" s="296"/>
      <c r="LHP51" s="296"/>
      <c r="LHQ51" s="296"/>
      <c r="LHR51" s="296"/>
      <c r="LHS51" s="296"/>
      <c r="LHT51" s="296"/>
      <c r="LHU51" s="296"/>
      <c r="LHV51" s="296"/>
      <c r="LHW51" s="296"/>
      <c r="LHX51" s="296"/>
      <c r="LHY51" s="296"/>
      <c r="LHZ51" s="296"/>
      <c r="LIA51" s="296"/>
      <c r="LIB51" s="296"/>
      <c r="LIC51" s="296"/>
      <c r="LID51" s="296"/>
      <c r="LIE51" s="296"/>
      <c r="LIF51" s="296"/>
      <c r="LIG51" s="296"/>
      <c r="LIH51" s="296"/>
      <c r="LII51" s="296"/>
      <c r="LIJ51" s="296"/>
      <c r="LIK51" s="296"/>
      <c r="LIL51" s="296"/>
      <c r="LIM51" s="296"/>
      <c r="LIN51" s="296"/>
      <c r="LIO51" s="296"/>
      <c r="LIP51" s="296"/>
      <c r="LIQ51" s="296"/>
      <c r="LIR51" s="296"/>
      <c r="LIS51" s="296"/>
      <c r="LIT51" s="296"/>
      <c r="LIU51" s="296"/>
      <c r="LIV51" s="296"/>
      <c r="LIW51" s="296"/>
      <c r="LIX51" s="296"/>
      <c r="LIY51" s="296"/>
      <c r="LIZ51" s="296"/>
      <c r="LJA51" s="296"/>
      <c r="LJB51" s="296"/>
      <c r="LJC51" s="296"/>
      <c r="LJD51" s="296"/>
      <c r="LJE51" s="296"/>
      <c r="LJF51" s="296"/>
      <c r="LJG51" s="296"/>
      <c r="LJH51" s="296"/>
      <c r="LJI51" s="296"/>
      <c r="LJJ51" s="296"/>
      <c r="LJK51" s="296"/>
      <c r="LJL51" s="296"/>
      <c r="LJM51" s="296"/>
      <c r="LJN51" s="296"/>
      <c r="LJO51" s="296"/>
      <c r="LJP51" s="296"/>
      <c r="LJQ51" s="296"/>
      <c r="LJR51" s="296"/>
      <c r="LJS51" s="296"/>
      <c r="LJT51" s="296"/>
      <c r="LJU51" s="296"/>
      <c r="LJV51" s="296"/>
      <c r="LJW51" s="296"/>
      <c r="LJX51" s="296"/>
      <c r="LJY51" s="296"/>
      <c r="LJZ51" s="296"/>
      <c r="LKA51" s="296"/>
      <c r="LKB51" s="296"/>
      <c r="LKC51" s="296"/>
      <c r="LKD51" s="296"/>
      <c r="LKE51" s="296"/>
      <c r="LKF51" s="296"/>
      <c r="LKG51" s="296"/>
      <c r="LKH51" s="296"/>
      <c r="LKI51" s="296"/>
      <c r="LKJ51" s="296"/>
      <c r="LKK51" s="296"/>
      <c r="LKL51" s="296"/>
      <c r="LKM51" s="296"/>
      <c r="LKN51" s="296"/>
      <c r="LKO51" s="296"/>
      <c r="LKP51" s="296"/>
      <c r="LKQ51" s="296"/>
      <c r="LKR51" s="296"/>
      <c r="LKS51" s="296"/>
      <c r="LKT51" s="296"/>
      <c r="LKU51" s="296"/>
      <c r="LKV51" s="296"/>
      <c r="LKW51" s="296"/>
      <c r="LKX51" s="296"/>
      <c r="LKY51" s="296"/>
      <c r="LKZ51" s="296"/>
      <c r="LLA51" s="296"/>
      <c r="LLB51" s="296"/>
      <c r="LLC51" s="296"/>
      <c r="LLD51" s="296"/>
      <c r="LLE51" s="296"/>
      <c r="LLF51" s="296"/>
      <c r="LLG51" s="296"/>
      <c r="LLH51" s="296"/>
      <c r="LLI51" s="296"/>
      <c r="LLJ51" s="296"/>
      <c r="LLK51" s="296"/>
      <c r="LLL51" s="296"/>
      <c r="LLM51" s="296"/>
      <c r="LLN51" s="296"/>
      <c r="LLO51" s="296"/>
      <c r="LLP51" s="296"/>
      <c r="LLQ51" s="296"/>
      <c r="LLR51" s="296"/>
      <c r="LLS51" s="296"/>
      <c r="LLT51" s="296"/>
      <c r="LLU51" s="296"/>
      <c r="LLV51" s="296"/>
      <c r="LLW51" s="296"/>
      <c r="LLX51" s="296"/>
      <c r="LLY51" s="296"/>
      <c r="LLZ51" s="296"/>
      <c r="LMA51" s="296"/>
      <c r="LMB51" s="296"/>
      <c r="LMC51" s="296"/>
      <c r="LMD51" s="296"/>
      <c r="LME51" s="296"/>
      <c r="LMF51" s="296"/>
      <c r="LMG51" s="296"/>
      <c r="LMH51" s="296"/>
      <c r="LMI51" s="296"/>
      <c r="LMJ51" s="296"/>
      <c r="LMK51" s="296"/>
      <c r="LML51" s="296"/>
      <c r="LMM51" s="296"/>
      <c r="LMN51" s="296"/>
      <c r="LMO51" s="296"/>
      <c r="LMP51" s="296"/>
      <c r="LMQ51" s="296"/>
      <c r="LMR51" s="296"/>
      <c r="LMS51" s="296"/>
      <c r="LMT51" s="296"/>
      <c r="LMU51" s="296"/>
      <c r="LMV51" s="296"/>
      <c r="LMW51" s="296"/>
      <c r="LMX51" s="296"/>
      <c r="LMY51" s="296"/>
      <c r="LMZ51" s="296"/>
      <c r="LNA51" s="296"/>
      <c r="LNB51" s="296"/>
      <c r="LNC51" s="296"/>
      <c r="LND51" s="296"/>
      <c r="LNE51" s="296"/>
      <c r="LNF51" s="296"/>
      <c r="LNG51" s="296"/>
      <c r="LNH51" s="296"/>
      <c r="LNI51" s="296"/>
      <c r="LNJ51" s="296"/>
      <c r="LNK51" s="296"/>
      <c r="LNL51" s="296"/>
      <c r="LNM51" s="296"/>
      <c r="LNN51" s="296"/>
      <c r="LNO51" s="296"/>
      <c r="LNP51" s="296"/>
      <c r="LNQ51" s="296"/>
      <c r="LNR51" s="296"/>
      <c r="LNS51" s="296"/>
      <c r="LNT51" s="296"/>
      <c r="LNU51" s="296"/>
      <c r="LNV51" s="296"/>
      <c r="LNW51" s="296"/>
      <c r="LNX51" s="296"/>
      <c r="LNY51" s="296"/>
      <c r="LNZ51" s="296"/>
      <c r="LOA51" s="296"/>
      <c r="LOB51" s="296"/>
      <c r="LOC51" s="296"/>
      <c r="LOD51" s="296"/>
      <c r="LOE51" s="296"/>
      <c r="LOF51" s="296"/>
      <c r="LOG51" s="296"/>
      <c r="LOH51" s="296"/>
      <c r="LOI51" s="296"/>
      <c r="LOJ51" s="296"/>
      <c r="LOK51" s="296"/>
      <c r="LOL51" s="296"/>
      <c r="LOM51" s="296"/>
      <c r="LON51" s="296"/>
      <c r="LOO51" s="296"/>
      <c r="LOP51" s="296"/>
      <c r="LOQ51" s="296"/>
      <c r="LOR51" s="296"/>
      <c r="LOS51" s="296"/>
      <c r="LOT51" s="296"/>
      <c r="LOU51" s="296"/>
      <c r="LOV51" s="296"/>
      <c r="LOW51" s="296"/>
      <c r="LOX51" s="296"/>
      <c r="LOY51" s="296"/>
      <c r="LOZ51" s="296"/>
      <c r="LPA51" s="296"/>
      <c r="LPB51" s="296"/>
      <c r="LPC51" s="296"/>
      <c r="LPD51" s="296"/>
      <c r="LPE51" s="296"/>
      <c r="LPF51" s="296"/>
      <c r="LPG51" s="296"/>
      <c r="LPH51" s="296"/>
      <c r="LPI51" s="296"/>
      <c r="LPJ51" s="296"/>
      <c r="LPK51" s="296"/>
      <c r="LPL51" s="296"/>
      <c r="LPM51" s="296"/>
      <c r="LPN51" s="296"/>
      <c r="LPO51" s="296"/>
      <c r="LPP51" s="296"/>
      <c r="LPQ51" s="296"/>
      <c r="LPR51" s="296"/>
      <c r="LPS51" s="296"/>
      <c r="LPT51" s="296"/>
      <c r="LPU51" s="296"/>
      <c r="LPV51" s="296"/>
      <c r="LPW51" s="296"/>
      <c r="LPX51" s="296"/>
      <c r="LPY51" s="296"/>
      <c r="LPZ51" s="296"/>
      <c r="LQA51" s="296"/>
      <c r="LQB51" s="296"/>
      <c r="LQC51" s="296"/>
      <c r="LQD51" s="296"/>
      <c r="LQE51" s="296"/>
      <c r="LQF51" s="296"/>
      <c r="LQG51" s="296"/>
      <c r="LQH51" s="296"/>
      <c r="LQI51" s="296"/>
      <c r="LQJ51" s="296"/>
      <c r="LQK51" s="296"/>
      <c r="LQL51" s="296"/>
      <c r="LQM51" s="296"/>
      <c r="LQN51" s="296"/>
      <c r="LQO51" s="296"/>
      <c r="LQP51" s="296"/>
      <c r="LQQ51" s="296"/>
      <c r="LQR51" s="296"/>
      <c r="LQS51" s="296"/>
      <c r="LQT51" s="296"/>
      <c r="LQU51" s="296"/>
      <c r="LQV51" s="296"/>
      <c r="LQW51" s="296"/>
      <c r="LQX51" s="296"/>
      <c r="LQY51" s="296"/>
      <c r="LQZ51" s="296"/>
      <c r="LRA51" s="296"/>
      <c r="LRB51" s="296"/>
      <c r="LRC51" s="296"/>
      <c r="LRD51" s="296"/>
      <c r="LRE51" s="296"/>
      <c r="LRF51" s="296"/>
      <c r="LRG51" s="296"/>
      <c r="LRH51" s="296"/>
      <c r="LRI51" s="296"/>
      <c r="LRJ51" s="296"/>
      <c r="LRK51" s="296"/>
      <c r="LRL51" s="296"/>
      <c r="LRM51" s="296"/>
      <c r="LRN51" s="296"/>
      <c r="LRO51" s="296"/>
      <c r="LRP51" s="296"/>
      <c r="LRQ51" s="296"/>
      <c r="LRR51" s="296"/>
      <c r="LRS51" s="296"/>
      <c r="LRT51" s="296"/>
      <c r="LRU51" s="296"/>
      <c r="LRV51" s="296"/>
      <c r="LRW51" s="296"/>
      <c r="LRX51" s="296"/>
      <c r="LRY51" s="296"/>
      <c r="LRZ51" s="296"/>
      <c r="LSA51" s="296"/>
      <c r="LSB51" s="296"/>
      <c r="LSC51" s="296"/>
      <c r="LSD51" s="296"/>
      <c r="LSE51" s="296"/>
      <c r="LSF51" s="296"/>
      <c r="LSG51" s="296"/>
      <c r="LSH51" s="296"/>
      <c r="LSI51" s="296"/>
      <c r="LSJ51" s="296"/>
      <c r="LSK51" s="296"/>
      <c r="LSL51" s="296"/>
      <c r="LSM51" s="296"/>
      <c r="LSN51" s="296"/>
      <c r="LSO51" s="296"/>
      <c r="LSP51" s="296"/>
      <c r="LSQ51" s="296"/>
      <c r="LSR51" s="296"/>
      <c r="LSS51" s="296"/>
      <c r="LST51" s="296"/>
      <c r="LSU51" s="296"/>
      <c r="LSV51" s="296"/>
      <c r="LSW51" s="296"/>
      <c r="LSX51" s="296"/>
      <c r="LSY51" s="296"/>
      <c r="LSZ51" s="296"/>
      <c r="LTA51" s="296"/>
      <c r="LTB51" s="296"/>
      <c r="LTC51" s="296"/>
      <c r="LTD51" s="296"/>
      <c r="LTE51" s="296"/>
      <c r="LTF51" s="296"/>
      <c r="LTG51" s="296"/>
      <c r="LTH51" s="296"/>
      <c r="LTI51" s="296"/>
      <c r="LTJ51" s="296"/>
      <c r="LTK51" s="296"/>
      <c r="LTL51" s="296"/>
      <c r="LTM51" s="296"/>
      <c r="LTN51" s="296"/>
      <c r="LTO51" s="296"/>
      <c r="LTP51" s="296"/>
      <c r="LTQ51" s="296"/>
      <c r="LTR51" s="296"/>
      <c r="LTS51" s="296"/>
      <c r="LTT51" s="296"/>
      <c r="LTU51" s="296"/>
      <c r="LTV51" s="296"/>
      <c r="LTW51" s="296"/>
      <c r="LTX51" s="296"/>
      <c r="LTY51" s="296"/>
      <c r="LTZ51" s="296"/>
      <c r="LUA51" s="296"/>
      <c r="LUB51" s="296"/>
      <c r="LUC51" s="296"/>
      <c r="LUD51" s="296"/>
      <c r="LUE51" s="296"/>
      <c r="LUF51" s="296"/>
      <c r="LUG51" s="296"/>
      <c r="LUH51" s="296"/>
      <c r="LUI51" s="296"/>
      <c r="LUJ51" s="296"/>
      <c r="LUK51" s="296"/>
      <c r="LUL51" s="296"/>
      <c r="LUM51" s="296"/>
      <c r="LUN51" s="296"/>
      <c r="LUO51" s="296"/>
      <c r="LUP51" s="296"/>
      <c r="LUQ51" s="296"/>
      <c r="LUR51" s="296"/>
      <c r="LUS51" s="296"/>
      <c r="LUT51" s="296"/>
      <c r="LUU51" s="296"/>
      <c r="LUV51" s="296"/>
      <c r="LUW51" s="296"/>
      <c r="LUX51" s="296"/>
      <c r="LUY51" s="296"/>
      <c r="LUZ51" s="296"/>
      <c r="LVA51" s="296"/>
      <c r="LVB51" s="296"/>
      <c r="LVC51" s="296"/>
      <c r="LVD51" s="296"/>
      <c r="LVE51" s="296"/>
      <c r="LVF51" s="296"/>
      <c r="LVG51" s="296"/>
      <c r="LVH51" s="296"/>
      <c r="LVI51" s="296"/>
      <c r="LVJ51" s="296"/>
      <c r="LVK51" s="296"/>
      <c r="LVL51" s="296"/>
      <c r="LVM51" s="296"/>
      <c r="LVN51" s="296"/>
      <c r="LVO51" s="296"/>
      <c r="LVP51" s="296"/>
      <c r="LVQ51" s="296"/>
      <c r="LVR51" s="296"/>
      <c r="LVS51" s="296"/>
      <c r="LVT51" s="296"/>
      <c r="LVU51" s="296"/>
      <c r="LVV51" s="296"/>
      <c r="LVW51" s="296"/>
      <c r="LVX51" s="296"/>
      <c r="LVY51" s="296"/>
      <c r="LVZ51" s="296"/>
      <c r="LWA51" s="296"/>
      <c r="LWB51" s="296"/>
      <c r="LWC51" s="296"/>
      <c r="LWD51" s="296"/>
      <c r="LWE51" s="296"/>
      <c r="LWF51" s="296"/>
      <c r="LWG51" s="296"/>
      <c r="LWH51" s="296"/>
      <c r="LWI51" s="296"/>
      <c r="LWJ51" s="296"/>
      <c r="LWK51" s="296"/>
      <c r="LWL51" s="296"/>
      <c r="LWM51" s="296"/>
      <c r="LWN51" s="296"/>
      <c r="LWO51" s="296"/>
      <c r="LWP51" s="296"/>
      <c r="LWQ51" s="296"/>
      <c r="LWR51" s="296"/>
      <c r="LWS51" s="296"/>
      <c r="LWT51" s="296"/>
      <c r="LWU51" s="296"/>
      <c r="LWV51" s="296"/>
      <c r="LWW51" s="296"/>
      <c r="LWX51" s="296"/>
      <c r="LWY51" s="296"/>
      <c r="LWZ51" s="296"/>
      <c r="LXA51" s="296"/>
      <c r="LXB51" s="296"/>
      <c r="LXC51" s="296"/>
      <c r="LXD51" s="296"/>
      <c r="LXE51" s="296"/>
      <c r="LXF51" s="296"/>
      <c r="LXG51" s="296"/>
      <c r="LXH51" s="296"/>
      <c r="LXI51" s="296"/>
      <c r="LXJ51" s="296"/>
      <c r="LXK51" s="296"/>
      <c r="LXL51" s="296"/>
      <c r="LXM51" s="296"/>
      <c r="LXN51" s="296"/>
      <c r="LXO51" s="296"/>
      <c r="LXP51" s="296"/>
      <c r="LXQ51" s="296"/>
      <c r="LXR51" s="296"/>
      <c r="LXS51" s="296"/>
      <c r="LXT51" s="296"/>
      <c r="LXU51" s="296"/>
      <c r="LXV51" s="296"/>
      <c r="LXW51" s="296"/>
      <c r="LXX51" s="296"/>
      <c r="LXY51" s="296"/>
      <c r="LXZ51" s="296"/>
      <c r="LYA51" s="296"/>
      <c r="LYB51" s="296"/>
      <c r="LYC51" s="296"/>
      <c r="LYD51" s="296"/>
      <c r="LYE51" s="296"/>
      <c r="LYF51" s="296"/>
      <c r="LYG51" s="296"/>
      <c r="LYH51" s="296"/>
      <c r="LYI51" s="296"/>
      <c r="LYJ51" s="296"/>
      <c r="LYK51" s="296"/>
      <c r="LYL51" s="296"/>
      <c r="LYM51" s="296"/>
      <c r="LYN51" s="296"/>
      <c r="LYO51" s="296"/>
      <c r="LYP51" s="296"/>
      <c r="LYQ51" s="296"/>
      <c r="LYR51" s="296"/>
      <c r="LYS51" s="296"/>
      <c r="LYT51" s="296"/>
      <c r="LYU51" s="296"/>
      <c r="LYV51" s="296"/>
      <c r="LYW51" s="296"/>
      <c r="LYX51" s="296"/>
      <c r="LYY51" s="296"/>
      <c r="LYZ51" s="296"/>
      <c r="LZA51" s="296"/>
      <c r="LZB51" s="296"/>
      <c r="LZC51" s="296"/>
      <c r="LZD51" s="296"/>
      <c r="LZE51" s="296"/>
      <c r="LZF51" s="296"/>
      <c r="LZG51" s="296"/>
      <c r="LZH51" s="296"/>
      <c r="LZI51" s="296"/>
      <c r="LZJ51" s="296"/>
      <c r="LZK51" s="296"/>
      <c r="LZL51" s="296"/>
      <c r="LZM51" s="296"/>
      <c r="LZN51" s="296"/>
      <c r="LZO51" s="296"/>
      <c r="LZP51" s="296"/>
      <c r="LZQ51" s="296"/>
      <c r="LZR51" s="296"/>
      <c r="LZS51" s="296"/>
      <c r="LZT51" s="296"/>
      <c r="LZU51" s="296"/>
      <c r="LZV51" s="296"/>
      <c r="LZW51" s="296"/>
      <c r="LZX51" s="296"/>
      <c r="LZY51" s="296"/>
      <c r="LZZ51" s="296"/>
      <c r="MAA51" s="296"/>
      <c r="MAB51" s="296"/>
      <c r="MAC51" s="296"/>
      <c r="MAD51" s="296"/>
      <c r="MAE51" s="296"/>
      <c r="MAF51" s="296"/>
      <c r="MAG51" s="296"/>
      <c r="MAH51" s="296"/>
      <c r="MAI51" s="296"/>
      <c r="MAJ51" s="296"/>
      <c r="MAK51" s="296"/>
      <c r="MAL51" s="296"/>
      <c r="MAM51" s="296"/>
      <c r="MAN51" s="296"/>
      <c r="MAO51" s="296"/>
      <c r="MAP51" s="296"/>
      <c r="MAQ51" s="296"/>
      <c r="MAR51" s="296"/>
      <c r="MAS51" s="296"/>
      <c r="MAT51" s="296"/>
      <c r="MAU51" s="296"/>
      <c r="MAV51" s="296"/>
      <c r="MAW51" s="296"/>
      <c r="MAX51" s="296"/>
      <c r="MAY51" s="296"/>
      <c r="MAZ51" s="296"/>
      <c r="MBA51" s="296"/>
      <c r="MBB51" s="296"/>
      <c r="MBC51" s="296"/>
      <c r="MBD51" s="296"/>
      <c r="MBE51" s="296"/>
      <c r="MBF51" s="296"/>
      <c r="MBG51" s="296"/>
      <c r="MBH51" s="296"/>
      <c r="MBI51" s="296"/>
      <c r="MBJ51" s="296"/>
      <c r="MBK51" s="296"/>
      <c r="MBL51" s="296"/>
      <c r="MBM51" s="296"/>
      <c r="MBN51" s="296"/>
      <c r="MBO51" s="296"/>
      <c r="MBP51" s="296"/>
      <c r="MBQ51" s="296"/>
      <c r="MBR51" s="296"/>
      <c r="MBS51" s="296"/>
      <c r="MBT51" s="296"/>
      <c r="MBU51" s="296"/>
      <c r="MBV51" s="296"/>
      <c r="MBW51" s="296"/>
      <c r="MBX51" s="296"/>
      <c r="MBY51" s="296"/>
      <c r="MBZ51" s="296"/>
      <c r="MCA51" s="296"/>
      <c r="MCB51" s="296"/>
      <c r="MCC51" s="296"/>
      <c r="MCD51" s="296"/>
      <c r="MCE51" s="296"/>
      <c r="MCF51" s="296"/>
      <c r="MCG51" s="296"/>
      <c r="MCH51" s="296"/>
      <c r="MCI51" s="296"/>
      <c r="MCJ51" s="296"/>
      <c r="MCK51" s="296"/>
      <c r="MCL51" s="296"/>
      <c r="MCM51" s="296"/>
      <c r="MCN51" s="296"/>
      <c r="MCO51" s="296"/>
      <c r="MCP51" s="296"/>
      <c r="MCQ51" s="296"/>
      <c r="MCR51" s="296"/>
      <c r="MCS51" s="296"/>
      <c r="MCT51" s="296"/>
      <c r="MCU51" s="296"/>
      <c r="MCV51" s="296"/>
      <c r="MCW51" s="296"/>
      <c r="MCX51" s="296"/>
      <c r="MCY51" s="296"/>
      <c r="MCZ51" s="296"/>
      <c r="MDA51" s="296"/>
      <c r="MDB51" s="296"/>
      <c r="MDC51" s="296"/>
      <c r="MDD51" s="296"/>
      <c r="MDE51" s="296"/>
      <c r="MDF51" s="296"/>
      <c r="MDG51" s="296"/>
      <c r="MDH51" s="296"/>
      <c r="MDI51" s="296"/>
      <c r="MDJ51" s="296"/>
      <c r="MDK51" s="296"/>
      <c r="MDL51" s="296"/>
      <c r="MDM51" s="296"/>
      <c r="MDN51" s="296"/>
      <c r="MDO51" s="296"/>
      <c r="MDP51" s="296"/>
      <c r="MDQ51" s="296"/>
      <c r="MDR51" s="296"/>
      <c r="MDS51" s="296"/>
      <c r="MDT51" s="296"/>
      <c r="MDU51" s="296"/>
      <c r="MDV51" s="296"/>
      <c r="MDW51" s="296"/>
      <c r="MDX51" s="296"/>
      <c r="MDY51" s="296"/>
      <c r="MDZ51" s="296"/>
      <c r="MEA51" s="296"/>
      <c r="MEB51" s="296"/>
      <c r="MEC51" s="296"/>
      <c r="MED51" s="296"/>
      <c r="MEE51" s="296"/>
      <c r="MEF51" s="296"/>
      <c r="MEG51" s="296"/>
      <c r="MEH51" s="296"/>
      <c r="MEI51" s="296"/>
      <c r="MEJ51" s="296"/>
      <c r="MEK51" s="296"/>
      <c r="MEL51" s="296"/>
      <c r="MEM51" s="296"/>
      <c r="MEN51" s="296"/>
      <c r="MEO51" s="296"/>
      <c r="MEP51" s="296"/>
      <c r="MEQ51" s="296"/>
      <c r="MER51" s="296"/>
      <c r="MES51" s="296"/>
      <c r="MET51" s="296"/>
      <c r="MEU51" s="296"/>
      <c r="MEV51" s="296"/>
      <c r="MEW51" s="296"/>
      <c r="MEX51" s="296"/>
      <c r="MEY51" s="296"/>
      <c r="MEZ51" s="296"/>
      <c r="MFA51" s="296"/>
      <c r="MFB51" s="296"/>
      <c r="MFC51" s="296"/>
      <c r="MFD51" s="296"/>
      <c r="MFE51" s="296"/>
      <c r="MFF51" s="296"/>
      <c r="MFG51" s="296"/>
      <c r="MFH51" s="296"/>
      <c r="MFI51" s="296"/>
      <c r="MFJ51" s="296"/>
      <c r="MFK51" s="296"/>
      <c r="MFL51" s="296"/>
      <c r="MFM51" s="296"/>
      <c r="MFN51" s="296"/>
      <c r="MFO51" s="296"/>
      <c r="MFP51" s="296"/>
      <c r="MFQ51" s="296"/>
      <c r="MFR51" s="296"/>
      <c r="MFS51" s="296"/>
      <c r="MFT51" s="296"/>
      <c r="MFU51" s="296"/>
      <c r="MFV51" s="296"/>
      <c r="MFW51" s="296"/>
      <c r="MFX51" s="296"/>
      <c r="MFY51" s="296"/>
      <c r="MFZ51" s="296"/>
      <c r="MGA51" s="296"/>
      <c r="MGB51" s="296"/>
      <c r="MGC51" s="296"/>
      <c r="MGD51" s="296"/>
      <c r="MGE51" s="296"/>
      <c r="MGF51" s="296"/>
      <c r="MGG51" s="296"/>
      <c r="MGH51" s="296"/>
      <c r="MGI51" s="296"/>
      <c r="MGJ51" s="296"/>
      <c r="MGK51" s="296"/>
      <c r="MGL51" s="296"/>
      <c r="MGM51" s="296"/>
      <c r="MGN51" s="296"/>
      <c r="MGO51" s="296"/>
      <c r="MGP51" s="296"/>
      <c r="MGQ51" s="296"/>
      <c r="MGR51" s="296"/>
      <c r="MGS51" s="296"/>
      <c r="MGT51" s="296"/>
      <c r="MGU51" s="296"/>
      <c r="MGV51" s="296"/>
      <c r="MGW51" s="296"/>
      <c r="MGX51" s="296"/>
      <c r="MGY51" s="296"/>
      <c r="MGZ51" s="296"/>
      <c r="MHA51" s="296"/>
      <c r="MHB51" s="296"/>
      <c r="MHC51" s="296"/>
      <c r="MHD51" s="296"/>
      <c r="MHE51" s="296"/>
      <c r="MHF51" s="296"/>
      <c r="MHG51" s="296"/>
      <c r="MHH51" s="296"/>
      <c r="MHI51" s="296"/>
      <c r="MHJ51" s="296"/>
      <c r="MHK51" s="296"/>
      <c r="MHL51" s="296"/>
      <c r="MHM51" s="296"/>
      <c r="MHN51" s="296"/>
      <c r="MHO51" s="296"/>
      <c r="MHP51" s="296"/>
      <c r="MHQ51" s="296"/>
      <c r="MHR51" s="296"/>
      <c r="MHS51" s="296"/>
      <c r="MHT51" s="296"/>
      <c r="MHU51" s="296"/>
      <c r="MHV51" s="296"/>
      <c r="MHW51" s="296"/>
      <c r="MHX51" s="296"/>
      <c r="MHY51" s="296"/>
      <c r="MHZ51" s="296"/>
      <c r="MIA51" s="296"/>
      <c r="MIB51" s="296"/>
      <c r="MIC51" s="296"/>
      <c r="MID51" s="296"/>
      <c r="MIE51" s="296"/>
      <c r="MIF51" s="296"/>
      <c r="MIG51" s="296"/>
      <c r="MIH51" s="296"/>
      <c r="MII51" s="296"/>
      <c r="MIJ51" s="296"/>
      <c r="MIK51" s="296"/>
      <c r="MIL51" s="296"/>
      <c r="MIM51" s="296"/>
      <c r="MIN51" s="296"/>
      <c r="MIO51" s="296"/>
      <c r="MIP51" s="296"/>
      <c r="MIQ51" s="296"/>
      <c r="MIR51" s="296"/>
      <c r="MIS51" s="296"/>
      <c r="MIT51" s="296"/>
      <c r="MIU51" s="296"/>
      <c r="MIV51" s="296"/>
      <c r="MIW51" s="296"/>
      <c r="MIX51" s="296"/>
      <c r="MIY51" s="296"/>
      <c r="MIZ51" s="296"/>
      <c r="MJA51" s="296"/>
      <c r="MJB51" s="296"/>
      <c r="MJC51" s="296"/>
      <c r="MJD51" s="296"/>
      <c r="MJE51" s="296"/>
      <c r="MJF51" s="296"/>
      <c r="MJG51" s="296"/>
      <c r="MJH51" s="296"/>
      <c r="MJI51" s="296"/>
      <c r="MJJ51" s="296"/>
      <c r="MJK51" s="296"/>
      <c r="MJL51" s="296"/>
      <c r="MJM51" s="296"/>
      <c r="MJN51" s="296"/>
      <c r="MJO51" s="296"/>
      <c r="MJP51" s="296"/>
      <c r="MJQ51" s="296"/>
      <c r="MJR51" s="296"/>
      <c r="MJS51" s="296"/>
      <c r="MJT51" s="296"/>
      <c r="MJU51" s="296"/>
      <c r="MJV51" s="296"/>
      <c r="MJW51" s="296"/>
      <c r="MJX51" s="296"/>
      <c r="MJY51" s="296"/>
      <c r="MJZ51" s="296"/>
      <c r="MKA51" s="296"/>
      <c r="MKB51" s="296"/>
      <c r="MKC51" s="296"/>
      <c r="MKD51" s="296"/>
      <c r="MKE51" s="296"/>
      <c r="MKF51" s="296"/>
      <c r="MKG51" s="296"/>
      <c r="MKH51" s="296"/>
      <c r="MKI51" s="296"/>
      <c r="MKJ51" s="296"/>
      <c r="MKK51" s="296"/>
      <c r="MKL51" s="296"/>
      <c r="MKM51" s="296"/>
      <c r="MKN51" s="296"/>
      <c r="MKO51" s="296"/>
      <c r="MKP51" s="296"/>
      <c r="MKQ51" s="296"/>
      <c r="MKR51" s="296"/>
      <c r="MKS51" s="296"/>
      <c r="MKT51" s="296"/>
      <c r="MKU51" s="296"/>
      <c r="MKV51" s="296"/>
      <c r="MKW51" s="296"/>
      <c r="MKX51" s="296"/>
      <c r="MKY51" s="296"/>
      <c r="MKZ51" s="296"/>
      <c r="MLA51" s="296"/>
      <c r="MLB51" s="296"/>
      <c r="MLC51" s="296"/>
      <c r="MLD51" s="296"/>
      <c r="MLE51" s="296"/>
      <c r="MLF51" s="296"/>
      <c r="MLG51" s="296"/>
      <c r="MLH51" s="296"/>
      <c r="MLI51" s="296"/>
      <c r="MLJ51" s="296"/>
      <c r="MLK51" s="296"/>
      <c r="MLL51" s="296"/>
      <c r="MLM51" s="296"/>
      <c r="MLN51" s="296"/>
      <c r="MLO51" s="296"/>
      <c r="MLP51" s="296"/>
      <c r="MLQ51" s="296"/>
      <c r="MLR51" s="296"/>
      <c r="MLS51" s="296"/>
      <c r="MLT51" s="296"/>
      <c r="MLU51" s="296"/>
      <c r="MLV51" s="296"/>
      <c r="MLW51" s="296"/>
      <c r="MLX51" s="296"/>
      <c r="MLY51" s="296"/>
      <c r="MLZ51" s="296"/>
      <c r="MMA51" s="296"/>
      <c r="MMB51" s="296"/>
      <c r="MMC51" s="296"/>
      <c r="MMD51" s="296"/>
      <c r="MME51" s="296"/>
      <c r="MMF51" s="296"/>
      <c r="MMG51" s="296"/>
      <c r="MMH51" s="296"/>
      <c r="MMI51" s="296"/>
      <c r="MMJ51" s="296"/>
      <c r="MMK51" s="296"/>
      <c r="MML51" s="296"/>
      <c r="MMM51" s="296"/>
      <c r="MMN51" s="296"/>
      <c r="MMO51" s="296"/>
      <c r="MMP51" s="296"/>
      <c r="MMQ51" s="296"/>
      <c r="MMR51" s="296"/>
      <c r="MMS51" s="296"/>
      <c r="MMT51" s="296"/>
      <c r="MMU51" s="296"/>
      <c r="MMV51" s="296"/>
      <c r="MMW51" s="296"/>
      <c r="MMX51" s="296"/>
      <c r="MMY51" s="296"/>
      <c r="MMZ51" s="296"/>
      <c r="MNA51" s="296"/>
      <c r="MNB51" s="296"/>
      <c r="MNC51" s="296"/>
      <c r="MND51" s="296"/>
      <c r="MNE51" s="296"/>
      <c r="MNF51" s="296"/>
      <c r="MNG51" s="296"/>
      <c r="MNH51" s="296"/>
      <c r="MNI51" s="296"/>
      <c r="MNJ51" s="296"/>
      <c r="MNK51" s="296"/>
      <c r="MNL51" s="296"/>
      <c r="MNM51" s="296"/>
      <c r="MNN51" s="296"/>
      <c r="MNO51" s="296"/>
      <c r="MNP51" s="296"/>
      <c r="MNQ51" s="296"/>
      <c r="MNR51" s="296"/>
      <c r="MNS51" s="296"/>
      <c r="MNT51" s="296"/>
      <c r="MNU51" s="296"/>
      <c r="MNV51" s="296"/>
      <c r="MNW51" s="296"/>
      <c r="MNX51" s="296"/>
      <c r="MNY51" s="296"/>
      <c r="MNZ51" s="296"/>
      <c r="MOA51" s="296"/>
      <c r="MOB51" s="296"/>
      <c r="MOC51" s="296"/>
      <c r="MOD51" s="296"/>
      <c r="MOE51" s="296"/>
      <c r="MOF51" s="296"/>
      <c r="MOG51" s="296"/>
      <c r="MOH51" s="296"/>
      <c r="MOI51" s="296"/>
      <c r="MOJ51" s="296"/>
      <c r="MOK51" s="296"/>
      <c r="MOL51" s="296"/>
      <c r="MOM51" s="296"/>
      <c r="MON51" s="296"/>
      <c r="MOO51" s="296"/>
      <c r="MOP51" s="296"/>
      <c r="MOQ51" s="296"/>
      <c r="MOR51" s="296"/>
      <c r="MOS51" s="296"/>
      <c r="MOT51" s="296"/>
      <c r="MOU51" s="296"/>
      <c r="MOV51" s="296"/>
      <c r="MOW51" s="296"/>
      <c r="MOX51" s="296"/>
      <c r="MOY51" s="296"/>
      <c r="MOZ51" s="296"/>
      <c r="MPA51" s="296"/>
      <c r="MPB51" s="296"/>
      <c r="MPC51" s="296"/>
      <c r="MPD51" s="296"/>
      <c r="MPE51" s="296"/>
      <c r="MPF51" s="296"/>
      <c r="MPG51" s="296"/>
      <c r="MPH51" s="296"/>
      <c r="MPI51" s="296"/>
      <c r="MPJ51" s="296"/>
      <c r="MPK51" s="296"/>
      <c r="MPL51" s="296"/>
      <c r="MPM51" s="296"/>
      <c r="MPN51" s="296"/>
      <c r="MPO51" s="296"/>
      <c r="MPP51" s="296"/>
      <c r="MPQ51" s="296"/>
      <c r="MPR51" s="296"/>
      <c r="MPS51" s="296"/>
      <c r="MPT51" s="296"/>
      <c r="MPU51" s="296"/>
      <c r="MPV51" s="296"/>
      <c r="MPW51" s="296"/>
      <c r="MPX51" s="296"/>
      <c r="MPY51" s="296"/>
      <c r="MPZ51" s="296"/>
      <c r="MQA51" s="296"/>
      <c r="MQB51" s="296"/>
      <c r="MQC51" s="296"/>
      <c r="MQD51" s="296"/>
      <c r="MQE51" s="296"/>
      <c r="MQF51" s="296"/>
      <c r="MQG51" s="296"/>
      <c r="MQH51" s="296"/>
      <c r="MQI51" s="296"/>
      <c r="MQJ51" s="296"/>
      <c r="MQK51" s="296"/>
      <c r="MQL51" s="296"/>
      <c r="MQM51" s="296"/>
      <c r="MQN51" s="296"/>
      <c r="MQO51" s="296"/>
      <c r="MQP51" s="296"/>
      <c r="MQQ51" s="296"/>
      <c r="MQR51" s="296"/>
      <c r="MQS51" s="296"/>
      <c r="MQT51" s="296"/>
      <c r="MQU51" s="296"/>
      <c r="MQV51" s="296"/>
      <c r="MQW51" s="296"/>
      <c r="MQX51" s="296"/>
      <c r="MQY51" s="296"/>
      <c r="MQZ51" s="296"/>
      <c r="MRA51" s="296"/>
      <c r="MRB51" s="296"/>
      <c r="MRC51" s="296"/>
      <c r="MRD51" s="296"/>
      <c r="MRE51" s="296"/>
      <c r="MRF51" s="296"/>
      <c r="MRG51" s="296"/>
      <c r="MRH51" s="296"/>
      <c r="MRI51" s="296"/>
      <c r="MRJ51" s="296"/>
      <c r="MRK51" s="296"/>
      <c r="MRL51" s="296"/>
      <c r="MRM51" s="296"/>
      <c r="MRN51" s="296"/>
      <c r="MRO51" s="296"/>
      <c r="MRP51" s="296"/>
      <c r="MRQ51" s="296"/>
      <c r="MRR51" s="296"/>
      <c r="MRS51" s="296"/>
      <c r="MRT51" s="296"/>
      <c r="MRU51" s="296"/>
      <c r="MRV51" s="296"/>
      <c r="MRW51" s="296"/>
      <c r="MRX51" s="296"/>
      <c r="MRY51" s="296"/>
      <c r="MRZ51" s="296"/>
      <c r="MSA51" s="296"/>
      <c r="MSB51" s="296"/>
      <c r="MSC51" s="296"/>
      <c r="MSD51" s="296"/>
      <c r="MSE51" s="296"/>
      <c r="MSF51" s="296"/>
      <c r="MSG51" s="296"/>
      <c r="MSH51" s="296"/>
      <c r="MSI51" s="296"/>
      <c r="MSJ51" s="296"/>
      <c r="MSK51" s="296"/>
      <c r="MSL51" s="296"/>
      <c r="MSM51" s="296"/>
      <c r="MSN51" s="296"/>
      <c r="MSO51" s="296"/>
      <c r="MSP51" s="296"/>
      <c r="MSQ51" s="296"/>
      <c r="MSR51" s="296"/>
      <c r="MSS51" s="296"/>
      <c r="MST51" s="296"/>
      <c r="MSU51" s="296"/>
      <c r="MSV51" s="296"/>
      <c r="MSW51" s="296"/>
      <c r="MSX51" s="296"/>
      <c r="MSY51" s="296"/>
      <c r="MSZ51" s="296"/>
      <c r="MTA51" s="296"/>
      <c r="MTB51" s="296"/>
      <c r="MTC51" s="296"/>
      <c r="MTD51" s="296"/>
      <c r="MTE51" s="296"/>
      <c r="MTF51" s="296"/>
      <c r="MTG51" s="296"/>
      <c r="MTH51" s="296"/>
      <c r="MTI51" s="296"/>
      <c r="MTJ51" s="296"/>
      <c r="MTK51" s="296"/>
      <c r="MTL51" s="296"/>
      <c r="MTM51" s="296"/>
      <c r="MTN51" s="296"/>
      <c r="MTO51" s="296"/>
      <c r="MTP51" s="296"/>
      <c r="MTQ51" s="296"/>
      <c r="MTR51" s="296"/>
      <c r="MTS51" s="296"/>
      <c r="MTT51" s="296"/>
      <c r="MTU51" s="296"/>
      <c r="MTV51" s="296"/>
      <c r="MTW51" s="296"/>
      <c r="MTX51" s="296"/>
      <c r="MTY51" s="296"/>
      <c r="MTZ51" s="296"/>
      <c r="MUA51" s="296"/>
      <c r="MUB51" s="296"/>
      <c r="MUC51" s="296"/>
      <c r="MUD51" s="296"/>
      <c r="MUE51" s="296"/>
      <c r="MUF51" s="296"/>
      <c r="MUG51" s="296"/>
      <c r="MUH51" s="296"/>
      <c r="MUI51" s="296"/>
      <c r="MUJ51" s="296"/>
      <c r="MUK51" s="296"/>
      <c r="MUL51" s="296"/>
      <c r="MUM51" s="296"/>
      <c r="MUN51" s="296"/>
      <c r="MUO51" s="296"/>
      <c r="MUP51" s="296"/>
      <c r="MUQ51" s="296"/>
      <c r="MUR51" s="296"/>
      <c r="MUS51" s="296"/>
      <c r="MUT51" s="296"/>
      <c r="MUU51" s="296"/>
      <c r="MUV51" s="296"/>
      <c r="MUW51" s="296"/>
      <c r="MUX51" s="296"/>
      <c r="MUY51" s="296"/>
      <c r="MUZ51" s="296"/>
      <c r="MVA51" s="296"/>
      <c r="MVB51" s="296"/>
      <c r="MVC51" s="296"/>
      <c r="MVD51" s="296"/>
      <c r="MVE51" s="296"/>
      <c r="MVF51" s="296"/>
      <c r="MVG51" s="296"/>
      <c r="MVH51" s="296"/>
      <c r="MVI51" s="296"/>
      <c r="MVJ51" s="296"/>
      <c r="MVK51" s="296"/>
      <c r="MVL51" s="296"/>
      <c r="MVM51" s="296"/>
      <c r="MVN51" s="296"/>
      <c r="MVO51" s="296"/>
      <c r="MVP51" s="296"/>
      <c r="MVQ51" s="296"/>
      <c r="MVR51" s="296"/>
      <c r="MVS51" s="296"/>
      <c r="MVT51" s="296"/>
      <c r="MVU51" s="296"/>
      <c r="MVV51" s="296"/>
      <c r="MVW51" s="296"/>
      <c r="MVX51" s="296"/>
      <c r="MVY51" s="296"/>
      <c r="MVZ51" s="296"/>
      <c r="MWA51" s="296"/>
      <c r="MWB51" s="296"/>
      <c r="MWC51" s="296"/>
      <c r="MWD51" s="296"/>
      <c r="MWE51" s="296"/>
      <c r="MWF51" s="296"/>
      <c r="MWG51" s="296"/>
      <c r="MWH51" s="296"/>
      <c r="MWI51" s="296"/>
      <c r="MWJ51" s="296"/>
      <c r="MWK51" s="296"/>
      <c r="MWL51" s="296"/>
      <c r="MWM51" s="296"/>
      <c r="MWN51" s="296"/>
      <c r="MWO51" s="296"/>
      <c r="MWP51" s="296"/>
      <c r="MWQ51" s="296"/>
      <c r="MWR51" s="296"/>
      <c r="MWS51" s="296"/>
      <c r="MWT51" s="296"/>
      <c r="MWU51" s="296"/>
      <c r="MWV51" s="296"/>
      <c r="MWW51" s="296"/>
      <c r="MWX51" s="296"/>
      <c r="MWY51" s="296"/>
      <c r="MWZ51" s="296"/>
      <c r="MXA51" s="296"/>
      <c r="MXB51" s="296"/>
      <c r="MXC51" s="296"/>
      <c r="MXD51" s="296"/>
      <c r="MXE51" s="296"/>
      <c r="MXF51" s="296"/>
      <c r="MXG51" s="296"/>
      <c r="MXH51" s="296"/>
      <c r="MXI51" s="296"/>
      <c r="MXJ51" s="296"/>
      <c r="MXK51" s="296"/>
      <c r="MXL51" s="296"/>
      <c r="MXM51" s="296"/>
      <c r="MXN51" s="296"/>
      <c r="MXO51" s="296"/>
      <c r="MXP51" s="296"/>
      <c r="MXQ51" s="296"/>
      <c r="MXR51" s="296"/>
      <c r="MXS51" s="296"/>
      <c r="MXT51" s="296"/>
      <c r="MXU51" s="296"/>
      <c r="MXV51" s="296"/>
      <c r="MXW51" s="296"/>
      <c r="MXX51" s="296"/>
      <c r="MXY51" s="296"/>
      <c r="MXZ51" s="296"/>
      <c r="MYA51" s="296"/>
      <c r="MYB51" s="296"/>
      <c r="MYC51" s="296"/>
      <c r="MYD51" s="296"/>
      <c r="MYE51" s="296"/>
      <c r="MYF51" s="296"/>
      <c r="MYG51" s="296"/>
      <c r="MYH51" s="296"/>
      <c r="MYI51" s="296"/>
      <c r="MYJ51" s="296"/>
      <c r="MYK51" s="296"/>
      <c r="MYL51" s="296"/>
      <c r="MYM51" s="296"/>
      <c r="MYN51" s="296"/>
      <c r="MYO51" s="296"/>
      <c r="MYP51" s="296"/>
      <c r="MYQ51" s="296"/>
      <c r="MYR51" s="296"/>
      <c r="MYS51" s="296"/>
      <c r="MYT51" s="296"/>
      <c r="MYU51" s="296"/>
      <c r="MYV51" s="296"/>
      <c r="MYW51" s="296"/>
      <c r="MYX51" s="296"/>
      <c r="MYY51" s="296"/>
      <c r="MYZ51" s="296"/>
      <c r="MZA51" s="296"/>
      <c r="MZB51" s="296"/>
      <c r="MZC51" s="296"/>
      <c r="MZD51" s="296"/>
      <c r="MZE51" s="296"/>
      <c r="MZF51" s="296"/>
      <c r="MZG51" s="296"/>
      <c r="MZH51" s="296"/>
      <c r="MZI51" s="296"/>
      <c r="MZJ51" s="296"/>
      <c r="MZK51" s="296"/>
      <c r="MZL51" s="296"/>
      <c r="MZM51" s="296"/>
      <c r="MZN51" s="296"/>
      <c r="MZO51" s="296"/>
      <c r="MZP51" s="296"/>
      <c r="MZQ51" s="296"/>
      <c r="MZR51" s="296"/>
      <c r="MZS51" s="296"/>
      <c r="MZT51" s="296"/>
      <c r="MZU51" s="296"/>
      <c r="MZV51" s="296"/>
      <c r="MZW51" s="296"/>
      <c r="MZX51" s="296"/>
      <c r="MZY51" s="296"/>
      <c r="MZZ51" s="296"/>
      <c r="NAA51" s="296"/>
      <c r="NAB51" s="296"/>
      <c r="NAC51" s="296"/>
      <c r="NAD51" s="296"/>
      <c r="NAE51" s="296"/>
      <c r="NAF51" s="296"/>
      <c r="NAG51" s="296"/>
      <c r="NAH51" s="296"/>
      <c r="NAI51" s="296"/>
      <c r="NAJ51" s="296"/>
      <c r="NAK51" s="296"/>
      <c r="NAL51" s="296"/>
      <c r="NAM51" s="296"/>
      <c r="NAN51" s="296"/>
      <c r="NAO51" s="296"/>
      <c r="NAP51" s="296"/>
      <c r="NAQ51" s="296"/>
      <c r="NAR51" s="296"/>
      <c r="NAS51" s="296"/>
      <c r="NAT51" s="296"/>
      <c r="NAU51" s="296"/>
      <c r="NAV51" s="296"/>
      <c r="NAW51" s="296"/>
      <c r="NAX51" s="296"/>
      <c r="NAY51" s="296"/>
      <c r="NAZ51" s="296"/>
      <c r="NBA51" s="296"/>
      <c r="NBB51" s="296"/>
      <c r="NBC51" s="296"/>
      <c r="NBD51" s="296"/>
      <c r="NBE51" s="296"/>
      <c r="NBF51" s="296"/>
      <c r="NBG51" s="296"/>
      <c r="NBH51" s="296"/>
      <c r="NBI51" s="296"/>
      <c r="NBJ51" s="296"/>
      <c r="NBK51" s="296"/>
      <c r="NBL51" s="296"/>
      <c r="NBM51" s="296"/>
      <c r="NBN51" s="296"/>
      <c r="NBO51" s="296"/>
      <c r="NBP51" s="296"/>
      <c r="NBQ51" s="296"/>
      <c r="NBR51" s="296"/>
      <c r="NBS51" s="296"/>
      <c r="NBT51" s="296"/>
      <c r="NBU51" s="296"/>
      <c r="NBV51" s="296"/>
      <c r="NBW51" s="296"/>
      <c r="NBX51" s="296"/>
      <c r="NBY51" s="296"/>
      <c r="NBZ51" s="296"/>
      <c r="NCA51" s="296"/>
      <c r="NCB51" s="296"/>
      <c r="NCC51" s="296"/>
      <c r="NCD51" s="296"/>
      <c r="NCE51" s="296"/>
      <c r="NCF51" s="296"/>
      <c r="NCG51" s="296"/>
      <c r="NCH51" s="296"/>
      <c r="NCI51" s="296"/>
      <c r="NCJ51" s="296"/>
      <c r="NCK51" s="296"/>
      <c r="NCL51" s="296"/>
      <c r="NCM51" s="296"/>
      <c r="NCN51" s="296"/>
      <c r="NCO51" s="296"/>
      <c r="NCP51" s="296"/>
      <c r="NCQ51" s="296"/>
      <c r="NCR51" s="296"/>
      <c r="NCS51" s="296"/>
      <c r="NCT51" s="296"/>
      <c r="NCU51" s="296"/>
      <c r="NCV51" s="296"/>
      <c r="NCW51" s="296"/>
      <c r="NCX51" s="296"/>
      <c r="NCY51" s="296"/>
      <c r="NCZ51" s="296"/>
      <c r="NDA51" s="296"/>
      <c r="NDB51" s="296"/>
      <c r="NDC51" s="296"/>
      <c r="NDD51" s="296"/>
      <c r="NDE51" s="296"/>
      <c r="NDF51" s="296"/>
      <c r="NDG51" s="296"/>
      <c r="NDH51" s="296"/>
      <c r="NDI51" s="296"/>
      <c r="NDJ51" s="296"/>
      <c r="NDK51" s="296"/>
      <c r="NDL51" s="296"/>
      <c r="NDM51" s="296"/>
      <c r="NDN51" s="296"/>
      <c r="NDO51" s="296"/>
      <c r="NDP51" s="296"/>
      <c r="NDQ51" s="296"/>
      <c r="NDR51" s="296"/>
      <c r="NDS51" s="296"/>
      <c r="NDT51" s="296"/>
      <c r="NDU51" s="296"/>
      <c r="NDV51" s="296"/>
      <c r="NDW51" s="296"/>
      <c r="NDX51" s="296"/>
      <c r="NDY51" s="296"/>
      <c r="NDZ51" s="296"/>
      <c r="NEA51" s="296"/>
      <c r="NEB51" s="296"/>
      <c r="NEC51" s="296"/>
      <c r="NED51" s="296"/>
      <c r="NEE51" s="296"/>
      <c r="NEF51" s="296"/>
      <c r="NEG51" s="296"/>
      <c r="NEH51" s="296"/>
      <c r="NEI51" s="296"/>
      <c r="NEJ51" s="296"/>
      <c r="NEK51" s="296"/>
      <c r="NEL51" s="296"/>
      <c r="NEM51" s="296"/>
      <c r="NEN51" s="296"/>
      <c r="NEO51" s="296"/>
      <c r="NEP51" s="296"/>
      <c r="NEQ51" s="296"/>
      <c r="NER51" s="296"/>
      <c r="NES51" s="296"/>
      <c r="NET51" s="296"/>
      <c r="NEU51" s="296"/>
      <c r="NEV51" s="296"/>
      <c r="NEW51" s="296"/>
      <c r="NEX51" s="296"/>
      <c r="NEY51" s="296"/>
      <c r="NEZ51" s="296"/>
      <c r="NFA51" s="296"/>
      <c r="NFB51" s="296"/>
      <c r="NFC51" s="296"/>
      <c r="NFD51" s="296"/>
      <c r="NFE51" s="296"/>
      <c r="NFF51" s="296"/>
      <c r="NFG51" s="296"/>
      <c r="NFH51" s="296"/>
      <c r="NFI51" s="296"/>
      <c r="NFJ51" s="296"/>
      <c r="NFK51" s="296"/>
      <c r="NFL51" s="296"/>
      <c r="NFM51" s="296"/>
      <c r="NFN51" s="296"/>
      <c r="NFO51" s="296"/>
      <c r="NFP51" s="296"/>
      <c r="NFQ51" s="296"/>
      <c r="NFR51" s="296"/>
      <c r="NFS51" s="296"/>
      <c r="NFT51" s="296"/>
      <c r="NFU51" s="296"/>
      <c r="NFV51" s="296"/>
      <c r="NFW51" s="296"/>
      <c r="NFX51" s="296"/>
      <c r="NFY51" s="296"/>
      <c r="NFZ51" s="296"/>
      <c r="NGA51" s="296"/>
      <c r="NGB51" s="296"/>
      <c r="NGC51" s="296"/>
      <c r="NGD51" s="296"/>
      <c r="NGE51" s="296"/>
      <c r="NGF51" s="296"/>
      <c r="NGG51" s="296"/>
      <c r="NGH51" s="296"/>
      <c r="NGI51" s="296"/>
      <c r="NGJ51" s="296"/>
      <c r="NGK51" s="296"/>
      <c r="NGL51" s="296"/>
      <c r="NGM51" s="296"/>
      <c r="NGN51" s="296"/>
      <c r="NGO51" s="296"/>
      <c r="NGP51" s="296"/>
      <c r="NGQ51" s="296"/>
      <c r="NGR51" s="296"/>
      <c r="NGS51" s="296"/>
      <c r="NGT51" s="296"/>
      <c r="NGU51" s="296"/>
      <c r="NGV51" s="296"/>
      <c r="NGW51" s="296"/>
      <c r="NGX51" s="296"/>
      <c r="NGY51" s="296"/>
      <c r="NGZ51" s="296"/>
      <c r="NHA51" s="296"/>
      <c r="NHB51" s="296"/>
      <c r="NHC51" s="296"/>
      <c r="NHD51" s="296"/>
      <c r="NHE51" s="296"/>
      <c r="NHF51" s="296"/>
      <c r="NHG51" s="296"/>
      <c r="NHH51" s="296"/>
      <c r="NHI51" s="296"/>
      <c r="NHJ51" s="296"/>
      <c r="NHK51" s="296"/>
      <c r="NHL51" s="296"/>
      <c r="NHM51" s="296"/>
      <c r="NHN51" s="296"/>
      <c r="NHO51" s="296"/>
      <c r="NHP51" s="296"/>
      <c r="NHQ51" s="296"/>
      <c r="NHR51" s="296"/>
      <c r="NHS51" s="296"/>
      <c r="NHT51" s="296"/>
      <c r="NHU51" s="296"/>
      <c r="NHV51" s="296"/>
      <c r="NHW51" s="296"/>
      <c r="NHX51" s="296"/>
      <c r="NHY51" s="296"/>
      <c r="NHZ51" s="296"/>
      <c r="NIA51" s="296"/>
      <c r="NIB51" s="296"/>
      <c r="NIC51" s="296"/>
      <c r="NID51" s="296"/>
      <c r="NIE51" s="296"/>
      <c r="NIF51" s="296"/>
      <c r="NIG51" s="296"/>
      <c r="NIH51" s="296"/>
      <c r="NII51" s="296"/>
      <c r="NIJ51" s="296"/>
      <c r="NIK51" s="296"/>
      <c r="NIL51" s="296"/>
      <c r="NIM51" s="296"/>
      <c r="NIN51" s="296"/>
      <c r="NIO51" s="296"/>
      <c r="NIP51" s="296"/>
      <c r="NIQ51" s="296"/>
      <c r="NIR51" s="296"/>
      <c r="NIS51" s="296"/>
      <c r="NIT51" s="296"/>
      <c r="NIU51" s="296"/>
      <c r="NIV51" s="296"/>
      <c r="NIW51" s="296"/>
      <c r="NIX51" s="296"/>
      <c r="NIY51" s="296"/>
      <c r="NIZ51" s="296"/>
      <c r="NJA51" s="296"/>
      <c r="NJB51" s="296"/>
      <c r="NJC51" s="296"/>
      <c r="NJD51" s="296"/>
      <c r="NJE51" s="296"/>
      <c r="NJF51" s="296"/>
      <c r="NJG51" s="296"/>
      <c r="NJH51" s="296"/>
      <c r="NJI51" s="296"/>
      <c r="NJJ51" s="296"/>
      <c r="NJK51" s="296"/>
      <c r="NJL51" s="296"/>
      <c r="NJM51" s="296"/>
      <c r="NJN51" s="296"/>
      <c r="NJO51" s="296"/>
      <c r="NJP51" s="296"/>
      <c r="NJQ51" s="296"/>
      <c r="NJR51" s="296"/>
      <c r="NJS51" s="296"/>
      <c r="NJT51" s="296"/>
      <c r="NJU51" s="296"/>
      <c r="NJV51" s="296"/>
      <c r="NJW51" s="296"/>
      <c r="NJX51" s="296"/>
      <c r="NJY51" s="296"/>
      <c r="NJZ51" s="296"/>
      <c r="NKA51" s="296"/>
      <c r="NKB51" s="296"/>
      <c r="NKC51" s="296"/>
      <c r="NKD51" s="296"/>
      <c r="NKE51" s="296"/>
      <c r="NKF51" s="296"/>
      <c r="NKG51" s="296"/>
      <c r="NKH51" s="296"/>
      <c r="NKI51" s="296"/>
      <c r="NKJ51" s="296"/>
      <c r="NKK51" s="296"/>
      <c r="NKL51" s="296"/>
      <c r="NKM51" s="296"/>
      <c r="NKN51" s="296"/>
      <c r="NKO51" s="296"/>
      <c r="NKP51" s="296"/>
      <c r="NKQ51" s="296"/>
      <c r="NKR51" s="296"/>
      <c r="NKS51" s="296"/>
      <c r="NKT51" s="296"/>
      <c r="NKU51" s="296"/>
      <c r="NKV51" s="296"/>
      <c r="NKW51" s="296"/>
      <c r="NKX51" s="296"/>
      <c r="NKY51" s="296"/>
      <c r="NKZ51" s="296"/>
      <c r="NLA51" s="296"/>
      <c r="NLB51" s="296"/>
      <c r="NLC51" s="296"/>
      <c r="NLD51" s="296"/>
      <c r="NLE51" s="296"/>
      <c r="NLF51" s="296"/>
      <c r="NLG51" s="296"/>
      <c r="NLH51" s="296"/>
      <c r="NLI51" s="296"/>
      <c r="NLJ51" s="296"/>
      <c r="NLK51" s="296"/>
      <c r="NLL51" s="296"/>
      <c r="NLM51" s="296"/>
      <c r="NLN51" s="296"/>
      <c r="NLO51" s="296"/>
      <c r="NLP51" s="296"/>
      <c r="NLQ51" s="296"/>
      <c r="NLR51" s="296"/>
      <c r="NLS51" s="296"/>
      <c r="NLT51" s="296"/>
      <c r="NLU51" s="296"/>
      <c r="NLV51" s="296"/>
      <c r="NLW51" s="296"/>
      <c r="NLX51" s="296"/>
      <c r="NLY51" s="296"/>
      <c r="NLZ51" s="296"/>
      <c r="NMA51" s="296"/>
      <c r="NMB51" s="296"/>
      <c r="NMC51" s="296"/>
      <c r="NMD51" s="296"/>
      <c r="NME51" s="296"/>
      <c r="NMF51" s="296"/>
      <c r="NMG51" s="296"/>
      <c r="NMH51" s="296"/>
      <c r="NMI51" s="296"/>
      <c r="NMJ51" s="296"/>
      <c r="NMK51" s="296"/>
      <c r="NML51" s="296"/>
      <c r="NMM51" s="296"/>
      <c r="NMN51" s="296"/>
      <c r="NMO51" s="296"/>
      <c r="NMP51" s="296"/>
      <c r="NMQ51" s="296"/>
      <c r="NMR51" s="296"/>
      <c r="NMS51" s="296"/>
      <c r="NMT51" s="296"/>
      <c r="NMU51" s="296"/>
      <c r="NMV51" s="296"/>
      <c r="NMW51" s="296"/>
      <c r="NMX51" s="296"/>
      <c r="NMY51" s="296"/>
      <c r="NMZ51" s="296"/>
      <c r="NNA51" s="296"/>
      <c r="NNB51" s="296"/>
      <c r="NNC51" s="296"/>
      <c r="NND51" s="296"/>
      <c r="NNE51" s="296"/>
      <c r="NNF51" s="296"/>
      <c r="NNG51" s="296"/>
      <c r="NNH51" s="296"/>
      <c r="NNI51" s="296"/>
      <c r="NNJ51" s="296"/>
      <c r="NNK51" s="296"/>
      <c r="NNL51" s="296"/>
      <c r="NNM51" s="296"/>
      <c r="NNN51" s="296"/>
      <c r="NNO51" s="296"/>
      <c r="NNP51" s="296"/>
      <c r="NNQ51" s="296"/>
      <c r="NNR51" s="296"/>
      <c r="NNS51" s="296"/>
      <c r="NNT51" s="296"/>
      <c r="NNU51" s="296"/>
      <c r="NNV51" s="296"/>
      <c r="NNW51" s="296"/>
      <c r="NNX51" s="296"/>
      <c r="NNY51" s="296"/>
      <c r="NNZ51" s="296"/>
      <c r="NOA51" s="296"/>
      <c r="NOB51" s="296"/>
      <c r="NOC51" s="296"/>
      <c r="NOD51" s="296"/>
      <c r="NOE51" s="296"/>
      <c r="NOF51" s="296"/>
      <c r="NOG51" s="296"/>
      <c r="NOH51" s="296"/>
      <c r="NOI51" s="296"/>
      <c r="NOJ51" s="296"/>
      <c r="NOK51" s="296"/>
      <c r="NOL51" s="296"/>
      <c r="NOM51" s="296"/>
      <c r="NON51" s="296"/>
      <c r="NOO51" s="296"/>
      <c r="NOP51" s="296"/>
      <c r="NOQ51" s="296"/>
      <c r="NOR51" s="296"/>
      <c r="NOS51" s="296"/>
      <c r="NOT51" s="296"/>
      <c r="NOU51" s="296"/>
      <c r="NOV51" s="296"/>
      <c r="NOW51" s="296"/>
      <c r="NOX51" s="296"/>
      <c r="NOY51" s="296"/>
      <c r="NOZ51" s="296"/>
      <c r="NPA51" s="296"/>
      <c r="NPB51" s="296"/>
      <c r="NPC51" s="296"/>
      <c r="NPD51" s="296"/>
      <c r="NPE51" s="296"/>
      <c r="NPF51" s="296"/>
      <c r="NPG51" s="296"/>
      <c r="NPH51" s="296"/>
      <c r="NPI51" s="296"/>
      <c r="NPJ51" s="296"/>
      <c r="NPK51" s="296"/>
      <c r="NPL51" s="296"/>
      <c r="NPM51" s="296"/>
      <c r="NPN51" s="296"/>
      <c r="NPO51" s="296"/>
      <c r="NPP51" s="296"/>
      <c r="NPQ51" s="296"/>
      <c r="NPR51" s="296"/>
      <c r="NPS51" s="296"/>
      <c r="NPT51" s="296"/>
      <c r="NPU51" s="296"/>
      <c r="NPV51" s="296"/>
      <c r="NPW51" s="296"/>
      <c r="NPX51" s="296"/>
      <c r="NPY51" s="296"/>
      <c r="NPZ51" s="296"/>
      <c r="NQA51" s="296"/>
      <c r="NQB51" s="296"/>
      <c r="NQC51" s="296"/>
      <c r="NQD51" s="296"/>
      <c r="NQE51" s="296"/>
      <c r="NQF51" s="296"/>
      <c r="NQG51" s="296"/>
      <c r="NQH51" s="296"/>
      <c r="NQI51" s="296"/>
      <c r="NQJ51" s="296"/>
      <c r="NQK51" s="296"/>
      <c r="NQL51" s="296"/>
      <c r="NQM51" s="296"/>
      <c r="NQN51" s="296"/>
      <c r="NQO51" s="296"/>
      <c r="NQP51" s="296"/>
      <c r="NQQ51" s="296"/>
      <c r="NQR51" s="296"/>
      <c r="NQS51" s="296"/>
      <c r="NQT51" s="296"/>
      <c r="NQU51" s="296"/>
      <c r="NQV51" s="296"/>
      <c r="NQW51" s="296"/>
      <c r="NQX51" s="296"/>
      <c r="NQY51" s="296"/>
      <c r="NQZ51" s="296"/>
      <c r="NRA51" s="296"/>
      <c r="NRB51" s="296"/>
      <c r="NRC51" s="296"/>
      <c r="NRD51" s="296"/>
      <c r="NRE51" s="296"/>
      <c r="NRF51" s="296"/>
      <c r="NRG51" s="296"/>
      <c r="NRH51" s="296"/>
      <c r="NRI51" s="296"/>
      <c r="NRJ51" s="296"/>
      <c r="NRK51" s="296"/>
      <c r="NRL51" s="296"/>
      <c r="NRM51" s="296"/>
      <c r="NRN51" s="296"/>
      <c r="NRO51" s="296"/>
      <c r="NRP51" s="296"/>
      <c r="NRQ51" s="296"/>
      <c r="NRR51" s="296"/>
      <c r="NRS51" s="296"/>
      <c r="NRT51" s="296"/>
      <c r="NRU51" s="296"/>
      <c r="NRV51" s="296"/>
      <c r="NRW51" s="296"/>
      <c r="NRX51" s="296"/>
      <c r="NRY51" s="296"/>
      <c r="NRZ51" s="296"/>
      <c r="NSA51" s="296"/>
      <c r="NSB51" s="296"/>
      <c r="NSC51" s="296"/>
      <c r="NSD51" s="296"/>
      <c r="NSE51" s="296"/>
      <c r="NSF51" s="296"/>
      <c r="NSG51" s="296"/>
      <c r="NSH51" s="296"/>
      <c r="NSI51" s="296"/>
      <c r="NSJ51" s="296"/>
      <c r="NSK51" s="296"/>
      <c r="NSL51" s="296"/>
      <c r="NSM51" s="296"/>
      <c r="NSN51" s="296"/>
      <c r="NSO51" s="296"/>
      <c r="NSP51" s="296"/>
      <c r="NSQ51" s="296"/>
      <c r="NSR51" s="296"/>
      <c r="NSS51" s="296"/>
      <c r="NST51" s="296"/>
      <c r="NSU51" s="296"/>
      <c r="NSV51" s="296"/>
      <c r="NSW51" s="296"/>
      <c r="NSX51" s="296"/>
      <c r="NSY51" s="296"/>
      <c r="NSZ51" s="296"/>
      <c r="NTA51" s="296"/>
      <c r="NTB51" s="296"/>
      <c r="NTC51" s="296"/>
      <c r="NTD51" s="296"/>
      <c r="NTE51" s="296"/>
      <c r="NTF51" s="296"/>
      <c r="NTG51" s="296"/>
      <c r="NTH51" s="296"/>
      <c r="NTI51" s="296"/>
      <c r="NTJ51" s="296"/>
      <c r="NTK51" s="296"/>
      <c r="NTL51" s="296"/>
      <c r="NTM51" s="296"/>
      <c r="NTN51" s="296"/>
      <c r="NTO51" s="296"/>
      <c r="NTP51" s="296"/>
      <c r="NTQ51" s="296"/>
      <c r="NTR51" s="296"/>
      <c r="NTS51" s="296"/>
      <c r="NTT51" s="296"/>
      <c r="NTU51" s="296"/>
      <c r="NTV51" s="296"/>
      <c r="NTW51" s="296"/>
      <c r="NTX51" s="296"/>
      <c r="NTY51" s="296"/>
      <c r="NTZ51" s="296"/>
      <c r="NUA51" s="296"/>
      <c r="NUB51" s="296"/>
      <c r="NUC51" s="296"/>
      <c r="NUD51" s="296"/>
      <c r="NUE51" s="296"/>
      <c r="NUF51" s="296"/>
      <c r="NUG51" s="296"/>
      <c r="NUH51" s="296"/>
      <c r="NUI51" s="296"/>
      <c r="NUJ51" s="296"/>
      <c r="NUK51" s="296"/>
      <c r="NUL51" s="296"/>
      <c r="NUM51" s="296"/>
      <c r="NUN51" s="296"/>
      <c r="NUO51" s="296"/>
      <c r="NUP51" s="296"/>
      <c r="NUQ51" s="296"/>
      <c r="NUR51" s="296"/>
      <c r="NUS51" s="296"/>
      <c r="NUT51" s="296"/>
      <c r="NUU51" s="296"/>
      <c r="NUV51" s="296"/>
      <c r="NUW51" s="296"/>
      <c r="NUX51" s="296"/>
      <c r="NUY51" s="296"/>
      <c r="NUZ51" s="296"/>
      <c r="NVA51" s="296"/>
      <c r="NVB51" s="296"/>
      <c r="NVC51" s="296"/>
      <c r="NVD51" s="296"/>
      <c r="NVE51" s="296"/>
      <c r="NVF51" s="296"/>
      <c r="NVG51" s="296"/>
      <c r="NVH51" s="296"/>
      <c r="NVI51" s="296"/>
      <c r="NVJ51" s="296"/>
      <c r="NVK51" s="296"/>
      <c r="NVL51" s="296"/>
      <c r="NVM51" s="296"/>
      <c r="NVN51" s="296"/>
      <c r="NVO51" s="296"/>
      <c r="NVP51" s="296"/>
      <c r="NVQ51" s="296"/>
      <c r="NVR51" s="296"/>
      <c r="NVS51" s="296"/>
      <c r="NVT51" s="296"/>
      <c r="NVU51" s="296"/>
      <c r="NVV51" s="296"/>
      <c r="NVW51" s="296"/>
      <c r="NVX51" s="296"/>
      <c r="NVY51" s="296"/>
      <c r="NVZ51" s="296"/>
      <c r="NWA51" s="296"/>
      <c r="NWB51" s="296"/>
      <c r="NWC51" s="296"/>
      <c r="NWD51" s="296"/>
      <c r="NWE51" s="296"/>
      <c r="NWF51" s="296"/>
      <c r="NWG51" s="296"/>
      <c r="NWH51" s="296"/>
      <c r="NWI51" s="296"/>
      <c r="NWJ51" s="296"/>
      <c r="NWK51" s="296"/>
      <c r="NWL51" s="296"/>
      <c r="NWM51" s="296"/>
      <c r="NWN51" s="296"/>
      <c r="NWO51" s="296"/>
      <c r="NWP51" s="296"/>
      <c r="NWQ51" s="296"/>
      <c r="NWR51" s="296"/>
      <c r="NWS51" s="296"/>
      <c r="NWT51" s="296"/>
      <c r="NWU51" s="296"/>
      <c r="NWV51" s="296"/>
      <c r="NWW51" s="296"/>
      <c r="NWX51" s="296"/>
      <c r="NWY51" s="296"/>
      <c r="NWZ51" s="296"/>
      <c r="NXA51" s="296"/>
      <c r="NXB51" s="296"/>
      <c r="NXC51" s="296"/>
      <c r="NXD51" s="296"/>
      <c r="NXE51" s="296"/>
      <c r="NXF51" s="296"/>
      <c r="NXG51" s="296"/>
      <c r="NXH51" s="296"/>
      <c r="NXI51" s="296"/>
      <c r="NXJ51" s="296"/>
      <c r="NXK51" s="296"/>
      <c r="NXL51" s="296"/>
      <c r="NXM51" s="296"/>
      <c r="NXN51" s="296"/>
      <c r="NXO51" s="296"/>
      <c r="NXP51" s="296"/>
      <c r="NXQ51" s="296"/>
      <c r="NXR51" s="296"/>
      <c r="NXS51" s="296"/>
      <c r="NXT51" s="296"/>
      <c r="NXU51" s="296"/>
      <c r="NXV51" s="296"/>
      <c r="NXW51" s="296"/>
      <c r="NXX51" s="296"/>
      <c r="NXY51" s="296"/>
      <c r="NXZ51" s="296"/>
      <c r="NYA51" s="296"/>
      <c r="NYB51" s="296"/>
      <c r="NYC51" s="296"/>
      <c r="NYD51" s="296"/>
      <c r="NYE51" s="296"/>
      <c r="NYF51" s="296"/>
      <c r="NYG51" s="296"/>
      <c r="NYH51" s="296"/>
      <c r="NYI51" s="296"/>
      <c r="NYJ51" s="296"/>
      <c r="NYK51" s="296"/>
      <c r="NYL51" s="296"/>
      <c r="NYM51" s="296"/>
      <c r="NYN51" s="296"/>
      <c r="NYO51" s="296"/>
      <c r="NYP51" s="296"/>
      <c r="NYQ51" s="296"/>
      <c r="NYR51" s="296"/>
      <c r="NYS51" s="296"/>
      <c r="NYT51" s="296"/>
      <c r="NYU51" s="296"/>
      <c r="NYV51" s="296"/>
      <c r="NYW51" s="296"/>
      <c r="NYX51" s="296"/>
      <c r="NYY51" s="296"/>
      <c r="NYZ51" s="296"/>
      <c r="NZA51" s="296"/>
      <c r="NZB51" s="296"/>
      <c r="NZC51" s="296"/>
      <c r="NZD51" s="296"/>
      <c r="NZE51" s="296"/>
      <c r="NZF51" s="296"/>
      <c r="NZG51" s="296"/>
      <c r="NZH51" s="296"/>
      <c r="NZI51" s="296"/>
      <c r="NZJ51" s="296"/>
      <c r="NZK51" s="296"/>
      <c r="NZL51" s="296"/>
      <c r="NZM51" s="296"/>
      <c r="NZN51" s="296"/>
      <c r="NZO51" s="296"/>
      <c r="NZP51" s="296"/>
      <c r="NZQ51" s="296"/>
      <c r="NZR51" s="296"/>
      <c r="NZS51" s="296"/>
      <c r="NZT51" s="296"/>
      <c r="NZU51" s="296"/>
      <c r="NZV51" s="296"/>
      <c r="NZW51" s="296"/>
      <c r="NZX51" s="296"/>
      <c r="NZY51" s="296"/>
      <c r="NZZ51" s="296"/>
      <c r="OAA51" s="296"/>
      <c r="OAB51" s="296"/>
      <c r="OAC51" s="296"/>
      <c r="OAD51" s="296"/>
      <c r="OAE51" s="296"/>
      <c r="OAF51" s="296"/>
      <c r="OAG51" s="296"/>
      <c r="OAH51" s="296"/>
      <c r="OAI51" s="296"/>
      <c r="OAJ51" s="296"/>
      <c r="OAK51" s="296"/>
      <c r="OAL51" s="296"/>
      <c r="OAM51" s="296"/>
      <c r="OAN51" s="296"/>
      <c r="OAO51" s="296"/>
      <c r="OAP51" s="296"/>
      <c r="OAQ51" s="296"/>
      <c r="OAR51" s="296"/>
      <c r="OAS51" s="296"/>
      <c r="OAT51" s="296"/>
      <c r="OAU51" s="296"/>
      <c r="OAV51" s="296"/>
      <c r="OAW51" s="296"/>
      <c r="OAX51" s="296"/>
      <c r="OAY51" s="296"/>
      <c r="OAZ51" s="296"/>
      <c r="OBA51" s="296"/>
      <c r="OBB51" s="296"/>
      <c r="OBC51" s="296"/>
      <c r="OBD51" s="296"/>
      <c r="OBE51" s="296"/>
      <c r="OBF51" s="296"/>
      <c r="OBG51" s="296"/>
      <c r="OBH51" s="296"/>
      <c r="OBI51" s="296"/>
      <c r="OBJ51" s="296"/>
      <c r="OBK51" s="296"/>
      <c r="OBL51" s="296"/>
      <c r="OBM51" s="296"/>
      <c r="OBN51" s="296"/>
      <c r="OBO51" s="296"/>
      <c r="OBP51" s="296"/>
      <c r="OBQ51" s="296"/>
      <c r="OBR51" s="296"/>
      <c r="OBS51" s="296"/>
      <c r="OBT51" s="296"/>
      <c r="OBU51" s="296"/>
      <c r="OBV51" s="296"/>
      <c r="OBW51" s="296"/>
      <c r="OBX51" s="296"/>
      <c r="OBY51" s="296"/>
      <c r="OBZ51" s="296"/>
      <c r="OCA51" s="296"/>
      <c r="OCB51" s="296"/>
      <c r="OCC51" s="296"/>
      <c r="OCD51" s="296"/>
      <c r="OCE51" s="296"/>
      <c r="OCF51" s="296"/>
      <c r="OCG51" s="296"/>
      <c r="OCH51" s="296"/>
      <c r="OCI51" s="296"/>
      <c r="OCJ51" s="296"/>
      <c r="OCK51" s="296"/>
      <c r="OCL51" s="296"/>
      <c r="OCM51" s="296"/>
      <c r="OCN51" s="296"/>
      <c r="OCO51" s="296"/>
      <c r="OCP51" s="296"/>
      <c r="OCQ51" s="296"/>
      <c r="OCR51" s="296"/>
      <c r="OCS51" s="296"/>
      <c r="OCT51" s="296"/>
      <c r="OCU51" s="296"/>
      <c r="OCV51" s="296"/>
      <c r="OCW51" s="296"/>
      <c r="OCX51" s="296"/>
      <c r="OCY51" s="296"/>
      <c r="OCZ51" s="296"/>
      <c r="ODA51" s="296"/>
      <c r="ODB51" s="296"/>
      <c r="ODC51" s="296"/>
      <c r="ODD51" s="296"/>
      <c r="ODE51" s="296"/>
      <c r="ODF51" s="296"/>
      <c r="ODG51" s="296"/>
      <c r="ODH51" s="296"/>
      <c r="ODI51" s="296"/>
      <c r="ODJ51" s="296"/>
      <c r="ODK51" s="296"/>
      <c r="ODL51" s="296"/>
      <c r="ODM51" s="296"/>
      <c r="ODN51" s="296"/>
      <c r="ODO51" s="296"/>
      <c r="ODP51" s="296"/>
      <c r="ODQ51" s="296"/>
      <c r="ODR51" s="296"/>
      <c r="ODS51" s="296"/>
      <c r="ODT51" s="296"/>
      <c r="ODU51" s="296"/>
      <c r="ODV51" s="296"/>
      <c r="ODW51" s="296"/>
      <c r="ODX51" s="296"/>
      <c r="ODY51" s="296"/>
      <c r="ODZ51" s="296"/>
      <c r="OEA51" s="296"/>
      <c r="OEB51" s="296"/>
      <c r="OEC51" s="296"/>
      <c r="OED51" s="296"/>
      <c r="OEE51" s="296"/>
      <c r="OEF51" s="296"/>
      <c r="OEG51" s="296"/>
      <c r="OEH51" s="296"/>
      <c r="OEI51" s="296"/>
      <c r="OEJ51" s="296"/>
      <c r="OEK51" s="296"/>
      <c r="OEL51" s="296"/>
      <c r="OEM51" s="296"/>
      <c r="OEN51" s="296"/>
      <c r="OEO51" s="296"/>
      <c r="OEP51" s="296"/>
      <c r="OEQ51" s="296"/>
      <c r="OER51" s="296"/>
      <c r="OES51" s="296"/>
      <c r="OET51" s="296"/>
      <c r="OEU51" s="296"/>
      <c r="OEV51" s="296"/>
      <c r="OEW51" s="296"/>
      <c r="OEX51" s="296"/>
      <c r="OEY51" s="296"/>
      <c r="OEZ51" s="296"/>
      <c r="OFA51" s="296"/>
      <c r="OFB51" s="296"/>
      <c r="OFC51" s="296"/>
      <c r="OFD51" s="296"/>
      <c r="OFE51" s="296"/>
      <c r="OFF51" s="296"/>
      <c r="OFG51" s="296"/>
      <c r="OFH51" s="296"/>
      <c r="OFI51" s="296"/>
      <c r="OFJ51" s="296"/>
      <c r="OFK51" s="296"/>
      <c r="OFL51" s="296"/>
      <c r="OFM51" s="296"/>
      <c r="OFN51" s="296"/>
      <c r="OFO51" s="296"/>
      <c r="OFP51" s="296"/>
      <c r="OFQ51" s="296"/>
      <c r="OFR51" s="296"/>
      <c r="OFS51" s="296"/>
      <c r="OFT51" s="296"/>
      <c r="OFU51" s="296"/>
      <c r="OFV51" s="296"/>
      <c r="OFW51" s="296"/>
      <c r="OFX51" s="296"/>
      <c r="OFY51" s="296"/>
      <c r="OFZ51" s="296"/>
      <c r="OGA51" s="296"/>
      <c r="OGB51" s="296"/>
      <c r="OGC51" s="296"/>
      <c r="OGD51" s="296"/>
      <c r="OGE51" s="296"/>
      <c r="OGF51" s="296"/>
      <c r="OGG51" s="296"/>
      <c r="OGH51" s="296"/>
      <c r="OGI51" s="296"/>
      <c r="OGJ51" s="296"/>
      <c r="OGK51" s="296"/>
      <c r="OGL51" s="296"/>
      <c r="OGM51" s="296"/>
      <c r="OGN51" s="296"/>
      <c r="OGO51" s="296"/>
      <c r="OGP51" s="296"/>
      <c r="OGQ51" s="296"/>
      <c r="OGR51" s="296"/>
      <c r="OGS51" s="296"/>
      <c r="OGT51" s="296"/>
      <c r="OGU51" s="296"/>
      <c r="OGV51" s="296"/>
      <c r="OGW51" s="296"/>
      <c r="OGX51" s="296"/>
      <c r="OGY51" s="296"/>
      <c r="OGZ51" s="296"/>
      <c r="OHA51" s="296"/>
      <c r="OHB51" s="296"/>
      <c r="OHC51" s="296"/>
      <c r="OHD51" s="296"/>
      <c r="OHE51" s="296"/>
      <c r="OHF51" s="296"/>
      <c r="OHG51" s="296"/>
      <c r="OHH51" s="296"/>
      <c r="OHI51" s="296"/>
      <c r="OHJ51" s="296"/>
      <c r="OHK51" s="296"/>
      <c r="OHL51" s="296"/>
      <c r="OHM51" s="296"/>
      <c r="OHN51" s="296"/>
      <c r="OHO51" s="296"/>
      <c r="OHP51" s="296"/>
      <c r="OHQ51" s="296"/>
      <c r="OHR51" s="296"/>
      <c r="OHS51" s="296"/>
      <c r="OHT51" s="296"/>
      <c r="OHU51" s="296"/>
      <c r="OHV51" s="296"/>
      <c r="OHW51" s="296"/>
      <c r="OHX51" s="296"/>
      <c r="OHY51" s="296"/>
      <c r="OHZ51" s="296"/>
      <c r="OIA51" s="296"/>
      <c r="OIB51" s="296"/>
      <c r="OIC51" s="296"/>
      <c r="OID51" s="296"/>
      <c r="OIE51" s="296"/>
      <c r="OIF51" s="296"/>
      <c r="OIG51" s="296"/>
      <c r="OIH51" s="296"/>
      <c r="OII51" s="296"/>
      <c r="OIJ51" s="296"/>
      <c r="OIK51" s="296"/>
      <c r="OIL51" s="296"/>
      <c r="OIM51" s="296"/>
      <c r="OIN51" s="296"/>
      <c r="OIO51" s="296"/>
      <c r="OIP51" s="296"/>
      <c r="OIQ51" s="296"/>
      <c r="OIR51" s="296"/>
      <c r="OIS51" s="296"/>
      <c r="OIT51" s="296"/>
      <c r="OIU51" s="296"/>
      <c r="OIV51" s="296"/>
      <c r="OIW51" s="296"/>
      <c r="OIX51" s="296"/>
      <c r="OIY51" s="296"/>
      <c r="OIZ51" s="296"/>
      <c r="OJA51" s="296"/>
      <c r="OJB51" s="296"/>
      <c r="OJC51" s="296"/>
      <c r="OJD51" s="296"/>
      <c r="OJE51" s="296"/>
      <c r="OJF51" s="296"/>
      <c r="OJG51" s="296"/>
      <c r="OJH51" s="296"/>
      <c r="OJI51" s="296"/>
      <c r="OJJ51" s="296"/>
      <c r="OJK51" s="296"/>
      <c r="OJL51" s="296"/>
      <c r="OJM51" s="296"/>
      <c r="OJN51" s="296"/>
      <c r="OJO51" s="296"/>
      <c r="OJP51" s="296"/>
      <c r="OJQ51" s="296"/>
      <c r="OJR51" s="296"/>
      <c r="OJS51" s="296"/>
      <c r="OJT51" s="296"/>
      <c r="OJU51" s="296"/>
      <c r="OJV51" s="296"/>
      <c r="OJW51" s="296"/>
      <c r="OJX51" s="296"/>
      <c r="OJY51" s="296"/>
      <c r="OJZ51" s="296"/>
      <c r="OKA51" s="296"/>
      <c r="OKB51" s="296"/>
      <c r="OKC51" s="296"/>
      <c r="OKD51" s="296"/>
      <c r="OKE51" s="296"/>
      <c r="OKF51" s="296"/>
      <c r="OKG51" s="296"/>
      <c r="OKH51" s="296"/>
      <c r="OKI51" s="296"/>
      <c r="OKJ51" s="296"/>
      <c r="OKK51" s="296"/>
      <c r="OKL51" s="296"/>
      <c r="OKM51" s="296"/>
      <c r="OKN51" s="296"/>
      <c r="OKO51" s="296"/>
      <c r="OKP51" s="296"/>
      <c r="OKQ51" s="296"/>
      <c r="OKR51" s="296"/>
      <c r="OKS51" s="296"/>
      <c r="OKT51" s="296"/>
      <c r="OKU51" s="296"/>
      <c r="OKV51" s="296"/>
      <c r="OKW51" s="296"/>
      <c r="OKX51" s="296"/>
      <c r="OKY51" s="296"/>
      <c r="OKZ51" s="296"/>
      <c r="OLA51" s="296"/>
      <c r="OLB51" s="296"/>
      <c r="OLC51" s="296"/>
      <c r="OLD51" s="296"/>
      <c r="OLE51" s="296"/>
      <c r="OLF51" s="296"/>
      <c r="OLG51" s="296"/>
      <c r="OLH51" s="296"/>
      <c r="OLI51" s="296"/>
      <c r="OLJ51" s="296"/>
      <c r="OLK51" s="296"/>
      <c r="OLL51" s="296"/>
      <c r="OLM51" s="296"/>
      <c r="OLN51" s="296"/>
      <c r="OLO51" s="296"/>
      <c r="OLP51" s="296"/>
      <c r="OLQ51" s="296"/>
      <c r="OLR51" s="296"/>
      <c r="OLS51" s="296"/>
      <c r="OLT51" s="296"/>
      <c r="OLU51" s="296"/>
      <c r="OLV51" s="296"/>
      <c r="OLW51" s="296"/>
      <c r="OLX51" s="296"/>
      <c r="OLY51" s="296"/>
      <c r="OLZ51" s="296"/>
      <c r="OMA51" s="296"/>
      <c r="OMB51" s="296"/>
      <c r="OMC51" s="296"/>
      <c r="OMD51" s="296"/>
      <c r="OME51" s="296"/>
      <c r="OMF51" s="296"/>
      <c r="OMG51" s="296"/>
      <c r="OMH51" s="296"/>
      <c r="OMI51" s="296"/>
      <c r="OMJ51" s="296"/>
      <c r="OMK51" s="296"/>
      <c r="OML51" s="296"/>
      <c r="OMM51" s="296"/>
      <c r="OMN51" s="296"/>
      <c r="OMO51" s="296"/>
      <c r="OMP51" s="296"/>
      <c r="OMQ51" s="296"/>
      <c r="OMR51" s="296"/>
      <c r="OMS51" s="296"/>
      <c r="OMT51" s="296"/>
      <c r="OMU51" s="296"/>
      <c r="OMV51" s="296"/>
      <c r="OMW51" s="296"/>
      <c r="OMX51" s="296"/>
      <c r="OMY51" s="296"/>
      <c r="OMZ51" s="296"/>
      <c r="ONA51" s="296"/>
      <c r="ONB51" s="296"/>
      <c r="ONC51" s="296"/>
      <c r="OND51" s="296"/>
      <c r="ONE51" s="296"/>
      <c r="ONF51" s="296"/>
      <c r="ONG51" s="296"/>
      <c r="ONH51" s="296"/>
      <c r="ONI51" s="296"/>
      <c r="ONJ51" s="296"/>
      <c r="ONK51" s="296"/>
      <c r="ONL51" s="296"/>
      <c r="ONM51" s="296"/>
      <c r="ONN51" s="296"/>
      <c r="ONO51" s="296"/>
      <c r="ONP51" s="296"/>
      <c r="ONQ51" s="296"/>
      <c r="ONR51" s="296"/>
      <c r="ONS51" s="296"/>
      <c r="ONT51" s="296"/>
      <c r="ONU51" s="296"/>
      <c r="ONV51" s="296"/>
      <c r="ONW51" s="296"/>
      <c r="ONX51" s="296"/>
      <c r="ONY51" s="296"/>
      <c r="ONZ51" s="296"/>
      <c r="OOA51" s="296"/>
      <c r="OOB51" s="296"/>
      <c r="OOC51" s="296"/>
      <c r="OOD51" s="296"/>
      <c r="OOE51" s="296"/>
      <c r="OOF51" s="296"/>
      <c r="OOG51" s="296"/>
      <c r="OOH51" s="296"/>
      <c r="OOI51" s="296"/>
      <c r="OOJ51" s="296"/>
      <c r="OOK51" s="296"/>
      <c r="OOL51" s="296"/>
      <c r="OOM51" s="296"/>
      <c r="OON51" s="296"/>
      <c r="OOO51" s="296"/>
      <c r="OOP51" s="296"/>
      <c r="OOQ51" s="296"/>
      <c r="OOR51" s="296"/>
      <c r="OOS51" s="296"/>
      <c r="OOT51" s="296"/>
      <c r="OOU51" s="296"/>
      <c r="OOV51" s="296"/>
      <c r="OOW51" s="296"/>
      <c r="OOX51" s="296"/>
      <c r="OOY51" s="296"/>
      <c r="OOZ51" s="296"/>
      <c r="OPA51" s="296"/>
      <c r="OPB51" s="296"/>
      <c r="OPC51" s="296"/>
      <c r="OPD51" s="296"/>
      <c r="OPE51" s="296"/>
      <c r="OPF51" s="296"/>
      <c r="OPG51" s="296"/>
      <c r="OPH51" s="296"/>
      <c r="OPI51" s="296"/>
      <c r="OPJ51" s="296"/>
      <c r="OPK51" s="296"/>
      <c r="OPL51" s="296"/>
      <c r="OPM51" s="296"/>
      <c r="OPN51" s="296"/>
      <c r="OPO51" s="296"/>
      <c r="OPP51" s="296"/>
      <c r="OPQ51" s="296"/>
      <c r="OPR51" s="296"/>
      <c r="OPS51" s="296"/>
      <c r="OPT51" s="296"/>
      <c r="OPU51" s="296"/>
      <c r="OPV51" s="296"/>
      <c r="OPW51" s="296"/>
      <c r="OPX51" s="296"/>
      <c r="OPY51" s="296"/>
      <c r="OPZ51" s="296"/>
      <c r="OQA51" s="296"/>
      <c r="OQB51" s="296"/>
      <c r="OQC51" s="296"/>
      <c r="OQD51" s="296"/>
      <c r="OQE51" s="296"/>
      <c r="OQF51" s="296"/>
      <c r="OQG51" s="296"/>
      <c r="OQH51" s="296"/>
      <c r="OQI51" s="296"/>
      <c r="OQJ51" s="296"/>
      <c r="OQK51" s="296"/>
      <c r="OQL51" s="296"/>
      <c r="OQM51" s="296"/>
      <c r="OQN51" s="296"/>
      <c r="OQO51" s="296"/>
      <c r="OQP51" s="296"/>
      <c r="OQQ51" s="296"/>
      <c r="OQR51" s="296"/>
      <c r="OQS51" s="296"/>
      <c r="OQT51" s="296"/>
      <c r="OQU51" s="296"/>
      <c r="OQV51" s="296"/>
      <c r="OQW51" s="296"/>
      <c r="OQX51" s="296"/>
      <c r="OQY51" s="296"/>
      <c r="OQZ51" s="296"/>
      <c r="ORA51" s="296"/>
      <c r="ORB51" s="296"/>
      <c r="ORC51" s="296"/>
      <c r="ORD51" s="296"/>
      <c r="ORE51" s="296"/>
      <c r="ORF51" s="296"/>
      <c r="ORG51" s="296"/>
      <c r="ORH51" s="296"/>
      <c r="ORI51" s="296"/>
      <c r="ORJ51" s="296"/>
      <c r="ORK51" s="296"/>
      <c r="ORL51" s="296"/>
      <c r="ORM51" s="296"/>
      <c r="ORN51" s="296"/>
      <c r="ORO51" s="296"/>
      <c r="ORP51" s="296"/>
      <c r="ORQ51" s="296"/>
      <c r="ORR51" s="296"/>
      <c r="ORS51" s="296"/>
      <c r="ORT51" s="296"/>
      <c r="ORU51" s="296"/>
      <c r="ORV51" s="296"/>
      <c r="ORW51" s="296"/>
      <c r="ORX51" s="296"/>
      <c r="ORY51" s="296"/>
      <c r="ORZ51" s="296"/>
      <c r="OSA51" s="296"/>
      <c r="OSB51" s="296"/>
      <c r="OSC51" s="296"/>
      <c r="OSD51" s="296"/>
      <c r="OSE51" s="296"/>
      <c r="OSF51" s="296"/>
      <c r="OSG51" s="296"/>
      <c r="OSH51" s="296"/>
      <c r="OSI51" s="296"/>
      <c r="OSJ51" s="296"/>
      <c r="OSK51" s="296"/>
      <c r="OSL51" s="296"/>
      <c r="OSM51" s="296"/>
      <c r="OSN51" s="296"/>
      <c r="OSO51" s="296"/>
      <c r="OSP51" s="296"/>
      <c r="OSQ51" s="296"/>
      <c r="OSR51" s="296"/>
      <c r="OSS51" s="296"/>
      <c r="OST51" s="296"/>
      <c r="OSU51" s="296"/>
      <c r="OSV51" s="296"/>
      <c r="OSW51" s="296"/>
      <c r="OSX51" s="296"/>
      <c r="OSY51" s="296"/>
      <c r="OSZ51" s="296"/>
      <c r="OTA51" s="296"/>
      <c r="OTB51" s="296"/>
      <c r="OTC51" s="296"/>
      <c r="OTD51" s="296"/>
      <c r="OTE51" s="296"/>
      <c r="OTF51" s="296"/>
      <c r="OTG51" s="296"/>
      <c r="OTH51" s="296"/>
      <c r="OTI51" s="296"/>
      <c r="OTJ51" s="296"/>
      <c r="OTK51" s="296"/>
      <c r="OTL51" s="296"/>
      <c r="OTM51" s="296"/>
      <c r="OTN51" s="296"/>
      <c r="OTO51" s="296"/>
      <c r="OTP51" s="296"/>
      <c r="OTQ51" s="296"/>
      <c r="OTR51" s="296"/>
      <c r="OTS51" s="296"/>
      <c r="OTT51" s="296"/>
      <c r="OTU51" s="296"/>
      <c r="OTV51" s="296"/>
      <c r="OTW51" s="296"/>
      <c r="OTX51" s="296"/>
      <c r="OTY51" s="296"/>
      <c r="OTZ51" s="296"/>
      <c r="OUA51" s="296"/>
      <c r="OUB51" s="296"/>
      <c r="OUC51" s="296"/>
      <c r="OUD51" s="296"/>
      <c r="OUE51" s="296"/>
      <c r="OUF51" s="296"/>
      <c r="OUG51" s="296"/>
      <c r="OUH51" s="296"/>
      <c r="OUI51" s="296"/>
      <c r="OUJ51" s="296"/>
      <c r="OUK51" s="296"/>
      <c r="OUL51" s="296"/>
      <c r="OUM51" s="296"/>
      <c r="OUN51" s="296"/>
      <c r="OUO51" s="296"/>
      <c r="OUP51" s="296"/>
      <c r="OUQ51" s="296"/>
      <c r="OUR51" s="296"/>
      <c r="OUS51" s="296"/>
      <c r="OUT51" s="296"/>
      <c r="OUU51" s="296"/>
      <c r="OUV51" s="296"/>
      <c r="OUW51" s="296"/>
      <c r="OUX51" s="296"/>
      <c r="OUY51" s="296"/>
      <c r="OUZ51" s="296"/>
      <c r="OVA51" s="296"/>
      <c r="OVB51" s="296"/>
      <c r="OVC51" s="296"/>
      <c r="OVD51" s="296"/>
      <c r="OVE51" s="296"/>
      <c r="OVF51" s="296"/>
      <c r="OVG51" s="296"/>
      <c r="OVH51" s="296"/>
      <c r="OVI51" s="296"/>
      <c r="OVJ51" s="296"/>
      <c r="OVK51" s="296"/>
      <c r="OVL51" s="296"/>
      <c r="OVM51" s="296"/>
      <c r="OVN51" s="296"/>
      <c r="OVO51" s="296"/>
      <c r="OVP51" s="296"/>
      <c r="OVQ51" s="296"/>
      <c r="OVR51" s="296"/>
      <c r="OVS51" s="296"/>
      <c r="OVT51" s="296"/>
      <c r="OVU51" s="296"/>
      <c r="OVV51" s="296"/>
      <c r="OVW51" s="296"/>
      <c r="OVX51" s="296"/>
      <c r="OVY51" s="296"/>
      <c r="OVZ51" s="296"/>
      <c r="OWA51" s="296"/>
      <c r="OWB51" s="296"/>
      <c r="OWC51" s="296"/>
      <c r="OWD51" s="296"/>
      <c r="OWE51" s="296"/>
      <c r="OWF51" s="296"/>
      <c r="OWG51" s="296"/>
      <c r="OWH51" s="296"/>
      <c r="OWI51" s="296"/>
      <c r="OWJ51" s="296"/>
      <c r="OWK51" s="296"/>
      <c r="OWL51" s="296"/>
      <c r="OWM51" s="296"/>
      <c r="OWN51" s="296"/>
      <c r="OWO51" s="296"/>
      <c r="OWP51" s="296"/>
      <c r="OWQ51" s="296"/>
      <c r="OWR51" s="296"/>
      <c r="OWS51" s="296"/>
      <c r="OWT51" s="296"/>
      <c r="OWU51" s="296"/>
      <c r="OWV51" s="296"/>
      <c r="OWW51" s="296"/>
      <c r="OWX51" s="296"/>
      <c r="OWY51" s="296"/>
      <c r="OWZ51" s="296"/>
      <c r="OXA51" s="296"/>
      <c r="OXB51" s="296"/>
      <c r="OXC51" s="296"/>
      <c r="OXD51" s="296"/>
      <c r="OXE51" s="296"/>
      <c r="OXF51" s="296"/>
      <c r="OXG51" s="296"/>
      <c r="OXH51" s="296"/>
      <c r="OXI51" s="296"/>
      <c r="OXJ51" s="296"/>
      <c r="OXK51" s="296"/>
      <c r="OXL51" s="296"/>
      <c r="OXM51" s="296"/>
      <c r="OXN51" s="296"/>
      <c r="OXO51" s="296"/>
      <c r="OXP51" s="296"/>
      <c r="OXQ51" s="296"/>
      <c r="OXR51" s="296"/>
      <c r="OXS51" s="296"/>
      <c r="OXT51" s="296"/>
      <c r="OXU51" s="296"/>
      <c r="OXV51" s="296"/>
      <c r="OXW51" s="296"/>
      <c r="OXX51" s="296"/>
      <c r="OXY51" s="296"/>
      <c r="OXZ51" s="296"/>
      <c r="OYA51" s="296"/>
      <c r="OYB51" s="296"/>
      <c r="OYC51" s="296"/>
      <c r="OYD51" s="296"/>
      <c r="OYE51" s="296"/>
      <c r="OYF51" s="296"/>
      <c r="OYG51" s="296"/>
      <c r="OYH51" s="296"/>
      <c r="OYI51" s="296"/>
      <c r="OYJ51" s="296"/>
      <c r="OYK51" s="296"/>
      <c r="OYL51" s="296"/>
      <c r="OYM51" s="296"/>
      <c r="OYN51" s="296"/>
      <c r="OYO51" s="296"/>
      <c r="OYP51" s="296"/>
      <c r="OYQ51" s="296"/>
      <c r="OYR51" s="296"/>
      <c r="OYS51" s="296"/>
      <c r="OYT51" s="296"/>
      <c r="OYU51" s="296"/>
      <c r="OYV51" s="296"/>
      <c r="OYW51" s="296"/>
      <c r="OYX51" s="296"/>
      <c r="OYY51" s="296"/>
      <c r="OYZ51" s="296"/>
      <c r="OZA51" s="296"/>
      <c r="OZB51" s="296"/>
      <c r="OZC51" s="296"/>
      <c r="OZD51" s="296"/>
      <c r="OZE51" s="296"/>
      <c r="OZF51" s="296"/>
      <c r="OZG51" s="296"/>
      <c r="OZH51" s="296"/>
      <c r="OZI51" s="296"/>
      <c r="OZJ51" s="296"/>
      <c r="OZK51" s="296"/>
      <c r="OZL51" s="296"/>
      <c r="OZM51" s="296"/>
      <c r="OZN51" s="296"/>
      <c r="OZO51" s="296"/>
      <c r="OZP51" s="296"/>
      <c r="OZQ51" s="296"/>
      <c r="OZR51" s="296"/>
      <c r="OZS51" s="296"/>
      <c r="OZT51" s="296"/>
      <c r="OZU51" s="296"/>
      <c r="OZV51" s="296"/>
      <c r="OZW51" s="296"/>
      <c r="OZX51" s="296"/>
      <c r="OZY51" s="296"/>
      <c r="OZZ51" s="296"/>
      <c r="PAA51" s="296"/>
      <c r="PAB51" s="296"/>
      <c r="PAC51" s="296"/>
      <c r="PAD51" s="296"/>
      <c r="PAE51" s="296"/>
      <c r="PAF51" s="296"/>
      <c r="PAG51" s="296"/>
      <c r="PAH51" s="296"/>
      <c r="PAI51" s="296"/>
      <c r="PAJ51" s="296"/>
      <c r="PAK51" s="296"/>
      <c r="PAL51" s="296"/>
      <c r="PAM51" s="296"/>
      <c r="PAN51" s="296"/>
      <c r="PAO51" s="296"/>
      <c r="PAP51" s="296"/>
      <c r="PAQ51" s="296"/>
      <c r="PAR51" s="296"/>
      <c r="PAS51" s="296"/>
      <c r="PAT51" s="296"/>
      <c r="PAU51" s="296"/>
      <c r="PAV51" s="296"/>
      <c r="PAW51" s="296"/>
      <c r="PAX51" s="296"/>
      <c r="PAY51" s="296"/>
      <c r="PAZ51" s="296"/>
      <c r="PBA51" s="296"/>
      <c r="PBB51" s="296"/>
      <c r="PBC51" s="296"/>
      <c r="PBD51" s="296"/>
      <c r="PBE51" s="296"/>
      <c r="PBF51" s="296"/>
      <c r="PBG51" s="296"/>
      <c r="PBH51" s="296"/>
      <c r="PBI51" s="296"/>
      <c r="PBJ51" s="296"/>
      <c r="PBK51" s="296"/>
      <c r="PBL51" s="296"/>
      <c r="PBM51" s="296"/>
      <c r="PBN51" s="296"/>
      <c r="PBO51" s="296"/>
      <c r="PBP51" s="296"/>
      <c r="PBQ51" s="296"/>
      <c r="PBR51" s="296"/>
      <c r="PBS51" s="296"/>
      <c r="PBT51" s="296"/>
      <c r="PBU51" s="296"/>
      <c r="PBV51" s="296"/>
      <c r="PBW51" s="296"/>
      <c r="PBX51" s="296"/>
      <c r="PBY51" s="296"/>
      <c r="PBZ51" s="296"/>
      <c r="PCA51" s="296"/>
      <c r="PCB51" s="296"/>
      <c r="PCC51" s="296"/>
      <c r="PCD51" s="296"/>
      <c r="PCE51" s="296"/>
      <c r="PCF51" s="296"/>
      <c r="PCG51" s="296"/>
      <c r="PCH51" s="296"/>
      <c r="PCI51" s="296"/>
      <c r="PCJ51" s="296"/>
      <c r="PCK51" s="296"/>
      <c r="PCL51" s="296"/>
      <c r="PCM51" s="296"/>
      <c r="PCN51" s="296"/>
      <c r="PCO51" s="296"/>
      <c r="PCP51" s="296"/>
      <c r="PCQ51" s="296"/>
      <c r="PCR51" s="296"/>
      <c r="PCS51" s="296"/>
      <c r="PCT51" s="296"/>
      <c r="PCU51" s="296"/>
      <c r="PCV51" s="296"/>
      <c r="PCW51" s="296"/>
      <c r="PCX51" s="296"/>
      <c r="PCY51" s="296"/>
      <c r="PCZ51" s="296"/>
      <c r="PDA51" s="296"/>
      <c r="PDB51" s="296"/>
      <c r="PDC51" s="296"/>
      <c r="PDD51" s="296"/>
      <c r="PDE51" s="296"/>
      <c r="PDF51" s="296"/>
      <c r="PDG51" s="296"/>
      <c r="PDH51" s="296"/>
      <c r="PDI51" s="296"/>
      <c r="PDJ51" s="296"/>
      <c r="PDK51" s="296"/>
      <c r="PDL51" s="296"/>
      <c r="PDM51" s="296"/>
      <c r="PDN51" s="296"/>
      <c r="PDO51" s="296"/>
      <c r="PDP51" s="296"/>
      <c r="PDQ51" s="296"/>
      <c r="PDR51" s="296"/>
      <c r="PDS51" s="296"/>
      <c r="PDT51" s="296"/>
      <c r="PDU51" s="296"/>
      <c r="PDV51" s="296"/>
      <c r="PDW51" s="296"/>
      <c r="PDX51" s="296"/>
      <c r="PDY51" s="296"/>
      <c r="PDZ51" s="296"/>
      <c r="PEA51" s="296"/>
      <c r="PEB51" s="296"/>
      <c r="PEC51" s="296"/>
      <c r="PED51" s="296"/>
      <c r="PEE51" s="296"/>
      <c r="PEF51" s="296"/>
      <c r="PEG51" s="296"/>
      <c r="PEH51" s="296"/>
      <c r="PEI51" s="296"/>
      <c r="PEJ51" s="296"/>
      <c r="PEK51" s="296"/>
      <c r="PEL51" s="296"/>
      <c r="PEM51" s="296"/>
      <c r="PEN51" s="296"/>
      <c r="PEO51" s="296"/>
      <c r="PEP51" s="296"/>
      <c r="PEQ51" s="296"/>
      <c r="PER51" s="296"/>
      <c r="PES51" s="296"/>
      <c r="PET51" s="296"/>
      <c r="PEU51" s="296"/>
      <c r="PEV51" s="296"/>
      <c r="PEW51" s="296"/>
      <c r="PEX51" s="296"/>
      <c r="PEY51" s="296"/>
      <c r="PEZ51" s="296"/>
      <c r="PFA51" s="296"/>
      <c r="PFB51" s="296"/>
      <c r="PFC51" s="296"/>
      <c r="PFD51" s="296"/>
      <c r="PFE51" s="296"/>
      <c r="PFF51" s="296"/>
      <c r="PFG51" s="296"/>
      <c r="PFH51" s="296"/>
      <c r="PFI51" s="296"/>
      <c r="PFJ51" s="296"/>
      <c r="PFK51" s="296"/>
      <c r="PFL51" s="296"/>
      <c r="PFM51" s="296"/>
      <c r="PFN51" s="296"/>
      <c r="PFO51" s="296"/>
      <c r="PFP51" s="296"/>
      <c r="PFQ51" s="296"/>
      <c r="PFR51" s="296"/>
      <c r="PFS51" s="296"/>
      <c r="PFT51" s="296"/>
      <c r="PFU51" s="296"/>
      <c r="PFV51" s="296"/>
      <c r="PFW51" s="296"/>
      <c r="PFX51" s="296"/>
      <c r="PFY51" s="296"/>
      <c r="PFZ51" s="296"/>
      <c r="PGA51" s="296"/>
      <c r="PGB51" s="296"/>
      <c r="PGC51" s="296"/>
      <c r="PGD51" s="296"/>
      <c r="PGE51" s="296"/>
      <c r="PGF51" s="296"/>
      <c r="PGG51" s="296"/>
      <c r="PGH51" s="296"/>
      <c r="PGI51" s="296"/>
      <c r="PGJ51" s="296"/>
      <c r="PGK51" s="296"/>
      <c r="PGL51" s="296"/>
      <c r="PGM51" s="296"/>
      <c r="PGN51" s="296"/>
      <c r="PGO51" s="296"/>
      <c r="PGP51" s="296"/>
      <c r="PGQ51" s="296"/>
      <c r="PGR51" s="296"/>
      <c r="PGS51" s="296"/>
      <c r="PGT51" s="296"/>
      <c r="PGU51" s="296"/>
      <c r="PGV51" s="296"/>
      <c r="PGW51" s="296"/>
      <c r="PGX51" s="296"/>
      <c r="PGY51" s="296"/>
      <c r="PGZ51" s="296"/>
      <c r="PHA51" s="296"/>
      <c r="PHB51" s="296"/>
      <c r="PHC51" s="296"/>
      <c r="PHD51" s="296"/>
      <c r="PHE51" s="296"/>
      <c r="PHF51" s="296"/>
      <c r="PHG51" s="296"/>
      <c r="PHH51" s="296"/>
      <c r="PHI51" s="296"/>
      <c r="PHJ51" s="296"/>
      <c r="PHK51" s="296"/>
      <c r="PHL51" s="296"/>
      <c r="PHM51" s="296"/>
      <c r="PHN51" s="296"/>
      <c r="PHO51" s="296"/>
      <c r="PHP51" s="296"/>
      <c r="PHQ51" s="296"/>
      <c r="PHR51" s="296"/>
      <c r="PHS51" s="296"/>
      <c r="PHT51" s="296"/>
      <c r="PHU51" s="296"/>
      <c r="PHV51" s="296"/>
      <c r="PHW51" s="296"/>
      <c r="PHX51" s="296"/>
      <c r="PHY51" s="296"/>
      <c r="PHZ51" s="296"/>
      <c r="PIA51" s="296"/>
      <c r="PIB51" s="296"/>
      <c r="PIC51" s="296"/>
      <c r="PID51" s="296"/>
      <c r="PIE51" s="296"/>
      <c r="PIF51" s="296"/>
      <c r="PIG51" s="296"/>
      <c r="PIH51" s="296"/>
      <c r="PII51" s="296"/>
      <c r="PIJ51" s="296"/>
      <c r="PIK51" s="296"/>
      <c r="PIL51" s="296"/>
      <c r="PIM51" s="296"/>
      <c r="PIN51" s="296"/>
      <c r="PIO51" s="296"/>
      <c r="PIP51" s="296"/>
      <c r="PIQ51" s="296"/>
      <c r="PIR51" s="296"/>
      <c r="PIS51" s="296"/>
      <c r="PIT51" s="296"/>
      <c r="PIU51" s="296"/>
      <c r="PIV51" s="296"/>
      <c r="PIW51" s="296"/>
      <c r="PIX51" s="296"/>
      <c r="PIY51" s="296"/>
      <c r="PIZ51" s="296"/>
      <c r="PJA51" s="296"/>
      <c r="PJB51" s="296"/>
      <c r="PJC51" s="296"/>
      <c r="PJD51" s="296"/>
      <c r="PJE51" s="296"/>
      <c r="PJF51" s="296"/>
      <c r="PJG51" s="296"/>
      <c r="PJH51" s="296"/>
      <c r="PJI51" s="296"/>
      <c r="PJJ51" s="296"/>
      <c r="PJK51" s="296"/>
      <c r="PJL51" s="296"/>
      <c r="PJM51" s="296"/>
      <c r="PJN51" s="296"/>
      <c r="PJO51" s="296"/>
      <c r="PJP51" s="296"/>
      <c r="PJQ51" s="296"/>
      <c r="PJR51" s="296"/>
      <c r="PJS51" s="296"/>
      <c r="PJT51" s="296"/>
      <c r="PJU51" s="296"/>
      <c r="PJV51" s="296"/>
      <c r="PJW51" s="296"/>
      <c r="PJX51" s="296"/>
      <c r="PJY51" s="296"/>
      <c r="PJZ51" s="296"/>
      <c r="PKA51" s="296"/>
      <c r="PKB51" s="296"/>
      <c r="PKC51" s="296"/>
      <c r="PKD51" s="296"/>
      <c r="PKE51" s="296"/>
      <c r="PKF51" s="296"/>
      <c r="PKG51" s="296"/>
      <c r="PKH51" s="296"/>
      <c r="PKI51" s="296"/>
      <c r="PKJ51" s="296"/>
      <c r="PKK51" s="296"/>
      <c r="PKL51" s="296"/>
      <c r="PKM51" s="296"/>
      <c r="PKN51" s="296"/>
      <c r="PKO51" s="296"/>
      <c r="PKP51" s="296"/>
      <c r="PKQ51" s="296"/>
      <c r="PKR51" s="296"/>
      <c r="PKS51" s="296"/>
      <c r="PKT51" s="296"/>
      <c r="PKU51" s="296"/>
      <c r="PKV51" s="296"/>
      <c r="PKW51" s="296"/>
      <c r="PKX51" s="296"/>
      <c r="PKY51" s="296"/>
      <c r="PKZ51" s="296"/>
      <c r="PLA51" s="296"/>
      <c r="PLB51" s="296"/>
      <c r="PLC51" s="296"/>
      <c r="PLD51" s="296"/>
      <c r="PLE51" s="296"/>
      <c r="PLF51" s="296"/>
      <c r="PLG51" s="296"/>
      <c r="PLH51" s="296"/>
      <c r="PLI51" s="296"/>
      <c r="PLJ51" s="296"/>
      <c r="PLK51" s="296"/>
      <c r="PLL51" s="296"/>
      <c r="PLM51" s="296"/>
      <c r="PLN51" s="296"/>
      <c r="PLO51" s="296"/>
      <c r="PLP51" s="296"/>
      <c r="PLQ51" s="296"/>
      <c r="PLR51" s="296"/>
      <c r="PLS51" s="296"/>
      <c r="PLT51" s="296"/>
      <c r="PLU51" s="296"/>
      <c r="PLV51" s="296"/>
      <c r="PLW51" s="296"/>
      <c r="PLX51" s="296"/>
      <c r="PLY51" s="296"/>
      <c r="PLZ51" s="296"/>
      <c r="PMA51" s="296"/>
      <c r="PMB51" s="296"/>
      <c r="PMC51" s="296"/>
      <c r="PMD51" s="296"/>
      <c r="PME51" s="296"/>
      <c r="PMF51" s="296"/>
      <c r="PMG51" s="296"/>
      <c r="PMH51" s="296"/>
      <c r="PMI51" s="296"/>
      <c r="PMJ51" s="296"/>
      <c r="PMK51" s="296"/>
      <c r="PML51" s="296"/>
      <c r="PMM51" s="296"/>
      <c r="PMN51" s="296"/>
      <c r="PMO51" s="296"/>
      <c r="PMP51" s="296"/>
      <c r="PMQ51" s="296"/>
      <c r="PMR51" s="296"/>
      <c r="PMS51" s="296"/>
      <c r="PMT51" s="296"/>
      <c r="PMU51" s="296"/>
      <c r="PMV51" s="296"/>
      <c r="PMW51" s="296"/>
      <c r="PMX51" s="296"/>
      <c r="PMY51" s="296"/>
      <c r="PMZ51" s="296"/>
      <c r="PNA51" s="296"/>
      <c r="PNB51" s="296"/>
      <c r="PNC51" s="296"/>
      <c r="PND51" s="296"/>
      <c r="PNE51" s="296"/>
      <c r="PNF51" s="296"/>
      <c r="PNG51" s="296"/>
      <c r="PNH51" s="296"/>
      <c r="PNI51" s="296"/>
      <c r="PNJ51" s="296"/>
      <c r="PNK51" s="296"/>
      <c r="PNL51" s="296"/>
      <c r="PNM51" s="296"/>
      <c r="PNN51" s="296"/>
      <c r="PNO51" s="296"/>
      <c r="PNP51" s="296"/>
      <c r="PNQ51" s="296"/>
      <c r="PNR51" s="296"/>
      <c r="PNS51" s="296"/>
      <c r="PNT51" s="296"/>
      <c r="PNU51" s="296"/>
      <c r="PNV51" s="296"/>
      <c r="PNW51" s="296"/>
      <c r="PNX51" s="296"/>
      <c r="PNY51" s="296"/>
      <c r="PNZ51" s="296"/>
      <c r="POA51" s="296"/>
      <c r="POB51" s="296"/>
      <c r="POC51" s="296"/>
      <c r="POD51" s="296"/>
      <c r="POE51" s="296"/>
      <c r="POF51" s="296"/>
      <c r="POG51" s="296"/>
      <c r="POH51" s="296"/>
      <c r="POI51" s="296"/>
      <c r="POJ51" s="296"/>
      <c r="POK51" s="296"/>
      <c r="POL51" s="296"/>
      <c r="POM51" s="296"/>
      <c r="PON51" s="296"/>
      <c r="POO51" s="296"/>
      <c r="POP51" s="296"/>
      <c r="POQ51" s="296"/>
      <c r="POR51" s="296"/>
      <c r="POS51" s="296"/>
      <c r="POT51" s="296"/>
      <c r="POU51" s="296"/>
      <c r="POV51" s="296"/>
      <c r="POW51" s="296"/>
      <c r="POX51" s="296"/>
      <c r="POY51" s="296"/>
      <c r="POZ51" s="296"/>
      <c r="PPA51" s="296"/>
      <c r="PPB51" s="296"/>
      <c r="PPC51" s="296"/>
      <c r="PPD51" s="296"/>
      <c r="PPE51" s="296"/>
      <c r="PPF51" s="296"/>
      <c r="PPG51" s="296"/>
      <c r="PPH51" s="296"/>
      <c r="PPI51" s="296"/>
      <c r="PPJ51" s="296"/>
      <c r="PPK51" s="296"/>
      <c r="PPL51" s="296"/>
      <c r="PPM51" s="296"/>
      <c r="PPN51" s="296"/>
      <c r="PPO51" s="296"/>
      <c r="PPP51" s="296"/>
      <c r="PPQ51" s="296"/>
      <c r="PPR51" s="296"/>
      <c r="PPS51" s="296"/>
      <c r="PPT51" s="296"/>
      <c r="PPU51" s="296"/>
      <c r="PPV51" s="296"/>
      <c r="PPW51" s="296"/>
      <c r="PPX51" s="296"/>
      <c r="PPY51" s="296"/>
      <c r="PPZ51" s="296"/>
      <c r="PQA51" s="296"/>
      <c r="PQB51" s="296"/>
      <c r="PQC51" s="296"/>
      <c r="PQD51" s="296"/>
      <c r="PQE51" s="296"/>
      <c r="PQF51" s="296"/>
      <c r="PQG51" s="296"/>
      <c r="PQH51" s="296"/>
      <c r="PQI51" s="296"/>
      <c r="PQJ51" s="296"/>
      <c r="PQK51" s="296"/>
      <c r="PQL51" s="296"/>
      <c r="PQM51" s="296"/>
      <c r="PQN51" s="296"/>
      <c r="PQO51" s="296"/>
      <c r="PQP51" s="296"/>
      <c r="PQQ51" s="296"/>
      <c r="PQR51" s="296"/>
      <c r="PQS51" s="296"/>
      <c r="PQT51" s="296"/>
      <c r="PQU51" s="296"/>
      <c r="PQV51" s="296"/>
      <c r="PQW51" s="296"/>
      <c r="PQX51" s="296"/>
      <c r="PQY51" s="296"/>
      <c r="PQZ51" s="296"/>
      <c r="PRA51" s="296"/>
      <c r="PRB51" s="296"/>
      <c r="PRC51" s="296"/>
      <c r="PRD51" s="296"/>
      <c r="PRE51" s="296"/>
      <c r="PRF51" s="296"/>
      <c r="PRG51" s="296"/>
      <c r="PRH51" s="296"/>
      <c r="PRI51" s="296"/>
      <c r="PRJ51" s="296"/>
      <c r="PRK51" s="296"/>
      <c r="PRL51" s="296"/>
      <c r="PRM51" s="296"/>
      <c r="PRN51" s="296"/>
      <c r="PRO51" s="296"/>
      <c r="PRP51" s="296"/>
      <c r="PRQ51" s="296"/>
      <c r="PRR51" s="296"/>
      <c r="PRS51" s="296"/>
      <c r="PRT51" s="296"/>
      <c r="PRU51" s="296"/>
      <c r="PRV51" s="296"/>
      <c r="PRW51" s="296"/>
      <c r="PRX51" s="296"/>
      <c r="PRY51" s="296"/>
      <c r="PRZ51" s="296"/>
      <c r="PSA51" s="296"/>
      <c r="PSB51" s="296"/>
      <c r="PSC51" s="296"/>
      <c r="PSD51" s="296"/>
      <c r="PSE51" s="296"/>
      <c r="PSF51" s="296"/>
      <c r="PSG51" s="296"/>
      <c r="PSH51" s="296"/>
      <c r="PSI51" s="296"/>
      <c r="PSJ51" s="296"/>
      <c r="PSK51" s="296"/>
      <c r="PSL51" s="296"/>
      <c r="PSM51" s="296"/>
      <c r="PSN51" s="296"/>
      <c r="PSO51" s="296"/>
      <c r="PSP51" s="296"/>
      <c r="PSQ51" s="296"/>
      <c r="PSR51" s="296"/>
      <c r="PSS51" s="296"/>
      <c r="PST51" s="296"/>
      <c r="PSU51" s="296"/>
      <c r="PSV51" s="296"/>
      <c r="PSW51" s="296"/>
      <c r="PSX51" s="296"/>
      <c r="PSY51" s="296"/>
      <c r="PSZ51" s="296"/>
      <c r="PTA51" s="296"/>
      <c r="PTB51" s="296"/>
      <c r="PTC51" s="296"/>
      <c r="PTD51" s="296"/>
      <c r="PTE51" s="296"/>
      <c r="PTF51" s="296"/>
      <c r="PTG51" s="296"/>
      <c r="PTH51" s="296"/>
      <c r="PTI51" s="296"/>
      <c r="PTJ51" s="296"/>
      <c r="PTK51" s="296"/>
      <c r="PTL51" s="296"/>
      <c r="PTM51" s="296"/>
      <c r="PTN51" s="296"/>
      <c r="PTO51" s="296"/>
      <c r="PTP51" s="296"/>
      <c r="PTQ51" s="296"/>
      <c r="PTR51" s="296"/>
      <c r="PTS51" s="296"/>
      <c r="PTT51" s="296"/>
      <c r="PTU51" s="296"/>
      <c r="PTV51" s="296"/>
      <c r="PTW51" s="296"/>
      <c r="PTX51" s="296"/>
      <c r="PTY51" s="296"/>
      <c r="PTZ51" s="296"/>
      <c r="PUA51" s="296"/>
      <c r="PUB51" s="296"/>
      <c r="PUC51" s="296"/>
      <c r="PUD51" s="296"/>
      <c r="PUE51" s="296"/>
      <c r="PUF51" s="296"/>
      <c r="PUG51" s="296"/>
      <c r="PUH51" s="296"/>
      <c r="PUI51" s="296"/>
      <c r="PUJ51" s="296"/>
      <c r="PUK51" s="296"/>
      <c r="PUL51" s="296"/>
      <c r="PUM51" s="296"/>
      <c r="PUN51" s="296"/>
      <c r="PUO51" s="296"/>
      <c r="PUP51" s="296"/>
      <c r="PUQ51" s="296"/>
      <c r="PUR51" s="296"/>
      <c r="PUS51" s="296"/>
      <c r="PUT51" s="296"/>
      <c r="PUU51" s="296"/>
      <c r="PUV51" s="296"/>
      <c r="PUW51" s="296"/>
      <c r="PUX51" s="296"/>
      <c r="PUY51" s="296"/>
      <c r="PUZ51" s="296"/>
      <c r="PVA51" s="296"/>
      <c r="PVB51" s="296"/>
      <c r="PVC51" s="296"/>
      <c r="PVD51" s="296"/>
      <c r="PVE51" s="296"/>
      <c r="PVF51" s="296"/>
      <c r="PVG51" s="296"/>
      <c r="PVH51" s="296"/>
      <c r="PVI51" s="296"/>
      <c r="PVJ51" s="296"/>
      <c r="PVK51" s="296"/>
      <c r="PVL51" s="296"/>
      <c r="PVM51" s="296"/>
      <c r="PVN51" s="296"/>
      <c r="PVO51" s="296"/>
      <c r="PVP51" s="296"/>
      <c r="PVQ51" s="296"/>
      <c r="PVR51" s="296"/>
      <c r="PVS51" s="296"/>
      <c r="PVT51" s="296"/>
      <c r="PVU51" s="296"/>
      <c r="PVV51" s="296"/>
      <c r="PVW51" s="296"/>
      <c r="PVX51" s="296"/>
      <c r="PVY51" s="296"/>
      <c r="PVZ51" s="296"/>
      <c r="PWA51" s="296"/>
      <c r="PWB51" s="296"/>
      <c r="PWC51" s="296"/>
      <c r="PWD51" s="296"/>
      <c r="PWE51" s="296"/>
      <c r="PWF51" s="296"/>
      <c r="PWG51" s="296"/>
      <c r="PWH51" s="296"/>
      <c r="PWI51" s="296"/>
      <c r="PWJ51" s="296"/>
      <c r="PWK51" s="296"/>
      <c r="PWL51" s="296"/>
      <c r="PWM51" s="296"/>
      <c r="PWN51" s="296"/>
      <c r="PWO51" s="296"/>
      <c r="PWP51" s="296"/>
      <c r="PWQ51" s="296"/>
      <c r="PWR51" s="296"/>
      <c r="PWS51" s="296"/>
      <c r="PWT51" s="296"/>
      <c r="PWU51" s="296"/>
      <c r="PWV51" s="296"/>
      <c r="PWW51" s="296"/>
      <c r="PWX51" s="296"/>
      <c r="PWY51" s="296"/>
      <c r="PWZ51" s="296"/>
      <c r="PXA51" s="296"/>
      <c r="PXB51" s="296"/>
      <c r="PXC51" s="296"/>
      <c r="PXD51" s="296"/>
      <c r="PXE51" s="296"/>
      <c r="PXF51" s="296"/>
      <c r="PXG51" s="296"/>
      <c r="PXH51" s="296"/>
      <c r="PXI51" s="296"/>
      <c r="PXJ51" s="296"/>
      <c r="PXK51" s="296"/>
      <c r="PXL51" s="296"/>
      <c r="PXM51" s="296"/>
      <c r="PXN51" s="296"/>
      <c r="PXO51" s="296"/>
      <c r="PXP51" s="296"/>
      <c r="PXQ51" s="296"/>
      <c r="PXR51" s="296"/>
      <c r="PXS51" s="296"/>
      <c r="PXT51" s="296"/>
      <c r="PXU51" s="296"/>
      <c r="PXV51" s="296"/>
      <c r="PXW51" s="296"/>
      <c r="PXX51" s="296"/>
      <c r="PXY51" s="296"/>
      <c r="PXZ51" s="296"/>
      <c r="PYA51" s="296"/>
      <c r="PYB51" s="296"/>
      <c r="PYC51" s="296"/>
      <c r="PYD51" s="296"/>
      <c r="PYE51" s="296"/>
      <c r="PYF51" s="296"/>
      <c r="PYG51" s="296"/>
      <c r="PYH51" s="296"/>
      <c r="PYI51" s="296"/>
      <c r="PYJ51" s="296"/>
      <c r="PYK51" s="296"/>
      <c r="PYL51" s="296"/>
      <c r="PYM51" s="296"/>
      <c r="PYN51" s="296"/>
      <c r="PYO51" s="296"/>
      <c r="PYP51" s="296"/>
      <c r="PYQ51" s="296"/>
      <c r="PYR51" s="296"/>
      <c r="PYS51" s="296"/>
      <c r="PYT51" s="296"/>
      <c r="PYU51" s="296"/>
      <c r="PYV51" s="296"/>
      <c r="PYW51" s="296"/>
      <c r="PYX51" s="296"/>
      <c r="PYY51" s="296"/>
      <c r="PYZ51" s="296"/>
      <c r="PZA51" s="296"/>
      <c r="PZB51" s="296"/>
      <c r="PZC51" s="296"/>
      <c r="PZD51" s="296"/>
      <c r="PZE51" s="296"/>
      <c r="PZF51" s="296"/>
      <c r="PZG51" s="296"/>
      <c r="PZH51" s="296"/>
      <c r="PZI51" s="296"/>
      <c r="PZJ51" s="296"/>
      <c r="PZK51" s="296"/>
      <c r="PZL51" s="296"/>
      <c r="PZM51" s="296"/>
      <c r="PZN51" s="296"/>
      <c r="PZO51" s="296"/>
      <c r="PZP51" s="296"/>
      <c r="PZQ51" s="296"/>
      <c r="PZR51" s="296"/>
      <c r="PZS51" s="296"/>
      <c r="PZT51" s="296"/>
      <c r="PZU51" s="296"/>
      <c r="PZV51" s="296"/>
      <c r="PZW51" s="296"/>
      <c r="PZX51" s="296"/>
      <c r="PZY51" s="296"/>
      <c r="PZZ51" s="296"/>
      <c r="QAA51" s="296"/>
      <c r="QAB51" s="296"/>
      <c r="QAC51" s="296"/>
      <c r="QAD51" s="296"/>
      <c r="QAE51" s="296"/>
      <c r="QAF51" s="296"/>
      <c r="QAG51" s="296"/>
      <c r="QAH51" s="296"/>
      <c r="QAI51" s="296"/>
      <c r="QAJ51" s="296"/>
      <c r="QAK51" s="296"/>
      <c r="QAL51" s="296"/>
      <c r="QAM51" s="296"/>
      <c r="QAN51" s="296"/>
      <c r="QAO51" s="296"/>
      <c r="QAP51" s="296"/>
      <c r="QAQ51" s="296"/>
      <c r="QAR51" s="296"/>
      <c r="QAS51" s="296"/>
      <c r="QAT51" s="296"/>
      <c r="QAU51" s="296"/>
      <c r="QAV51" s="296"/>
      <c r="QAW51" s="296"/>
      <c r="QAX51" s="296"/>
      <c r="QAY51" s="296"/>
      <c r="QAZ51" s="296"/>
      <c r="QBA51" s="296"/>
      <c r="QBB51" s="296"/>
      <c r="QBC51" s="296"/>
      <c r="QBD51" s="296"/>
      <c r="QBE51" s="296"/>
      <c r="QBF51" s="296"/>
      <c r="QBG51" s="296"/>
      <c r="QBH51" s="296"/>
      <c r="QBI51" s="296"/>
      <c r="QBJ51" s="296"/>
      <c r="QBK51" s="296"/>
      <c r="QBL51" s="296"/>
      <c r="QBM51" s="296"/>
      <c r="QBN51" s="296"/>
      <c r="QBO51" s="296"/>
      <c r="QBP51" s="296"/>
      <c r="QBQ51" s="296"/>
      <c r="QBR51" s="296"/>
      <c r="QBS51" s="296"/>
      <c r="QBT51" s="296"/>
      <c r="QBU51" s="296"/>
      <c r="QBV51" s="296"/>
      <c r="QBW51" s="296"/>
      <c r="QBX51" s="296"/>
      <c r="QBY51" s="296"/>
      <c r="QBZ51" s="296"/>
      <c r="QCA51" s="296"/>
      <c r="QCB51" s="296"/>
      <c r="QCC51" s="296"/>
      <c r="QCD51" s="296"/>
      <c r="QCE51" s="296"/>
      <c r="QCF51" s="296"/>
      <c r="QCG51" s="296"/>
      <c r="QCH51" s="296"/>
      <c r="QCI51" s="296"/>
      <c r="QCJ51" s="296"/>
      <c r="QCK51" s="296"/>
      <c r="QCL51" s="296"/>
      <c r="QCM51" s="296"/>
      <c r="QCN51" s="296"/>
      <c r="QCO51" s="296"/>
      <c r="QCP51" s="296"/>
      <c r="QCQ51" s="296"/>
      <c r="QCR51" s="296"/>
      <c r="QCS51" s="296"/>
      <c r="QCT51" s="296"/>
      <c r="QCU51" s="296"/>
      <c r="QCV51" s="296"/>
      <c r="QCW51" s="296"/>
      <c r="QCX51" s="296"/>
      <c r="QCY51" s="296"/>
      <c r="QCZ51" s="296"/>
      <c r="QDA51" s="296"/>
      <c r="QDB51" s="296"/>
      <c r="QDC51" s="296"/>
      <c r="QDD51" s="296"/>
      <c r="QDE51" s="296"/>
      <c r="QDF51" s="296"/>
      <c r="QDG51" s="296"/>
      <c r="QDH51" s="296"/>
      <c r="QDI51" s="296"/>
      <c r="QDJ51" s="296"/>
      <c r="QDK51" s="296"/>
      <c r="QDL51" s="296"/>
      <c r="QDM51" s="296"/>
      <c r="QDN51" s="296"/>
      <c r="QDO51" s="296"/>
      <c r="QDP51" s="296"/>
      <c r="QDQ51" s="296"/>
      <c r="QDR51" s="296"/>
      <c r="QDS51" s="296"/>
      <c r="QDT51" s="296"/>
      <c r="QDU51" s="296"/>
      <c r="QDV51" s="296"/>
      <c r="QDW51" s="296"/>
      <c r="QDX51" s="296"/>
      <c r="QDY51" s="296"/>
      <c r="QDZ51" s="296"/>
      <c r="QEA51" s="296"/>
      <c r="QEB51" s="296"/>
      <c r="QEC51" s="296"/>
      <c r="QED51" s="296"/>
      <c r="QEE51" s="296"/>
      <c r="QEF51" s="296"/>
      <c r="QEG51" s="296"/>
      <c r="QEH51" s="296"/>
      <c r="QEI51" s="296"/>
      <c r="QEJ51" s="296"/>
      <c r="QEK51" s="296"/>
      <c r="QEL51" s="296"/>
      <c r="QEM51" s="296"/>
      <c r="QEN51" s="296"/>
      <c r="QEO51" s="296"/>
      <c r="QEP51" s="296"/>
      <c r="QEQ51" s="296"/>
      <c r="QER51" s="296"/>
      <c r="QES51" s="296"/>
      <c r="QET51" s="296"/>
      <c r="QEU51" s="296"/>
      <c r="QEV51" s="296"/>
      <c r="QEW51" s="296"/>
      <c r="QEX51" s="296"/>
      <c r="QEY51" s="296"/>
      <c r="QEZ51" s="296"/>
      <c r="QFA51" s="296"/>
      <c r="QFB51" s="296"/>
      <c r="QFC51" s="296"/>
      <c r="QFD51" s="296"/>
      <c r="QFE51" s="296"/>
      <c r="QFF51" s="296"/>
      <c r="QFG51" s="296"/>
      <c r="QFH51" s="296"/>
      <c r="QFI51" s="296"/>
      <c r="QFJ51" s="296"/>
      <c r="QFK51" s="296"/>
      <c r="QFL51" s="296"/>
      <c r="QFM51" s="296"/>
      <c r="QFN51" s="296"/>
      <c r="QFO51" s="296"/>
      <c r="QFP51" s="296"/>
      <c r="QFQ51" s="296"/>
      <c r="QFR51" s="296"/>
      <c r="QFS51" s="296"/>
      <c r="QFT51" s="296"/>
      <c r="QFU51" s="296"/>
      <c r="QFV51" s="296"/>
      <c r="QFW51" s="296"/>
      <c r="QFX51" s="296"/>
      <c r="QFY51" s="296"/>
      <c r="QFZ51" s="296"/>
      <c r="QGA51" s="296"/>
      <c r="QGB51" s="296"/>
      <c r="QGC51" s="296"/>
      <c r="QGD51" s="296"/>
      <c r="QGE51" s="296"/>
      <c r="QGF51" s="296"/>
      <c r="QGG51" s="296"/>
      <c r="QGH51" s="296"/>
      <c r="QGI51" s="296"/>
      <c r="QGJ51" s="296"/>
      <c r="QGK51" s="296"/>
      <c r="QGL51" s="296"/>
      <c r="QGM51" s="296"/>
      <c r="QGN51" s="296"/>
      <c r="QGO51" s="296"/>
      <c r="QGP51" s="296"/>
      <c r="QGQ51" s="296"/>
      <c r="QGR51" s="296"/>
      <c r="QGS51" s="296"/>
      <c r="QGT51" s="296"/>
      <c r="QGU51" s="296"/>
      <c r="QGV51" s="296"/>
      <c r="QGW51" s="296"/>
      <c r="QGX51" s="296"/>
      <c r="QGY51" s="296"/>
      <c r="QGZ51" s="296"/>
      <c r="QHA51" s="296"/>
      <c r="QHB51" s="296"/>
      <c r="QHC51" s="296"/>
      <c r="QHD51" s="296"/>
      <c r="QHE51" s="296"/>
      <c r="QHF51" s="296"/>
      <c r="QHG51" s="296"/>
      <c r="QHH51" s="296"/>
      <c r="QHI51" s="296"/>
      <c r="QHJ51" s="296"/>
      <c r="QHK51" s="296"/>
      <c r="QHL51" s="296"/>
      <c r="QHM51" s="296"/>
      <c r="QHN51" s="296"/>
      <c r="QHO51" s="296"/>
      <c r="QHP51" s="296"/>
      <c r="QHQ51" s="296"/>
      <c r="QHR51" s="296"/>
      <c r="QHS51" s="296"/>
      <c r="QHT51" s="296"/>
      <c r="QHU51" s="296"/>
      <c r="QHV51" s="296"/>
      <c r="QHW51" s="296"/>
      <c r="QHX51" s="296"/>
      <c r="QHY51" s="296"/>
      <c r="QHZ51" s="296"/>
      <c r="QIA51" s="296"/>
      <c r="QIB51" s="296"/>
      <c r="QIC51" s="296"/>
      <c r="QID51" s="296"/>
      <c r="QIE51" s="296"/>
      <c r="QIF51" s="296"/>
      <c r="QIG51" s="296"/>
      <c r="QIH51" s="296"/>
      <c r="QII51" s="296"/>
      <c r="QIJ51" s="296"/>
      <c r="QIK51" s="296"/>
      <c r="QIL51" s="296"/>
      <c r="QIM51" s="296"/>
      <c r="QIN51" s="296"/>
      <c r="QIO51" s="296"/>
      <c r="QIP51" s="296"/>
      <c r="QIQ51" s="296"/>
      <c r="QIR51" s="296"/>
      <c r="QIS51" s="296"/>
      <c r="QIT51" s="296"/>
      <c r="QIU51" s="296"/>
      <c r="QIV51" s="296"/>
      <c r="QIW51" s="296"/>
      <c r="QIX51" s="296"/>
      <c r="QIY51" s="296"/>
      <c r="QIZ51" s="296"/>
      <c r="QJA51" s="296"/>
      <c r="QJB51" s="296"/>
      <c r="QJC51" s="296"/>
      <c r="QJD51" s="296"/>
      <c r="QJE51" s="296"/>
      <c r="QJF51" s="296"/>
      <c r="QJG51" s="296"/>
      <c r="QJH51" s="296"/>
      <c r="QJI51" s="296"/>
      <c r="QJJ51" s="296"/>
      <c r="QJK51" s="296"/>
      <c r="QJL51" s="296"/>
      <c r="QJM51" s="296"/>
      <c r="QJN51" s="296"/>
      <c r="QJO51" s="296"/>
      <c r="QJP51" s="296"/>
      <c r="QJQ51" s="296"/>
      <c r="QJR51" s="296"/>
      <c r="QJS51" s="296"/>
      <c r="QJT51" s="296"/>
      <c r="QJU51" s="296"/>
      <c r="QJV51" s="296"/>
      <c r="QJW51" s="296"/>
      <c r="QJX51" s="296"/>
      <c r="QJY51" s="296"/>
      <c r="QJZ51" s="296"/>
      <c r="QKA51" s="296"/>
      <c r="QKB51" s="296"/>
      <c r="QKC51" s="296"/>
      <c r="QKD51" s="296"/>
      <c r="QKE51" s="296"/>
      <c r="QKF51" s="296"/>
      <c r="QKG51" s="296"/>
      <c r="QKH51" s="296"/>
      <c r="QKI51" s="296"/>
      <c r="QKJ51" s="296"/>
      <c r="QKK51" s="296"/>
      <c r="QKL51" s="296"/>
      <c r="QKM51" s="296"/>
      <c r="QKN51" s="296"/>
      <c r="QKO51" s="296"/>
      <c r="QKP51" s="296"/>
      <c r="QKQ51" s="296"/>
      <c r="QKR51" s="296"/>
      <c r="QKS51" s="296"/>
      <c r="QKT51" s="296"/>
      <c r="QKU51" s="296"/>
      <c r="QKV51" s="296"/>
      <c r="QKW51" s="296"/>
      <c r="QKX51" s="296"/>
      <c r="QKY51" s="296"/>
      <c r="QKZ51" s="296"/>
      <c r="QLA51" s="296"/>
      <c r="QLB51" s="296"/>
      <c r="QLC51" s="296"/>
      <c r="QLD51" s="296"/>
      <c r="QLE51" s="296"/>
      <c r="QLF51" s="296"/>
      <c r="QLG51" s="296"/>
      <c r="QLH51" s="296"/>
      <c r="QLI51" s="296"/>
      <c r="QLJ51" s="296"/>
      <c r="QLK51" s="296"/>
      <c r="QLL51" s="296"/>
      <c r="QLM51" s="296"/>
      <c r="QLN51" s="296"/>
      <c r="QLO51" s="296"/>
      <c r="QLP51" s="296"/>
      <c r="QLQ51" s="296"/>
      <c r="QLR51" s="296"/>
      <c r="QLS51" s="296"/>
      <c r="QLT51" s="296"/>
      <c r="QLU51" s="296"/>
      <c r="QLV51" s="296"/>
      <c r="QLW51" s="296"/>
      <c r="QLX51" s="296"/>
      <c r="QLY51" s="296"/>
      <c r="QLZ51" s="296"/>
      <c r="QMA51" s="296"/>
      <c r="QMB51" s="296"/>
      <c r="QMC51" s="296"/>
      <c r="QMD51" s="296"/>
      <c r="QME51" s="296"/>
      <c r="QMF51" s="296"/>
      <c r="QMG51" s="296"/>
      <c r="QMH51" s="296"/>
      <c r="QMI51" s="296"/>
      <c r="QMJ51" s="296"/>
      <c r="QMK51" s="296"/>
      <c r="QML51" s="296"/>
      <c r="QMM51" s="296"/>
      <c r="QMN51" s="296"/>
      <c r="QMO51" s="296"/>
      <c r="QMP51" s="296"/>
      <c r="QMQ51" s="296"/>
      <c r="QMR51" s="296"/>
      <c r="QMS51" s="296"/>
      <c r="QMT51" s="296"/>
      <c r="QMU51" s="296"/>
      <c r="QMV51" s="296"/>
      <c r="QMW51" s="296"/>
      <c r="QMX51" s="296"/>
      <c r="QMY51" s="296"/>
      <c r="QMZ51" s="296"/>
      <c r="QNA51" s="296"/>
      <c r="QNB51" s="296"/>
      <c r="QNC51" s="296"/>
      <c r="QND51" s="296"/>
      <c r="QNE51" s="296"/>
      <c r="QNF51" s="296"/>
      <c r="QNG51" s="296"/>
      <c r="QNH51" s="296"/>
      <c r="QNI51" s="296"/>
      <c r="QNJ51" s="296"/>
      <c r="QNK51" s="296"/>
      <c r="QNL51" s="296"/>
      <c r="QNM51" s="296"/>
      <c r="QNN51" s="296"/>
      <c r="QNO51" s="296"/>
      <c r="QNP51" s="296"/>
      <c r="QNQ51" s="296"/>
      <c r="QNR51" s="296"/>
      <c r="QNS51" s="296"/>
      <c r="QNT51" s="296"/>
      <c r="QNU51" s="296"/>
      <c r="QNV51" s="296"/>
      <c r="QNW51" s="296"/>
      <c r="QNX51" s="296"/>
      <c r="QNY51" s="296"/>
      <c r="QNZ51" s="296"/>
      <c r="QOA51" s="296"/>
      <c r="QOB51" s="296"/>
      <c r="QOC51" s="296"/>
      <c r="QOD51" s="296"/>
      <c r="QOE51" s="296"/>
      <c r="QOF51" s="296"/>
      <c r="QOG51" s="296"/>
      <c r="QOH51" s="296"/>
      <c r="QOI51" s="296"/>
      <c r="QOJ51" s="296"/>
      <c r="QOK51" s="296"/>
      <c r="QOL51" s="296"/>
      <c r="QOM51" s="296"/>
      <c r="QON51" s="296"/>
      <c r="QOO51" s="296"/>
      <c r="QOP51" s="296"/>
      <c r="QOQ51" s="296"/>
      <c r="QOR51" s="296"/>
      <c r="QOS51" s="296"/>
      <c r="QOT51" s="296"/>
      <c r="QOU51" s="296"/>
      <c r="QOV51" s="296"/>
      <c r="QOW51" s="296"/>
      <c r="QOX51" s="296"/>
      <c r="QOY51" s="296"/>
      <c r="QOZ51" s="296"/>
      <c r="QPA51" s="296"/>
      <c r="QPB51" s="296"/>
      <c r="QPC51" s="296"/>
      <c r="QPD51" s="296"/>
      <c r="QPE51" s="296"/>
      <c r="QPF51" s="296"/>
      <c r="QPG51" s="296"/>
      <c r="QPH51" s="296"/>
      <c r="QPI51" s="296"/>
      <c r="QPJ51" s="296"/>
      <c r="QPK51" s="296"/>
      <c r="QPL51" s="296"/>
      <c r="QPM51" s="296"/>
      <c r="QPN51" s="296"/>
      <c r="QPO51" s="296"/>
      <c r="QPP51" s="296"/>
      <c r="QPQ51" s="296"/>
      <c r="QPR51" s="296"/>
      <c r="QPS51" s="296"/>
      <c r="QPT51" s="296"/>
      <c r="QPU51" s="296"/>
      <c r="QPV51" s="296"/>
      <c r="QPW51" s="296"/>
      <c r="QPX51" s="296"/>
      <c r="QPY51" s="296"/>
      <c r="QPZ51" s="296"/>
      <c r="QQA51" s="296"/>
      <c r="QQB51" s="296"/>
      <c r="QQC51" s="296"/>
      <c r="QQD51" s="296"/>
      <c r="QQE51" s="296"/>
      <c r="QQF51" s="296"/>
      <c r="QQG51" s="296"/>
      <c r="QQH51" s="296"/>
      <c r="QQI51" s="296"/>
      <c r="QQJ51" s="296"/>
      <c r="QQK51" s="296"/>
      <c r="QQL51" s="296"/>
      <c r="QQM51" s="296"/>
      <c r="QQN51" s="296"/>
      <c r="QQO51" s="296"/>
      <c r="QQP51" s="296"/>
      <c r="QQQ51" s="296"/>
      <c r="QQR51" s="296"/>
      <c r="QQS51" s="296"/>
      <c r="QQT51" s="296"/>
      <c r="QQU51" s="296"/>
      <c r="QQV51" s="296"/>
      <c r="QQW51" s="296"/>
      <c r="QQX51" s="296"/>
      <c r="QQY51" s="296"/>
      <c r="QQZ51" s="296"/>
      <c r="QRA51" s="296"/>
      <c r="QRB51" s="296"/>
      <c r="QRC51" s="296"/>
      <c r="QRD51" s="296"/>
      <c r="QRE51" s="296"/>
      <c r="QRF51" s="296"/>
      <c r="QRG51" s="296"/>
      <c r="QRH51" s="296"/>
      <c r="QRI51" s="296"/>
      <c r="QRJ51" s="296"/>
      <c r="QRK51" s="296"/>
      <c r="QRL51" s="296"/>
      <c r="QRM51" s="296"/>
      <c r="QRN51" s="296"/>
      <c r="QRO51" s="296"/>
      <c r="QRP51" s="296"/>
      <c r="QRQ51" s="296"/>
      <c r="QRR51" s="296"/>
      <c r="QRS51" s="296"/>
      <c r="QRT51" s="296"/>
      <c r="QRU51" s="296"/>
      <c r="QRV51" s="296"/>
      <c r="QRW51" s="296"/>
      <c r="QRX51" s="296"/>
      <c r="QRY51" s="296"/>
      <c r="QRZ51" s="296"/>
      <c r="QSA51" s="296"/>
      <c r="QSB51" s="296"/>
      <c r="QSC51" s="296"/>
      <c r="QSD51" s="296"/>
      <c r="QSE51" s="296"/>
      <c r="QSF51" s="296"/>
      <c r="QSG51" s="296"/>
      <c r="QSH51" s="296"/>
      <c r="QSI51" s="296"/>
      <c r="QSJ51" s="296"/>
      <c r="QSK51" s="296"/>
      <c r="QSL51" s="296"/>
      <c r="QSM51" s="296"/>
      <c r="QSN51" s="296"/>
      <c r="QSO51" s="296"/>
      <c r="QSP51" s="296"/>
      <c r="QSQ51" s="296"/>
      <c r="QSR51" s="296"/>
      <c r="QSS51" s="296"/>
      <c r="QST51" s="296"/>
      <c r="QSU51" s="296"/>
      <c r="QSV51" s="296"/>
      <c r="QSW51" s="296"/>
      <c r="QSX51" s="296"/>
      <c r="QSY51" s="296"/>
      <c r="QSZ51" s="296"/>
      <c r="QTA51" s="296"/>
      <c r="QTB51" s="296"/>
      <c r="QTC51" s="296"/>
      <c r="QTD51" s="296"/>
      <c r="QTE51" s="296"/>
      <c r="QTF51" s="296"/>
      <c r="QTG51" s="296"/>
      <c r="QTH51" s="296"/>
      <c r="QTI51" s="296"/>
      <c r="QTJ51" s="296"/>
      <c r="QTK51" s="296"/>
      <c r="QTL51" s="296"/>
      <c r="QTM51" s="296"/>
      <c r="QTN51" s="296"/>
      <c r="QTO51" s="296"/>
      <c r="QTP51" s="296"/>
      <c r="QTQ51" s="296"/>
      <c r="QTR51" s="296"/>
      <c r="QTS51" s="296"/>
      <c r="QTT51" s="296"/>
      <c r="QTU51" s="296"/>
      <c r="QTV51" s="296"/>
      <c r="QTW51" s="296"/>
      <c r="QTX51" s="296"/>
      <c r="QTY51" s="296"/>
      <c r="QTZ51" s="296"/>
      <c r="QUA51" s="296"/>
      <c r="QUB51" s="296"/>
      <c r="QUC51" s="296"/>
      <c r="QUD51" s="296"/>
      <c r="QUE51" s="296"/>
      <c r="QUF51" s="296"/>
      <c r="QUG51" s="296"/>
      <c r="QUH51" s="296"/>
      <c r="QUI51" s="296"/>
      <c r="QUJ51" s="296"/>
      <c r="QUK51" s="296"/>
      <c r="QUL51" s="296"/>
      <c r="QUM51" s="296"/>
      <c r="QUN51" s="296"/>
      <c r="QUO51" s="296"/>
      <c r="QUP51" s="296"/>
      <c r="QUQ51" s="296"/>
      <c r="QUR51" s="296"/>
      <c r="QUS51" s="296"/>
      <c r="QUT51" s="296"/>
      <c r="QUU51" s="296"/>
      <c r="QUV51" s="296"/>
      <c r="QUW51" s="296"/>
      <c r="QUX51" s="296"/>
      <c r="QUY51" s="296"/>
      <c r="QUZ51" s="296"/>
      <c r="QVA51" s="296"/>
      <c r="QVB51" s="296"/>
      <c r="QVC51" s="296"/>
      <c r="QVD51" s="296"/>
      <c r="QVE51" s="296"/>
      <c r="QVF51" s="296"/>
      <c r="QVG51" s="296"/>
      <c r="QVH51" s="296"/>
      <c r="QVI51" s="296"/>
      <c r="QVJ51" s="296"/>
      <c r="QVK51" s="296"/>
      <c r="QVL51" s="296"/>
      <c r="QVM51" s="296"/>
      <c r="QVN51" s="296"/>
      <c r="QVO51" s="296"/>
      <c r="QVP51" s="296"/>
      <c r="QVQ51" s="296"/>
      <c r="QVR51" s="296"/>
      <c r="QVS51" s="296"/>
      <c r="QVT51" s="296"/>
      <c r="QVU51" s="296"/>
      <c r="QVV51" s="296"/>
      <c r="QVW51" s="296"/>
      <c r="QVX51" s="296"/>
      <c r="QVY51" s="296"/>
      <c r="QVZ51" s="296"/>
      <c r="QWA51" s="296"/>
      <c r="QWB51" s="296"/>
      <c r="QWC51" s="296"/>
      <c r="QWD51" s="296"/>
      <c r="QWE51" s="296"/>
      <c r="QWF51" s="296"/>
      <c r="QWG51" s="296"/>
      <c r="QWH51" s="296"/>
      <c r="QWI51" s="296"/>
      <c r="QWJ51" s="296"/>
      <c r="QWK51" s="296"/>
      <c r="QWL51" s="296"/>
      <c r="QWM51" s="296"/>
      <c r="QWN51" s="296"/>
      <c r="QWO51" s="296"/>
      <c r="QWP51" s="296"/>
      <c r="QWQ51" s="296"/>
      <c r="QWR51" s="296"/>
      <c r="QWS51" s="296"/>
      <c r="QWT51" s="296"/>
      <c r="QWU51" s="296"/>
      <c r="QWV51" s="296"/>
      <c r="QWW51" s="296"/>
      <c r="QWX51" s="296"/>
      <c r="QWY51" s="296"/>
      <c r="QWZ51" s="296"/>
      <c r="QXA51" s="296"/>
      <c r="QXB51" s="296"/>
      <c r="QXC51" s="296"/>
      <c r="QXD51" s="296"/>
      <c r="QXE51" s="296"/>
      <c r="QXF51" s="296"/>
      <c r="QXG51" s="296"/>
      <c r="QXH51" s="296"/>
      <c r="QXI51" s="296"/>
      <c r="QXJ51" s="296"/>
      <c r="QXK51" s="296"/>
      <c r="QXL51" s="296"/>
      <c r="QXM51" s="296"/>
      <c r="QXN51" s="296"/>
      <c r="QXO51" s="296"/>
      <c r="QXP51" s="296"/>
      <c r="QXQ51" s="296"/>
      <c r="QXR51" s="296"/>
      <c r="QXS51" s="296"/>
      <c r="QXT51" s="296"/>
      <c r="QXU51" s="296"/>
      <c r="QXV51" s="296"/>
      <c r="QXW51" s="296"/>
      <c r="QXX51" s="296"/>
      <c r="QXY51" s="296"/>
      <c r="QXZ51" s="296"/>
      <c r="QYA51" s="296"/>
      <c r="QYB51" s="296"/>
      <c r="QYC51" s="296"/>
      <c r="QYD51" s="296"/>
      <c r="QYE51" s="296"/>
      <c r="QYF51" s="296"/>
      <c r="QYG51" s="296"/>
      <c r="QYH51" s="296"/>
      <c r="QYI51" s="296"/>
      <c r="QYJ51" s="296"/>
      <c r="QYK51" s="296"/>
      <c r="QYL51" s="296"/>
      <c r="QYM51" s="296"/>
      <c r="QYN51" s="296"/>
      <c r="QYO51" s="296"/>
      <c r="QYP51" s="296"/>
      <c r="QYQ51" s="296"/>
      <c r="QYR51" s="296"/>
      <c r="QYS51" s="296"/>
      <c r="QYT51" s="296"/>
      <c r="QYU51" s="296"/>
      <c r="QYV51" s="296"/>
      <c r="QYW51" s="296"/>
      <c r="QYX51" s="296"/>
      <c r="QYY51" s="296"/>
      <c r="QYZ51" s="296"/>
      <c r="QZA51" s="296"/>
      <c r="QZB51" s="296"/>
      <c r="QZC51" s="296"/>
      <c r="QZD51" s="296"/>
      <c r="QZE51" s="296"/>
      <c r="QZF51" s="296"/>
      <c r="QZG51" s="296"/>
      <c r="QZH51" s="296"/>
      <c r="QZI51" s="296"/>
      <c r="QZJ51" s="296"/>
      <c r="QZK51" s="296"/>
      <c r="QZL51" s="296"/>
      <c r="QZM51" s="296"/>
      <c r="QZN51" s="296"/>
      <c r="QZO51" s="296"/>
      <c r="QZP51" s="296"/>
      <c r="QZQ51" s="296"/>
      <c r="QZR51" s="296"/>
      <c r="QZS51" s="296"/>
      <c r="QZT51" s="296"/>
      <c r="QZU51" s="296"/>
      <c r="QZV51" s="296"/>
      <c r="QZW51" s="296"/>
      <c r="QZX51" s="296"/>
      <c r="QZY51" s="296"/>
      <c r="QZZ51" s="296"/>
      <c r="RAA51" s="296"/>
      <c r="RAB51" s="296"/>
      <c r="RAC51" s="296"/>
      <c r="RAD51" s="296"/>
      <c r="RAE51" s="296"/>
      <c r="RAF51" s="296"/>
      <c r="RAG51" s="296"/>
      <c r="RAH51" s="296"/>
      <c r="RAI51" s="296"/>
      <c r="RAJ51" s="296"/>
      <c r="RAK51" s="296"/>
      <c r="RAL51" s="296"/>
      <c r="RAM51" s="296"/>
      <c r="RAN51" s="296"/>
      <c r="RAO51" s="296"/>
      <c r="RAP51" s="296"/>
      <c r="RAQ51" s="296"/>
      <c r="RAR51" s="296"/>
      <c r="RAS51" s="296"/>
      <c r="RAT51" s="296"/>
      <c r="RAU51" s="296"/>
      <c r="RAV51" s="296"/>
      <c r="RAW51" s="296"/>
      <c r="RAX51" s="296"/>
      <c r="RAY51" s="296"/>
      <c r="RAZ51" s="296"/>
      <c r="RBA51" s="296"/>
      <c r="RBB51" s="296"/>
      <c r="RBC51" s="296"/>
      <c r="RBD51" s="296"/>
      <c r="RBE51" s="296"/>
      <c r="RBF51" s="296"/>
      <c r="RBG51" s="296"/>
      <c r="RBH51" s="296"/>
      <c r="RBI51" s="296"/>
      <c r="RBJ51" s="296"/>
      <c r="RBK51" s="296"/>
      <c r="RBL51" s="296"/>
      <c r="RBM51" s="296"/>
      <c r="RBN51" s="296"/>
      <c r="RBO51" s="296"/>
      <c r="RBP51" s="296"/>
      <c r="RBQ51" s="296"/>
      <c r="RBR51" s="296"/>
      <c r="RBS51" s="296"/>
      <c r="RBT51" s="296"/>
      <c r="RBU51" s="296"/>
      <c r="RBV51" s="296"/>
      <c r="RBW51" s="296"/>
      <c r="RBX51" s="296"/>
      <c r="RBY51" s="296"/>
      <c r="RBZ51" s="296"/>
      <c r="RCA51" s="296"/>
      <c r="RCB51" s="296"/>
      <c r="RCC51" s="296"/>
      <c r="RCD51" s="296"/>
      <c r="RCE51" s="296"/>
      <c r="RCF51" s="296"/>
      <c r="RCG51" s="296"/>
      <c r="RCH51" s="296"/>
      <c r="RCI51" s="296"/>
      <c r="RCJ51" s="296"/>
      <c r="RCK51" s="296"/>
      <c r="RCL51" s="296"/>
      <c r="RCM51" s="296"/>
      <c r="RCN51" s="296"/>
      <c r="RCO51" s="296"/>
      <c r="RCP51" s="296"/>
      <c r="RCQ51" s="296"/>
      <c r="RCR51" s="296"/>
      <c r="RCS51" s="296"/>
      <c r="RCT51" s="296"/>
      <c r="RCU51" s="296"/>
      <c r="RCV51" s="296"/>
      <c r="RCW51" s="296"/>
      <c r="RCX51" s="296"/>
      <c r="RCY51" s="296"/>
      <c r="RCZ51" s="296"/>
      <c r="RDA51" s="296"/>
      <c r="RDB51" s="296"/>
      <c r="RDC51" s="296"/>
      <c r="RDD51" s="296"/>
      <c r="RDE51" s="296"/>
      <c r="RDF51" s="296"/>
      <c r="RDG51" s="296"/>
      <c r="RDH51" s="296"/>
      <c r="RDI51" s="296"/>
      <c r="RDJ51" s="296"/>
      <c r="RDK51" s="296"/>
      <c r="RDL51" s="296"/>
      <c r="RDM51" s="296"/>
      <c r="RDN51" s="296"/>
      <c r="RDO51" s="296"/>
      <c r="RDP51" s="296"/>
      <c r="RDQ51" s="296"/>
      <c r="RDR51" s="296"/>
      <c r="RDS51" s="296"/>
      <c r="RDT51" s="296"/>
      <c r="RDU51" s="296"/>
      <c r="RDV51" s="296"/>
      <c r="RDW51" s="296"/>
      <c r="RDX51" s="296"/>
      <c r="RDY51" s="296"/>
      <c r="RDZ51" s="296"/>
      <c r="REA51" s="296"/>
      <c r="REB51" s="296"/>
      <c r="REC51" s="296"/>
      <c r="RED51" s="296"/>
      <c r="REE51" s="296"/>
      <c r="REF51" s="296"/>
      <c r="REG51" s="296"/>
      <c r="REH51" s="296"/>
      <c r="REI51" s="296"/>
      <c r="REJ51" s="296"/>
      <c r="REK51" s="296"/>
      <c r="REL51" s="296"/>
      <c r="REM51" s="296"/>
      <c r="REN51" s="296"/>
      <c r="REO51" s="296"/>
      <c r="REP51" s="296"/>
      <c r="REQ51" s="296"/>
      <c r="RER51" s="296"/>
      <c r="RES51" s="296"/>
      <c r="RET51" s="296"/>
      <c r="REU51" s="296"/>
      <c r="REV51" s="296"/>
      <c r="REW51" s="296"/>
      <c r="REX51" s="296"/>
      <c r="REY51" s="296"/>
      <c r="REZ51" s="296"/>
      <c r="RFA51" s="296"/>
      <c r="RFB51" s="296"/>
      <c r="RFC51" s="296"/>
      <c r="RFD51" s="296"/>
      <c r="RFE51" s="296"/>
      <c r="RFF51" s="296"/>
      <c r="RFG51" s="296"/>
      <c r="RFH51" s="296"/>
      <c r="RFI51" s="296"/>
      <c r="RFJ51" s="296"/>
      <c r="RFK51" s="296"/>
      <c r="RFL51" s="296"/>
      <c r="RFM51" s="296"/>
      <c r="RFN51" s="296"/>
      <c r="RFO51" s="296"/>
      <c r="RFP51" s="296"/>
      <c r="RFQ51" s="296"/>
      <c r="RFR51" s="296"/>
      <c r="RFS51" s="296"/>
      <c r="RFT51" s="296"/>
      <c r="RFU51" s="296"/>
      <c r="RFV51" s="296"/>
      <c r="RFW51" s="296"/>
      <c r="RFX51" s="296"/>
      <c r="RFY51" s="296"/>
      <c r="RFZ51" s="296"/>
      <c r="RGA51" s="296"/>
      <c r="RGB51" s="296"/>
      <c r="RGC51" s="296"/>
      <c r="RGD51" s="296"/>
      <c r="RGE51" s="296"/>
      <c r="RGF51" s="296"/>
      <c r="RGG51" s="296"/>
      <c r="RGH51" s="296"/>
      <c r="RGI51" s="296"/>
      <c r="RGJ51" s="296"/>
      <c r="RGK51" s="296"/>
      <c r="RGL51" s="296"/>
      <c r="RGM51" s="296"/>
      <c r="RGN51" s="296"/>
      <c r="RGO51" s="296"/>
      <c r="RGP51" s="296"/>
      <c r="RGQ51" s="296"/>
      <c r="RGR51" s="296"/>
      <c r="RGS51" s="296"/>
      <c r="RGT51" s="296"/>
      <c r="RGU51" s="296"/>
      <c r="RGV51" s="296"/>
      <c r="RGW51" s="296"/>
      <c r="RGX51" s="296"/>
      <c r="RGY51" s="296"/>
      <c r="RGZ51" s="296"/>
      <c r="RHA51" s="296"/>
      <c r="RHB51" s="296"/>
      <c r="RHC51" s="296"/>
      <c r="RHD51" s="296"/>
      <c r="RHE51" s="296"/>
      <c r="RHF51" s="296"/>
      <c r="RHG51" s="296"/>
      <c r="RHH51" s="296"/>
      <c r="RHI51" s="296"/>
      <c r="RHJ51" s="296"/>
      <c r="RHK51" s="296"/>
      <c r="RHL51" s="296"/>
      <c r="RHM51" s="296"/>
      <c r="RHN51" s="296"/>
      <c r="RHO51" s="296"/>
      <c r="RHP51" s="296"/>
      <c r="RHQ51" s="296"/>
      <c r="RHR51" s="296"/>
      <c r="RHS51" s="296"/>
      <c r="RHT51" s="296"/>
      <c r="RHU51" s="296"/>
      <c r="RHV51" s="296"/>
      <c r="RHW51" s="296"/>
      <c r="RHX51" s="296"/>
      <c r="RHY51" s="296"/>
      <c r="RHZ51" s="296"/>
      <c r="RIA51" s="296"/>
      <c r="RIB51" s="296"/>
      <c r="RIC51" s="296"/>
      <c r="RID51" s="296"/>
      <c r="RIE51" s="296"/>
      <c r="RIF51" s="296"/>
      <c r="RIG51" s="296"/>
      <c r="RIH51" s="296"/>
      <c r="RII51" s="296"/>
      <c r="RIJ51" s="296"/>
      <c r="RIK51" s="296"/>
      <c r="RIL51" s="296"/>
      <c r="RIM51" s="296"/>
      <c r="RIN51" s="296"/>
      <c r="RIO51" s="296"/>
      <c r="RIP51" s="296"/>
      <c r="RIQ51" s="296"/>
      <c r="RIR51" s="296"/>
      <c r="RIS51" s="296"/>
      <c r="RIT51" s="296"/>
      <c r="RIU51" s="296"/>
      <c r="RIV51" s="296"/>
      <c r="RIW51" s="296"/>
      <c r="RIX51" s="296"/>
      <c r="RIY51" s="296"/>
      <c r="RIZ51" s="296"/>
      <c r="RJA51" s="296"/>
      <c r="RJB51" s="296"/>
      <c r="RJC51" s="296"/>
      <c r="RJD51" s="296"/>
      <c r="RJE51" s="296"/>
      <c r="RJF51" s="296"/>
      <c r="RJG51" s="296"/>
      <c r="RJH51" s="296"/>
      <c r="RJI51" s="296"/>
      <c r="RJJ51" s="296"/>
      <c r="RJK51" s="296"/>
      <c r="RJL51" s="296"/>
      <c r="RJM51" s="296"/>
      <c r="RJN51" s="296"/>
      <c r="RJO51" s="296"/>
      <c r="RJP51" s="296"/>
      <c r="RJQ51" s="296"/>
      <c r="RJR51" s="296"/>
      <c r="RJS51" s="296"/>
      <c r="RJT51" s="296"/>
      <c r="RJU51" s="296"/>
      <c r="RJV51" s="296"/>
      <c r="RJW51" s="296"/>
      <c r="RJX51" s="296"/>
      <c r="RJY51" s="296"/>
      <c r="RJZ51" s="296"/>
      <c r="RKA51" s="296"/>
      <c r="RKB51" s="296"/>
      <c r="RKC51" s="296"/>
      <c r="RKD51" s="296"/>
      <c r="RKE51" s="296"/>
      <c r="RKF51" s="296"/>
      <c r="RKG51" s="296"/>
      <c r="RKH51" s="296"/>
      <c r="RKI51" s="296"/>
      <c r="RKJ51" s="296"/>
      <c r="RKK51" s="296"/>
      <c r="RKL51" s="296"/>
      <c r="RKM51" s="296"/>
      <c r="RKN51" s="296"/>
      <c r="RKO51" s="296"/>
      <c r="RKP51" s="296"/>
      <c r="RKQ51" s="296"/>
      <c r="RKR51" s="296"/>
      <c r="RKS51" s="296"/>
      <c r="RKT51" s="296"/>
      <c r="RKU51" s="296"/>
      <c r="RKV51" s="296"/>
      <c r="RKW51" s="296"/>
      <c r="RKX51" s="296"/>
      <c r="RKY51" s="296"/>
      <c r="RKZ51" s="296"/>
      <c r="RLA51" s="296"/>
      <c r="RLB51" s="296"/>
      <c r="RLC51" s="296"/>
      <c r="RLD51" s="296"/>
      <c r="RLE51" s="296"/>
      <c r="RLF51" s="296"/>
      <c r="RLG51" s="296"/>
      <c r="RLH51" s="296"/>
      <c r="RLI51" s="296"/>
      <c r="RLJ51" s="296"/>
      <c r="RLK51" s="296"/>
      <c r="RLL51" s="296"/>
      <c r="RLM51" s="296"/>
      <c r="RLN51" s="296"/>
      <c r="RLO51" s="296"/>
      <c r="RLP51" s="296"/>
      <c r="RLQ51" s="296"/>
      <c r="RLR51" s="296"/>
      <c r="RLS51" s="296"/>
      <c r="RLT51" s="296"/>
      <c r="RLU51" s="296"/>
      <c r="RLV51" s="296"/>
      <c r="RLW51" s="296"/>
      <c r="RLX51" s="296"/>
      <c r="RLY51" s="296"/>
      <c r="RLZ51" s="296"/>
      <c r="RMA51" s="296"/>
      <c r="RMB51" s="296"/>
      <c r="RMC51" s="296"/>
      <c r="RMD51" s="296"/>
      <c r="RME51" s="296"/>
      <c r="RMF51" s="296"/>
      <c r="RMG51" s="296"/>
      <c r="RMH51" s="296"/>
      <c r="RMI51" s="296"/>
      <c r="RMJ51" s="296"/>
      <c r="RMK51" s="296"/>
      <c r="RML51" s="296"/>
      <c r="RMM51" s="296"/>
      <c r="RMN51" s="296"/>
      <c r="RMO51" s="296"/>
      <c r="RMP51" s="296"/>
      <c r="RMQ51" s="296"/>
      <c r="RMR51" s="296"/>
      <c r="RMS51" s="296"/>
      <c r="RMT51" s="296"/>
      <c r="RMU51" s="296"/>
      <c r="RMV51" s="296"/>
      <c r="RMW51" s="296"/>
      <c r="RMX51" s="296"/>
      <c r="RMY51" s="296"/>
      <c r="RMZ51" s="296"/>
      <c r="RNA51" s="296"/>
      <c r="RNB51" s="296"/>
      <c r="RNC51" s="296"/>
      <c r="RND51" s="296"/>
      <c r="RNE51" s="296"/>
      <c r="RNF51" s="296"/>
      <c r="RNG51" s="296"/>
      <c r="RNH51" s="296"/>
      <c r="RNI51" s="296"/>
      <c r="RNJ51" s="296"/>
      <c r="RNK51" s="296"/>
      <c r="RNL51" s="296"/>
      <c r="RNM51" s="296"/>
      <c r="RNN51" s="296"/>
      <c r="RNO51" s="296"/>
      <c r="RNP51" s="296"/>
      <c r="RNQ51" s="296"/>
      <c r="RNR51" s="296"/>
      <c r="RNS51" s="296"/>
      <c r="RNT51" s="296"/>
      <c r="RNU51" s="296"/>
      <c r="RNV51" s="296"/>
      <c r="RNW51" s="296"/>
      <c r="RNX51" s="296"/>
      <c r="RNY51" s="296"/>
      <c r="RNZ51" s="296"/>
      <c r="ROA51" s="296"/>
      <c r="ROB51" s="296"/>
      <c r="ROC51" s="296"/>
      <c r="ROD51" s="296"/>
      <c r="ROE51" s="296"/>
      <c r="ROF51" s="296"/>
      <c r="ROG51" s="296"/>
      <c r="ROH51" s="296"/>
      <c r="ROI51" s="296"/>
      <c r="ROJ51" s="296"/>
      <c r="ROK51" s="296"/>
      <c r="ROL51" s="296"/>
      <c r="ROM51" s="296"/>
      <c r="RON51" s="296"/>
      <c r="ROO51" s="296"/>
      <c r="ROP51" s="296"/>
      <c r="ROQ51" s="296"/>
      <c r="ROR51" s="296"/>
      <c r="ROS51" s="296"/>
      <c r="ROT51" s="296"/>
      <c r="ROU51" s="296"/>
      <c r="ROV51" s="296"/>
      <c r="ROW51" s="296"/>
      <c r="ROX51" s="296"/>
      <c r="ROY51" s="296"/>
      <c r="ROZ51" s="296"/>
      <c r="RPA51" s="296"/>
      <c r="RPB51" s="296"/>
      <c r="RPC51" s="296"/>
      <c r="RPD51" s="296"/>
      <c r="RPE51" s="296"/>
      <c r="RPF51" s="296"/>
      <c r="RPG51" s="296"/>
      <c r="RPH51" s="296"/>
      <c r="RPI51" s="296"/>
      <c r="RPJ51" s="296"/>
      <c r="RPK51" s="296"/>
      <c r="RPL51" s="296"/>
      <c r="RPM51" s="296"/>
      <c r="RPN51" s="296"/>
      <c r="RPO51" s="296"/>
      <c r="RPP51" s="296"/>
      <c r="RPQ51" s="296"/>
      <c r="RPR51" s="296"/>
      <c r="RPS51" s="296"/>
      <c r="RPT51" s="296"/>
      <c r="RPU51" s="296"/>
      <c r="RPV51" s="296"/>
      <c r="RPW51" s="296"/>
      <c r="RPX51" s="296"/>
      <c r="RPY51" s="296"/>
      <c r="RPZ51" s="296"/>
      <c r="RQA51" s="296"/>
      <c r="RQB51" s="296"/>
      <c r="RQC51" s="296"/>
      <c r="RQD51" s="296"/>
      <c r="RQE51" s="296"/>
      <c r="RQF51" s="296"/>
      <c r="RQG51" s="296"/>
      <c r="RQH51" s="296"/>
      <c r="RQI51" s="296"/>
      <c r="RQJ51" s="296"/>
      <c r="RQK51" s="296"/>
      <c r="RQL51" s="296"/>
      <c r="RQM51" s="296"/>
      <c r="RQN51" s="296"/>
      <c r="RQO51" s="296"/>
      <c r="RQP51" s="296"/>
      <c r="RQQ51" s="296"/>
      <c r="RQR51" s="296"/>
      <c r="RQS51" s="296"/>
      <c r="RQT51" s="296"/>
      <c r="RQU51" s="296"/>
      <c r="RQV51" s="296"/>
      <c r="RQW51" s="296"/>
      <c r="RQX51" s="296"/>
      <c r="RQY51" s="296"/>
      <c r="RQZ51" s="296"/>
      <c r="RRA51" s="296"/>
      <c r="RRB51" s="296"/>
      <c r="RRC51" s="296"/>
      <c r="RRD51" s="296"/>
      <c r="RRE51" s="296"/>
      <c r="RRF51" s="296"/>
      <c r="RRG51" s="296"/>
      <c r="RRH51" s="296"/>
      <c r="RRI51" s="296"/>
      <c r="RRJ51" s="296"/>
      <c r="RRK51" s="296"/>
      <c r="RRL51" s="296"/>
      <c r="RRM51" s="296"/>
      <c r="RRN51" s="296"/>
      <c r="RRO51" s="296"/>
      <c r="RRP51" s="296"/>
      <c r="RRQ51" s="296"/>
      <c r="RRR51" s="296"/>
      <c r="RRS51" s="296"/>
      <c r="RRT51" s="296"/>
      <c r="RRU51" s="296"/>
      <c r="RRV51" s="296"/>
      <c r="RRW51" s="296"/>
      <c r="RRX51" s="296"/>
      <c r="RRY51" s="296"/>
      <c r="RRZ51" s="296"/>
      <c r="RSA51" s="296"/>
      <c r="RSB51" s="296"/>
      <c r="RSC51" s="296"/>
      <c r="RSD51" s="296"/>
      <c r="RSE51" s="296"/>
      <c r="RSF51" s="296"/>
      <c r="RSG51" s="296"/>
      <c r="RSH51" s="296"/>
      <c r="RSI51" s="296"/>
      <c r="RSJ51" s="296"/>
      <c r="RSK51" s="296"/>
      <c r="RSL51" s="296"/>
      <c r="RSM51" s="296"/>
      <c r="RSN51" s="296"/>
      <c r="RSO51" s="296"/>
      <c r="RSP51" s="296"/>
      <c r="RSQ51" s="296"/>
      <c r="RSR51" s="296"/>
      <c r="RSS51" s="296"/>
      <c r="RST51" s="296"/>
      <c r="RSU51" s="296"/>
      <c r="RSV51" s="296"/>
      <c r="RSW51" s="296"/>
      <c r="RSX51" s="296"/>
      <c r="RSY51" s="296"/>
      <c r="RSZ51" s="296"/>
      <c r="RTA51" s="296"/>
      <c r="RTB51" s="296"/>
      <c r="RTC51" s="296"/>
      <c r="RTD51" s="296"/>
      <c r="RTE51" s="296"/>
      <c r="RTF51" s="296"/>
      <c r="RTG51" s="296"/>
      <c r="RTH51" s="296"/>
      <c r="RTI51" s="296"/>
      <c r="RTJ51" s="296"/>
      <c r="RTK51" s="296"/>
      <c r="RTL51" s="296"/>
      <c r="RTM51" s="296"/>
      <c r="RTN51" s="296"/>
      <c r="RTO51" s="296"/>
      <c r="RTP51" s="296"/>
      <c r="RTQ51" s="296"/>
      <c r="RTR51" s="296"/>
      <c r="RTS51" s="296"/>
      <c r="RTT51" s="296"/>
      <c r="RTU51" s="296"/>
      <c r="RTV51" s="296"/>
      <c r="RTW51" s="296"/>
      <c r="RTX51" s="296"/>
      <c r="RTY51" s="296"/>
      <c r="RTZ51" s="296"/>
      <c r="RUA51" s="296"/>
      <c r="RUB51" s="296"/>
      <c r="RUC51" s="296"/>
      <c r="RUD51" s="296"/>
      <c r="RUE51" s="296"/>
      <c r="RUF51" s="296"/>
      <c r="RUG51" s="296"/>
      <c r="RUH51" s="296"/>
      <c r="RUI51" s="296"/>
      <c r="RUJ51" s="296"/>
      <c r="RUK51" s="296"/>
      <c r="RUL51" s="296"/>
      <c r="RUM51" s="296"/>
      <c r="RUN51" s="296"/>
      <c r="RUO51" s="296"/>
      <c r="RUP51" s="296"/>
      <c r="RUQ51" s="296"/>
      <c r="RUR51" s="296"/>
      <c r="RUS51" s="296"/>
      <c r="RUT51" s="296"/>
      <c r="RUU51" s="296"/>
      <c r="RUV51" s="296"/>
      <c r="RUW51" s="296"/>
      <c r="RUX51" s="296"/>
      <c r="RUY51" s="296"/>
      <c r="RUZ51" s="296"/>
      <c r="RVA51" s="296"/>
      <c r="RVB51" s="296"/>
      <c r="RVC51" s="296"/>
      <c r="RVD51" s="296"/>
      <c r="RVE51" s="296"/>
      <c r="RVF51" s="296"/>
      <c r="RVG51" s="296"/>
      <c r="RVH51" s="296"/>
      <c r="RVI51" s="296"/>
      <c r="RVJ51" s="296"/>
      <c r="RVK51" s="296"/>
      <c r="RVL51" s="296"/>
      <c r="RVM51" s="296"/>
      <c r="RVN51" s="296"/>
      <c r="RVO51" s="296"/>
      <c r="RVP51" s="296"/>
      <c r="RVQ51" s="296"/>
      <c r="RVR51" s="296"/>
      <c r="RVS51" s="296"/>
      <c r="RVT51" s="296"/>
      <c r="RVU51" s="296"/>
      <c r="RVV51" s="296"/>
      <c r="RVW51" s="296"/>
      <c r="RVX51" s="296"/>
      <c r="RVY51" s="296"/>
      <c r="RVZ51" s="296"/>
      <c r="RWA51" s="296"/>
      <c r="RWB51" s="296"/>
      <c r="RWC51" s="296"/>
      <c r="RWD51" s="296"/>
      <c r="RWE51" s="296"/>
      <c r="RWF51" s="296"/>
      <c r="RWG51" s="296"/>
      <c r="RWH51" s="296"/>
      <c r="RWI51" s="296"/>
      <c r="RWJ51" s="296"/>
      <c r="RWK51" s="296"/>
      <c r="RWL51" s="296"/>
      <c r="RWM51" s="296"/>
      <c r="RWN51" s="296"/>
      <c r="RWO51" s="296"/>
      <c r="RWP51" s="296"/>
      <c r="RWQ51" s="296"/>
      <c r="RWR51" s="296"/>
      <c r="RWS51" s="296"/>
      <c r="RWT51" s="296"/>
      <c r="RWU51" s="296"/>
      <c r="RWV51" s="296"/>
      <c r="RWW51" s="296"/>
      <c r="RWX51" s="296"/>
      <c r="RWY51" s="296"/>
      <c r="RWZ51" s="296"/>
      <c r="RXA51" s="296"/>
      <c r="RXB51" s="296"/>
      <c r="RXC51" s="296"/>
      <c r="RXD51" s="296"/>
      <c r="RXE51" s="296"/>
      <c r="RXF51" s="296"/>
      <c r="RXG51" s="296"/>
      <c r="RXH51" s="296"/>
      <c r="RXI51" s="296"/>
      <c r="RXJ51" s="296"/>
      <c r="RXK51" s="296"/>
      <c r="RXL51" s="296"/>
      <c r="RXM51" s="296"/>
      <c r="RXN51" s="296"/>
      <c r="RXO51" s="296"/>
      <c r="RXP51" s="296"/>
      <c r="RXQ51" s="296"/>
      <c r="RXR51" s="296"/>
      <c r="RXS51" s="296"/>
      <c r="RXT51" s="296"/>
      <c r="RXU51" s="296"/>
      <c r="RXV51" s="296"/>
      <c r="RXW51" s="296"/>
      <c r="RXX51" s="296"/>
      <c r="RXY51" s="296"/>
      <c r="RXZ51" s="296"/>
      <c r="RYA51" s="296"/>
      <c r="RYB51" s="296"/>
      <c r="RYC51" s="296"/>
      <c r="RYD51" s="296"/>
      <c r="RYE51" s="296"/>
      <c r="RYF51" s="296"/>
      <c r="RYG51" s="296"/>
      <c r="RYH51" s="296"/>
      <c r="RYI51" s="296"/>
      <c r="RYJ51" s="296"/>
      <c r="RYK51" s="296"/>
      <c r="RYL51" s="296"/>
      <c r="RYM51" s="296"/>
      <c r="RYN51" s="296"/>
      <c r="RYO51" s="296"/>
      <c r="RYP51" s="296"/>
      <c r="RYQ51" s="296"/>
      <c r="RYR51" s="296"/>
      <c r="RYS51" s="296"/>
      <c r="RYT51" s="296"/>
      <c r="RYU51" s="296"/>
      <c r="RYV51" s="296"/>
      <c r="RYW51" s="296"/>
      <c r="RYX51" s="296"/>
      <c r="RYY51" s="296"/>
      <c r="RYZ51" s="296"/>
      <c r="RZA51" s="296"/>
      <c r="RZB51" s="296"/>
      <c r="RZC51" s="296"/>
      <c r="RZD51" s="296"/>
      <c r="RZE51" s="296"/>
      <c r="RZF51" s="296"/>
      <c r="RZG51" s="296"/>
      <c r="RZH51" s="296"/>
      <c r="RZI51" s="296"/>
      <c r="RZJ51" s="296"/>
      <c r="RZK51" s="296"/>
      <c r="RZL51" s="296"/>
      <c r="RZM51" s="296"/>
      <c r="RZN51" s="296"/>
      <c r="RZO51" s="296"/>
      <c r="RZP51" s="296"/>
      <c r="RZQ51" s="296"/>
      <c r="RZR51" s="296"/>
      <c r="RZS51" s="296"/>
      <c r="RZT51" s="296"/>
      <c r="RZU51" s="296"/>
      <c r="RZV51" s="296"/>
      <c r="RZW51" s="296"/>
      <c r="RZX51" s="296"/>
      <c r="RZY51" s="296"/>
      <c r="RZZ51" s="296"/>
      <c r="SAA51" s="296"/>
      <c r="SAB51" s="296"/>
      <c r="SAC51" s="296"/>
      <c r="SAD51" s="296"/>
      <c r="SAE51" s="296"/>
      <c r="SAF51" s="296"/>
      <c r="SAG51" s="296"/>
      <c r="SAH51" s="296"/>
      <c r="SAI51" s="296"/>
      <c r="SAJ51" s="296"/>
      <c r="SAK51" s="296"/>
      <c r="SAL51" s="296"/>
      <c r="SAM51" s="296"/>
      <c r="SAN51" s="296"/>
      <c r="SAO51" s="296"/>
      <c r="SAP51" s="296"/>
      <c r="SAQ51" s="296"/>
      <c r="SAR51" s="296"/>
      <c r="SAS51" s="296"/>
      <c r="SAT51" s="296"/>
      <c r="SAU51" s="296"/>
      <c r="SAV51" s="296"/>
      <c r="SAW51" s="296"/>
      <c r="SAX51" s="296"/>
      <c r="SAY51" s="296"/>
      <c r="SAZ51" s="296"/>
      <c r="SBA51" s="296"/>
      <c r="SBB51" s="296"/>
      <c r="SBC51" s="296"/>
      <c r="SBD51" s="296"/>
      <c r="SBE51" s="296"/>
      <c r="SBF51" s="296"/>
      <c r="SBG51" s="296"/>
      <c r="SBH51" s="296"/>
      <c r="SBI51" s="296"/>
      <c r="SBJ51" s="296"/>
      <c r="SBK51" s="296"/>
      <c r="SBL51" s="296"/>
      <c r="SBM51" s="296"/>
      <c r="SBN51" s="296"/>
      <c r="SBO51" s="296"/>
      <c r="SBP51" s="296"/>
      <c r="SBQ51" s="296"/>
      <c r="SBR51" s="296"/>
      <c r="SBS51" s="296"/>
      <c r="SBT51" s="296"/>
      <c r="SBU51" s="296"/>
      <c r="SBV51" s="296"/>
      <c r="SBW51" s="296"/>
      <c r="SBX51" s="296"/>
      <c r="SBY51" s="296"/>
      <c r="SBZ51" s="296"/>
      <c r="SCA51" s="296"/>
      <c r="SCB51" s="296"/>
      <c r="SCC51" s="296"/>
      <c r="SCD51" s="296"/>
      <c r="SCE51" s="296"/>
      <c r="SCF51" s="296"/>
      <c r="SCG51" s="296"/>
      <c r="SCH51" s="296"/>
      <c r="SCI51" s="296"/>
      <c r="SCJ51" s="296"/>
      <c r="SCK51" s="296"/>
      <c r="SCL51" s="296"/>
      <c r="SCM51" s="296"/>
      <c r="SCN51" s="296"/>
      <c r="SCO51" s="296"/>
      <c r="SCP51" s="296"/>
      <c r="SCQ51" s="296"/>
      <c r="SCR51" s="296"/>
      <c r="SCS51" s="296"/>
      <c r="SCT51" s="296"/>
      <c r="SCU51" s="296"/>
      <c r="SCV51" s="296"/>
      <c r="SCW51" s="296"/>
      <c r="SCX51" s="296"/>
      <c r="SCY51" s="296"/>
      <c r="SCZ51" s="296"/>
      <c r="SDA51" s="296"/>
      <c r="SDB51" s="296"/>
      <c r="SDC51" s="296"/>
      <c r="SDD51" s="296"/>
      <c r="SDE51" s="296"/>
      <c r="SDF51" s="296"/>
      <c r="SDG51" s="296"/>
      <c r="SDH51" s="296"/>
      <c r="SDI51" s="296"/>
      <c r="SDJ51" s="296"/>
      <c r="SDK51" s="296"/>
      <c r="SDL51" s="296"/>
      <c r="SDM51" s="296"/>
      <c r="SDN51" s="296"/>
      <c r="SDO51" s="296"/>
      <c r="SDP51" s="296"/>
      <c r="SDQ51" s="296"/>
      <c r="SDR51" s="296"/>
      <c r="SDS51" s="296"/>
      <c r="SDT51" s="296"/>
      <c r="SDU51" s="296"/>
      <c r="SDV51" s="296"/>
      <c r="SDW51" s="296"/>
      <c r="SDX51" s="296"/>
      <c r="SDY51" s="296"/>
      <c r="SDZ51" s="296"/>
      <c r="SEA51" s="296"/>
      <c r="SEB51" s="296"/>
      <c r="SEC51" s="296"/>
      <c r="SED51" s="296"/>
      <c r="SEE51" s="296"/>
      <c r="SEF51" s="296"/>
      <c r="SEG51" s="296"/>
      <c r="SEH51" s="296"/>
      <c r="SEI51" s="296"/>
      <c r="SEJ51" s="296"/>
      <c r="SEK51" s="296"/>
      <c r="SEL51" s="296"/>
      <c r="SEM51" s="296"/>
      <c r="SEN51" s="296"/>
      <c r="SEO51" s="296"/>
      <c r="SEP51" s="296"/>
      <c r="SEQ51" s="296"/>
      <c r="SER51" s="296"/>
      <c r="SES51" s="296"/>
      <c r="SET51" s="296"/>
      <c r="SEU51" s="296"/>
      <c r="SEV51" s="296"/>
      <c r="SEW51" s="296"/>
      <c r="SEX51" s="296"/>
      <c r="SEY51" s="296"/>
      <c r="SEZ51" s="296"/>
      <c r="SFA51" s="296"/>
      <c r="SFB51" s="296"/>
      <c r="SFC51" s="296"/>
      <c r="SFD51" s="296"/>
      <c r="SFE51" s="296"/>
      <c r="SFF51" s="296"/>
      <c r="SFG51" s="296"/>
      <c r="SFH51" s="296"/>
      <c r="SFI51" s="296"/>
      <c r="SFJ51" s="296"/>
      <c r="SFK51" s="296"/>
      <c r="SFL51" s="296"/>
      <c r="SFM51" s="296"/>
      <c r="SFN51" s="296"/>
      <c r="SFO51" s="296"/>
      <c r="SFP51" s="296"/>
      <c r="SFQ51" s="296"/>
      <c r="SFR51" s="296"/>
      <c r="SFS51" s="296"/>
      <c r="SFT51" s="296"/>
      <c r="SFU51" s="296"/>
      <c r="SFV51" s="296"/>
      <c r="SFW51" s="296"/>
      <c r="SFX51" s="296"/>
      <c r="SFY51" s="296"/>
      <c r="SFZ51" s="296"/>
      <c r="SGA51" s="296"/>
      <c r="SGB51" s="296"/>
      <c r="SGC51" s="296"/>
      <c r="SGD51" s="296"/>
      <c r="SGE51" s="296"/>
      <c r="SGF51" s="296"/>
      <c r="SGG51" s="296"/>
      <c r="SGH51" s="296"/>
      <c r="SGI51" s="296"/>
      <c r="SGJ51" s="296"/>
      <c r="SGK51" s="296"/>
      <c r="SGL51" s="296"/>
      <c r="SGM51" s="296"/>
      <c r="SGN51" s="296"/>
      <c r="SGO51" s="296"/>
      <c r="SGP51" s="296"/>
      <c r="SGQ51" s="296"/>
      <c r="SGR51" s="296"/>
      <c r="SGS51" s="296"/>
      <c r="SGT51" s="296"/>
      <c r="SGU51" s="296"/>
      <c r="SGV51" s="296"/>
      <c r="SGW51" s="296"/>
      <c r="SGX51" s="296"/>
      <c r="SGY51" s="296"/>
      <c r="SGZ51" s="296"/>
      <c r="SHA51" s="296"/>
      <c r="SHB51" s="296"/>
      <c r="SHC51" s="296"/>
      <c r="SHD51" s="296"/>
      <c r="SHE51" s="296"/>
      <c r="SHF51" s="296"/>
      <c r="SHG51" s="296"/>
      <c r="SHH51" s="296"/>
      <c r="SHI51" s="296"/>
      <c r="SHJ51" s="296"/>
      <c r="SHK51" s="296"/>
      <c r="SHL51" s="296"/>
      <c r="SHM51" s="296"/>
      <c r="SHN51" s="296"/>
      <c r="SHO51" s="296"/>
      <c r="SHP51" s="296"/>
      <c r="SHQ51" s="296"/>
      <c r="SHR51" s="296"/>
      <c r="SHS51" s="296"/>
      <c r="SHT51" s="296"/>
      <c r="SHU51" s="296"/>
      <c r="SHV51" s="296"/>
      <c r="SHW51" s="296"/>
      <c r="SHX51" s="296"/>
      <c r="SHY51" s="296"/>
      <c r="SHZ51" s="296"/>
      <c r="SIA51" s="296"/>
      <c r="SIB51" s="296"/>
      <c r="SIC51" s="296"/>
      <c r="SID51" s="296"/>
      <c r="SIE51" s="296"/>
      <c r="SIF51" s="296"/>
      <c r="SIG51" s="296"/>
      <c r="SIH51" s="296"/>
      <c r="SII51" s="296"/>
      <c r="SIJ51" s="296"/>
      <c r="SIK51" s="296"/>
      <c r="SIL51" s="296"/>
      <c r="SIM51" s="296"/>
      <c r="SIN51" s="296"/>
      <c r="SIO51" s="296"/>
      <c r="SIP51" s="296"/>
      <c r="SIQ51" s="296"/>
      <c r="SIR51" s="296"/>
      <c r="SIS51" s="296"/>
      <c r="SIT51" s="296"/>
      <c r="SIU51" s="296"/>
      <c r="SIV51" s="296"/>
      <c r="SIW51" s="296"/>
      <c r="SIX51" s="296"/>
      <c r="SIY51" s="296"/>
      <c r="SIZ51" s="296"/>
      <c r="SJA51" s="296"/>
      <c r="SJB51" s="296"/>
      <c r="SJC51" s="296"/>
      <c r="SJD51" s="296"/>
      <c r="SJE51" s="296"/>
      <c r="SJF51" s="296"/>
      <c r="SJG51" s="296"/>
      <c r="SJH51" s="296"/>
      <c r="SJI51" s="296"/>
      <c r="SJJ51" s="296"/>
      <c r="SJK51" s="296"/>
      <c r="SJL51" s="296"/>
      <c r="SJM51" s="296"/>
      <c r="SJN51" s="296"/>
      <c r="SJO51" s="296"/>
      <c r="SJP51" s="296"/>
      <c r="SJQ51" s="296"/>
      <c r="SJR51" s="296"/>
      <c r="SJS51" s="296"/>
      <c r="SJT51" s="296"/>
      <c r="SJU51" s="296"/>
      <c r="SJV51" s="296"/>
      <c r="SJW51" s="296"/>
      <c r="SJX51" s="296"/>
      <c r="SJY51" s="296"/>
      <c r="SJZ51" s="296"/>
      <c r="SKA51" s="296"/>
      <c r="SKB51" s="296"/>
      <c r="SKC51" s="296"/>
      <c r="SKD51" s="296"/>
      <c r="SKE51" s="296"/>
      <c r="SKF51" s="296"/>
      <c r="SKG51" s="296"/>
      <c r="SKH51" s="296"/>
      <c r="SKI51" s="296"/>
      <c r="SKJ51" s="296"/>
      <c r="SKK51" s="296"/>
      <c r="SKL51" s="296"/>
      <c r="SKM51" s="296"/>
      <c r="SKN51" s="296"/>
      <c r="SKO51" s="296"/>
      <c r="SKP51" s="296"/>
      <c r="SKQ51" s="296"/>
      <c r="SKR51" s="296"/>
      <c r="SKS51" s="296"/>
      <c r="SKT51" s="296"/>
      <c r="SKU51" s="296"/>
      <c r="SKV51" s="296"/>
      <c r="SKW51" s="296"/>
      <c r="SKX51" s="296"/>
      <c r="SKY51" s="296"/>
      <c r="SKZ51" s="296"/>
      <c r="SLA51" s="296"/>
      <c r="SLB51" s="296"/>
      <c r="SLC51" s="296"/>
      <c r="SLD51" s="296"/>
      <c r="SLE51" s="296"/>
      <c r="SLF51" s="296"/>
      <c r="SLG51" s="296"/>
      <c r="SLH51" s="296"/>
      <c r="SLI51" s="296"/>
      <c r="SLJ51" s="296"/>
      <c r="SLK51" s="296"/>
      <c r="SLL51" s="296"/>
      <c r="SLM51" s="296"/>
      <c r="SLN51" s="296"/>
      <c r="SLO51" s="296"/>
      <c r="SLP51" s="296"/>
      <c r="SLQ51" s="296"/>
      <c r="SLR51" s="296"/>
      <c r="SLS51" s="296"/>
      <c r="SLT51" s="296"/>
      <c r="SLU51" s="296"/>
      <c r="SLV51" s="296"/>
      <c r="SLW51" s="296"/>
      <c r="SLX51" s="296"/>
      <c r="SLY51" s="296"/>
      <c r="SLZ51" s="296"/>
      <c r="SMA51" s="296"/>
      <c r="SMB51" s="296"/>
      <c r="SMC51" s="296"/>
      <c r="SMD51" s="296"/>
      <c r="SME51" s="296"/>
      <c r="SMF51" s="296"/>
      <c r="SMG51" s="296"/>
      <c r="SMH51" s="296"/>
      <c r="SMI51" s="296"/>
      <c r="SMJ51" s="296"/>
      <c r="SMK51" s="296"/>
      <c r="SML51" s="296"/>
      <c r="SMM51" s="296"/>
      <c r="SMN51" s="296"/>
      <c r="SMO51" s="296"/>
      <c r="SMP51" s="296"/>
      <c r="SMQ51" s="296"/>
      <c r="SMR51" s="296"/>
      <c r="SMS51" s="296"/>
      <c r="SMT51" s="296"/>
      <c r="SMU51" s="296"/>
      <c r="SMV51" s="296"/>
      <c r="SMW51" s="296"/>
      <c r="SMX51" s="296"/>
      <c r="SMY51" s="296"/>
      <c r="SMZ51" s="296"/>
      <c r="SNA51" s="296"/>
      <c r="SNB51" s="296"/>
      <c r="SNC51" s="296"/>
      <c r="SND51" s="296"/>
      <c r="SNE51" s="296"/>
      <c r="SNF51" s="296"/>
      <c r="SNG51" s="296"/>
      <c r="SNH51" s="296"/>
      <c r="SNI51" s="296"/>
      <c r="SNJ51" s="296"/>
      <c r="SNK51" s="296"/>
      <c r="SNL51" s="296"/>
      <c r="SNM51" s="296"/>
      <c r="SNN51" s="296"/>
      <c r="SNO51" s="296"/>
      <c r="SNP51" s="296"/>
      <c r="SNQ51" s="296"/>
      <c r="SNR51" s="296"/>
      <c r="SNS51" s="296"/>
      <c r="SNT51" s="296"/>
      <c r="SNU51" s="296"/>
      <c r="SNV51" s="296"/>
      <c r="SNW51" s="296"/>
      <c r="SNX51" s="296"/>
      <c r="SNY51" s="296"/>
      <c r="SNZ51" s="296"/>
      <c r="SOA51" s="296"/>
      <c r="SOB51" s="296"/>
      <c r="SOC51" s="296"/>
      <c r="SOD51" s="296"/>
      <c r="SOE51" s="296"/>
      <c r="SOF51" s="296"/>
      <c r="SOG51" s="296"/>
      <c r="SOH51" s="296"/>
      <c r="SOI51" s="296"/>
      <c r="SOJ51" s="296"/>
      <c r="SOK51" s="296"/>
      <c r="SOL51" s="296"/>
      <c r="SOM51" s="296"/>
      <c r="SON51" s="296"/>
      <c r="SOO51" s="296"/>
      <c r="SOP51" s="296"/>
      <c r="SOQ51" s="296"/>
      <c r="SOR51" s="296"/>
      <c r="SOS51" s="296"/>
      <c r="SOT51" s="296"/>
      <c r="SOU51" s="296"/>
      <c r="SOV51" s="296"/>
      <c r="SOW51" s="296"/>
      <c r="SOX51" s="296"/>
      <c r="SOY51" s="296"/>
      <c r="SOZ51" s="296"/>
      <c r="SPA51" s="296"/>
      <c r="SPB51" s="296"/>
      <c r="SPC51" s="296"/>
      <c r="SPD51" s="296"/>
      <c r="SPE51" s="296"/>
      <c r="SPF51" s="296"/>
      <c r="SPG51" s="296"/>
      <c r="SPH51" s="296"/>
      <c r="SPI51" s="296"/>
      <c r="SPJ51" s="296"/>
      <c r="SPK51" s="296"/>
      <c r="SPL51" s="296"/>
      <c r="SPM51" s="296"/>
      <c r="SPN51" s="296"/>
      <c r="SPO51" s="296"/>
      <c r="SPP51" s="296"/>
      <c r="SPQ51" s="296"/>
      <c r="SPR51" s="296"/>
      <c r="SPS51" s="296"/>
      <c r="SPT51" s="296"/>
      <c r="SPU51" s="296"/>
      <c r="SPV51" s="296"/>
      <c r="SPW51" s="296"/>
      <c r="SPX51" s="296"/>
      <c r="SPY51" s="296"/>
      <c r="SPZ51" s="296"/>
      <c r="SQA51" s="296"/>
      <c r="SQB51" s="296"/>
      <c r="SQC51" s="296"/>
      <c r="SQD51" s="296"/>
      <c r="SQE51" s="296"/>
      <c r="SQF51" s="296"/>
      <c r="SQG51" s="296"/>
      <c r="SQH51" s="296"/>
      <c r="SQI51" s="296"/>
      <c r="SQJ51" s="296"/>
      <c r="SQK51" s="296"/>
      <c r="SQL51" s="296"/>
      <c r="SQM51" s="296"/>
      <c r="SQN51" s="296"/>
      <c r="SQO51" s="296"/>
      <c r="SQP51" s="296"/>
      <c r="SQQ51" s="296"/>
      <c r="SQR51" s="296"/>
      <c r="SQS51" s="296"/>
      <c r="SQT51" s="296"/>
      <c r="SQU51" s="296"/>
      <c r="SQV51" s="296"/>
      <c r="SQW51" s="296"/>
      <c r="SQX51" s="296"/>
      <c r="SQY51" s="296"/>
      <c r="SQZ51" s="296"/>
      <c r="SRA51" s="296"/>
      <c r="SRB51" s="296"/>
      <c r="SRC51" s="296"/>
      <c r="SRD51" s="296"/>
      <c r="SRE51" s="296"/>
      <c r="SRF51" s="296"/>
      <c r="SRG51" s="296"/>
      <c r="SRH51" s="296"/>
      <c r="SRI51" s="296"/>
      <c r="SRJ51" s="296"/>
      <c r="SRK51" s="296"/>
      <c r="SRL51" s="296"/>
      <c r="SRM51" s="296"/>
      <c r="SRN51" s="296"/>
      <c r="SRO51" s="296"/>
      <c r="SRP51" s="296"/>
      <c r="SRQ51" s="296"/>
      <c r="SRR51" s="296"/>
      <c r="SRS51" s="296"/>
      <c r="SRT51" s="296"/>
      <c r="SRU51" s="296"/>
      <c r="SRV51" s="296"/>
      <c r="SRW51" s="296"/>
      <c r="SRX51" s="296"/>
      <c r="SRY51" s="296"/>
      <c r="SRZ51" s="296"/>
      <c r="SSA51" s="296"/>
      <c r="SSB51" s="296"/>
      <c r="SSC51" s="296"/>
      <c r="SSD51" s="296"/>
      <c r="SSE51" s="296"/>
      <c r="SSF51" s="296"/>
      <c r="SSG51" s="296"/>
      <c r="SSH51" s="296"/>
      <c r="SSI51" s="296"/>
      <c r="SSJ51" s="296"/>
      <c r="SSK51" s="296"/>
      <c r="SSL51" s="296"/>
      <c r="SSM51" s="296"/>
      <c r="SSN51" s="296"/>
      <c r="SSO51" s="296"/>
      <c r="SSP51" s="296"/>
      <c r="SSQ51" s="296"/>
      <c r="SSR51" s="296"/>
      <c r="SSS51" s="296"/>
      <c r="SST51" s="296"/>
      <c r="SSU51" s="296"/>
      <c r="SSV51" s="296"/>
      <c r="SSW51" s="296"/>
      <c r="SSX51" s="296"/>
      <c r="SSY51" s="296"/>
      <c r="SSZ51" s="296"/>
      <c r="STA51" s="296"/>
      <c r="STB51" s="296"/>
      <c r="STC51" s="296"/>
      <c r="STD51" s="296"/>
      <c r="STE51" s="296"/>
      <c r="STF51" s="296"/>
      <c r="STG51" s="296"/>
      <c r="STH51" s="296"/>
      <c r="STI51" s="296"/>
      <c r="STJ51" s="296"/>
      <c r="STK51" s="296"/>
      <c r="STL51" s="296"/>
      <c r="STM51" s="296"/>
      <c r="STN51" s="296"/>
      <c r="STO51" s="296"/>
      <c r="STP51" s="296"/>
      <c r="STQ51" s="296"/>
      <c r="STR51" s="296"/>
      <c r="STS51" s="296"/>
      <c r="STT51" s="296"/>
      <c r="STU51" s="296"/>
      <c r="STV51" s="296"/>
      <c r="STW51" s="296"/>
      <c r="STX51" s="296"/>
      <c r="STY51" s="296"/>
      <c r="STZ51" s="296"/>
      <c r="SUA51" s="296"/>
      <c r="SUB51" s="296"/>
      <c r="SUC51" s="296"/>
      <c r="SUD51" s="296"/>
      <c r="SUE51" s="296"/>
      <c r="SUF51" s="296"/>
      <c r="SUG51" s="296"/>
      <c r="SUH51" s="296"/>
      <c r="SUI51" s="296"/>
      <c r="SUJ51" s="296"/>
      <c r="SUK51" s="296"/>
      <c r="SUL51" s="296"/>
      <c r="SUM51" s="296"/>
      <c r="SUN51" s="296"/>
      <c r="SUO51" s="296"/>
      <c r="SUP51" s="296"/>
      <c r="SUQ51" s="296"/>
      <c r="SUR51" s="296"/>
      <c r="SUS51" s="296"/>
      <c r="SUT51" s="296"/>
      <c r="SUU51" s="296"/>
      <c r="SUV51" s="296"/>
      <c r="SUW51" s="296"/>
      <c r="SUX51" s="296"/>
      <c r="SUY51" s="296"/>
      <c r="SUZ51" s="296"/>
      <c r="SVA51" s="296"/>
      <c r="SVB51" s="296"/>
      <c r="SVC51" s="296"/>
      <c r="SVD51" s="296"/>
      <c r="SVE51" s="296"/>
      <c r="SVF51" s="296"/>
      <c r="SVG51" s="296"/>
      <c r="SVH51" s="296"/>
      <c r="SVI51" s="296"/>
      <c r="SVJ51" s="296"/>
      <c r="SVK51" s="296"/>
      <c r="SVL51" s="296"/>
      <c r="SVM51" s="296"/>
      <c r="SVN51" s="296"/>
      <c r="SVO51" s="296"/>
      <c r="SVP51" s="296"/>
      <c r="SVQ51" s="296"/>
      <c r="SVR51" s="296"/>
      <c r="SVS51" s="296"/>
      <c r="SVT51" s="296"/>
      <c r="SVU51" s="296"/>
      <c r="SVV51" s="296"/>
      <c r="SVW51" s="296"/>
      <c r="SVX51" s="296"/>
      <c r="SVY51" s="296"/>
      <c r="SVZ51" s="296"/>
      <c r="SWA51" s="296"/>
      <c r="SWB51" s="296"/>
      <c r="SWC51" s="296"/>
      <c r="SWD51" s="296"/>
      <c r="SWE51" s="296"/>
      <c r="SWF51" s="296"/>
      <c r="SWG51" s="296"/>
      <c r="SWH51" s="296"/>
      <c r="SWI51" s="296"/>
      <c r="SWJ51" s="296"/>
      <c r="SWK51" s="296"/>
      <c r="SWL51" s="296"/>
      <c r="SWM51" s="296"/>
      <c r="SWN51" s="296"/>
      <c r="SWO51" s="296"/>
      <c r="SWP51" s="296"/>
      <c r="SWQ51" s="296"/>
      <c r="SWR51" s="296"/>
      <c r="SWS51" s="296"/>
      <c r="SWT51" s="296"/>
      <c r="SWU51" s="296"/>
      <c r="SWV51" s="296"/>
      <c r="SWW51" s="296"/>
      <c r="SWX51" s="296"/>
      <c r="SWY51" s="296"/>
      <c r="SWZ51" s="296"/>
      <c r="SXA51" s="296"/>
      <c r="SXB51" s="296"/>
      <c r="SXC51" s="296"/>
      <c r="SXD51" s="296"/>
      <c r="SXE51" s="296"/>
      <c r="SXF51" s="296"/>
      <c r="SXG51" s="296"/>
      <c r="SXH51" s="296"/>
      <c r="SXI51" s="296"/>
      <c r="SXJ51" s="296"/>
      <c r="SXK51" s="296"/>
      <c r="SXL51" s="296"/>
      <c r="SXM51" s="296"/>
      <c r="SXN51" s="296"/>
      <c r="SXO51" s="296"/>
      <c r="SXP51" s="296"/>
      <c r="SXQ51" s="296"/>
      <c r="SXR51" s="296"/>
      <c r="SXS51" s="296"/>
      <c r="SXT51" s="296"/>
      <c r="SXU51" s="296"/>
      <c r="SXV51" s="296"/>
      <c r="SXW51" s="296"/>
      <c r="SXX51" s="296"/>
      <c r="SXY51" s="296"/>
      <c r="SXZ51" s="296"/>
      <c r="SYA51" s="296"/>
      <c r="SYB51" s="296"/>
      <c r="SYC51" s="296"/>
      <c r="SYD51" s="296"/>
      <c r="SYE51" s="296"/>
      <c r="SYF51" s="296"/>
      <c r="SYG51" s="296"/>
      <c r="SYH51" s="296"/>
      <c r="SYI51" s="296"/>
      <c r="SYJ51" s="296"/>
      <c r="SYK51" s="296"/>
      <c r="SYL51" s="296"/>
      <c r="SYM51" s="296"/>
      <c r="SYN51" s="296"/>
      <c r="SYO51" s="296"/>
      <c r="SYP51" s="296"/>
      <c r="SYQ51" s="296"/>
      <c r="SYR51" s="296"/>
      <c r="SYS51" s="296"/>
      <c r="SYT51" s="296"/>
      <c r="SYU51" s="296"/>
      <c r="SYV51" s="296"/>
      <c r="SYW51" s="296"/>
      <c r="SYX51" s="296"/>
      <c r="SYY51" s="296"/>
      <c r="SYZ51" s="296"/>
      <c r="SZA51" s="296"/>
      <c r="SZB51" s="296"/>
      <c r="SZC51" s="296"/>
      <c r="SZD51" s="296"/>
      <c r="SZE51" s="296"/>
      <c r="SZF51" s="296"/>
      <c r="SZG51" s="296"/>
      <c r="SZH51" s="296"/>
      <c r="SZI51" s="296"/>
      <c r="SZJ51" s="296"/>
      <c r="SZK51" s="296"/>
      <c r="SZL51" s="296"/>
      <c r="SZM51" s="296"/>
      <c r="SZN51" s="296"/>
      <c r="SZO51" s="296"/>
      <c r="SZP51" s="296"/>
      <c r="SZQ51" s="296"/>
      <c r="SZR51" s="296"/>
      <c r="SZS51" s="296"/>
      <c r="SZT51" s="296"/>
      <c r="SZU51" s="296"/>
      <c r="SZV51" s="296"/>
      <c r="SZW51" s="296"/>
      <c r="SZX51" s="296"/>
      <c r="SZY51" s="296"/>
      <c r="SZZ51" s="296"/>
      <c r="TAA51" s="296"/>
      <c r="TAB51" s="296"/>
      <c r="TAC51" s="296"/>
      <c r="TAD51" s="296"/>
      <c r="TAE51" s="296"/>
      <c r="TAF51" s="296"/>
      <c r="TAG51" s="296"/>
      <c r="TAH51" s="296"/>
      <c r="TAI51" s="296"/>
      <c r="TAJ51" s="296"/>
      <c r="TAK51" s="296"/>
      <c r="TAL51" s="296"/>
      <c r="TAM51" s="296"/>
      <c r="TAN51" s="296"/>
      <c r="TAO51" s="296"/>
      <c r="TAP51" s="296"/>
      <c r="TAQ51" s="296"/>
      <c r="TAR51" s="296"/>
      <c r="TAS51" s="296"/>
      <c r="TAT51" s="296"/>
      <c r="TAU51" s="296"/>
      <c r="TAV51" s="296"/>
      <c r="TAW51" s="296"/>
      <c r="TAX51" s="296"/>
      <c r="TAY51" s="296"/>
      <c r="TAZ51" s="296"/>
      <c r="TBA51" s="296"/>
      <c r="TBB51" s="296"/>
      <c r="TBC51" s="296"/>
      <c r="TBD51" s="296"/>
      <c r="TBE51" s="296"/>
      <c r="TBF51" s="296"/>
      <c r="TBG51" s="296"/>
      <c r="TBH51" s="296"/>
      <c r="TBI51" s="296"/>
      <c r="TBJ51" s="296"/>
      <c r="TBK51" s="296"/>
      <c r="TBL51" s="296"/>
      <c r="TBM51" s="296"/>
      <c r="TBN51" s="296"/>
      <c r="TBO51" s="296"/>
      <c r="TBP51" s="296"/>
      <c r="TBQ51" s="296"/>
      <c r="TBR51" s="296"/>
      <c r="TBS51" s="296"/>
      <c r="TBT51" s="296"/>
      <c r="TBU51" s="296"/>
      <c r="TBV51" s="296"/>
      <c r="TBW51" s="296"/>
      <c r="TBX51" s="296"/>
      <c r="TBY51" s="296"/>
      <c r="TBZ51" s="296"/>
      <c r="TCA51" s="296"/>
      <c r="TCB51" s="296"/>
      <c r="TCC51" s="296"/>
      <c r="TCD51" s="296"/>
      <c r="TCE51" s="296"/>
      <c r="TCF51" s="296"/>
      <c r="TCG51" s="296"/>
      <c r="TCH51" s="296"/>
      <c r="TCI51" s="296"/>
      <c r="TCJ51" s="296"/>
      <c r="TCK51" s="296"/>
      <c r="TCL51" s="296"/>
      <c r="TCM51" s="296"/>
      <c r="TCN51" s="296"/>
      <c r="TCO51" s="296"/>
      <c r="TCP51" s="296"/>
      <c r="TCQ51" s="296"/>
      <c r="TCR51" s="296"/>
      <c r="TCS51" s="296"/>
      <c r="TCT51" s="296"/>
      <c r="TCU51" s="296"/>
      <c r="TCV51" s="296"/>
      <c r="TCW51" s="296"/>
      <c r="TCX51" s="296"/>
      <c r="TCY51" s="296"/>
      <c r="TCZ51" s="296"/>
      <c r="TDA51" s="296"/>
      <c r="TDB51" s="296"/>
      <c r="TDC51" s="296"/>
      <c r="TDD51" s="296"/>
      <c r="TDE51" s="296"/>
      <c r="TDF51" s="296"/>
      <c r="TDG51" s="296"/>
      <c r="TDH51" s="296"/>
      <c r="TDI51" s="296"/>
      <c r="TDJ51" s="296"/>
      <c r="TDK51" s="296"/>
      <c r="TDL51" s="296"/>
      <c r="TDM51" s="296"/>
      <c r="TDN51" s="296"/>
      <c r="TDO51" s="296"/>
      <c r="TDP51" s="296"/>
      <c r="TDQ51" s="296"/>
      <c r="TDR51" s="296"/>
      <c r="TDS51" s="296"/>
      <c r="TDT51" s="296"/>
      <c r="TDU51" s="296"/>
      <c r="TDV51" s="296"/>
      <c r="TDW51" s="296"/>
      <c r="TDX51" s="296"/>
      <c r="TDY51" s="296"/>
      <c r="TDZ51" s="296"/>
      <c r="TEA51" s="296"/>
      <c r="TEB51" s="296"/>
      <c r="TEC51" s="296"/>
      <c r="TED51" s="296"/>
      <c r="TEE51" s="296"/>
      <c r="TEF51" s="296"/>
      <c r="TEG51" s="296"/>
      <c r="TEH51" s="296"/>
      <c r="TEI51" s="296"/>
      <c r="TEJ51" s="296"/>
      <c r="TEK51" s="296"/>
      <c r="TEL51" s="296"/>
      <c r="TEM51" s="296"/>
      <c r="TEN51" s="296"/>
      <c r="TEO51" s="296"/>
      <c r="TEP51" s="296"/>
      <c r="TEQ51" s="296"/>
      <c r="TER51" s="296"/>
      <c r="TES51" s="296"/>
      <c r="TET51" s="296"/>
      <c r="TEU51" s="296"/>
      <c r="TEV51" s="296"/>
      <c r="TEW51" s="296"/>
      <c r="TEX51" s="296"/>
      <c r="TEY51" s="296"/>
      <c r="TEZ51" s="296"/>
      <c r="TFA51" s="296"/>
      <c r="TFB51" s="296"/>
      <c r="TFC51" s="296"/>
      <c r="TFD51" s="296"/>
      <c r="TFE51" s="296"/>
      <c r="TFF51" s="296"/>
      <c r="TFG51" s="296"/>
      <c r="TFH51" s="296"/>
      <c r="TFI51" s="296"/>
      <c r="TFJ51" s="296"/>
      <c r="TFK51" s="296"/>
      <c r="TFL51" s="296"/>
      <c r="TFM51" s="296"/>
      <c r="TFN51" s="296"/>
      <c r="TFO51" s="296"/>
      <c r="TFP51" s="296"/>
      <c r="TFQ51" s="296"/>
      <c r="TFR51" s="296"/>
      <c r="TFS51" s="296"/>
      <c r="TFT51" s="296"/>
      <c r="TFU51" s="296"/>
      <c r="TFV51" s="296"/>
      <c r="TFW51" s="296"/>
      <c r="TFX51" s="296"/>
      <c r="TFY51" s="296"/>
      <c r="TFZ51" s="296"/>
      <c r="TGA51" s="296"/>
      <c r="TGB51" s="296"/>
      <c r="TGC51" s="296"/>
      <c r="TGD51" s="296"/>
      <c r="TGE51" s="296"/>
      <c r="TGF51" s="296"/>
      <c r="TGG51" s="296"/>
      <c r="TGH51" s="296"/>
      <c r="TGI51" s="296"/>
      <c r="TGJ51" s="296"/>
      <c r="TGK51" s="296"/>
      <c r="TGL51" s="296"/>
      <c r="TGM51" s="296"/>
      <c r="TGN51" s="296"/>
      <c r="TGO51" s="296"/>
      <c r="TGP51" s="296"/>
      <c r="TGQ51" s="296"/>
      <c r="TGR51" s="296"/>
      <c r="TGS51" s="296"/>
      <c r="TGT51" s="296"/>
      <c r="TGU51" s="296"/>
      <c r="TGV51" s="296"/>
      <c r="TGW51" s="296"/>
      <c r="TGX51" s="296"/>
      <c r="TGY51" s="296"/>
      <c r="TGZ51" s="296"/>
      <c r="THA51" s="296"/>
      <c r="THB51" s="296"/>
      <c r="THC51" s="296"/>
      <c r="THD51" s="296"/>
      <c r="THE51" s="296"/>
      <c r="THF51" s="296"/>
      <c r="THG51" s="296"/>
      <c r="THH51" s="296"/>
      <c r="THI51" s="296"/>
      <c r="THJ51" s="296"/>
      <c r="THK51" s="296"/>
      <c r="THL51" s="296"/>
      <c r="THM51" s="296"/>
      <c r="THN51" s="296"/>
      <c r="THO51" s="296"/>
      <c r="THP51" s="296"/>
      <c r="THQ51" s="296"/>
      <c r="THR51" s="296"/>
      <c r="THS51" s="296"/>
      <c r="THT51" s="296"/>
      <c r="THU51" s="296"/>
      <c r="THV51" s="296"/>
      <c r="THW51" s="296"/>
      <c r="THX51" s="296"/>
      <c r="THY51" s="296"/>
      <c r="THZ51" s="296"/>
      <c r="TIA51" s="296"/>
      <c r="TIB51" s="296"/>
      <c r="TIC51" s="296"/>
      <c r="TID51" s="296"/>
      <c r="TIE51" s="296"/>
      <c r="TIF51" s="296"/>
      <c r="TIG51" s="296"/>
      <c r="TIH51" s="296"/>
      <c r="TII51" s="296"/>
      <c r="TIJ51" s="296"/>
      <c r="TIK51" s="296"/>
      <c r="TIL51" s="296"/>
      <c r="TIM51" s="296"/>
      <c r="TIN51" s="296"/>
      <c r="TIO51" s="296"/>
      <c r="TIP51" s="296"/>
      <c r="TIQ51" s="296"/>
      <c r="TIR51" s="296"/>
      <c r="TIS51" s="296"/>
      <c r="TIT51" s="296"/>
      <c r="TIU51" s="296"/>
      <c r="TIV51" s="296"/>
      <c r="TIW51" s="296"/>
      <c r="TIX51" s="296"/>
      <c r="TIY51" s="296"/>
      <c r="TIZ51" s="296"/>
      <c r="TJA51" s="296"/>
      <c r="TJB51" s="296"/>
      <c r="TJC51" s="296"/>
      <c r="TJD51" s="296"/>
      <c r="TJE51" s="296"/>
      <c r="TJF51" s="296"/>
      <c r="TJG51" s="296"/>
      <c r="TJH51" s="296"/>
      <c r="TJI51" s="296"/>
      <c r="TJJ51" s="296"/>
      <c r="TJK51" s="296"/>
      <c r="TJL51" s="296"/>
      <c r="TJM51" s="296"/>
      <c r="TJN51" s="296"/>
      <c r="TJO51" s="296"/>
      <c r="TJP51" s="296"/>
      <c r="TJQ51" s="296"/>
      <c r="TJR51" s="296"/>
      <c r="TJS51" s="296"/>
      <c r="TJT51" s="296"/>
      <c r="TJU51" s="296"/>
      <c r="TJV51" s="296"/>
      <c r="TJW51" s="296"/>
      <c r="TJX51" s="296"/>
      <c r="TJY51" s="296"/>
      <c r="TJZ51" s="296"/>
      <c r="TKA51" s="296"/>
      <c r="TKB51" s="296"/>
      <c r="TKC51" s="296"/>
      <c r="TKD51" s="296"/>
      <c r="TKE51" s="296"/>
      <c r="TKF51" s="296"/>
      <c r="TKG51" s="296"/>
      <c r="TKH51" s="296"/>
      <c r="TKI51" s="296"/>
      <c r="TKJ51" s="296"/>
      <c r="TKK51" s="296"/>
      <c r="TKL51" s="296"/>
      <c r="TKM51" s="296"/>
      <c r="TKN51" s="296"/>
      <c r="TKO51" s="296"/>
      <c r="TKP51" s="296"/>
      <c r="TKQ51" s="296"/>
      <c r="TKR51" s="296"/>
      <c r="TKS51" s="296"/>
      <c r="TKT51" s="296"/>
      <c r="TKU51" s="296"/>
      <c r="TKV51" s="296"/>
      <c r="TKW51" s="296"/>
      <c r="TKX51" s="296"/>
      <c r="TKY51" s="296"/>
      <c r="TKZ51" s="296"/>
      <c r="TLA51" s="296"/>
      <c r="TLB51" s="296"/>
      <c r="TLC51" s="296"/>
      <c r="TLD51" s="296"/>
      <c r="TLE51" s="296"/>
      <c r="TLF51" s="296"/>
      <c r="TLG51" s="296"/>
      <c r="TLH51" s="296"/>
      <c r="TLI51" s="296"/>
      <c r="TLJ51" s="296"/>
      <c r="TLK51" s="296"/>
      <c r="TLL51" s="296"/>
      <c r="TLM51" s="296"/>
      <c r="TLN51" s="296"/>
      <c r="TLO51" s="296"/>
      <c r="TLP51" s="296"/>
      <c r="TLQ51" s="296"/>
      <c r="TLR51" s="296"/>
      <c r="TLS51" s="296"/>
      <c r="TLT51" s="296"/>
      <c r="TLU51" s="296"/>
      <c r="TLV51" s="296"/>
      <c r="TLW51" s="296"/>
      <c r="TLX51" s="296"/>
      <c r="TLY51" s="296"/>
      <c r="TLZ51" s="296"/>
      <c r="TMA51" s="296"/>
      <c r="TMB51" s="296"/>
      <c r="TMC51" s="296"/>
      <c r="TMD51" s="296"/>
      <c r="TME51" s="296"/>
      <c r="TMF51" s="296"/>
      <c r="TMG51" s="296"/>
      <c r="TMH51" s="296"/>
      <c r="TMI51" s="296"/>
      <c r="TMJ51" s="296"/>
      <c r="TMK51" s="296"/>
      <c r="TML51" s="296"/>
      <c r="TMM51" s="296"/>
      <c r="TMN51" s="296"/>
      <c r="TMO51" s="296"/>
      <c r="TMP51" s="296"/>
      <c r="TMQ51" s="296"/>
      <c r="TMR51" s="296"/>
      <c r="TMS51" s="296"/>
      <c r="TMT51" s="296"/>
      <c r="TMU51" s="296"/>
      <c r="TMV51" s="296"/>
      <c r="TMW51" s="296"/>
      <c r="TMX51" s="296"/>
      <c r="TMY51" s="296"/>
      <c r="TMZ51" s="296"/>
      <c r="TNA51" s="296"/>
      <c r="TNB51" s="296"/>
      <c r="TNC51" s="296"/>
      <c r="TND51" s="296"/>
      <c r="TNE51" s="296"/>
      <c r="TNF51" s="296"/>
      <c r="TNG51" s="296"/>
      <c r="TNH51" s="296"/>
      <c r="TNI51" s="296"/>
      <c r="TNJ51" s="296"/>
      <c r="TNK51" s="296"/>
      <c r="TNL51" s="296"/>
      <c r="TNM51" s="296"/>
      <c r="TNN51" s="296"/>
      <c r="TNO51" s="296"/>
      <c r="TNP51" s="296"/>
      <c r="TNQ51" s="296"/>
      <c r="TNR51" s="296"/>
      <c r="TNS51" s="296"/>
      <c r="TNT51" s="296"/>
      <c r="TNU51" s="296"/>
      <c r="TNV51" s="296"/>
      <c r="TNW51" s="296"/>
      <c r="TNX51" s="296"/>
      <c r="TNY51" s="296"/>
      <c r="TNZ51" s="296"/>
      <c r="TOA51" s="296"/>
      <c r="TOB51" s="296"/>
      <c r="TOC51" s="296"/>
      <c r="TOD51" s="296"/>
      <c r="TOE51" s="296"/>
      <c r="TOF51" s="296"/>
      <c r="TOG51" s="296"/>
      <c r="TOH51" s="296"/>
      <c r="TOI51" s="296"/>
      <c r="TOJ51" s="296"/>
      <c r="TOK51" s="296"/>
      <c r="TOL51" s="296"/>
      <c r="TOM51" s="296"/>
      <c r="TON51" s="296"/>
      <c r="TOO51" s="296"/>
      <c r="TOP51" s="296"/>
      <c r="TOQ51" s="296"/>
      <c r="TOR51" s="296"/>
      <c r="TOS51" s="296"/>
      <c r="TOT51" s="296"/>
      <c r="TOU51" s="296"/>
      <c r="TOV51" s="296"/>
      <c r="TOW51" s="296"/>
      <c r="TOX51" s="296"/>
      <c r="TOY51" s="296"/>
      <c r="TOZ51" s="296"/>
      <c r="TPA51" s="296"/>
      <c r="TPB51" s="296"/>
      <c r="TPC51" s="296"/>
      <c r="TPD51" s="296"/>
      <c r="TPE51" s="296"/>
      <c r="TPF51" s="296"/>
      <c r="TPG51" s="296"/>
      <c r="TPH51" s="296"/>
      <c r="TPI51" s="296"/>
      <c r="TPJ51" s="296"/>
      <c r="TPK51" s="296"/>
      <c r="TPL51" s="296"/>
      <c r="TPM51" s="296"/>
      <c r="TPN51" s="296"/>
      <c r="TPO51" s="296"/>
      <c r="TPP51" s="296"/>
      <c r="TPQ51" s="296"/>
      <c r="TPR51" s="296"/>
      <c r="TPS51" s="296"/>
      <c r="TPT51" s="296"/>
      <c r="TPU51" s="296"/>
      <c r="TPV51" s="296"/>
      <c r="TPW51" s="296"/>
      <c r="TPX51" s="296"/>
      <c r="TPY51" s="296"/>
      <c r="TPZ51" s="296"/>
      <c r="TQA51" s="296"/>
      <c r="TQB51" s="296"/>
      <c r="TQC51" s="296"/>
      <c r="TQD51" s="296"/>
      <c r="TQE51" s="296"/>
      <c r="TQF51" s="296"/>
      <c r="TQG51" s="296"/>
      <c r="TQH51" s="296"/>
      <c r="TQI51" s="296"/>
      <c r="TQJ51" s="296"/>
      <c r="TQK51" s="296"/>
      <c r="TQL51" s="296"/>
      <c r="TQM51" s="296"/>
      <c r="TQN51" s="296"/>
      <c r="TQO51" s="296"/>
      <c r="TQP51" s="296"/>
      <c r="TQQ51" s="296"/>
      <c r="TQR51" s="296"/>
      <c r="TQS51" s="296"/>
      <c r="TQT51" s="296"/>
      <c r="TQU51" s="296"/>
      <c r="TQV51" s="296"/>
      <c r="TQW51" s="296"/>
      <c r="TQX51" s="296"/>
      <c r="TQY51" s="296"/>
      <c r="TQZ51" s="296"/>
      <c r="TRA51" s="296"/>
      <c r="TRB51" s="296"/>
      <c r="TRC51" s="296"/>
      <c r="TRD51" s="296"/>
      <c r="TRE51" s="296"/>
      <c r="TRF51" s="296"/>
      <c r="TRG51" s="296"/>
      <c r="TRH51" s="296"/>
      <c r="TRI51" s="296"/>
      <c r="TRJ51" s="296"/>
      <c r="TRK51" s="296"/>
      <c r="TRL51" s="296"/>
      <c r="TRM51" s="296"/>
      <c r="TRN51" s="296"/>
      <c r="TRO51" s="296"/>
      <c r="TRP51" s="296"/>
      <c r="TRQ51" s="296"/>
      <c r="TRR51" s="296"/>
      <c r="TRS51" s="296"/>
      <c r="TRT51" s="296"/>
      <c r="TRU51" s="296"/>
      <c r="TRV51" s="296"/>
      <c r="TRW51" s="296"/>
      <c r="TRX51" s="296"/>
      <c r="TRY51" s="296"/>
      <c r="TRZ51" s="296"/>
      <c r="TSA51" s="296"/>
      <c r="TSB51" s="296"/>
      <c r="TSC51" s="296"/>
      <c r="TSD51" s="296"/>
      <c r="TSE51" s="296"/>
      <c r="TSF51" s="296"/>
      <c r="TSG51" s="296"/>
      <c r="TSH51" s="296"/>
      <c r="TSI51" s="296"/>
      <c r="TSJ51" s="296"/>
      <c r="TSK51" s="296"/>
      <c r="TSL51" s="296"/>
      <c r="TSM51" s="296"/>
      <c r="TSN51" s="296"/>
      <c r="TSO51" s="296"/>
      <c r="TSP51" s="296"/>
      <c r="TSQ51" s="296"/>
      <c r="TSR51" s="296"/>
      <c r="TSS51" s="296"/>
      <c r="TST51" s="296"/>
      <c r="TSU51" s="296"/>
      <c r="TSV51" s="296"/>
      <c r="TSW51" s="296"/>
      <c r="TSX51" s="296"/>
      <c r="TSY51" s="296"/>
      <c r="TSZ51" s="296"/>
      <c r="TTA51" s="296"/>
      <c r="TTB51" s="296"/>
      <c r="TTC51" s="296"/>
      <c r="TTD51" s="296"/>
      <c r="TTE51" s="296"/>
      <c r="TTF51" s="296"/>
      <c r="TTG51" s="296"/>
      <c r="TTH51" s="296"/>
      <c r="TTI51" s="296"/>
      <c r="TTJ51" s="296"/>
      <c r="TTK51" s="296"/>
      <c r="TTL51" s="296"/>
      <c r="TTM51" s="296"/>
      <c r="TTN51" s="296"/>
      <c r="TTO51" s="296"/>
      <c r="TTP51" s="296"/>
      <c r="TTQ51" s="296"/>
      <c r="TTR51" s="296"/>
      <c r="TTS51" s="296"/>
      <c r="TTT51" s="296"/>
      <c r="TTU51" s="296"/>
      <c r="TTV51" s="296"/>
      <c r="TTW51" s="296"/>
      <c r="TTX51" s="296"/>
      <c r="TTY51" s="296"/>
      <c r="TTZ51" s="296"/>
      <c r="TUA51" s="296"/>
      <c r="TUB51" s="296"/>
      <c r="TUC51" s="296"/>
      <c r="TUD51" s="296"/>
      <c r="TUE51" s="296"/>
      <c r="TUF51" s="296"/>
      <c r="TUG51" s="296"/>
      <c r="TUH51" s="296"/>
      <c r="TUI51" s="296"/>
      <c r="TUJ51" s="296"/>
      <c r="TUK51" s="296"/>
      <c r="TUL51" s="296"/>
      <c r="TUM51" s="296"/>
      <c r="TUN51" s="296"/>
      <c r="TUO51" s="296"/>
      <c r="TUP51" s="296"/>
      <c r="TUQ51" s="296"/>
      <c r="TUR51" s="296"/>
      <c r="TUS51" s="296"/>
      <c r="TUT51" s="296"/>
      <c r="TUU51" s="296"/>
      <c r="TUV51" s="296"/>
      <c r="TUW51" s="296"/>
      <c r="TUX51" s="296"/>
      <c r="TUY51" s="296"/>
      <c r="TUZ51" s="296"/>
      <c r="TVA51" s="296"/>
      <c r="TVB51" s="296"/>
      <c r="TVC51" s="296"/>
      <c r="TVD51" s="296"/>
      <c r="TVE51" s="296"/>
      <c r="TVF51" s="296"/>
      <c r="TVG51" s="296"/>
      <c r="TVH51" s="296"/>
      <c r="TVI51" s="296"/>
      <c r="TVJ51" s="296"/>
      <c r="TVK51" s="296"/>
      <c r="TVL51" s="296"/>
      <c r="TVM51" s="296"/>
      <c r="TVN51" s="296"/>
      <c r="TVO51" s="296"/>
      <c r="TVP51" s="296"/>
      <c r="TVQ51" s="296"/>
      <c r="TVR51" s="296"/>
      <c r="TVS51" s="296"/>
      <c r="TVT51" s="296"/>
      <c r="TVU51" s="296"/>
      <c r="TVV51" s="296"/>
      <c r="TVW51" s="296"/>
      <c r="TVX51" s="296"/>
      <c r="TVY51" s="296"/>
      <c r="TVZ51" s="296"/>
      <c r="TWA51" s="296"/>
      <c r="TWB51" s="296"/>
      <c r="TWC51" s="296"/>
      <c r="TWD51" s="296"/>
      <c r="TWE51" s="296"/>
      <c r="TWF51" s="296"/>
      <c r="TWG51" s="296"/>
      <c r="TWH51" s="296"/>
      <c r="TWI51" s="296"/>
      <c r="TWJ51" s="296"/>
      <c r="TWK51" s="296"/>
      <c r="TWL51" s="296"/>
      <c r="TWM51" s="296"/>
      <c r="TWN51" s="296"/>
      <c r="TWO51" s="296"/>
      <c r="TWP51" s="296"/>
      <c r="TWQ51" s="296"/>
      <c r="TWR51" s="296"/>
      <c r="TWS51" s="296"/>
      <c r="TWT51" s="296"/>
      <c r="TWU51" s="296"/>
      <c r="TWV51" s="296"/>
      <c r="TWW51" s="296"/>
      <c r="TWX51" s="296"/>
      <c r="TWY51" s="296"/>
      <c r="TWZ51" s="296"/>
      <c r="TXA51" s="296"/>
      <c r="TXB51" s="296"/>
      <c r="TXC51" s="296"/>
      <c r="TXD51" s="296"/>
      <c r="TXE51" s="296"/>
      <c r="TXF51" s="296"/>
      <c r="TXG51" s="296"/>
      <c r="TXH51" s="296"/>
      <c r="TXI51" s="296"/>
      <c r="TXJ51" s="296"/>
      <c r="TXK51" s="296"/>
      <c r="TXL51" s="296"/>
      <c r="TXM51" s="296"/>
      <c r="TXN51" s="296"/>
      <c r="TXO51" s="296"/>
      <c r="TXP51" s="296"/>
      <c r="TXQ51" s="296"/>
      <c r="TXR51" s="296"/>
      <c r="TXS51" s="296"/>
      <c r="TXT51" s="296"/>
      <c r="TXU51" s="296"/>
      <c r="TXV51" s="296"/>
      <c r="TXW51" s="296"/>
      <c r="TXX51" s="296"/>
      <c r="TXY51" s="296"/>
      <c r="TXZ51" s="296"/>
      <c r="TYA51" s="296"/>
      <c r="TYB51" s="296"/>
      <c r="TYC51" s="296"/>
      <c r="TYD51" s="296"/>
      <c r="TYE51" s="296"/>
      <c r="TYF51" s="296"/>
      <c r="TYG51" s="296"/>
      <c r="TYH51" s="296"/>
      <c r="TYI51" s="296"/>
      <c r="TYJ51" s="296"/>
      <c r="TYK51" s="296"/>
      <c r="TYL51" s="296"/>
      <c r="TYM51" s="296"/>
      <c r="TYN51" s="296"/>
      <c r="TYO51" s="296"/>
      <c r="TYP51" s="296"/>
      <c r="TYQ51" s="296"/>
      <c r="TYR51" s="296"/>
      <c r="TYS51" s="296"/>
      <c r="TYT51" s="296"/>
      <c r="TYU51" s="296"/>
      <c r="TYV51" s="296"/>
      <c r="TYW51" s="296"/>
      <c r="TYX51" s="296"/>
      <c r="TYY51" s="296"/>
      <c r="TYZ51" s="296"/>
      <c r="TZA51" s="296"/>
      <c r="TZB51" s="296"/>
      <c r="TZC51" s="296"/>
      <c r="TZD51" s="296"/>
      <c r="TZE51" s="296"/>
      <c r="TZF51" s="296"/>
      <c r="TZG51" s="296"/>
      <c r="TZH51" s="296"/>
      <c r="TZI51" s="296"/>
      <c r="TZJ51" s="296"/>
      <c r="TZK51" s="296"/>
      <c r="TZL51" s="296"/>
      <c r="TZM51" s="296"/>
      <c r="TZN51" s="296"/>
      <c r="TZO51" s="296"/>
      <c r="TZP51" s="296"/>
      <c r="TZQ51" s="296"/>
      <c r="TZR51" s="296"/>
      <c r="TZS51" s="296"/>
      <c r="TZT51" s="296"/>
      <c r="TZU51" s="296"/>
      <c r="TZV51" s="296"/>
      <c r="TZW51" s="296"/>
      <c r="TZX51" s="296"/>
      <c r="TZY51" s="296"/>
      <c r="TZZ51" s="296"/>
      <c r="UAA51" s="296"/>
      <c r="UAB51" s="296"/>
      <c r="UAC51" s="296"/>
      <c r="UAD51" s="296"/>
      <c r="UAE51" s="296"/>
      <c r="UAF51" s="296"/>
      <c r="UAG51" s="296"/>
      <c r="UAH51" s="296"/>
      <c r="UAI51" s="296"/>
      <c r="UAJ51" s="296"/>
      <c r="UAK51" s="296"/>
      <c r="UAL51" s="296"/>
      <c r="UAM51" s="296"/>
      <c r="UAN51" s="296"/>
      <c r="UAO51" s="296"/>
      <c r="UAP51" s="296"/>
      <c r="UAQ51" s="296"/>
      <c r="UAR51" s="296"/>
      <c r="UAS51" s="296"/>
      <c r="UAT51" s="296"/>
      <c r="UAU51" s="296"/>
      <c r="UAV51" s="296"/>
      <c r="UAW51" s="296"/>
      <c r="UAX51" s="296"/>
      <c r="UAY51" s="296"/>
      <c r="UAZ51" s="296"/>
      <c r="UBA51" s="296"/>
      <c r="UBB51" s="296"/>
      <c r="UBC51" s="296"/>
      <c r="UBD51" s="296"/>
      <c r="UBE51" s="296"/>
      <c r="UBF51" s="296"/>
      <c r="UBG51" s="296"/>
      <c r="UBH51" s="296"/>
      <c r="UBI51" s="296"/>
      <c r="UBJ51" s="296"/>
      <c r="UBK51" s="296"/>
      <c r="UBL51" s="296"/>
      <c r="UBM51" s="296"/>
      <c r="UBN51" s="296"/>
      <c r="UBO51" s="296"/>
      <c r="UBP51" s="296"/>
      <c r="UBQ51" s="296"/>
      <c r="UBR51" s="296"/>
      <c r="UBS51" s="296"/>
      <c r="UBT51" s="296"/>
      <c r="UBU51" s="296"/>
      <c r="UBV51" s="296"/>
      <c r="UBW51" s="296"/>
      <c r="UBX51" s="296"/>
      <c r="UBY51" s="296"/>
      <c r="UBZ51" s="296"/>
      <c r="UCA51" s="296"/>
      <c r="UCB51" s="296"/>
      <c r="UCC51" s="296"/>
      <c r="UCD51" s="296"/>
      <c r="UCE51" s="296"/>
      <c r="UCF51" s="296"/>
      <c r="UCG51" s="296"/>
      <c r="UCH51" s="296"/>
      <c r="UCI51" s="296"/>
      <c r="UCJ51" s="296"/>
      <c r="UCK51" s="296"/>
      <c r="UCL51" s="296"/>
      <c r="UCM51" s="296"/>
      <c r="UCN51" s="296"/>
      <c r="UCO51" s="296"/>
      <c r="UCP51" s="296"/>
      <c r="UCQ51" s="296"/>
      <c r="UCR51" s="296"/>
      <c r="UCS51" s="296"/>
      <c r="UCT51" s="296"/>
      <c r="UCU51" s="296"/>
      <c r="UCV51" s="296"/>
      <c r="UCW51" s="296"/>
      <c r="UCX51" s="296"/>
      <c r="UCY51" s="296"/>
      <c r="UCZ51" s="296"/>
      <c r="UDA51" s="296"/>
      <c r="UDB51" s="296"/>
      <c r="UDC51" s="296"/>
      <c r="UDD51" s="296"/>
      <c r="UDE51" s="296"/>
      <c r="UDF51" s="296"/>
      <c r="UDG51" s="296"/>
      <c r="UDH51" s="296"/>
      <c r="UDI51" s="296"/>
      <c r="UDJ51" s="296"/>
      <c r="UDK51" s="296"/>
      <c r="UDL51" s="296"/>
      <c r="UDM51" s="296"/>
      <c r="UDN51" s="296"/>
      <c r="UDO51" s="296"/>
      <c r="UDP51" s="296"/>
      <c r="UDQ51" s="296"/>
      <c r="UDR51" s="296"/>
      <c r="UDS51" s="296"/>
      <c r="UDT51" s="296"/>
      <c r="UDU51" s="296"/>
      <c r="UDV51" s="296"/>
      <c r="UDW51" s="296"/>
      <c r="UDX51" s="296"/>
      <c r="UDY51" s="296"/>
      <c r="UDZ51" s="296"/>
      <c r="UEA51" s="296"/>
      <c r="UEB51" s="296"/>
      <c r="UEC51" s="296"/>
      <c r="UED51" s="296"/>
      <c r="UEE51" s="296"/>
      <c r="UEF51" s="296"/>
      <c r="UEG51" s="296"/>
      <c r="UEH51" s="296"/>
      <c r="UEI51" s="296"/>
      <c r="UEJ51" s="296"/>
      <c r="UEK51" s="296"/>
      <c r="UEL51" s="296"/>
      <c r="UEM51" s="296"/>
      <c r="UEN51" s="296"/>
      <c r="UEO51" s="296"/>
      <c r="UEP51" s="296"/>
      <c r="UEQ51" s="296"/>
      <c r="UER51" s="296"/>
      <c r="UES51" s="296"/>
      <c r="UET51" s="296"/>
      <c r="UEU51" s="296"/>
      <c r="UEV51" s="296"/>
      <c r="UEW51" s="296"/>
      <c r="UEX51" s="296"/>
      <c r="UEY51" s="296"/>
      <c r="UEZ51" s="296"/>
      <c r="UFA51" s="296"/>
      <c r="UFB51" s="296"/>
      <c r="UFC51" s="296"/>
      <c r="UFD51" s="296"/>
      <c r="UFE51" s="296"/>
      <c r="UFF51" s="296"/>
      <c r="UFG51" s="296"/>
      <c r="UFH51" s="296"/>
      <c r="UFI51" s="296"/>
      <c r="UFJ51" s="296"/>
      <c r="UFK51" s="296"/>
      <c r="UFL51" s="296"/>
      <c r="UFM51" s="296"/>
      <c r="UFN51" s="296"/>
      <c r="UFO51" s="296"/>
      <c r="UFP51" s="296"/>
      <c r="UFQ51" s="296"/>
      <c r="UFR51" s="296"/>
      <c r="UFS51" s="296"/>
      <c r="UFT51" s="296"/>
      <c r="UFU51" s="296"/>
      <c r="UFV51" s="296"/>
      <c r="UFW51" s="296"/>
      <c r="UFX51" s="296"/>
      <c r="UFY51" s="296"/>
      <c r="UFZ51" s="296"/>
      <c r="UGA51" s="296"/>
      <c r="UGB51" s="296"/>
      <c r="UGC51" s="296"/>
      <c r="UGD51" s="296"/>
      <c r="UGE51" s="296"/>
      <c r="UGF51" s="296"/>
      <c r="UGG51" s="296"/>
      <c r="UGH51" s="296"/>
      <c r="UGI51" s="296"/>
      <c r="UGJ51" s="296"/>
      <c r="UGK51" s="296"/>
      <c r="UGL51" s="296"/>
      <c r="UGM51" s="296"/>
      <c r="UGN51" s="296"/>
      <c r="UGO51" s="296"/>
      <c r="UGP51" s="296"/>
      <c r="UGQ51" s="296"/>
      <c r="UGR51" s="296"/>
      <c r="UGS51" s="296"/>
      <c r="UGT51" s="296"/>
      <c r="UGU51" s="296"/>
      <c r="UGV51" s="296"/>
      <c r="UGW51" s="296"/>
      <c r="UGX51" s="296"/>
      <c r="UGY51" s="296"/>
      <c r="UGZ51" s="296"/>
      <c r="UHA51" s="296"/>
      <c r="UHB51" s="296"/>
      <c r="UHC51" s="296"/>
      <c r="UHD51" s="296"/>
      <c r="UHE51" s="296"/>
      <c r="UHF51" s="296"/>
      <c r="UHG51" s="296"/>
      <c r="UHH51" s="296"/>
      <c r="UHI51" s="296"/>
      <c r="UHJ51" s="296"/>
      <c r="UHK51" s="296"/>
      <c r="UHL51" s="296"/>
      <c r="UHM51" s="296"/>
      <c r="UHN51" s="296"/>
      <c r="UHO51" s="296"/>
      <c r="UHP51" s="296"/>
      <c r="UHQ51" s="296"/>
      <c r="UHR51" s="296"/>
      <c r="UHS51" s="296"/>
      <c r="UHT51" s="296"/>
      <c r="UHU51" s="296"/>
      <c r="UHV51" s="296"/>
      <c r="UHW51" s="296"/>
      <c r="UHX51" s="296"/>
      <c r="UHY51" s="296"/>
      <c r="UHZ51" s="296"/>
      <c r="UIA51" s="296"/>
      <c r="UIB51" s="296"/>
      <c r="UIC51" s="296"/>
      <c r="UID51" s="296"/>
      <c r="UIE51" s="296"/>
      <c r="UIF51" s="296"/>
      <c r="UIG51" s="296"/>
      <c r="UIH51" s="296"/>
      <c r="UII51" s="296"/>
      <c r="UIJ51" s="296"/>
      <c r="UIK51" s="296"/>
      <c r="UIL51" s="296"/>
      <c r="UIM51" s="296"/>
      <c r="UIN51" s="296"/>
      <c r="UIO51" s="296"/>
      <c r="UIP51" s="296"/>
      <c r="UIQ51" s="296"/>
      <c r="UIR51" s="296"/>
      <c r="UIS51" s="296"/>
      <c r="UIT51" s="296"/>
      <c r="UIU51" s="296"/>
      <c r="UIV51" s="296"/>
      <c r="UIW51" s="296"/>
      <c r="UIX51" s="296"/>
      <c r="UIY51" s="296"/>
      <c r="UIZ51" s="296"/>
      <c r="UJA51" s="296"/>
      <c r="UJB51" s="296"/>
      <c r="UJC51" s="296"/>
      <c r="UJD51" s="296"/>
      <c r="UJE51" s="296"/>
      <c r="UJF51" s="296"/>
      <c r="UJG51" s="296"/>
      <c r="UJH51" s="296"/>
      <c r="UJI51" s="296"/>
      <c r="UJJ51" s="296"/>
      <c r="UJK51" s="296"/>
      <c r="UJL51" s="296"/>
      <c r="UJM51" s="296"/>
      <c r="UJN51" s="296"/>
      <c r="UJO51" s="296"/>
      <c r="UJP51" s="296"/>
      <c r="UJQ51" s="296"/>
      <c r="UJR51" s="296"/>
      <c r="UJS51" s="296"/>
      <c r="UJT51" s="296"/>
      <c r="UJU51" s="296"/>
      <c r="UJV51" s="296"/>
      <c r="UJW51" s="296"/>
      <c r="UJX51" s="296"/>
      <c r="UJY51" s="296"/>
      <c r="UJZ51" s="296"/>
      <c r="UKA51" s="296"/>
      <c r="UKB51" s="296"/>
      <c r="UKC51" s="296"/>
      <c r="UKD51" s="296"/>
      <c r="UKE51" s="296"/>
      <c r="UKF51" s="296"/>
      <c r="UKG51" s="296"/>
      <c r="UKH51" s="296"/>
      <c r="UKI51" s="296"/>
      <c r="UKJ51" s="296"/>
      <c r="UKK51" s="296"/>
      <c r="UKL51" s="296"/>
      <c r="UKM51" s="296"/>
      <c r="UKN51" s="296"/>
      <c r="UKO51" s="296"/>
      <c r="UKP51" s="296"/>
      <c r="UKQ51" s="296"/>
      <c r="UKR51" s="296"/>
      <c r="UKS51" s="296"/>
      <c r="UKT51" s="296"/>
      <c r="UKU51" s="296"/>
      <c r="UKV51" s="296"/>
      <c r="UKW51" s="296"/>
      <c r="UKX51" s="296"/>
      <c r="UKY51" s="296"/>
      <c r="UKZ51" s="296"/>
      <c r="ULA51" s="296"/>
      <c r="ULB51" s="296"/>
      <c r="ULC51" s="296"/>
      <c r="ULD51" s="296"/>
      <c r="ULE51" s="296"/>
      <c r="ULF51" s="296"/>
      <c r="ULG51" s="296"/>
      <c r="ULH51" s="296"/>
      <c r="ULI51" s="296"/>
      <c r="ULJ51" s="296"/>
      <c r="ULK51" s="296"/>
      <c r="ULL51" s="296"/>
      <c r="ULM51" s="296"/>
      <c r="ULN51" s="296"/>
      <c r="ULO51" s="296"/>
      <c r="ULP51" s="296"/>
      <c r="ULQ51" s="296"/>
      <c r="ULR51" s="296"/>
      <c r="ULS51" s="296"/>
      <c r="ULT51" s="296"/>
      <c r="ULU51" s="296"/>
      <c r="ULV51" s="296"/>
      <c r="ULW51" s="296"/>
      <c r="ULX51" s="296"/>
      <c r="ULY51" s="296"/>
      <c r="ULZ51" s="296"/>
      <c r="UMA51" s="296"/>
      <c r="UMB51" s="296"/>
      <c r="UMC51" s="296"/>
      <c r="UMD51" s="296"/>
      <c r="UME51" s="296"/>
      <c r="UMF51" s="296"/>
      <c r="UMG51" s="296"/>
      <c r="UMH51" s="296"/>
      <c r="UMI51" s="296"/>
      <c r="UMJ51" s="296"/>
      <c r="UMK51" s="296"/>
      <c r="UML51" s="296"/>
      <c r="UMM51" s="296"/>
      <c r="UMN51" s="296"/>
      <c r="UMO51" s="296"/>
      <c r="UMP51" s="296"/>
      <c r="UMQ51" s="296"/>
      <c r="UMR51" s="296"/>
      <c r="UMS51" s="296"/>
      <c r="UMT51" s="296"/>
      <c r="UMU51" s="296"/>
      <c r="UMV51" s="296"/>
      <c r="UMW51" s="296"/>
      <c r="UMX51" s="296"/>
      <c r="UMY51" s="296"/>
      <c r="UMZ51" s="296"/>
      <c r="UNA51" s="296"/>
      <c r="UNB51" s="296"/>
      <c r="UNC51" s="296"/>
      <c r="UND51" s="296"/>
      <c r="UNE51" s="296"/>
      <c r="UNF51" s="296"/>
      <c r="UNG51" s="296"/>
      <c r="UNH51" s="296"/>
      <c r="UNI51" s="296"/>
      <c r="UNJ51" s="296"/>
      <c r="UNK51" s="296"/>
      <c r="UNL51" s="296"/>
      <c r="UNM51" s="296"/>
      <c r="UNN51" s="296"/>
      <c r="UNO51" s="296"/>
      <c r="UNP51" s="296"/>
      <c r="UNQ51" s="296"/>
      <c r="UNR51" s="296"/>
      <c r="UNS51" s="296"/>
      <c r="UNT51" s="296"/>
      <c r="UNU51" s="296"/>
      <c r="UNV51" s="296"/>
      <c r="UNW51" s="296"/>
      <c r="UNX51" s="296"/>
      <c r="UNY51" s="296"/>
      <c r="UNZ51" s="296"/>
      <c r="UOA51" s="296"/>
      <c r="UOB51" s="296"/>
      <c r="UOC51" s="296"/>
      <c r="UOD51" s="296"/>
      <c r="UOE51" s="296"/>
      <c r="UOF51" s="296"/>
      <c r="UOG51" s="296"/>
      <c r="UOH51" s="296"/>
      <c r="UOI51" s="296"/>
      <c r="UOJ51" s="296"/>
      <c r="UOK51" s="296"/>
      <c r="UOL51" s="296"/>
      <c r="UOM51" s="296"/>
      <c r="UON51" s="296"/>
      <c r="UOO51" s="296"/>
      <c r="UOP51" s="296"/>
      <c r="UOQ51" s="296"/>
      <c r="UOR51" s="296"/>
      <c r="UOS51" s="296"/>
      <c r="UOT51" s="296"/>
      <c r="UOU51" s="296"/>
      <c r="UOV51" s="296"/>
      <c r="UOW51" s="296"/>
      <c r="UOX51" s="296"/>
      <c r="UOY51" s="296"/>
      <c r="UOZ51" s="296"/>
      <c r="UPA51" s="296"/>
      <c r="UPB51" s="296"/>
      <c r="UPC51" s="296"/>
      <c r="UPD51" s="296"/>
      <c r="UPE51" s="296"/>
      <c r="UPF51" s="296"/>
      <c r="UPG51" s="296"/>
      <c r="UPH51" s="296"/>
      <c r="UPI51" s="296"/>
      <c r="UPJ51" s="296"/>
      <c r="UPK51" s="296"/>
      <c r="UPL51" s="296"/>
      <c r="UPM51" s="296"/>
      <c r="UPN51" s="296"/>
      <c r="UPO51" s="296"/>
      <c r="UPP51" s="296"/>
      <c r="UPQ51" s="296"/>
      <c r="UPR51" s="296"/>
      <c r="UPS51" s="296"/>
      <c r="UPT51" s="296"/>
      <c r="UPU51" s="296"/>
      <c r="UPV51" s="296"/>
      <c r="UPW51" s="296"/>
      <c r="UPX51" s="296"/>
      <c r="UPY51" s="296"/>
      <c r="UPZ51" s="296"/>
      <c r="UQA51" s="296"/>
      <c r="UQB51" s="296"/>
      <c r="UQC51" s="296"/>
      <c r="UQD51" s="296"/>
      <c r="UQE51" s="296"/>
      <c r="UQF51" s="296"/>
      <c r="UQG51" s="296"/>
      <c r="UQH51" s="296"/>
      <c r="UQI51" s="296"/>
      <c r="UQJ51" s="296"/>
      <c r="UQK51" s="296"/>
      <c r="UQL51" s="296"/>
      <c r="UQM51" s="296"/>
      <c r="UQN51" s="296"/>
      <c r="UQO51" s="296"/>
      <c r="UQP51" s="296"/>
      <c r="UQQ51" s="296"/>
      <c r="UQR51" s="296"/>
      <c r="UQS51" s="296"/>
      <c r="UQT51" s="296"/>
      <c r="UQU51" s="296"/>
      <c r="UQV51" s="296"/>
      <c r="UQW51" s="296"/>
      <c r="UQX51" s="296"/>
      <c r="UQY51" s="296"/>
      <c r="UQZ51" s="296"/>
      <c r="URA51" s="296"/>
      <c r="URB51" s="296"/>
      <c r="URC51" s="296"/>
      <c r="URD51" s="296"/>
      <c r="URE51" s="296"/>
      <c r="URF51" s="296"/>
      <c r="URG51" s="296"/>
      <c r="URH51" s="296"/>
      <c r="URI51" s="296"/>
      <c r="URJ51" s="296"/>
      <c r="URK51" s="296"/>
      <c r="URL51" s="296"/>
      <c r="URM51" s="296"/>
      <c r="URN51" s="296"/>
      <c r="URO51" s="296"/>
      <c r="URP51" s="296"/>
      <c r="URQ51" s="296"/>
      <c r="URR51" s="296"/>
      <c r="URS51" s="296"/>
      <c r="URT51" s="296"/>
      <c r="URU51" s="296"/>
      <c r="URV51" s="296"/>
      <c r="URW51" s="296"/>
      <c r="URX51" s="296"/>
      <c r="URY51" s="296"/>
      <c r="URZ51" s="296"/>
      <c r="USA51" s="296"/>
      <c r="USB51" s="296"/>
      <c r="USC51" s="296"/>
      <c r="USD51" s="296"/>
      <c r="USE51" s="296"/>
      <c r="USF51" s="296"/>
      <c r="USG51" s="296"/>
      <c r="USH51" s="296"/>
      <c r="USI51" s="296"/>
      <c r="USJ51" s="296"/>
      <c r="USK51" s="296"/>
      <c r="USL51" s="296"/>
      <c r="USM51" s="296"/>
      <c r="USN51" s="296"/>
      <c r="USO51" s="296"/>
      <c r="USP51" s="296"/>
      <c r="USQ51" s="296"/>
      <c r="USR51" s="296"/>
      <c r="USS51" s="296"/>
      <c r="UST51" s="296"/>
      <c r="USU51" s="296"/>
      <c r="USV51" s="296"/>
      <c r="USW51" s="296"/>
      <c r="USX51" s="296"/>
      <c r="USY51" s="296"/>
      <c r="USZ51" s="296"/>
      <c r="UTA51" s="296"/>
      <c r="UTB51" s="296"/>
      <c r="UTC51" s="296"/>
      <c r="UTD51" s="296"/>
      <c r="UTE51" s="296"/>
      <c r="UTF51" s="296"/>
      <c r="UTG51" s="296"/>
      <c r="UTH51" s="296"/>
      <c r="UTI51" s="296"/>
      <c r="UTJ51" s="296"/>
      <c r="UTK51" s="296"/>
      <c r="UTL51" s="296"/>
      <c r="UTM51" s="296"/>
      <c r="UTN51" s="296"/>
      <c r="UTO51" s="296"/>
      <c r="UTP51" s="296"/>
      <c r="UTQ51" s="296"/>
      <c r="UTR51" s="296"/>
      <c r="UTS51" s="296"/>
      <c r="UTT51" s="296"/>
      <c r="UTU51" s="296"/>
      <c r="UTV51" s="296"/>
      <c r="UTW51" s="296"/>
      <c r="UTX51" s="296"/>
      <c r="UTY51" s="296"/>
      <c r="UTZ51" s="296"/>
      <c r="UUA51" s="296"/>
      <c r="UUB51" s="296"/>
      <c r="UUC51" s="296"/>
      <c r="UUD51" s="296"/>
      <c r="UUE51" s="296"/>
      <c r="UUF51" s="296"/>
      <c r="UUG51" s="296"/>
      <c r="UUH51" s="296"/>
      <c r="UUI51" s="296"/>
      <c r="UUJ51" s="296"/>
      <c r="UUK51" s="296"/>
      <c r="UUL51" s="296"/>
      <c r="UUM51" s="296"/>
      <c r="UUN51" s="296"/>
      <c r="UUO51" s="296"/>
      <c r="UUP51" s="296"/>
      <c r="UUQ51" s="296"/>
      <c r="UUR51" s="296"/>
      <c r="UUS51" s="296"/>
      <c r="UUT51" s="296"/>
      <c r="UUU51" s="296"/>
      <c r="UUV51" s="296"/>
      <c r="UUW51" s="296"/>
      <c r="UUX51" s="296"/>
      <c r="UUY51" s="296"/>
      <c r="UUZ51" s="296"/>
      <c r="UVA51" s="296"/>
      <c r="UVB51" s="296"/>
      <c r="UVC51" s="296"/>
      <c r="UVD51" s="296"/>
      <c r="UVE51" s="296"/>
      <c r="UVF51" s="296"/>
      <c r="UVG51" s="296"/>
      <c r="UVH51" s="296"/>
      <c r="UVI51" s="296"/>
      <c r="UVJ51" s="296"/>
      <c r="UVK51" s="296"/>
      <c r="UVL51" s="296"/>
      <c r="UVM51" s="296"/>
      <c r="UVN51" s="296"/>
      <c r="UVO51" s="296"/>
      <c r="UVP51" s="296"/>
      <c r="UVQ51" s="296"/>
      <c r="UVR51" s="296"/>
      <c r="UVS51" s="296"/>
      <c r="UVT51" s="296"/>
      <c r="UVU51" s="296"/>
      <c r="UVV51" s="296"/>
      <c r="UVW51" s="296"/>
      <c r="UVX51" s="296"/>
      <c r="UVY51" s="296"/>
      <c r="UVZ51" s="296"/>
      <c r="UWA51" s="296"/>
      <c r="UWB51" s="296"/>
      <c r="UWC51" s="296"/>
      <c r="UWD51" s="296"/>
      <c r="UWE51" s="296"/>
      <c r="UWF51" s="296"/>
      <c r="UWG51" s="296"/>
      <c r="UWH51" s="296"/>
      <c r="UWI51" s="296"/>
      <c r="UWJ51" s="296"/>
      <c r="UWK51" s="296"/>
      <c r="UWL51" s="296"/>
      <c r="UWM51" s="296"/>
      <c r="UWN51" s="296"/>
      <c r="UWO51" s="296"/>
      <c r="UWP51" s="296"/>
      <c r="UWQ51" s="296"/>
      <c r="UWR51" s="296"/>
      <c r="UWS51" s="296"/>
      <c r="UWT51" s="296"/>
      <c r="UWU51" s="296"/>
      <c r="UWV51" s="296"/>
      <c r="UWW51" s="296"/>
      <c r="UWX51" s="296"/>
      <c r="UWY51" s="296"/>
      <c r="UWZ51" s="296"/>
      <c r="UXA51" s="296"/>
      <c r="UXB51" s="296"/>
      <c r="UXC51" s="296"/>
      <c r="UXD51" s="296"/>
      <c r="UXE51" s="296"/>
      <c r="UXF51" s="296"/>
      <c r="UXG51" s="296"/>
      <c r="UXH51" s="296"/>
      <c r="UXI51" s="296"/>
      <c r="UXJ51" s="296"/>
      <c r="UXK51" s="296"/>
      <c r="UXL51" s="296"/>
      <c r="UXM51" s="296"/>
      <c r="UXN51" s="296"/>
      <c r="UXO51" s="296"/>
      <c r="UXP51" s="296"/>
      <c r="UXQ51" s="296"/>
      <c r="UXR51" s="296"/>
      <c r="UXS51" s="296"/>
      <c r="UXT51" s="296"/>
      <c r="UXU51" s="296"/>
      <c r="UXV51" s="296"/>
      <c r="UXW51" s="296"/>
      <c r="UXX51" s="296"/>
      <c r="UXY51" s="296"/>
      <c r="UXZ51" s="296"/>
      <c r="UYA51" s="296"/>
      <c r="UYB51" s="296"/>
      <c r="UYC51" s="296"/>
      <c r="UYD51" s="296"/>
      <c r="UYE51" s="296"/>
      <c r="UYF51" s="296"/>
      <c r="UYG51" s="296"/>
      <c r="UYH51" s="296"/>
      <c r="UYI51" s="296"/>
      <c r="UYJ51" s="296"/>
      <c r="UYK51" s="296"/>
      <c r="UYL51" s="296"/>
      <c r="UYM51" s="296"/>
      <c r="UYN51" s="296"/>
      <c r="UYO51" s="296"/>
      <c r="UYP51" s="296"/>
      <c r="UYQ51" s="296"/>
      <c r="UYR51" s="296"/>
      <c r="UYS51" s="296"/>
      <c r="UYT51" s="296"/>
      <c r="UYU51" s="296"/>
      <c r="UYV51" s="296"/>
      <c r="UYW51" s="296"/>
      <c r="UYX51" s="296"/>
      <c r="UYY51" s="296"/>
      <c r="UYZ51" s="296"/>
      <c r="UZA51" s="296"/>
      <c r="UZB51" s="296"/>
      <c r="UZC51" s="296"/>
      <c r="UZD51" s="296"/>
      <c r="UZE51" s="296"/>
      <c r="UZF51" s="296"/>
      <c r="UZG51" s="296"/>
      <c r="UZH51" s="296"/>
      <c r="UZI51" s="296"/>
      <c r="UZJ51" s="296"/>
      <c r="UZK51" s="296"/>
      <c r="UZL51" s="296"/>
      <c r="UZM51" s="296"/>
      <c r="UZN51" s="296"/>
      <c r="UZO51" s="296"/>
      <c r="UZP51" s="296"/>
      <c r="UZQ51" s="296"/>
      <c r="UZR51" s="296"/>
      <c r="UZS51" s="296"/>
      <c r="UZT51" s="296"/>
      <c r="UZU51" s="296"/>
      <c r="UZV51" s="296"/>
      <c r="UZW51" s="296"/>
      <c r="UZX51" s="296"/>
      <c r="UZY51" s="296"/>
      <c r="UZZ51" s="296"/>
      <c r="VAA51" s="296"/>
      <c r="VAB51" s="296"/>
      <c r="VAC51" s="296"/>
      <c r="VAD51" s="296"/>
      <c r="VAE51" s="296"/>
      <c r="VAF51" s="296"/>
      <c r="VAG51" s="296"/>
      <c r="VAH51" s="296"/>
      <c r="VAI51" s="296"/>
      <c r="VAJ51" s="296"/>
      <c r="VAK51" s="296"/>
      <c r="VAL51" s="296"/>
      <c r="VAM51" s="296"/>
      <c r="VAN51" s="296"/>
      <c r="VAO51" s="296"/>
      <c r="VAP51" s="296"/>
      <c r="VAQ51" s="296"/>
      <c r="VAR51" s="296"/>
      <c r="VAS51" s="296"/>
      <c r="VAT51" s="296"/>
      <c r="VAU51" s="296"/>
      <c r="VAV51" s="296"/>
      <c r="VAW51" s="296"/>
      <c r="VAX51" s="296"/>
      <c r="VAY51" s="296"/>
      <c r="VAZ51" s="296"/>
      <c r="VBA51" s="296"/>
      <c r="VBB51" s="296"/>
      <c r="VBC51" s="296"/>
      <c r="VBD51" s="296"/>
      <c r="VBE51" s="296"/>
      <c r="VBF51" s="296"/>
      <c r="VBG51" s="296"/>
      <c r="VBH51" s="296"/>
      <c r="VBI51" s="296"/>
      <c r="VBJ51" s="296"/>
      <c r="VBK51" s="296"/>
      <c r="VBL51" s="296"/>
      <c r="VBM51" s="296"/>
      <c r="VBN51" s="296"/>
      <c r="VBO51" s="296"/>
      <c r="VBP51" s="296"/>
      <c r="VBQ51" s="296"/>
      <c r="VBR51" s="296"/>
      <c r="VBS51" s="296"/>
      <c r="VBT51" s="296"/>
      <c r="VBU51" s="296"/>
      <c r="VBV51" s="296"/>
      <c r="VBW51" s="296"/>
      <c r="VBX51" s="296"/>
      <c r="VBY51" s="296"/>
      <c r="VBZ51" s="296"/>
      <c r="VCA51" s="296"/>
      <c r="VCB51" s="296"/>
      <c r="VCC51" s="296"/>
      <c r="VCD51" s="296"/>
      <c r="VCE51" s="296"/>
      <c r="VCF51" s="296"/>
      <c r="VCG51" s="296"/>
      <c r="VCH51" s="296"/>
      <c r="VCI51" s="296"/>
      <c r="VCJ51" s="296"/>
      <c r="VCK51" s="296"/>
      <c r="VCL51" s="296"/>
      <c r="VCM51" s="296"/>
      <c r="VCN51" s="296"/>
      <c r="VCO51" s="296"/>
      <c r="VCP51" s="296"/>
      <c r="VCQ51" s="296"/>
      <c r="VCR51" s="296"/>
      <c r="VCS51" s="296"/>
      <c r="VCT51" s="296"/>
      <c r="VCU51" s="296"/>
      <c r="VCV51" s="296"/>
      <c r="VCW51" s="296"/>
      <c r="VCX51" s="296"/>
      <c r="VCY51" s="296"/>
      <c r="VCZ51" s="296"/>
      <c r="VDA51" s="296"/>
      <c r="VDB51" s="296"/>
      <c r="VDC51" s="296"/>
      <c r="VDD51" s="296"/>
      <c r="VDE51" s="296"/>
      <c r="VDF51" s="296"/>
      <c r="VDG51" s="296"/>
      <c r="VDH51" s="296"/>
      <c r="VDI51" s="296"/>
      <c r="VDJ51" s="296"/>
      <c r="VDK51" s="296"/>
      <c r="VDL51" s="296"/>
      <c r="VDM51" s="296"/>
      <c r="VDN51" s="296"/>
      <c r="VDO51" s="296"/>
      <c r="VDP51" s="296"/>
      <c r="VDQ51" s="296"/>
      <c r="VDR51" s="296"/>
      <c r="VDS51" s="296"/>
      <c r="VDT51" s="296"/>
      <c r="VDU51" s="296"/>
      <c r="VDV51" s="296"/>
      <c r="VDW51" s="296"/>
      <c r="VDX51" s="296"/>
      <c r="VDY51" s="296"/>
      <c r="VDZ51" s="296"/>
      <c r="VEA51" s="296"/>
      <c r="VEB51" s="296"/>
      <c r="VEC51" s="296"/>
      <c r="VED51" s="296"/>
      <c r="VEE51" s="296"/>
      <c r="VEF51" s="296"/>
      <c r="VEG51" s="296"/>
      <c r="VEH51" s="296"/>
      <c r="VEI51" s="296"/>
      <c r="VEJ51" s="296"/>
      <c r="VEK51" s="296"/>
      <c r="VEL51" s="296"/>
      <c r="VEM51" s="296"/>
      <c r="VEN51" s="296"/>
      <c r="VEO51" s="296"/>
      <c r="VEP51" s="296"/>
      <c r="VEQ51" s="296"/>
      <c r="VER51" s="296"/>
      <c r="VES51" s="296"/>
      <c r="VET51" s="296"/>
      <c r="VEU51" s="296"/>
      <c r="VEV51" s="296"/>
      <c r="VEW51" s="296"/>
      <c r="VEX51" s="296"/>
      <c r="VEY51" s="296"/>
      <c r="VEZ51" s="296"/>
      <c r="VFA51" s="296"/>
      <c r="VFB51" s="296"/>
      <c r="VFC51" s="296"/>
      <c r="VFD51" s="296"/>
      <c r="VFE51" s="296"/>
      <c r="VFF51" s="296"/>
      <c r="VFG51" s="296"/>
      <c r="VFH51" s="296"/>
      <c r="VFI51" s="296"/>
      <c r="VFJ51" s="296"/>
      <c r="VFK51" s="296"/>
      <c r="VFL51" s="296"/>
      <c r="VFM51" s="296"/>
      <c r="VFN51" s="296"/>
      <c r="VFO51" s="296"/>
      <c r="VFP51" s="296"/>
      <c r="VFQ51" s="296"/>
      <c r="VFR51" s="296"/>
      <c r="VFS51" s="296"/>
      <c r="VFT51" s="296"/>
      <c r="VFU51" s="296"/>
      <c r="VFV51" s="296"/>
      <c r="VFW51" s="296"/>
      <c r="VFX51" s="296"/>
      <c r="VFY51" s="296"/>
      <c r="VFZ51" s="296"/>
      <c r="VGA51" s="296"/>
      <c r="VGB51" s="296"/>
      <c r="VGC51" s="296"/>
      <c r="VGD51" s="296"/>
      <c r="VGE51" s="296"/>
      <c r="VGF51" s="296"/>
      <c r="VGG51" s="296"/>
      <c r="VGH51" s="296"/>
      <c r="VGI51" s="296"/>
      <c r="VGJ51" s="296"/>
      <c r="VGK51" s="296"/>
      <c r="VGL51" s="296"/>
      <c r="VGM51" s="296"/>
      <c r="VGN51" s="296"/>
      <c r="VGO51" s="296"/>
      <c r="VGP51" s="296"/>
      <c r="VGQ51" s="296"/>
      <c r="VGR51" s="296"/>
      <c r="VGS51" s="296"/>
      <c r="VGT51" s="296"/>
      <c r="VGU51" s="296"/>
      <c r="VGV51" s="296"/>
      <c r="VGW51" s="296"/>
      <c r="VGX51" s="296"/>
      <c r="VGY51" s="296"/>
      <c r="VGZ51" s="296"/>
      <c r="VHA51" s="296"/>
      <c r="VHB51" s="296"/>
      <c r="VHC51" s="296"/>
      <c r="VHD51" s="296"/>
      <c r="VHE51" s="296"/>
      <c r="VHF51" s="296"/>
      <c r="VHG51" s="296"/>
      <c r="VHH51" s="296"/>
      <c r="VHI51" s="296"/>
      <c r="VHJ51" s="296"/>
      <c r="VHK51" s="296"/>
      <c r="VHL51" s="296"/>
      <c r="VHM51" s="296"/>
      <c r="VHN51" s="296"/>
      <c r="VHO51" s="296"/>
      <c r="VHP51" s="296"/>
      <c r="VHQ51" s="296"/>
      <c r="VHR51" s="296"/>
      <c r="VHS51" s="296"/>
      <c r="VHT51" s="296"/>
      <c r="VHU51" s="296"/>
      <c r="VHV51" s="296"/>
      <c r="VHW51" s="296"/>
      <c r="VHX51" s="296"/>
      <c r="VHY51" s="296"/>
      <c r="VHZ51" s="296"/>
      <c r="VIA51" s="296"/>
      <c r="VIB51" s="296"/>
      <c r="VIC51" s="296"/>
      <c r="VID51" s="296"/>
      <c r="VIE51" s="296"/>
      <c r="VIF51" s="296"/>
      <c r="VIG51" s="296"/>
      <c r="VIH51" s="296"/>
      <c r="VII51" s="296"/>
      <c r="VIJ51" s="296"/>
      <c r="VIK51" s="296"/>
      <c r="VIL51" s="296"/>
      <c r="VIM51" s="296"/>
      <c r="VIN51" s="296"/>
      <c r="VIO51" s="296"/>
      <c r="VIP51" s="296"/>
      <c r="VIQ51" s="296"/>
      <c r="VIR51" s="296"/>
      <c r="VIS51" s="296"/>
      <c r="VIT51" s="296"/>
      <c r="VIU51" s="296"/>
      <c r="VIV51" s="296"/>
      <c r="VIW51" s="296"/>
      <c r="VIX51" s="296"/>
      <c r="VIY51" s="296"/>
      <c r="VIZ51" s="296"/>
      <c r="VJA51" s="296"/>
      <c r="VJB51" s="296"/>
      <c r="VJC51" s="296"/>
      <c r="VJD51" s="296"/>
      <c r="VJE51" s="296"/>
      <c r="VJF51" s="296"/>
      <c r="VJG51" s="296"/>
      <c r="VJH51" s="296"/>
      <c r="VJI51" s="296"/>
      <c r="VJJ51" s="296"/>
      <c r="VJK51" s="296"/>
      <c r="VJL51" s="296"/>
      <c r="VJM51" s="296"/>
      <c r="VJN51" s="296"/>
      <c r="VJO51" s="296"/>
      <c r="VJP51" s="296"/>
      <c r="VJQ51" s="296"/>
      <c r="VJR51" s="296"/>
      <c r="VJS51" s="296"/>
      <c r="VJT51" s="296"/>
      <c r="VJU51" s="296"/>
      <c r="VJV51" s="296"/>
      <c r="VJW51" s="296"/>
      <c r="VJX51" s="296"/>
      <c r="VJY51" s="296"/>
      <c r="VJZ51" s="296"/>
      <c r="VKA51" s="296"/>
      <c r="VKB51" s="296"/>
      <c r="VKC51" s="296"/>
      <c r="VKD51" s="296"/>
      <c r="VKE51" s="296"/>
      <c r="VKF51" s="296"/>
      <c r="VKG51" s="296"/>
      <c r="VKH51" s="296"/>
      <c r="VKI51" s="296"/>
      <c r="VKJ51" s="296"/>
      <c r="VKK51" s="296"/>
      <c r="VKL51" s="296"/>
      <c r="VKM51" s="296"/>
      <c r="VKN51" s="296"/>
      <c r="VKO51" s="296"/>
      <c r="VKP51" s="296"/>
      <c r="VKQ51" s="296"/>
      <c r="VKR51" s="296"/>
      <c r="VKS51" s="296"/>
      <c r="VKT51" s="296"/>
      <c r="VKU51" s="296"/>
      <c r="VKV51" s="296"/>
      <c r="VKW51" s="296"/>
      <c r="VKX51" s="296"/>
      <c r="VKY51" s="296"/>
      <c r="VKZ51" s="296"/>
      <c r="VLA51" s="296"/>
      <c r="VLB51" s="296"/>
      <c r="VLC51" s="296"/>
      <c r="VLD51" s="296"/>
      <c r="VLE51" s="296"/>
      <c r="VLF51" s="296"/>
      <c r="VLG51" s="296"/>
      <c r="VLH51" s="296"/>
      <c r="VLI51" s="296"/>
      <c r="VLJ51" s="296"/>
      <c r="VLK51" s="296"/>
      <c r="VLL51" s="296"/>
      <c r="VLM51" s="296"/>
      <c r="VLN51" s="296"/>
      <c r="VLO51" s="296"/>
      <c r="VLP51" s="296"/>
      <c r="VLQ51" s="296"/>
      <c r="VLR51" s="296"/>
      <c r="VLS51" s="296"/>
      <c r="VLT51" s="296"/>
      <c r="VLU51" s="296"/>
      <c r="VLV51" s="296"/>
      <c r="VLW51" s="296"/>
      <c r="VLX51" s="296"/>
      <c r="VLY51" s="296"/>
      <c r="VLZ51" s="296"/>
      <c r="VMA51" s="296"/>
      <c r="VMB51" s="296"/>
      <c r="VMC51" s="296"/>
      <c r="VMD51" s="296"/>
      <c r="VME51" s="296"/>
      <c r="VMF51" s="296"/>
      <c r="VMG51" s="296"/>
      <c r="VMH51" s="296"/>
      <c r="VMI51" s="296"/>
      <c r="VMJ51" s="296"/>
      <c r="VMK51" s="296"/>
      <c r="VML51" s="296"/>
      <c r="VMM51" s="296"/>
      <c r="VMN51" s="296"/>
      <c r="VMO51" s="296"/>
      <c r="VMP51" s="296"/>
      <c r="VMQ51" s="296"/>
      <c r="VMR51" s="296"/>
      <c r="VMS51" s="296"/>
      <c r="VMT51" s="296"/>
      <c r="VMU51" s="296"/>
      <c r="VMV51" s="296"/>
      <c r="VMW51" s="296"/>
      <c r="VMX51" s="296"/>
      <c r="VMY51" s="296"/>
      <c r="VMZ51" s="296"/>
      <c r="VNA51" s="296"/>
      <c r="VNB51" s="296"/>
      <c r="VNC51" s="296"/>
      <c r="VND51" s="296"/>
      <c r="VNE51" s="296"/>
      <c r="VNF51" s="296"/>
      <c r="VNG51" s="296"/>
      <c r="VNH51" s="296"/>
      <c r="VNI51" s="296"/>
      <c r="VNJ51" s="296"/>
      <c r="VNK51" s="296"/>
      <c r="VNL51" s="296"/>
      <c r="VNM51" s="296"/>
      <c r="VNN51" s="296"/>
      <c r="VNO51" s="296"/>
      <c r="VNP51" s="296"/>
      <c r="VNQ51" s="296"/>
      <c r="VNR51" s="296"/>
      <c r="VNS51" s="296"/>
      <c r="VNT51" s="296"/>
      <c r="VNU51" s="296"/>
      <c r="VNV51" s="296"/>
      <c r="VNW51" s="296"/>
      <c r="VNX51" s="296"/>
      <c r="VNY51" s="296"/>
      <c r="VNZ51" s="296"/>
      <c r="VOA51" s="296"/>
      <c r="VOB51" s="296"/>
      <c r="VOC51" s="296"/>
      <c r="VOD51" s="296"/>
      <c r="VOE51" s="296"/>
      <c r="VOF51" s="296"/>
      <c r="VOG51" s="296"/>
      <c r="VOH51" s="296"/>
      <c r="VOI51" s="296"/>
      <c r="VOJ51" s="296"/>
      <c r="VOK51" s="296"/>
      <c r="VOL51" s="296"/>
      <c r="VOM51" s="296"/>
      <c r="VON51" s="296"/>
      <c r="VOO51" s="296"/>
      <c r="VOP51" s="296"/>
      <c r="VOQ51" s="296"/>
      <c r="VOR51" s="296"/>
      <c r="VOS51" s="296"/>
      <c r="VOT51" s="296"/>
      <c r="VOU51" s="296"/>
      <c r="VOV51" s="296"/>
      <c r="VOW51" s="296"/>
      <c r="VOX51" s="296"/>
      <c r="VOY51" s="296"/>
      <c r="VOZ51" s="296"/>
      <c r="VPA51" s="296"/>
      <c r="VPB51" s="296"/>
      <c r="VPC51" s="296"/>
      <c r="VPD51" s="296"/>
      <c r="VPE51" s="296"/>
      <c r="VPF51" s="296"/>
      <c r="VPG51" s="296"/>
      <c r="VPH51" s="296"/>
      <c r="VPI51" s="296"/>
      <c r="VPJ51" s="296"/>
      <c r="VPK51" s="296"/>
      <c r="VPL51" s="296"/>
      <c r="VPM51" s="296"/>
      <c r="VPN51" s="296"/>
      <c r="VPO51" s="296"/>
      <c r="VPP51" s="296"/>
      <c r="VPQ51" s="296"/>
      <c r="VPR51" s="296"/>
      <c r="VPS51" s="296"/>
      <c r="VPT51" s="296"/>
      <c r="VPU51" s="296"/>
      <c r="VPV51" s="296"/>
      <c r="VPW51" s="296"/>
      <c r="VPX51" s="296"/>
      <c r="VPY51" s="296"/>
      <c r="VPZ51" s="296"/>
      <c r="VQA51" s="296"/>
      <c r="VQB51" s="296"/>
      <c r="VQC51" s="296"/>
      <c r="VQD51" s="296"/>
      <c r="VQE51" s="296"/>
      <c r="VQF51" s="296"/>
      <c r="VQG51" s="296"/>
      <c r="VQH51" s="296"/>
      <c r="VQI51" s="296"/>
      <c r="VQJ51" s="296"/>
      <c r="VQK51" s="296"/>
      <c r="VQL51" s="296"/>
      <c r="VQM51" s="296"/>
      <c r="VQN51" s="296"/>
      <c r="VQO51" s="296"/>
      <c r="VQP51" s="296"/>
      <c r="VQQ51" s="296"/>
      <c r="VQR51" s="296"/>
      <c r="VQS51" s="296"/>
      <c r="VQT51" s="296"/>
      <c r="VQU51" s="296"/>
      <c r="VQV51" s="296"/>
      <c r="VQW51" s="296"/>
      <c r="VQX51" s="296"/>
      <c r="VQY51" s="296"/>
      <c r="VQZ51" s="296"/>
      <c r="VRA51" s="296"/>
      <c r="VRB51" s="296"/>
      <c r="VRC51" s="296"/>
      <c r="VRD51" s="296"/>
      <c r="VRE51" s="296"/>
      <c r="VRF51" s="296"/>
      <c r="VRG51" s="296"/>
      <c r="VRH51" s="296"/>
      <c r="VRI51" s="296"/>
      <c r="VRJ51" s="296"/>
      <c r="VRK51" s="296"/>
      <c r="VRL51" s="296"/>
      <c r="VRM51" s="296"/>
      <c r="VRN51" s="296"/>
      <c r="VRO51" s="296"/>
      <c r="VRP51" s="296"/>
      <c r="VRQ51" s="296"/>
      <c r="VRR51" s="296"/>
      <c r="VRS51" s="296"/>
      <c r="VRT51" s="296"/>
      <c r="VRU51" s="296"/>
      <c r="VRV51" s="296"/>
      <c r="VRW51" s="296"/>
      <c r="VRX51" s="296"/>
      <c r="VRY51" s="296"/>
      <c r="VRZ51" s="296"/>
      <c r="VSA51" s="296"/>
      <c r="VSB51" s="296"/>
      <c r="VSC51" s="296"/>
      <c r="VSD51" s="296"/>
      <c r="VSE51" s="296"/>
      <c r="VSF51" s="296"/>
      <c r="VSG51" s="296"/>
      <c r="VSH51" s="296"/>
      <c r="VSI51" s="296"/>
      <c r="VSJ51" s="296"/>
      <c r="VSK51" s="296"/>
      <c r="VSL51" s="296"/>
      <c r="VSM51" s="296"/>
      <c r="VSN51" s="296"/>
      <c r="VSO51" s="296"/>
      <c r="VSP51" s="296"/>
      <c r="VSQ51" s="296"/>
      <c r="VSR51" s="296"/>
      <c r="VSS51" s="296"/>
      <c r="VST51" s="296"/>
      <c r="VSU51" s="296"/>
      <c r="VSV51" s="296"/>
      <c r="VSW51" s="296"/>
      <c r="VSX51" s="296"/>
      <c r="VSY51" s="296"/>
      <c r="VSZ51" s="296"/>
      <c r="VTA51" s="296"/>
      <c r="VTB51" s="296"/>
      <c r="VTC51" s="296"/>
      <c r="VTD51" s="296"/>
      <c r="VTE51" s="296"/>
      <c r="VTF51" s="296"/>
      <c r="VTG51" s="296"/>
      <c r="VTH51" s="296"/>
      <c r="VTI51" s="296"/>
      <c r="VTJ51" s="296"/>
      <c r="VTK51" s="296"/>
      <c r="VTL51" s="296"/>
      <c r="VTM51" s="296"/>
      <c r="VTN51" s="296"/>
      <c r="VTO51" s="296"/>
      <c r="VTP51" s="296"/>
      <c r="VTQ51" s="296"/>
      <c r="VTR51" s="296"/>
      <c r="VTS51" s="296"/>
      <c r="VTT51" s="296"/>
      <c r="VTU51" s="296"/>
      <c r="VTV51" s="296"/>
      <c r="VTW51" s="296"/>
      <c r="VTX51" s="296"/>
      <c r="VTY51" s="296"/>
      <c r="VTZ51" s="296"/>
      <c r="VUA51" s="296"/>
      <c r="VUB51" s="296"/>
      <c r="VUC51" s="296"/>
      <c r="VUD51" s="296"/>
      <c r="VUE51" s="296"/>
      <c r="VUF51" s="296"/>
      <c r="VUG51" s="296"/>
      <c r="VUH51" s="296"/>
      <c r="VUI51" s="296"/>
      <c r="VUJ51" s="296"/>
      <c r="VUK51" s="296"/>
      <c r="VUL51" s="296"/>
      <c r="VUM51" s="296"/>
      <c r="VUN51" s="296"/>
      <c r="VUO51" s="296"/>
      <c r="VUP51" s="296"/>
      <c r="VUQ51" s="296"/>
      <c r="VUR51" s="296"/>
      <c r="VUS51" s="296"/>
      <c r="VUT51" s="296"/>
      <c r="VUU51" s="296"/>
      <c r="VUV51" s="296"/>
      <c r="VUW51" s="296"/>
      <c r="VUX51" s="296"/>
      <c r="VUY51" s="296"/>
      <c r="VUZ51" s="296"/>
      <c r="VVA51" s="296"/>
      <c r="VVB51" s="296"/>
      <c r="VVC51" s="296"/>
      <c r="VVD51" s="296"/>
      <c r="VVE51" s="296"/>
      <c r="VVF51" s="296"/>
      <c r="VVG51" s="296"/>
      <c r="VVH51" s="296"/>
      <c r="VVI51" s="296"/>
      <c r="VVJ51" s="296"/>
      <c r="VVK51" s="296"/>
      <c r="VVL51" s="296"/>
      <c r="VVM51" s="296"/>
      <c r="VVN51" s="296"/>
      <c r="VVO51" s="296"/>
      <c r="VVP51" s="296"/>
      <c r="VVQ51" s="296"/>
      <c r="VVR51" s="296"/>
      <c r="VVS51" s="296"/>
      <c r="VVT51" s="296"/>
      <c r="VVU51" s="296"/>
      <c r="VVV51" s="296"/>
      <c r="VVW51" s="296"/>
      <c r="VVX51" s="296"/>
      <c r="VVY51" s="296"/>
      <c r="VVZ51" s="296"/>
      <c r="VWA51" s="296"/>
      <c r="VWB51" s="296"/>
      <c r="VWC51" s="296"/>
      <c r="VWD51" s="296"/>
      <c r="VWE51" s="296"/>
      <c r="VWF51" s="296"/>
      <c r="VWG51" s="296"/>
      <c r="VWH51" s="296"/>
      <c r="VWI51" s="296"/>
      <c r="VWJ51" s="296"/>
      <c r="VWK51" s="296"/>
      <c r="VWL51" s="296"/>
      <c r="VWM51" s="296"/>
      <c r="VWN51" s="296"/>
      <c r="VWO51" s="296"/>
      <c r="VWP51" s="296"/>
      <c r="VWQ51" s="296"/>
      <c r="VWR51" s="296"/>
      <c r="VWS51" s="296"/>
      <c r="VWT51" s="296"/>
      <c r="VWU51" s="296"/>
      <c r="VWV51" s="296"/>
      <c r="VWW51" s="296"/>
      <c r="VWX51" s="296"/>
      <c r="VWY51" s="296"/>
      <c r="VWZ51" s="296"/>
      <c r="VXA51" s="296"/>
      <c r="VXB51" s="296"/>
      <c r="VXC51" s="296"/>
      <c r="VXD51" s="296"/>
      <c r="VXE51" s="296"/>
      <c r="VXF51" s="296"/>
      <c r="VXG51" s="296"/>
      <c r="VXH51" s="296"/>
      <c r="VXI51" s="296"/>
      <c r="VXJ51" s="296"/>
      <c r="VXK51" s="296"/>
      <c r="VXL51" s="296"/>
      <c r="VXM51" s="296"/>
      <c r="VXN51" s="296"/>
      <c r="VXO51" s="296"/>
      <c r="VXP51" s="296"/>
      <c r="VXQ51" s="296"/>
      <c r="VXR51" s="296"/>
      <c r="VXS51" s="296"/>
      <c r="VXT51" s="296"/>
      <c r="VXU51" s="296"/>
      <c r="VXV51" s="296"/>
      <c r="VXW51" s="296"/>
      <c r="VXX51" s="296"/>
      <c r="VXY51" s="296"/>
      <c r="VXZ51" s="296"/>
      <c r="VYA51" s="296"/>
      <c r="VYB51" s="296"/>
      <c r="VYC51" s="296"/>
      <c r="VYD51" s="296"/>
      <c r="VYE51" s="296"/>
      <c r="VYF51" s="296"/>
      <c r="VYG51" s="296"/>
      <c r="VYH51" s="296"/>
      <c r="VYI51" s="296"/>
      <c r="VYJ51" s="296"/>
      <c r="VYK51" s="296"/>
      <c r="VYL51" s="296"/>
      <c r="VYM51" s="296"/>
      <c r="VYN51" s="296"/>
      <c r="VYO51" s="296"/>
      <c r="VYP51" s="296"/>
      <c r="VYQ51" s="296"/>
      <c r="VYR51" s="296"/>
      <c r="VYS51" s="296"/>
      <c r="VYT51" s="296"/>
      <c r="VYU51" s="296"/>
      <c r="VYV51" s="296"/>
      <c r="VYW51" s="296"/>
      <c r="VYX51" s="296"/>
      <c r="VYY51" s="296"/>
      <c r="VYZ51" s="296"/>
      <c r="VZA51" s="296"/>
      <c r="VZB51" s="296"/>
      <c r="VZC51" s="296"/>
      <c r="VZD51" s="296"/>
      <c r="VZE51" s="296"/>
      <c r="VZF51" s="296"/>
      <c r="VZG51" s="296"/>
      <c r="VZH51" s="296"/>
      <c r="VZI51" s="296"/>
      <c r="VZJ51" s="296"/>
      <c r="VZK51" s="296"/>
      <c r="VZL51" s="296"/>
      <c r="VZM51" s="296"/>
      <c r="VZN51" s="296"/>
      <c r="VZO51" s="296"/>
      <c r="VZP51" s="296"/>
      <c r="VZQ51" s="296"/>
      <c r="VZR51" s="296"/>
      <c r="VZS51" s="296"/>
      <c r="VZT51" s="296"/>
      <c r="VZU51" s="296"/>
      <c r="VZV51" s="296"/>
      <c r="VZW51" s="296"/>
      <c r="VZX51" s="296"/>
      <c r="VZY51" s="296"/>
      <c r="VZZ51" s="296"/>
      <c r="WAA51" s="296"/>
      <c r="WAB51" s="296"/>
      <c r="WAC51" s="296"/>
      <c r="WAD51" s="296"/>
      <c r="WAE51" s="296"/>
      <c r="WAF51" s="296"/>
      <c r="WAG51" s="296"/>
      <c r="WAH51" s="296"/>
      <c r="WAI51" s="296"/>
      <c r="WAJ51" s="296"/>
      <c r="WAK51" s="296"/>
      <c r="WAL51" s="296"/>
      <c r="WAM51" s="296"/>
      <c r="WAN51" s="296"/>
      <c r="WAO51" s="296"/>
      <c r="WAP51" s="296"/>
      <c r="WAQ51" s="296"/>
      <c r="WAR51" s="296"/>
      <c r="WAS51" s="296"/>
      <c r="WAT51" s="296"/>
      <c r="WAU51" s="296"/>
      <c r="WAV51" s="296"/>
      <c r="WAW51" s="296"/>
      <c r="WAX51" s="296"/>
      <c r="WAY51" s="296"/>
      <c r="WAZ51" s="296"/>
      <c r="WBA51" s="296"/>
      <c r="WBB51" s="296"/>
      <c r="WBC51" s="296"/>
      <c r="WBD51" s="296"/>
      <c r="WBE51" s="296"/>
      <c r="WBF51" s="296"/>
      <c r="WBG51" s="296"/>
      <c r="WBH51" s="296"/>
      <c r="WBI51" s="296"/>
      <c r="WBJ51" s="296"/>
      <c r="WBK51" s="296"/>
      <c r="WBL51" s="296"/>
      <c r="WBM51" s="296"/>
      <c r="WBN51" s="296"/>
      <c r="WBO51" s="296"/>
      <c r="WBP51" s="296"/>
      <c r="WBQ51" s="296"/>
      <c r="WBR51" s="296"/>
      <c r="WBS51" s="296"/>
      <c r="WBT51" s="296"/>
      <c r="WBU51" s="296"/>
      <c r="WBV51" s="296"/>
      <c r="WBW51" s="296"/>
      <c r="WBX51" s="296"/>
      <c r="WBY51" s="296"/>
      <c r="WBZ51" s="296"/>
      <c r="WCA51" s="296"/>
      <c r="WCB51" s="296"/>
      <c r="WCC51" s="296"/>
      <c r="WCD51" s="296"/>
      <c r="WCE51" s="296"/>
      <c r="WCF51" s="296"/>
      <c r="WCG51" s="296"/>
      <c r="WCH51" s="296"/>
      <c r="WCI51" s="296"/>
      <c r="WCJ51" s="296"/>
      <c r="WCK51" s="296"/>
      <c r="WCL51" s="296"/>
      <c r="WCM51" s="296"/>
      <c r="WCN51" s="296"/>
      <c r="WCO51" s="296"/>
      <c r="WCP51" s="296"/>
      <c r="WCQ51" s="296"/>
      <c r="WCR51" s="296"/>
      <c r="WCS51" s="296"/>
      <c r="WCT51" s="296"/>
      <c r="WCU51" s="296"/>
      <c r="WCV51" s="296"/>
      <c r="WCW51" s="296"/>
      <c r="WCX51" s="296"/>
      <c r="WCY51" s="296"/>
      <c r="WCZ51" s="296"/>
      <c r="WDA51" s="296"/>
      <c r="WDB51" s="296"/>
      <c r="WDC51" s="296"/>
      <c r="WDD51" s="296"/>
      <c r="WDE51" s="296"/>
      <c r="WDF51" s="296"/>
      <c r="WDG51" s="296"/>
      <c r="WDH51" s="296"/>
      <c r="WDI51" s="296"/>
      <c r="WDJ51" s="296"/>
      <c r="WDK51" s="296"/>
      <c r="WDL51" s="296"/>
      <c r="WDM51" s="296"/>
      <c r="WDN51" s="296"/>
      <c r="WDO51" s="296"/>
      <c r="WDP51" s="296"/>
      <c r="WDQ51" s="296"/>
      <c r="WDR51" s="296"/>
      <c r="WDS51" s="296"/>
      <c r="WDT51" s="296"/>
      <c r="WDU51" s="296"/>
      <c r="WDV51" s="296"/>
      <c r="WDW51" s="296"/>
      <c r="WDX51" s="296"/>
      <c r="WDY51" s="296"/>
      <c r="WDZ51" s="296"/>
      <c r="WEA51" s="296"/>
      <c r="WEB51" s="296"/>
      <c r="WEC51" s="296"/>
      <c r="WED51" s="296"/>
      <c r="WEE51" s="296"/>
      <c r="WEF51" s="296"/>
      <c r="WEG51" s="296"/>
      <c r="WEH51" s="296"/>
      <c r="WEI51" s="296"/>
      <c r="WEJ51" s="296"/>
      <c r="WEK51" s="296"/>
      <c r="WEL51" s="296"/>
      <c r="WEM51" s="296"/>
      <c r="WEN51" s="296"/>
      <c r="WEO51" s="296"/>
      <c r="WEP51" s="296"/>
      <c r="WEQ51" s="296"/>
      <c r="WER51" s="296"/>
      <c r="WES51" s="296"/>
      <c r="WET51" s="296"/>
      <c r="WEU51" s="296"/>
      <c r="WEV51" s="296"/>
      <c r="WEW51" s="296"/>
      <c r="WEX51" s="296"/>
      <c r="WEY51" s="296"/>
      <c r="WEZ51" s="296"/>
      <c r="WFA51" s="296"/>
      <c r="WFB51" s="296"/>
      <c r="WFC51" s="296"/>
      <c r="WFD51" s="296"/>
      <c r="WFE51" s="296"/>
      <c r="WFF51" s="296"/>
      <c r="WFG51" s="296"/>
      <c r="WFH51" s="296"/>
      <c r="WFI51" s="296"/>
      <c r="WFJ51" s="296"/>
      <c r="WFK51" s="296"/>
      <c r="WFL51" s="296"/>
      <c r="WFM51" s="296"/>
      <c r="WFN51" s="296"/>
      <c r="WFO51" s="296"/>
      <c r="WFP51" s="296"/>
      <c r="WFQ51" s="296"/>
      <c r="WFR51" s="296"/>
      <c r="WFS51" s="296"/>
      <c r="WFT51" s="296"/>
      <c r="WFU51" s="296"/>
      <c r="WFV51" s="296"/>
      <c r="WFW51" s="296"/>
      <c r="WFX51" s="296"/>
      <c r="WFY51" s="296"/>
      <c r="WFZ51" s="296"/>
      <c r="WGA51" s="296"/>
      <c r="WGB51" s="296"/>
      <c r="WGC51" s="296"/>
      <c r="WGD51" s="296"/>
      <c r="WGE51" s="296"/>
      <c r="WGF51" s="296"/>
      <c r="WGG51" s="296"/>
      <c r="WGH51" s="296"/>
      <c r="WGI51" s="296"/>
      <c r="WGJ51" s="296"/>
      <c r="WGK51" s="296"/>
      <c r="WGL51" s="296"/>
      <c r="WGM51" s="296"/>
      <c r="WGN51" s="296"/>
      <c r="WGO51" s="296"/>
      <c r="WGP51" s="296"/>
      <c r="WGQ51" s="296"/>
      <c r="WGR51" s="296"/>
      <c r="WGS51" s="296"/>
      <c r="WGT51" s="296"/>
      <c r="WGU51" s="296"/>
      <c r="WGV51" s="296"/>
      <c r="WGW51" s="296"/>
      <c r="WGX51" s="296"/>
      <c r="WGY51" s="296"/>
      <c r="WGZ51" s="296"/>
      <c r="WHA51" s="296"/>
      <c r="WHB51" s="296"/>
      <c r="WHC51" s="296"/>
      <c r="WHD51" s="296"/>
      <c r="WHE51" s="296"/>
      <c r="WHF51" s="296"/>
      <c r="WHG51" s="296"/>
      <c r="WHH51" s="296"/>
      <c r="WHI51" s="296"/>
      <c r="WHJ51" s="296"/>
      <c r="WHK51" s="296"/>
      <c r="WHL51" s="296"/>
      <c r="WHM51" s="296"/>
      <c r="WHN51" s="296"/>
      <c r="WHO51" s="296"/>
      <c r="WHP51" s="296"/>
      <c r="WHQ51" s="296"/>
      <c r="WHR51" s="296"/>
      <c r="WHS51" s="296"/>
      <c r="WHT51" s="296"/>
      <c r="WHU51" s="296"/>
      <c r="WHV51" s="296"/>
      <c r="WHW51" s="296"/>
      <c r="WHX51" s="296"/>
      <c r="WHY51" s="296"/>
      <c r="WHZ51" s="296"/>
      <c r="WIA51" s="296"/>
      <c r="WIB51" s="296"/>
      <c r="WIC51" s="296"/>
      <c r="WID51" s="296"/>
      <c r="WIE51" s="296"/>
      <c r="WIF51" s="296"/>
      <c r="WIG51" s="296"/>
      <c r="WIH51" s="296"/>
      <c r="WII51" s="296"/>
      <c r="WIJ51" s="296"/>
      <c r="WIK51" s="296"/>
      <c r="WIL51" s="296"/>
      <c r="WIM51" s="296"/>
      <c r="WIN51" s="296"/>
      <c r="WIO51" s="296"/>
      <c r="WIP51" s="296"/>
      <c r="WIQ51" s="296"/>
      <c r="WIR51" s="296"/>
      <c r="WIS51" s="296"/>
      <c r="WIT51" s="296"/>
      <c r="WIU51" s="296"/>
      <c r="WIV51" s="296"/>
      <c r="WIW51" s="296"/>
      <c r="WIX51" s="296"/>
      <c r="WIY51" s="296"/>
      <c r="WIZ51" s="296"/>
      <c r="WJA51" s="296"/>
      <c r="WJB51" s="296"/>
      <c r="WJC51" s="296"/>
      <c r="WJD51" s="296"/>
      <c r="WJE51" s="296"/>
      <c r="WJF51" s="296"/>
      <c r="WJG51" s="296"/>
      <c r="WJH51" s="296"/>
      <c r="WJI51" s="296"/>
      <c r="WJJ51" s="296"/>
      <c r="WJK51" s="296"/>
      <c r="WJL51" s="296"/>
      <c r="WJM51" s="296"/>
      <c r="WJN51" s="296"/>
      <c r="WJO51" s="296"/>
      <c r="WJP51" s="296"/>
      <c r="WJQ51" s="296"/>
      <c r="WJR51" s="296"/>
      <c r="WJS51" s="296"/>
      <c r="WJT51" s="296"/>
      <c r="WJU51" s="296"/>
      <c r="WJV51" s="296"/>
      <c r="WJW51" s="296"/>
      <c r="WJX51" s="296"/>
      <c r="WJY51" s="296"/>
      <c r="WJZ51" s="296"/>
      <c r="WKA51" s="296"/>
      <c r="WKB51" s="296"/>
      <c r="WKC51" s="296"/>
      <c r="WKD51" s="296"/>
      <c r="WKE51" s="296"/>
      <c r="WKF51" s="296"/>
      <c r="WKG51" s="296"/>
      <c r="WKH51" s="296"/>
      <c r="WKI51" s="296"/>
      <c r="WKJ51" s="296"/>
      <c r="WKK51" s="296"/>
      <c r="WKL51" s="296"/>
      <c r="WKM51" s="296"/>
      <c r="WKN51" s="296"/>
      <c r="WKO51" s="296"/>
      <c r="WKP51" s="296"/>
      <c r="WKQ51" s="296"/>
      <c r="WKR51" s="296"/>
      <c r="WKS51" s="296"/>
      <c r="WKT51" s="296"/>
      <c r="WKU51" s="296"/>
      <c r="WKV51" s="296"/>
      <c r="WKW51" s="296"/>
      <c r="WKX51" s="296"/>
      <c r="WKY51" s="296"/>
      <c r="WKZ51" s="296"/>
      <c r="WLA51" s="296"/>
      <c r="WLB51" s="296"/>
      <c r="WLC51" s="296"/>
      <c r="WLD51" s="296"/>
      <c r="WLE51" s="296"/>
      <c r="WLF51" s="296"/>
      <c r="WLG51" s="296"/>
      <c r="WLH51" s="296"/>
      <c r="WLI51" s="296"/>
      <c r="WLJ51" s="296"/>
      <c r="WLK51" s="296"/>
      <c r="WLL51" s="296"/>
      <c r="WLM51" s="296"/>
      <c r="WLN51" s="296"/>
      <c r="WLO51" s="296"/>
      <c r="WLP51" s="296"/>
      <c r="WLQ51" s="296"/>
      <c r="WLR51" s="296"/>
      <c r="WLS51" s="296"/>
      <c r="WLT51" s="296"/>
      <c r="WLU51" s="296"/>
      <c r="WLV51" s="296"/>
      <c r="WLW51" s="296"/>
      <c r="WLX51" s="296"/>
      <c r="WLY51" s="296"/>
      <c r="WLZ51" s="296"/>
      <c r="WMA51" s="296"/>
      <c r="WMB51" s="296"/>
      <c r="WMC51" s="296"/>
      <c r="WMD51" s="296"/>
      <c r="WME51" s="296"/>
      <c r="WMF51" s="296"/>
      <c r="WMG51" s="296"/>
      <c r="WMH51" s="296"/>
      <c r="WMI51" s="296"/>
      <c r="WMJ51" s="296"/>
      <c r="WMK51" s="296"/>
      <c r="WML51" s="296"/>
      <c r="WMM51" s="296"/>
      <c r="WMN51" s="296"/>
      <c r="WMO51" s="296"/>
      <c r="WMP51" s="296"/>
      <c r="WMQ51" s="296"/>
      <c r="WMR51" s="296"/>
      <c r="WMS51" s="296"/>
      <c r="WMT51" s="296"/>
      <c r="WMU51" s="296"/>
      <c r="WMV51" s="296"/>
      <c r="WMW51" s="296"/>
      <c r="WMX51" s="296"/>
      <c r="WMY51" s="296"/>
      <c r="WMZ51" s="296"/>
      <c r="WNA51" s="296"/>
      <c r="WNB51" s="296"/>
      <c r="WNC51" s="296"/>
      <c r="WND51" s="296"/>
      <c r="WNE51" s="296"/>
      <c r="WNF51" s="296"/>
      <c r="WNG51" s="296"/>
      <c r="WNH51" s="296"/>
      <c r="WNI51" s="296"/>
      <c r="WNJ51" s="296"/>
      <c r="WNK51" s="296"/>
      <c r="WNL51" s="296"/>
      <c r="WNM51" s="296"/>
      <c r="WNN51" s="296"/>
      <c r="WNO51" s="296"/>
      <c r="WNP51" s="296"/>
      <c r="WNQ51" s="296"/>
      <c r="WNR51" s="296"/>
      <c r="WNS51" s="296"/>
      <c r="WNT51" s="296"/>
      <c r="WNU51" s="296"/>
      <c r="WNV51" s="296"/>
      <c r="WNW51" s="296"/>
      <c r="WNX51" s="296"/>
      <c r="WNY51" s="296"/>
      <c r="WNZ51" s="296"/>
      <c r="WOA51" s="296"/>
      <c r="WOB51" s="296"/>
      <c r="WOC51" s="296"/>
      <c r="WOD51" s="296"/>
      <c r="WOE51" s="296"/>
      <c r="WOF51" s="296"/>
      <c r="WOG51" s="296"/>
      <c r="WOH51" s="296"/>
      <c r="WOI51" s="296"/>
      <c r="WOJ51" s="296"/>
      <c r="WOK51" s="296"/>
      <c r="WOL51" s="296"/>
      <c r="WOM51" s="296"/>
      <c r="WON51" s="296"/>
      <c r="WOO51" s="296"/>
      <c r="WOP51" s="296"/>
      <c r="WOQ51" s="296"/>
      <c r="WOR51" s="296"/>
      <c r="WOS51" s="296"/>
      <c r="WOT51" s="296"/>
      <c r="WOU51" s="296"/>
      <c r="WOV51" s="296"/>
      <c r="WOW51" s="296"/>
      <c r="WOX51" s="296"/>
      <c r="WOY51" s="296"/>
      <c r="WOZ51" s="296"/>
      <c r="WPA51" s="296"/>
      <c r="WPB51" s="296"/>
      <c r="WPC51" s="296"/>
      <c r="WPD51" s="296"/>
      <c r="WPE51" s="296"/>
      <c r="WPF51" s="296"/>
      <c r="WPG51" s="296"/>
      <c r="WPH51" s="296"/>
      <c r="WPI51" s="296"/>
      <c r="WPJ51" s="296"/>
      <c r="WPK51" s="296"/>
      <c r="WPL51" s="296"/>
      <c r="WPM51" s="296"/>
      <c r="WPN51" s="296"/>
      <c r="WPO51" s="296"/>
      <c r="WPP51" s="296"/>
      <c r="WPQ51" s="296"/>
      <c r="WPR51" s="296"/>
      <c r="WPS51" s="296"/>
      <c r="WPT51" s="296"/>
      <c r="WPU51" s="296"/>
      <c r="WPV51" s="296"/>
      <c r="WPW51" s="296"/>
      <c r="WPX51" s="296"/>
      <c r="WPY51" s="296"/>
      <c r="WPZ51" s="296"/>
      <c r="WQA51" s="296"/>
      <c r="WQB51" s="296"/>
      <c r="WQC51" s="296"/>
      <c r="WQD51" s="296"/>
      <c r="WQE51" s="296"/>
      <c r="WQF51" s="296"/>
      <c r="WQG51" s="296"/>
      <c r="WQH51" s="296"/>
      <c r="WQI51" s="296"/>
      <c r="WQJ51" s="296"/>
      <c r="WQK51" s="296"/>
      <c r="WQL51" s="296"/>
      <c r="WQM51" s="296"/>
      <c r="WQN51" s="296"/>
      <c r="WQO51" s="296"/>
      <c r="WQP51" s="296"/>
      <c r="WQQ51" s="296"/>
      <c r="WQR51" s="296"/>
      <c r="WQS51" s="296"/>
      <c r="WQT51" s="296"/>
      <c r="WQU51" s="296"/>
      <c r="WQV51" s="296"/>
      <c r="WQW51" s="296"/>
      <c r="WQX51" s="296"/>
      <c r="WQY51" s="296"/>
      <c r="WQZ51" s="296"/>
      <c r="WRA51" s="296"/>
      <c r="WRB51" s="296"/>
      <c r="WRC51" s="296"/>
      <c r="WRD51" s="296"/>
      <c r="WRE51" s="296"/>
      <c r="WRF51" s="296"/>
      <c r="WRG51" s="296"/>
      <c r="WRH51" s="296"/>
      <c r="WRI51" s="296"/>
      <c r="WRJ51" s="296"/>
      <c r="WRK51" s="296"/>
      <c r="WRL51" s="296"/>
      <c r="WRM51" s="296"/>
      <c r="WRN51" s="296"/>
      <c r="WRO51" s="296"/>
      <c r="WRP51" s="296"/>
      <c r="WRQ51" s="296"/>
      <c r="WRR51" s="296"/>
      <c r="WRS51" s="296"/>
      <c r="WRT51" s="296"/>
      <c r="WRU51" s="296"/>
      <c r="WRV51" s="296"/>
      <c r="WRW51" s="296"/>
      <c r="WRX51" s="296"/>
      <c r="WRY51" s="296"/>
      <c r="WRZ51" s="296"/>
      <c r="WSA51" s="296"/>
      <c r="WSB51" s="296"/>
      <c r="WSC51" s="296"/>
      <c r="WSD51" s="296"/>
      <c r="WSE51" s="296"/>
      <c r="WSF51" s="296"/>
      <c r="WSG51" s="296"/>
      <c r="WSH51" s="296"/>
      <c r="WSI51" s="296"/>
      <c r="WSJ51" s="296"/>
      <c r="WSK51" s="296"/>
      <c r="WSL51" s="296"/>
      <c r="WSM51" s="296"/>
      <c r="WSN51" s="296"/>
      <c r="WSO51" s="296"/>
      <c r="WSP51" s="296"/>
      <c r="WSQ51" s="296"/>
      <c r="WSR51" s="296"/>
      <c r="WSS51" s="296"/>
      <c r="WST51" s="296"/>
      <c r="WSU51" s="296"/>
      <c r="WSV51" s="296"/>
      <c r="WSW51" s="296"/>
      <c r="WSX51" s="296"/>
      <c r="WSY51" s="296"/>
      <c r="WSZ51" s="296"/>
      <c r="WTA51" s="296"/>
      <c r="WTB51" s="296"/>
      <c r="WTC51" s="296"/>
      <c r="WTD51" s="296"/>
      <c r="WTE51" s="296"/>
      <c r="WTF51" s="296"/>
      <c r="WTG51" s="296"/>
      <c r="WTH51" s="296"/>
      <c r="WTI51" s="296"/>
      <c r="WTJ51" s="296"/>
      <c r="WTK51" s="296"/>
      <c r="WTL51" s="296"/>
      <c r="WTM51" s="296"/>
      <c r="WTN51" s="296"/>
      <c r="WTO51" s="296"/>
      <c r="WTP51" s="296"/>
      <c r="WTQ51" s="296"/>
      <c r="WTR51" s="296"/>
      <c r="WTS51" s="296"/>
      <c r="WTT51" s="296"/>
      <c r="WTU51" s="296"/>
      <c r="WTV51" s="296"/>
      <c r="WTW51" s="296"/>
      <c r="WTX51" s="296"/>
      <c r="WTY51" s="296"/>
      <c r="WTZ51" s="296"/>
      <c r="WUA51" s="296"/>
      <c r="WUB51" s="296"/>
      <c r="WUC51" s="296"/>
      <c r="WUD51" s="296"/>
      <c r="WUE51" s="296"/>
      <c r="WUF51" s="296"/>
      <c r="WUG51" s="296"/>
      <c r="WUH51" s="296"/>
      <c r="WUI51" s="296"/>
      <c r="WUJ51" s="296"/>
      <c r="WUK51" s="296"/>
      <c r="WUL51" s="296"/>
      <c r="WUM51" s="296"/>
      <c r="WUN51" s="296"/>
      <c r="WUO51" s="296"/>
      <c r="WUP51" s="296"/>
      <c r="WUQ51" s="296"/>
      <c r="WUR51" s="296"/>
      <c r="WUS51" s="296"/>
      <c r="WUT51" s="296"/>
      <c r="WUU51" s="296"/>
      <c r="WUV51" s="296"/>
      <c r="WUW51" s="296"/>
      <c r="WUX51" s="296"/>
      <c r="WUY51" s="296"/>
      <c r="WUZ51" s="296"/>
      <c r="WVA51" s="296"/>
      <c r="WVB51" s="296"/>
      <c r="WVC51" s="296"/>
      <c r="WVD51" s="296"/>
      <c r="WVE51" s="296"/>
      <c r="WVF51" s="296"/>
      <c r="WVG51" s="296"/>
      <c r="WVH51" s="296"/>
      <c r="WVI51" s="296"/>
      <c r="WVJ51" s="296"/>
      <c r="WVK51" s="296"/>
      <c r="WVL51" s="296"/>
      <c r="WVM51" s="296"/>
      <c r="WVN51" s="296"/>
      <c r="WVO51" s="296"/>
      <c r="WVP51" s="296"/>
      <c r="WVQ51" s="296"/>
      <c r="WVR51" s="296"/>
      <c r="WVS51" s="296"/>
      <c r="WVT51" s="296"/>
      <c r="WVU51" s="296"/>
      <c r="WVV51" s="296"/>
      <c r="WVW51" s="296"/>
      <c r="WVX51" s="296"/>
      <c r="WVY51" s="296"/>
      <c r="WVZ51" s="296"/>
      <c r="WWA51" s="296"/>
      <c r="WWB51" s="296"/>
      <c r="WWC51" s="296"/>
      <c r="WWD51" s="296"/>
      <c r="WWE51" s="296"/>
      <c r="WWF51" s="296"/>
      <c r="WWG51" s="296"/>
      <c r="WWH51" s="296"/>
      <c r="WWI51" s="296"/>
      <c r="WWJ51" s="296"/>
      <c r="WWK51" s="296"/>
      <c r="WWL51" s="296"/>
      <c r="WWM51" s="296"/>
      <c r="WWN51" s="296"/>
      <c r="WWO51" s="296"/>
      <c r="WWP51" s="296"/>
      <c r="WWQ51" s="296"/>
      <c r="WWR51" s="296"/>
      <c r="WWS51" s="296"/>
      <c r="WWT51" s="296"/>
      <c r="WWU51" s="296"/>
      <c r="WWV51" s="296"/>
      <c r="WWW51" s="296"/>
      <c r="WWX51" s="296"/>
      <c r="WWY51" s="296"/>
      <c r="WWZ51" s="296"/>
      <c r="WXA51" s="296"/>
      <c r="WXB51" s="296"/>
      <c r="WXC51" s="296"/>
      <c r="WXD51" s="296"/>
      <c r="WXE51" s="296"/>
      <c r="WXF51" s="296"/>
      <c r="WXG51" s="296"/>
      <c r="WXH51" s="296"/>
      <c r="WXI51" s="296"/>
      <c r="WXJ51" s="296"/>
      <c r="WXK51" s="296"/>
      <c r="WXL51" s="296"/>
      <c r="WXM51" s="296"/>
      <c r="WXN51" s="296"/>
      <c r="WXO51" s="296"/>
      <c r="WXP51" s="296"/>
      <c r="WXQ51" s="296"/>
      <c r="WXR51" s="296"/>
      <c r="WXS51" s="296"/>
      <c r="WXT51" s="296"/>
      <c r="WXU51" s="296"/>
      <c r="WXV51" s="296"/>
      <c r="WXW51" s="296"/>
      <c r="WXX51" s="296"/>
      <c r="WXY51" s="296"/>
      <c r="WXZ51" s="296"/>
      <c r="WYA51" s="296"/>
      <c r="WYB51" s="296"/>
      <c r="WYC51" s="296"/>
      <c r="WYD51" s="296"/>
      <c r="WYE51" s="296"/>
      <c r="WYF51" s="296"/>
      <c r="WYG51" s="296"/>
      <c r="WYH51" s="296"/>
      <c r="WYI51" s="296"/>
      <c r="WYJ51" s="296"/>
      <c r="WYK51" s="296"/>
      <c r="WYL51" s="296"/>
      <c r="WYM51" s="296"/>
      <c r="WYN51" s="296"/>
      <c r="WYO51" s="296"/>
      <c r="WYP51" s="296"/>
      <c r="WYQ51" s="296"/>
      <c r="WYR51" s="296"/>
      <c r="WYS51" s="296"/>
      <c r="WYT51" s="296"/>
      <c r="WYU51" s="296"/>
      <c r="WYV51" s="296"/>
      <c r="WYW51" s="296"/>
      <c r="WYX51" s="296"/>
      <c r="WYY51" s="296"/>
      <c r="WYZ51" s="296"/>
      <c r="WZA51" s="296"/>
      <c r="WZB51" s="296"/>
      <c r="WZC51" s="296"/>
      <c r="WZD51" s="296"/>
      <c r="WZE51" s="296"/>
      <c r="WZF51" s="296"/>
      <c r="WZG51" s="296"/>
      <c r="WZH51" s="296"/>
      <c r="WZI51" s="296"/>
      <c r="WZJ51" s="296"/>
      <c r="WZK51" s="296"/>
      <c r="WZL51" s="296"/>
      <c r="WZM51" s="296"/>
      <c r="WZN51" s="296"/>
      <c r="WZO51" s="296"/>
      <c r="WZP51" s="296"/>
      <c r="WZQ51" s="296"/>
      <c r="WZR51" s="296"/>
      <c r="WZS51" s="296"/>
      <c r="WZT51" s="296"/>
      <c r="WZU51" s="296"/>
      <c r="WZV51" s="296"/>
      <c r="WZW51" s="296"/>
      <c r="WZX51" s="296"/>
      <c r="WZY51" s="296"/>
      <c r="WZZ51" s="296"/>
      <c r="XAA51" s="296"/>
      <c r="XAB51" s="296"/>
      <c r="XAC51" s="296"/>
      <c r="XAD51" s="296"/>
      <c r="XAE51" s="296"/>
      <c r="XAF51" s="296"/>
      <c r="XAG51" s="296"/>
      <c r="XAH51" s="296"/>
      <c r="XAI51" s="296"/>
      <c r="XAJ51" s="296"/>
      <c r="XAK51" s="296"/>
      <c r="XAL51" s="296"/>
      <c r="XAM51" s="296"/>
      <c r="XAN51" s="296"/>
      <c r="XAO51" s="296"/>
      <c r="XAP51" s="296"/>
      <c r="XAQ51" s="296"/>
      <c r="XAR51" s="296"/>
      <c r="XAS51" s="296"/>
      <c r="XAT51" s="296"/>
      <c r="XAU51" s="296"/>
      <c r="XAV51" s="296"/>
      <c r="XAW51" s="296"/>
      <c r="XAX51" s="296"/>
      <c r="XAY51" s="296"/>
      <c r="XAZ51" s="296"/>
      <c r="XBA51" s="296"/>
      <c r="XBB51" s="296"/>
      <c r="XBC51" s="296"/>
      <c r="XBD51" s="296"/>
      <c r="XBE51" s="296"/>
      <c r="XBF51" s="296"/>
      <c r="XBG51" s="296"/>
      <c r="XBH51" s="296"/>
      <c r="XBI51" s="296"/>
      <c r="XBJ51" s="296"/>
      <c r="XBK51" s="296"/>
      <c r="XBL51" s="296"/>
      <c r="XBM51" s="296"/>
      <c r="XBN51" s="296"/>
      <c r="XBO51" s="296"/>
      <c r="XBP51" s="296"/>
      <c r="XBQ51" s="296"/>
      <c r="XBR51" s="296"/>
      <c r="XBS51" s="296"/>
      <c r="XBT51" s="296"/>
      <c r="XBU51" s="296"/>
      <c r="XBV51" s="296"/>
      <c r="XBW51" s="296"/>
      <c r="XBX51" s="296"/>
      <c r="XBY51" s="296"/>
      <c r="XBZ51" s="296"/>
      <c r="XCA51" s="296"/>
      <c r="XCB51" s="296"/>
      <c r="XCC51" s="296"/>
      <c r="XCD51" s="296"/>
      <c r="XCE51" s="296"/>
      <c r="XCF51" s="296"/>
      <c r="XCG51" s="296"/>
      <c r="XCH51" s="296"/>
      <c r="XCI51" s="296"/>
      <c r="XCJ51" s="296"/>
      <c r="XCK51" s="296"/>
      <c r="XCL51" s="296"/>
      <c r="XCM51" s="296"/>
      <c r="XCN51" s="296"/>
      <c r="XCO51" s="296"/>
      <c r="XCP51" s="296"/>
      <c r="XCQ51" s="296"/>
      <c r="XCR51" s="296"/>
      <c r="XCS51" s="296"/>
      <c r="XCT51" s="296"/>
      <c r="XCU51" s="296"/>
      <c r="XCV51" s="296"/>
      <c r="XCW51" s="296"/>
      <c r="XCX51" s="296"/>
      <c r="XCY51" s="296"/>
      <c r="XCZ51" s="296"/>
      <c r="XDA51" s="296"/>
      <c r="XDB51" s="296"/>
      <c r="XDC51" s="296"/>
      <c r="XDD51" s="296"/>
      <c r="XDE51" s="296"/>
      <c r="XDF51" s="296"/>
      <c r="XDG51" s="296"/>
      <c r="XDH51" s="296"/>
      <c r="XDI51" s="296"/>
      <c r="XDJ51" s="296"/>
      <c r="XDK51" s="296"/>
      <c r="XDL51" s="296"/>
      <c r="XDM51" s="296"/>
      <c r="XDN51" s="296"/>
    </row>
    <row r="52" spans="10:1634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row>
    <row r="53" spans="10:16342">
      <c r="J53" s="84"/>
      <c r="K53" s="84"/>
      <c r="L53" s="84"/>
      <c r="M53" s="84"/>
      <c r="O53" s="84"/>
    </row>
    <row r="54" spans="10:16342">
      <c r="J54" s="84"/>
      <c r="K54" s="84"/>
      <c r="L54" s="84"/>
      <c r="M54" s="84"/>
      <c r="O54" s="84"/>
    </row>
    <row r="55" spans="10:16342">
      <c r="J55" s="84"/>
      <c r="K55" s="84"/>
      <c r="L55" s="84"/>
      <c r="M55" s="84"/>
      <c r="O55" s="84"/>
    </row>
    <row r="56" spans="10:16342">
      <c r="J56" s="84"/>
      <c r="K56" s="84"/>
      <c r="L56" s="84"/>
      <c r="M56" s="84"/>
      <c r="O56" s="84"/>
    </row>
    <row r="57" spans="10:16342">
      <c r="J57" s="84"/>
      <c r="K57" s="84"/>
      <c r="L57" s="84"/>
      <c r="M57" s="84"/>
      <c r="O57" s="84"/>
    </row>
    <row r="58" spans="10:16342">
      <c r="J58" s="84"/>
      <c r="K58" s="84"/>
      <c r="L58" s="84"/>
      <c r="M58" s="84"/>
      <c r="O58" s="84"/>
    </row>
    <row r="59" spans="10:16342">
      <c r="J59" s="84"/>
      <c r="K59" s="84"/>
      <c r="L59" s="84"/>
      <c r="M59" s="84"/>
      <c r="O59" s="84"/>
    </row>
    <row r="60" spans="10:16342">
      <c r="J60" s="84"/>
      <c r="K60" s="84"/>
      <c r="L60" s="84"/>
      <c r="M60" s="84"/>
      <c r="O60" s="84"/>
    </row>
    <row r="61" spans="10:16342">
      <c r="J61" s="84"/>
      <c r="K61" s="84"/>
      <c r="L61" s="84"/>
      <c r="M61" s="84"/>
      <c r="O61" s="84"/>
    </row>
    <row r="62" spans="10:16342">
      <c r="J62" s="84"/>
      <c r="K62" s="84"/>
      <c r="L62" s="84"/>
      <c r="M62" s="84"/>
      <c r="O62" s="84"/>
    </row>
  </sheetData>
  <mergeCells count="1">
    <mergeCell ref="A2:D2"/>
  </mergeCells>
  <conditionalFormatting sqref="A5:I15 N5:P15">
    <cfRule type="expression" dxfId="7" priority="45" stopIfTrue="1">
      <formula>MOD(ROW(), 2)=0</formula>
    </cfRule>
    <cfRule type="expression" dxfId="6" priority="46" stopIfTrue="1">
      <formula>MOD(ROW(), 2)=1</formula>
    </cfRule>
  </conditionalFormatting>
  <conditionalFormatting sqref="D16:D24 D26:D39">
    <cfRule type="colorScale" priority="55">
      <colorScale>
        <cfvo type="min"/>
        <cfvo type="percentile" val="50"/>
        <cfvo type="max"/>
        <color rgb="FFF8696B"/>
        <color rgb="FFFFEB84"/>
        <color rgb="FF63BE7B"/>
      </colorScale>
    </cfRule>
  </conditionalFormatting>
  <conditionalFormatting sqref="J5:M39">
    <cfRule type="containsText" dxfId="5" priority="19" operator="containsText" text="N">
      <formula>NOT(ISERROR(SEARCH("N",J5)))</formula>
    </cfRule>
    <cfRule type="containsText" dxfId="4" priority="20" operator="containsText" text="Y">
      <formula>NOT(ISERROR(SEARCH("Y",J5)))</formula>
    </cfRule>
  </conditionalFormatting>
  <conditionalFormatting sqref="P16:R39">
    <cfRule type="containsText" dxfId="3" priority="53" operator="containsText" text="N">
      <formula>NOT(ISERROR(SEARCH("N",P16)))</formula>
    </cfRule>
    <cfRule type="containsText" dxfId="2" priority="54" operator="containsText" text="Y">
      <formula>NOT(ISERROR(SEARCH("Y",P16)))</formula>
    </cfRule>
  </conditionalFormatting>
  <conditionalFormatting sqref="Q5:V15">
    <cfRule type="containsText" dxfId="1" priority="1" operator="containsText" text="N">
      <formula>NOT(ISERROR(SEARCH("N",Q5)))</formula>
    </cfRule>
    <cfRule type="containsText" dxfId="0" priority="2" operator="containsText" text="Y">
      <formula>NOT(ISERROR(SEARCH("Y",Q5)))</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Introduction</vt:lpstr>
      <vt:lpstr>2. Preliminary Analysis</vt:lpstr>
      <vt:lpstr>3. Assumptions</vt:lpstr>
      <vt:lpstr>4. Market Valuation</vt:lpstr>
      <vt:lpstr>5. Investment Valuation</vt:lpstr>
      <vt:lpstr>APPENDIX – Real Depreciation</vt:lpstr>
      <vt:lpstr>APPENDIX – Benchmarking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Tarrit</dc:creator>
  <cp:keywords/>
  <dc:description/>
  <cp:lastModifiedBy>CARBONI Alexandre</cp:lastModifiedBy>
  <cp:revision/>
  <dcterms:created xsi:type="dcterms:W3CDTF">2024-10-26T08:54:09Z</dcterms:created>
  <dcterms:modified xsi:type="dcterms:W3CDTF">2026-02-08T10:29:38Z</dcterms:modified>
  <cp:category/>
  <cp:contentStatus/>
</cp:coreProperties>
</file>