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Mrate" sheetId="1" r:id="rId1"/>
  </sheets>
  <calcPr calcId="152511"/>
</workbook>
</file>

<file path=xl/calcChain.xml><?xml version="1.0" encoding="utf-8"?>
<calcChain xmlns="http://schemas.openxmlformats.org/spreadsheetml/2006/main">
  <c r="G2" i="1" l="1"/>
  <c r="G3" i="1"/>
  <c r="G4" i="1"/>
  <c r="G5" i="1"/>
  <c r="G6" i="1" s="1"/>
  <c r="G8" i="1"/>
  <c r="G9" i="1"/>
  <c r="G10" i="1" l="1"/>
  <c r="G11" i="1" l="1"/>
  <c r="G12" i="1"/>
</calcChain>
</file>

<file path=xl/sharedStrings.xml><?xml version="1.0" encoding="utf-8"?>
<sst xmlns="http://schemas.openxmlformats.org/spreadsheetml/2006/main" count="14" uniqueCount="14">
  <si>
    <t>MAX</t>
  </si>
  <si>
    <t>MIN</t>
  </si>
  <si>
    <t>limitation</t>
  </si>
  <si>
    <t>c of t-dist</t>
  </si>
  <si>
    <t>degree of freedom</t>
  </si>
  <si>
    <t>confidentLevel</t>
  </si>
  <si>
    <t>stdMean</t>
  </si>
  <si>
    <t>std</t>
  </si>
  <si>
    <t>var</t>
  </si>
  <si>
    <t>mean</t>
  </si>
  <si>
    <t>n</t>
  </si>
  <si>
    <t>Change from previous Year</t>
  </si>
  <si>
    <t>Average DM rate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</si>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</sst>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K10" sqref="K10"/>
    </sheetView>
  </sheetViews>
  <sheetFormatPr defaultRowHeight="14.4" x14ac:dyDescent="0.3"/>
  <cols>
    <col min="3" max="3" width="15.44140625" customWidth="1"/>
    <col min="4" max="4" width="22.44140625" customWidth="1"/>
    <col min="6" max="6" width="16.88671875" customWidth="1"/>
  </cols>
  <sheetData>
    <row r="1" spans="2:7" x14ac:dyDescent="0.3">
      <c r="B1" s="2" t="s">
        <v>13</v>
      </c>
      <c r="C1" s="2" t="s">
        <v>12</v>
      </c>
      <c r="D1" s="2" t="s">
        <v>11</v>
      </c>
    </row>
    <row r="2" spans="2:7" x14ac:dyDescent="0.3">
      <c r="B2" s="2">
        <v>1989</v>
      </c>
      <c r="C2" s="2">
        <v>0.4914</v>
      </c>
      <c r="D2" s="3"/>
      <c r="F2" s="2" t="s">
        <v>10</v>
      </c>
      <c r="G2" s="2">
        <f>8</f>
        <v>8</v>
      </c>
    </row>
    <row r="3" spans="2:7" x14ac:dyDescent="0.3">
      <c r="B3" s="2">
        <v>1990</v>
      </c>
      <c r="C3" s="2">
        <v>0.45619999999999999</v>
      </c>
      <c r="D3" s="2">
        <v>-7.1599999999999997E-2</v>
      </c>
      <c r="F3" s="1" t="s">
        <v>9</v>
      </c>
      <c r="G3" s="1">
        <f>AVERAGE(D3:D10)</f>
        <v>3.9237500000000002E-2</v>
      </c>
    </row>
    <row r="4" spans="2:7" x14ac:dyDescent="0.3">
      <c r="B4" s="2">
        <v>1991</v>
      </c>
      <c r="C4" s="2">
        <v>0.53680000000000005</v>
      </c>
      <c r="D4" s="2">
        <v>0.17660000000000001</v>
      </c>
      <c r="F4" s="2" t="s">
        <v>8</v>
      </c>
      <c r="G4" s="2">
        <f>VAR(D3:D10)</f>
        <v>8.1099341071428598E-3</v>
      </c>
    </row>
    <row r="5" spans="2:7" x14ac:dyDescent="0.3">
      <c r="B5" s="2">
        <v>1992</v>
      </c>
      <c r="C5" s="2">
        <v>0.57889999999999997</v>
      </c>
      <c r="D5" s="2">
        <v>7.8399999999999997E-2</v>
      </c>
      <c r="F5" s="1" t="s">
        <v>7</v>
      </c>
      <c r="G5" s="1">
        <f>SQRT(G4)</f>
        <v>9.005517257294475E-2</v>
      </c>
    </row>
    <row r="6" spans="2:7" x14ac:dyDescent="0.3">
      <c r="B6" s="2">
        <v>1993</v>
      </c>
      <c r="C6" s="2">
        <v>0.53259999999999996</v>
      </c>
      <c r="D6" s="2">
        <v>-7.9899999999999999E-2</v>
      </c>
      <c r="F6" s="2" t="s">
        <v>6</v>
      </c>
      <c r="G6" s="2">
        <f>G5/SQRT(G2)</f>
        <v>3.1839311603627005E-2</v>
      </c>
    </row>
    <row r="7" spans="2:7" x14ac:dyDescent="0.3">
      <c r="B7" s="2">
        <v>1994</v>
      </c>
      <c r="C7" s="2">
        <v>0.55420000000000003</v>
      </c>
      <c r="D7" s="2">
        <v>4.0500000000000001E-2</v>
      </c>
      <c r="F7" s="1" t="s">
        <v>5</v>
      </c>
      <c r="G7" s="1">
        <v>0.99</v>
      </c>
    </row>
    <row r="8" spans="2:7" x14ac:dyDescent="0.3">
      <c r="B8" s="2">
        <v>1995</v>
      </c>
      <c r="C8" s="2">
        <v>0.62849999999999995</v>
      </c>
      <c r="D8" s="2">
        <v>0.13400000000000001</v>
      </c>
      <c r="F8" s="2" t="s">
        <v>4</v>
      </c>
      <c r="G8" s="2">
        <f>G2-1</f>
        <v>7</v>
      </c>
    </row>
    <row r="9" spans="2:7" x14ac:dyDescent="0.3">
      <c r="B9" s="2">
        <v>1996</v>
      </c>
      <c r="C9" s="2">
        <v>0.63939999999999997</v>
      </c>
      <c r="D9" s="2">
        <v>1.7299999999999999E-2</v>
      </c>
      <c r="F9" s="2" t="s">
        <v>3</v>
      </c>
      <c r="G9" s="2">
        <f>_xlfn.T.INV(G7,G8)</f>
        <v>2.9979515668685282</v>
      </c>
    </row>
    <row r="10" spans="2:7" x14ac:dyDescent="0.3">
      <c r="B10" s="2">
        <v>1997</v>
      </c>
      <c r="C10" s="2">
        <v>0.65129999999999999</v>
      </c>
      <c r="D10" s="2">
        <v>1.8599999999999998E-2</v>
      </c>
      <c r="F10" s="2" t="s">
        <v>2</v>
      </c>
      <c r="G10" s="2">
        <f>G9*G6</f>
        <v>9.5452714110108888E-2</v>
      </c>
    </row>
    <row r="11" spans="2:7" x14ac:dyDescent="0.3">
      <c r="F11" s="1" t="s">
        <v>1</v>
      </c>
      <c r="G11" s="1">
        <f xml:space="preserve"> G3-G10</f>
        <v>-5.6215214110108887E-2</v>
      </c>
    </row>
    <row r="12" spans="2:7" x14ac:dyDescent="0.3">
      <c r="F12" s="1" t="s">
        <v>0</v>
      </c>
      <c r="G12" s="1">
        <f>G3+G10</f>
        <v>0.1346902141101089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2016-12-06T03:03:05Z</dcterms:modified>
</cp:coreProperties>
</file>