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Profile" sheetId="2" state="visible" r:id="rId2"/>
    <sheet name="Accounts" sheetId="3" state="visible" r:id="rId3"/>
    <sheet name="Transactions" sheetId="4" state="visible" r:id="rId4"/>
    <sheet name="Recurring" sheetId="5" state="visible" r:id="rId5"/>
    <sheet name="Tags" sheetId="6" state="visible" r:id="rId6"/>
    <sheet name="Budgets" sheetId="7" state="visible" r:id="rId7"/>
    <sheet name="Goals" sheetId="8" state="visible" r:id="rId8"/>
    <sheet name="Credit_Cards" sheetId="9" state="visible" r:id="rId9"/>
    <sheet name="CC_Transactions" sheetId="10" state="visible" r:id="rId10"/>
    <sheet name="CC_Payments" sheetId="11" state="visible" r:id="rId11"/>
    <sheet name="Bills" sheetId="12" state="visible" r:id="rId12"/>
    <sheet name="Bill_Payments" sheetId="13" state="visible" r:id="rId13"/>
    <sheet name="Reports" sheetId="14" state="visible" r:id="rId14"/>
    <sheet name="Chart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b val="1"/>
      <sz val="14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" customWidth="1" min="3" max="3"/>
    <col width="12" customWidth="1" min="4" max="4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Change</t>
        </is>
      </c>
      <c r="D1" s="1" t="inlineStr">
        <is>
          <t>Status</t>
        </is>
      </c>
    </row>
    <row r="2">
      <c r="A2" t="inlineStr">
        <is>
          <t>Total Net Worth</t>
        </is>
      </c>
      <c r="B2">
        <f>SUM(Accounts!D:D)</f>
        <v/>
      </c>
      <c r="C2" t="inlineStr"/>
      <c r="D2" t="inlineStr"/>
    </row>
    <row r="3">
      <c r="A3" t="inlineStr">
        <is>
          <t>Total Income (This Month)</t>
        </is>
      </c>
      <c r="B3">
        <f>SUMIFS(Transactions!C:C,Transactions!B:B,"Income",Transactions!A:A,"&gt;="&amp;EOMONTH(TODAY(),-1)+1,Transactions!A:A,"&lt;="&amp;EOMONTH(TODAY(),0))</f>
        <v/>
      </c>
      <c r="C3" t="inlineStr"/>
      <c r="D3" t="inlineStr"/>
    </row>
    <row r="4">
      <c r="A4" t="inlineStr">
        <is>
          <t>Total Expenses (This Month)</t>
        </is>
      </c>
      <c r="B4">
        <f>SUMIFS(Transactions!C:C,Transactions!B:B,"Expense",Transactions!A:A,"&gt;="&amp;EOMONTH(TODAY(),-1)+1,Transactions!A:A,"&lt;="&amp;EOMONTH(TODAY(),0))</f>
        <v/>
      </c>
      <c r="C4" t="inlineStr"/>
      <c r="D4" t="inlineStr"/>
    </row>
    <row r="5">
      <c r="A5" t="inlineStr">
        <is>
          <t>Net Savings (This Month)</t>
        </is>
      </c>
      <c r="B5">
        <f>B3-B4</f>
        <v/>
      </c>
      <c r="C5" t="inlineStr"/>
      <c r="D5" t="inlineStr"/>
    </row>
    <row r="6">
      <c r="A6" t="inlineStr">
        <is>
          <t>Budget Progress</t>
        </is>
      </c>
      <c r="B6">
        <f>B4/SUM(Budgets!C:C)</f>
        <v/>
      </c>
      <c r="C6" t="inlineStr"/>
      <c r="D6" t="inlineStr"/>
    </row>
    <row r="7">
      <c r="A7" t="inlineStr">
        <is>
          <t>Active Accounts</t>
        </is>
      </c>
      <c r="B7">
        <f>COUNTA(Accounts!B:B)-1</f>
        <v/>
      </c>
      <c r="C7" t="inlineStr"/>
      <c r="D7" t="inlineStr"/>
    </row>
    <row r="8">
      <c r="A8" t="inlineStr">
        <is>
          <t>Active Credit Cards</t>
        </is>
      </c>
      <c r="B8">
        <f>COUNTA(Credit_Cards!B:B)-1</f>
        <v/>
      </c>
      <c r="C8" t="inlineStr"/>
      <c r="D8" t="inlineStr"/>
    </row>
    <row r="9">
      <c r="A9" t="inlineStr">
        <is>
          <t>Pending Bills</t>
        </is>
      </c>
      <c r="B9">
        <f>COUNTIFS(Bills!F:F,"Pending")</f>
        <v/>
      </c>
      <c r="C9" t="inlineStr"/>
      <c r="D9" t="inlineStr"/>
    </row>
    <row r="10">
      <c r="A10" t="inlineStr">
        <is>
          <t>Goals Progress</t>
        </is>
      </c>
      <c r="B10">
        <f>AVERAGE(Goals!E:E)</f>
        <v/>
      </c>
      <c r="C10" t="inlineStr"/>
      <c r="D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2" t="inlineStr">
        <is>
          <t>Setting</t>
        </is>
      </c>
      <c r="B1" s="2" t="inlineStr">
        <is>
          <t>Value</t>
        </is>
      </c>
    </row>
    <row r="2">
      <c r="A2" t="inlineStr">
        <is>
          <t>Name</t>
        </is>
      </c>
      <c r="B2" t="inlineStr">
        <is>
          <t>Your Name</t>
        </is>
      </c>
    </row>
    <row r="3">
      <c r="A3" t="inlineStr">
        <is>
          <t>Currency</t>
        </is>
      </c>
      <c r="B3" t="inlineStr">
        <is>
          <t>USD</t>
        </is>
      </c>
    </row>
    <row r="4">
      <c r="A4" t="inlineStr">
        <is>
          <t>Date Format</t>
        </is>
      </c>
      <c r="B4" t="inlineStr">
        <is>
          <t>MM/DD/YYYY</t>
        </is>
      </c>
    </row>
    <row r="5">
      <c r="A5" t="inlineStr">
        <is>
          <t>Start Date</t>
        </is>
      </c>
      <c r="B5" t="inlineStr">
        <is>
          <t>01/01/2024</t>
        </is>
      </c>
    </row>
    <row r="6">
      <c r="A6" t="inlineStr">
        <is>
          <t>Fiscal Year Start</t>
        </is>
      </c>
      <c r="B6" t="inlineStr">
        <is>
          <t>January</t>
        </is>
      </c>
    </row>
    <row r="7">
      <c r="A7" t="inlineStr">
        <is>
          <t>Budget Period</t>
        </is>
      </c>
      <c r="B7" t="inlineStr">
        <is>
          <t>Monthly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5" customWidth="1" min="4" max="4"/>
    <col width="15" customWidth="1" min="5" max="5"/>
    <col width="12" customWidth="1" min="6" max="6"/>
    <col width="25" customWidth="1" min="7" max="7"/>
  </cols>
  <sheetData>
    <row r="1">
      <c r="A1" s="1" t="inlineStr">
        <is>
          <t>ID</t>
        </is>
      </c>
      <c r="B1" s="1" t="inlineStr">
        <is>
          <t>Account Name</t>
        </is>
      </c>
      <c r="C1" s="1" t="inlineStr">
        <is>
          <t>Type</t>
        </is>
      </c>
      <c r="D1" s="1" t="inlineStr">
        <is>
          <t>Balance</t>
        </is>
      </c>
      <c r="E1" s="1" t="inlineStr">
        <is>
          <t>Last Updated</t>
        </is>
      </c>
      <c r="F1" s="1" t="inlineStr">
        <is>
          <t>Status</t>
        </is>
      </c>
      <c r="G1" s="1" t="inlineStr">
        <is>
          <t>Notes</t>
        </is>
      </c>
    </row>
    <row r="2">
      <c r="A2" t="n">
        <v>1</v>
      </c>
      <c r="B2" t="inlineStr">
        <is>
          <t>Chase Checking</t>
        </is>
      </c>
      <c r="C2" t="inlineStr">
        <is>
          <t>Checking</t>
        </is>
      </c>
      <c r="D2" t="n">
        <v>5000</v>
      </c>
      <c r="E2" s="3" t="n">
        <v>45961.99143934207</v>
      </c>
      <c r="F2" t="inlineStr">
        <is>
          <t>Active</t>
        </is>
      </c>
      <c r="G2" t="inlineStr">
        <is>
          <t>Primary checking</t>
        </is>
      </c>
    </row>
    <row r="3">
      <c r="A3" t="n">
        <v>2</v>
      </c>
      <c r="B3" t="inlineStr">
        <is>
          <t>Savings Account</t>
        </is>
      </c>
      <c r="C3" t="inlineStr">
        <is>
          <t>Savings</t>
        </is>
      </c>
      <c r="D3" t="n">
        <v>15000</v>
      </c>
      <c r="E3" s="3" t="n">
        <v>45961.99143934212</v>
      </c>
      <c r="F3" t="inlineStr">
        <is>
          <t>Active</t>
        </is>
      </c>
      <c r="G3" t="inlineStr">
        <is>
          <t>Emergency fund</t>
        </is>
      </c>
    </row>
    <row r="4">
      <c r="A4" t="n">
        <v>3</v>
      </c>
      <c r="B4" t="inlineStr">
        <is>
          <t>Investment Account</t>
        </is>
      </c>
      <c r="C4" t="inlineStr">
        <is>
          <t>Investment</t>
        </is>
      </c>
      <c r="D4" t="n">
        <v>50000</v>
      </c>
      <c r="E4" s="3" t="n">
        <v>45961.99143934212</v>
      </c>
      <c r="F4" t="inlineStr">
        <is>
          <t>Active</t>
        </is>
      </c>
      <c r="G4" t="inlineStr">
        <is>
          <t>Retirement</t>
        </is>
      </c>
    </row>
    <row r="5">
      <c r="A5" t="n">
        <v>4</v>
      </c>
      <c r="B5" t="inlineStr">
        <is>
          <t>Cash Wallet</t>
        </is>
      </c>
      <c r="C5" t="inlineStr">
        <is>
          <t>Cash</t>
        </is>
      </c>
      <c r="D5" t="n">
        <v>200</v>
      </c>
      <c r="E5" s="3" t="n">
        <v>45961.99143934213</v>
      </c>
      <c r="F5" t="inlineStr">
        <is>
          <t>Active</t>
        </is>
      </c>
      <c r="G5" t="inlineStr">
        <is>
          <t>Daily cash</t>
        </is>
      </c>
    </row>
    <row r="6">
      <c r="C6" s="4" t="inlineStr">
        <is>
          <t>TOTAL</t>
        </is>
      </c>
      <c r="D6" s="4">
        <f>SUM(D2:D5)</f>
        <v/>
      </c>
    </row>
  </sheetData>
  <dataValidations count="2">
    <dataValidation sqref="C2:C100" showDropDown="0" showInputMessage="0" showErrorMessage="0" allowBlank="0" type="list">
      <formula1>"Checking,Savings,Investment,Cash,Credit Card,Loan,Other"</formula1>
    </dataValidation>
    <dataValidation sqref="F2:F100" showDropDown="0" showInputMessage="0" showErrorMessage="0" allowBlank="0" type="list">
      <formula1>"Active,Inactive,Closed"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15" customWidth="1" min="4" max="4"/>
    <col width="18" customWidth="1" min="5" max="5"/>
    <col width="25" customWidth="1" min="6" max="6"/>
    <col width="20" customWidth="1" min="7" max="7"/>
    <col width="10" customWidth="1" min="8" max="8"/>
    <col width="12" customWidth="1" min="9" max="9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Account</t>
        </is>
      </c>
      <c r="F1" s="1" t="inlineStr">
        <is>
          <t>Description</t>
        </is>
      </c>
      <c r="G1" s="1" t="inlineStr">
        <is>
          <t>Tags</t>
        </is>
      </c>
      <c r="H1" s="1" t="inlineStr">
        <is>
          <t>Recurring</t>
        </is>
      </c>
      <c r="I1" s="1" t="inlineStr">
        <is>
          <t>Status</t>
        </is>
      </c>
      <c r="M1" s="5" t="inlineStr">
        <is>
          <t>THIS MONTH SUMMARY</t>
        </is>
      </c>
    </row>
    <row r="2">
      <c r="A2" s="3" t="n">
        <v>45306</v>
      </c>
      <c r="B2" t="inlineStr">
        <is>
          <t>Income</t>
        </is>
      </c>
      <c r="C2" t="n">
        <v>5000</v>
      </c>
      <c r="D2" t="inlineStr">
        <is>
          <t>Salary</t>
        </is>
      </c>
      <c r="E2" t="inlineStr">
        <is>
          <t>Chase Checking</t>
        </is>
      </c>
      <c r="F2" t="inlineStr">
        <is>
          <t>Monthly salary</t>
        </is>
      </c>
      <c r="G2" t="inlineStr">
        <is>
          <t>Income:Salary</t>
        </is>
      </c>
      <c r="H2" t="inlineStr">
        <is>
          <t>No</t>
        </is>
      </c>
      <c r="I2" t="inlineStr">
        <is>
          <t>Completed</t>
        </is>
      </c>
      <c r="M2" t="inlineStr">
        <is>
          <t>Total Income</t>
        </is>
      </c>
      <c r="N2">
        <f>SUMIFS(C:C,B:B,"Income",A:A,"&gt;="&amp;EOMONTH(TODAY(),-1)+1,A:A,"&lt;="&amp;EOMONTH(TODAY(),0))</f>
        <v/>
      </c>
    </row>
    <row r="3">
      <c r="A3" s="3" t="n">
        <v>45307</v>
      </c>
      <c r="B3" t="inlineStr">
        <is>
          <t>Expense</t>
        </is>
      </c>
      <c r="C3" t="n">
        <v>1200</v>
      </c>
      <c r="D3" t="inlineStr">
        <is>
          <t>Rent</t>
        </is>
      </c>
      <c r="E3" t="inlineStr">
        <is>
          <t>Chase Checking</t>
        </is>
      </c>
      <c r="F3" t="inlineStr">
        <is>
          <t>Apartment rent</t>
        </is>
      </c>
      <c r="G3" t="inlineStr">
        <is>
          <t>Housing:Rent</t>
        </is>
      </c>
      <c r="H3" t="inlineStr">
        <is>
          <t>Yes</t>
        </is>
      </c>
      <c r="I3" t="inlineStr">
        <is>
          <t>Completed</t>
        </is>
      </c>
      <c r="M3" t="inlineStr">
        <is>
          <t>Total Expenses</t>
        </is>
      </c>
      <c r="N3">
        <f>SUMIFS(C:C,B:B,"Expense",A:A,"&gt;="&amp;EOMONTH(TODAY(),-1)+1,A:A,"&lt;="&amp;EOMONTH(TODAY(),0))</f>
        <v/>
      </c>
    </row>
    <row r="4">
      <c r="A4" s="3" t="n">
        <v>45308</v>
      </c>
      <c r="B4" t="inlineStr">
        <is>
          <t>Expense</t>
        </is>
      </c>
      <c r="C4" t="n">
        <v>150</v>
      </c>
      <c r="D4" t="inlineStr">
        <is>
          <t>Groceries</t>
        </is>
      </c>
      <c r="E4" t="inlineStr">
        <is>
          <t>Chase Checking</t>
        </is>
      </c>
      <c r="F4" t="inlineStr">
        <is>
          <t>Weekly groceries</t>
        </is>
      </c>
      <c r="G4" t="inlineStr">
        <is>
          <t>Food:Groceries</t>
        </is>
      </c>
      <c r="H4" t="inlineStr">
        <is>
          <t>No</t>
        </is>
      </c>
      <c r="I4" t="inlineStr">
        <is>
          <t>Completed</t>
        </is>
      </c>
      <c r="M4" t="inlineStr">
        <is>
          <t>Net Savings</t>
        </is>
      </c>
      <c r="N4">
        <f>N2-N3</f>
        <v/>
      </c>
    </row>
    <row r="5">
      <c r="A5" s="3" t="n">
        <v>45309</v>
      </c>
      <c r="B5" t="inlineStr">
        <is>
          <t>Expense</t>
        </is>
      </c>
      <c r="C5" t="n">
        <v>50</v>
      </c>
      <c r="D5" t="inlineStr">
        <is>
          <t>Gas</t>
        </is>
      </c>
      <c r="E5" t="inlineStr">
        <is>
          <t>Chase Checking</t>
        </is>
      </c>
      <c r="F5" t="inlineStr">
        <is>
          <t>Car fuel</t>
        </is>
      </c>
      <c r="G5" t="inlineStr">
        <is>
          <t>Transportation:Gas</t>
        </is>
      </c>
      <c r="H5" t="inlineStr">
        <is>
          <t>No</t>
        </is>
      </c>
      <c r="I5" t="inlineStr">
        <is>
          <t>Completed</t>
        </is>
      </c>
      <c r="M5" t="inlineStr">
        <is>
          <t>Transaction Count</t>
        </is>
      </c>
      <c r="N5">
        <f>COUNTIFS(A:A,"&gt;="&amp;EOMONTH(TODAY(),-1)+1,A:A,"&lt;="&amp;EOMONTH(TODAY(),0))</f>
        <v/>
      </c>
    </row>
    <row r="6">
      <c r="A6" s="3" t="n">
        <v>45310</v>
      </c>
      <c r="B6" t="inlineStr">
        <is>
          <t>Expense</t>
        </is>
      </c>
      <c r="C6" t="n">
        <v>75</v>
      </c>
      <c r="D6" t="inlineStr">
        <is>
          <t>Dining Out</t>
        </is>
      </c>
      <c r="E6" t="inlineStr">
        <is>
          <t>Chase Checking</t>
        </is>
      </c>
      <c r="F6" t="inlineStr">
        <is>
          <t>Restaurant</t>
        </is>
      </c>
      <c r="G6" t="inlineStr">
        <is>
          <t>Food:Dining</t>
        </is>
      </c>
      <c r="H6" t="inlineStr">
        <is>
          <t>No</t>
        </is>
      </c>
      <c r="I6" t="inlineStr">
        <is>
          <t>Completed</t>
        </is>
      </c>
    </row>
    <row r="7">
      <c r="A7" s="3" t="n">
        <v>45311</v>
      </c>
      <c r="B7" t="inlineStr">
        <is>
          <t>Expense</t>
        </is>
      </c>
      <c r="C7" t="n">
        <v>15.99</v>
      </c>
      <c r="D7" t="inlineStr">
        <is>
          <t>Subscription</t>
        </is>
      </c>
      <c r="E7" t="inlineStr">
        <is>
          <t>Chase Checking</t>
        </is>
      </c>
      <c r="F7" t="inlineStr">
        <is>
          <t>Netflix</t>
        </is>
      </c>
      <c r="G7" t="inlineStr">
        <is>
          <t>Entertainment:Streaming</t>
        </is>
      </c>
      <c r="H7" t="inlineStr">
        <is>
          <t>Yes</t>
        </is>
      </c>
      <c r="I7" t="inlineStr">
        <is>
          <t>Completed</t>
        </is>
      </c>
    </row>
    <row r="8">
      <c r="A8" s="3" t="n">
        <v>45312</v>
      </c>
      <c r="B8" t="inlineStr">
        <is>
          <t>Expense</t>
        </is>
      </c>
      <c r="C8" t="n">
        <v>45</v>
      </c>
      <c r="D8" t="inlineStr">
        <is>
          <t>Utilities</t>
        </is>
      </c>
      <c r="E8" t="inlineStr">
        <is>
          <t>Chase Checking</t>
        </is>
      </c>
      <c r="F8" t="inlineStr">
        <is>
          <t>Electric bill</t>
        </is>
      </c>
      <c r="G8" t="inlineStr">
        <is>
          <t>Housing:Utilities</t>
        </is>
      </c>
      <c r="H8" t="inlineStr">
        <is>
          <t>Yes</t>
        </is>
      </c>
      <c r="I8" t="inlineStr">
        <is>
          <t>Completed</t>
        </is>
      </c>
    </row>
    <row r="9">
      <c r="A9" s="3" t="n">
        <v>45313</v>
      </c>
      <c r="B9" t="inlineStr">
        <is>
          <t>Expense</t>
        </is>
      </c>
      <c r="C9" t="n">
        <v>120</v>
      </c>
      <c r="D9" t="inlineStr">
        <is>
          <t>Shopping</t>
        </is>
      </c>
      <c r="E9" t="inlineStr">
        <is>
          <t>Chase Checking</t>
        </is>
      </c>
      <c r="F9" t="inlineStr">
        <is>
          <t>Clothing</t>
        </is>
      </c>
      <c r="G9" t="inlineStr">
        <is>
          <t>Shopping:Clothing</t>
        </is>
      </c>
      <c r="H9" t="inlineStr">
        <is>
          <t>No</t>
        </is>
      </c>
      <c r="I9" t="inlineStr">
        <is>
          <t>Completed</t>
        </is>
      </c>
    </row>
    <row r="10">
      <c r="A10" s="3" t="n">
        <v>45314</v>
      </c>
      <c r="B10" t="inlineStr">
        <is>
          <t>Expense</t>
        </is>
      </c>
      <c r="C10" t="n">
        <v>30</v>
      </c>
      <c r="D10" t="inlineStr">
        <is>
          <t>Entertainment</t>
        </is>
      </c>
      <c r="E10" t="inlineStr">
        <is>
          <t>Cash Wallet</t>
        </is>
      </c>
      <c r="F10" t="inlineStr">
        <is>
          <t>Movie tickets</t>
        </is>
      </c>
      <c r="G10" t="inlineStr">
        <is>
          <t>Entertainment:Movies</t>
        </is>
      </c>
      <c r="H10" t="inlineStr">
        <is>
          <t>No</t>
        </is>
      </c>
      <c r="I10" t="inlineStr">
        <is>
          <t>Completed</t>
        </is>
      </c>
    </row>
    <row r="11">
      <c r="A11" s="3" t="n">
        <v>45315</v>
      </c>
      <c r="B11" t="inlineStr">
        <is>
          <t>Expense</t>
        </is>
      </c>
      <c r="C11" t="n">
        <v>200</v>
      </c>
      <c r="D11" t="inlineStr">
        <is>
          <t>Groceries</t>
        </is>
      </c>
      <c r="E11" t="inlineStr">
        <is>
          <t>Chase Checking</t>
        </is>
      </c>
      <c r="F11" t="inlineStr">
        <is>
          <t>Costco run</t>
        </is>
      </c>
      <c r="G11" t="inlineStr">
        <is>
          <t>Food:Groceries</t>
        </is>
      </c>
      <c r="H11" t="inlineStr">
        <is>
          <t>No</t>
        </is>
      </c>
      <c r="I11" t="inlineStr">
        <is>
          <t>Completed</t>
        </is>
      </c>
    </row>
  </sheetData>
  <dataValidations count="3">
    <dataValidation sqref="B2:B1000" showDropDown="0" showInputMessage="0" showErrorMessage="0" allowBlank="0" type="list">
      <formula1>"Income,Expense,Transfer"</formula1>
    </dataValidation>
    <dataValidation sqref="H2:H1000" showDropDown="0" showInputMessage="0" showErrorMessage="0" allowBlank="0" type="list">
      <formula1>"Yes,No"</formula1>
    </dataValidation>
    <dataValidation sqref="I2:I1000" showDropDown="0" showInputMessage="0" showErrorMessage="0" allowBlank="0" type="list">
      <formula1>"Completed,Pending,Cancelled"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Category</t>
        </is>
      </c>
      <c r="F1" s="1" t="inlineStr">
        <is>
          <t>Account</t>
        </is>
      </c>
      <c r="G1" s="1" t="inlineStr">
        <is>
          <t>Frequency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Active</t>
        </is>
      </c>
    </row>
    <row r="2">
      <c r="A2" t="n">
        <v>1</v>
      </c>
      <c r="B2" t="inlineStr">
        <is>
          <t>Monthly Salary</t>
        </is>
      </c>
      <c r="C2" t="inlineStr">
        <is>
          <t>Income</t>
        </is>
      </c>
      <c r="D2" t="n">
        <v>5000</v>
      </c>
      <c r="E2" t="inlineStr">
        <is>
          <t>Salary</t>
        </is>
      </c>
      <c r="F2" t="inlineStr">
        <is>
          <t>Chase Checking</t>
        </is>
      </c>
      <c r="G2" t="inlineStr">
        <is>
          <t>Monthly</t>
        </is>
      </c>
      <c r="H2" s="3" t="n">
        <v>45292</v>
      </c>
      <c r="J2" t="inlineStr">
        <is>
          <t>Yes</t>
        </is>
      </c>
    </row>
    <row r="3">
      <c r="A3" t="n">
        <v>2</v>
      </c>
      <c r="B3" t="inlineStr">
        <is>
          <t>Rent Payment</t>
        </is>
      </c>
      <c r="C3" t="inlineStr">
        <is>
          <t>Expense</t>
        </is>
      </c>
      <c r="D3" t="n">
        <v>1200</v>
      </c>
      <c r="E3" t="inlineStr">
        <is>
          <t>Rent</t>
        </is>
      </c>
      <c r="F3" t="inlineStr">
        <is>
          <t>Chase Checking</t>
        </is>
      </c>
      <c r="G3" t="inlineStr">
        <is>
          <t>Monthly</t>
        </is>
      </c>
      <c r="H3" s="3" t="n">
        <v>45292</v>
      </c>
      <c r="J3" t="inlineStr">
        <is>
          <t>Yes</t>
        </is>
      </c>
    </row>
    <row r="4">
      <c r="A4" t="n">
        <v>3</v>
      </c>
      <c r="B4" t="inlineStr">
        <is>
          <t>Netflix</t>
        </is>
      </c>
      <c r="C4" t="inlineStr">
        <is>
          <t>Expense</t>
        </is>
      </c>
      <c r="D4" t="n">
        <v>15.99</v>
      </c>
      <c r="E4" t="inlineStr">
        <is>
          <t>Subscription</t>
        </is>
      </c>
      <c r="F4" t="inlineStr">
        <is>
          <t>Chase Checking</t>
        </is>
      </c>
      <c r="G4" t="inlineStr">
        <is>
          <t>Monthly</t>
        </is>
      </c>
      <c r="H4" s="3" t="n">
        <v>45292</v>
      </c>
      <c r="J4" t="inlineStr">
        <is>
          <t>Yes</t>
        </is>
      </c>
    </row>
    <row r="5">
      <c r="A5" t="n">
        <v>4</v>
      </c>
      <c r="B5" t="inlineStr">
        <is>
          <t>Gym Membership</t>
        </is>
      </c>
      <c r="C5" t="inlineStr">
        <is>
          <t>Expense</t>
        </is>
      </c>
      <c r="D5" t="n">
        <v>50</v>
      </c>
      <c r="E5" t="inlineStr">
        <is>
          <t>Health</t>
        </is>
      </c>
      <c r="F5" t="inlineStr">
        <is>
          <t>Chase Checking</t>
        </is>
      </c>
      <c r="G5" t="inlineStr">
        <is>
          <t>Monthly</t>
        </is>
      </c>
      <c r="H5" s="3" t="n">
        <v>45292</v>
      </c>
      <c r="J5" t="inlineStr">
        <is>
          <t>Yes</t>
        </is>
      </c>
    </row>
  </sheetData>
  <dataValidations count="3">
    <dataValidation sqref="C2:C100" showDropDown="0" showInputMessage="0" showErrorMessage="0" allowBlank="0" type="list">
      <formula1>"Income,Expense"</formula1>
    </dataValidation>
    <dataValidation sqref="G2:G100" showDropDown="0" showInputMessage="0" showErrorMessage="0" allowBlank="0" type="list">
      <formula1>"Daily,Weekly,Monthly,Yearly"</formula1>
    </dataValidation>
    <dataValidation sqref="J2:J100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Tag Name</t>
        </is>
      </c>
      <c r="C1" s="1" t="inlineStr">
        <is>
          <t>Type</t>
        </is>
      </c>
      <c r="D1" s="1" t="inlineStr">
        <is>
          <t>Parent</t>
        </is>
      </c>
      <c r="E1" s="1" t="inlineStr">
        <is>
          <t>Color</t>
        </is>
      </c>
      <c r="F1" s="1" t="inlineStr">
        <is>
          <t>Icon</t>
        </is>
      </c>
    </row>
    <row r="2">
      <c r="A2" t="n">
        <v>1</v>
      </c>
      <c r="B2" t="inlineStr">
        <is>
          <t>Income</t>
        </is>
      </c>
      <c r="C2" t="inlineStr">
        <is>
          <t>Income</t>
        </is>
      </c>
      <c r="D2" t="inlineStr"/>
      <c r="E2" t="inlineStr">
        <is>
          <t>#4CAF50</t>
        </is>
      </c>
      <c r="F2" t="inlineStr">
        <is>
          <t>💰</t>
        </is>
      </c>
    </row>
    <row r="3">
      <c r="A3" t="n">
        <v>2</v>
      </c>
      <c r="B3" t="inlineStr">
        <is>
          <t>Salary</t>
        </is>
      </c>
      <c r="C3" t="inlineStr">
        <is>
          <t>Income</t>
        </is>
      </c>
      <c r="D3" t="inlineStr">
        <is>
          <t>Income</t>
        </is>
      </c>
      <c r="E3" t="inlineStr">
        <is>
          <t>#4CAF50</t>
        </is>
      </c>
      <c r="F3" t="inlineStr">
        <is>
          <t>💵</t>
        </is>
      </c>
    </row>
    <row r="4">
      <c r="A4" t="n">
        <v>3</v>
      </c>
      <c r="B4" t="inlineStr">
        <is>
          <t>Freelance</t>
        </is>
      </c>
      <c r="C4" t="inlineStr">
        <is>
          <t>Income</t>
        </is>
      </c>
      <c r="D4" t="inlineStr">
        <is>
          <t>Income</t>
        </is>
      </c>
      <c r="E4" t="inlineStr">
        <is>
          <t>#4CAF50</t>
        </is>
      </c>
      <c r="F4" t="inlineStr">
        <is>
          <t>💼</t>
        </is>
      </c>
    </row>
    <row r="5">
      <c r="A5" t="n">
        <v>4</v>
      </c>
      <c r="B5" t="inlineStr">
        <is>
          <t>Expenses</t>
        </is>
      </c>
      <c r="C5" t="inlineStr">
        <is>
          <t>Expense</t>
        </is>
      </c>
      <c r="D5" t="inlineStr"/>
      <c r="E5" t="inlineStr">
        <is>
          <t>#F44336</t>
        </is>
      </c>
      <c r="F5" t="inlineStr">
        <is>
          <t>💸</t>
        </is>
      </c>
    </row>
    <row r="6">
      <c r="A6" t="n">
        <v>5</v>
      </c>
      <c r="B6" t="inlineStr">
        <is>
          <t>Housing</t>
        </is>
      </c>
      <c r="C6" t="inlineStr">
        <is>
          <t>Expense</t>
        </is>
      </c>
      <c r="D6" t="inlineStr">
        <is>
          <t>Expenses</t>
        </is>
      </c>
      <c r="E6" t="inlineStr">
        <is>
          <t>#F44336</t>
        </is>
      </c>
      <c r="F6" t="inlineStr">
        <is>
          <t>🏠</t>
        </is>
      </c>
    </row>
    <row r="7">
      <c r="A7" t="n">
        <v>6</v>
      </c>
      <c r="B7" t="inlineStr">
        <is>
          <t>Rent</t>
        </is>
      </c>
      <c r="C7" t="inlineStr">
        <is>
          <t>Expense</t>
        </is>
      </c>
      <c r="D7" t="inlineStr">
        <is>
          <t>Housing</t>
        </is>
      </c>
      <c r="E7" t="inlineStr">
        <is>
          <t>#F44336</t>
        </is>
      </c>
      <c r="F7" t="inlineStr">
        <is>
          <t>🏠</t>
        </is>
      </c>
    </row>
    <row r="8">
      <c r="A8" t="n">
        <v>7</v>
      </c>
      <c r="B8" t="inlineStr">
        <is>
          <t>Utilities</t>
        </is>
      </c>
      <c r="C8" t="inlineStr">
        <is>
          <t>Expense</t>
        </is>
      </c>
      <c r="D8" t="inlineStr">
        <is>
          <t>Housing</t>
        </is>
      </c>
      <c r="E8" t="inlineStr">
        <is>
          <t>#F44336</t>
        </is>
      </c>
      <c r="F8" t="inlineStr">
        <is>
          <t>⚡</t>
        </is>
      </c>
    </row>
    <row r="9">
      <c r="A9" t="n">
        <v>8</v>
      </c>
      <c r="B9" t="inlineStr">
        <is>
          <t>Food</t>
        </is>
      </c>
      <c r="C9" t="inlineStr">
        <is>
          <t>Expense</t>
        </is>
      </c>
      <c r="D9" t="inlineStr">
        <is>
          <t>Expenses</t>
        </is>
      </c>
      <c r="E9" t="inlineStr">
        <is>
          <t>#FF9800</t>
        </is>
      </c>
      <c r="F9" t="inlineStr">
        <is>
          <t>🍔</t>
        </is>
      </c>
    </row>
    <row r="10">
      <c r="A10" t="n">
        <v>9</v>
      </c>
      <c r="B10" t="inlineStr">
        <is>
          <t>Groceries</t>
        </is>
      </c>
      <c r="C10" t="inlineStr">
        <is>
          <t>Expense</t>
        </is>
      </c>
      <c r="D10" t="inlineStr">
        <is>
          <t>Food</t>
        </is>
      </c>
      <c r="E10" t="inlineStr">
        <is>
          <t>#FF9800</t>
        </is>
      </c>
      <c r="F10" t="inlineStr">
        <is>
          <t>🛒</t>
        </is>
      </c>
    </row>
    <row r="11">
      <c r="A11" t="n">
        <v>10</v>
      </c>
      <c r="B11" t="inlineStr">
        <is>
          <t>Dining Out</t>
        </is>
      </c>
      <c r="C11" t="inlineStr">
        <is>
          <t>Expense</t>
        </is>
      </c>
      <c r="D11" t="inlineStr">
        <is>
          <t>Food</t>
        </is>
      </c>
      <c r="E11" t="inlineStr">
        <is>
          <t>#FF9800</t>
        </is>
      </c>
      <c r="F11" t="inlineStr">
        <is>
          <t>🍽️</t>
        </is>
      </c>
    </row>
    <row r="12">
      <c r="A12" t="n">
        <v>11</v>
      </c>
      <c r="B12" t="inlineStr">
        <is>
          <t>Transportation</t>
        </is>
      </c>
      <c r="C12" t="inlineStr">
        <is>
          <t>Expense</t>
        </is>
      </c>
      <c r="D12" t="inlineStr">
        <is>
          <t>Expenses</t>
        </is>
      </c>
      <c r="E12" t="inlineStr">
        <is>
          <t>#2196F3</t>
        </is>
      </c>
      <c r="F12" t="inlineStr">
        <is>
          <t>🚗</t>
        </is>
      </c>
    </row>
    <row r="13">
      <c r="A13" t="n">
        <v>12</v>
      </c>
      <c r="B13" t="inlineStr">
        <is>
          <t>Gas</t>
        </is>
      </c>
      <c r="C13" t="inlineStr">
        <is>
          <t>Expense</t>
        </is>
      </c>
      <c r="D13" t="inlineStr">
        <is>
          <t>Transportation</t>
        </is>
      </c>
      <c r="E13" t="inlineStr">
        <is>
          <t>#2196F3</t>
        </is>
      </c>
      <c r="F13" t="inlineStr">
        <is>
          <t>⛽</t>
        </is>
      </c>
    </row>
    <row r="14">
      <c r="A14" t="n">
        <v>13</v>
      </c>
      <c r="B14" t="inlineStr">
        <is>
          <t>Public Transit</t>
        </is>
      </c>
      <c r="C14" t="inlineStr">
        <is>
          <t>Expense</t>
        </is>
      </c>
      <c r="D14" t="inlineStr">
        <is>
          <t>Transportation</t>
        </is>
      </c>
      <c r="E14" t="inlineStr">
        <is>
          <t>#2196F3</t>
        </is>
      </c>
      <c r="F14" t="inlineStr">
        <is>
          <t>🚌</t>
        </is>
      </c>
    </row>
    <row r="15">
      <c r="A15" t="n">
        <v>14</v>
      </c>
      <c r="B15" t="inlineStr">
        <is>
          <t>Entertainment</t>
        </is>
      </c>
      <c r="C15" t="inlineStr">
        <is>
          <t>Expense</t>
        </is>
      </c>
      <c r="D15" t="inlineStr">
        <is>
          <t>Expenses</t>
        </is>
      </c>
      <c r="E15" t="inlineStr">
        <is>
          <t>#9C27B0</t>
        </is>
      </c>
      <c r="F15" t="inlineStr">
        <is>
          <t>🎬</t>
        </is>
      </c>
    </row>
    <row r="16">
      <c r="A16" t="n">
        <v>15</v>
      </c>
      <c r="B16" t="inlineStr">
        <is>
          <t>Shopping</t>
        </is>
      </c>
      <c r="C16" t="inlineStr">
        <is>
          <t>Expense</t>
        </is>
      </c>
      <c r="D16" t="inlineStr">
        <is>
          <t>Expenses</t>
        </is>
      </c>
      <c r="E16" t="inlineStr">
        <is>
          <t>#E91E63</t>
        </is>
      </c>
      <c r="F16" t="inlineStr">
        <is>
          <t>🛍️</t>
        </is>
      </c>
    </row>
    <row r="17">
      <c r="A17" t="n">
        <v>16</v>
      </c>
      <c r="B17" t="inlineStr">
        <is>
          <t>Health</t>
        </is>
      </c>
      <c r="C17" t="inlineStr">
        <is>
          <t>Expense</t>
        </is>
      </c>
      <c r="D17" t="inlineStr">
        <is>
          <t>Expenses</t>
        </is>
      </c>
      <c r="E17" t="inlineStr">
        <is>
          <t>#00BCD4</t>
        </is>
      </c>
      <c r="F17" t="inlineStr">
        <is>
          <t>🏥</t>
        </is>
      </c>
    </row>
    <row r="18">
      <c r="A18" t="n">
        <v>17</v>
      </c>
      <c r="B18" t="inlineStr">
        <is>
          <t>Subscription</t>
        </is>
      </c>
      <c r="C18" t="inlineStr">
        <is>
          <t>Expense</t>
        </is>
      </c>
      <c r="D18" t="inlineStr">
        <is>
          <t>Expenses</t>
        </is>
      </c>
      <c r="E18" t="inlineStr">
        <is>
          <t>#795548</t>
        </is>
      </c>
      <c r="F18" t="inlineStr">
        <is>
          <t>📱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Month</t>
        </is>
      </c>
      <c r="B1" s="1" t="inlineStr">
        <is>
          <t>Category</t>
        </is>
      </c>
      <c r="C1" s="1" t="inlineStr">
        <is>
          <t>Budgeted</t>
        </is>
      </c>
      <c r="D1" s="1" t="inlineStr">
        <is>
          <t>Spent</t>
        </is>
      </c>
      <c r="E1" s="1" t="inlineStr">
        <is>
          <t>Remaining</t>
        </is>
      </c>
      <c r="F1" s="1" t="inlineStr">
        <is>
          <t>Progress %</t>
        </is>
      </c>
      <c r="G1" s="1" t="inlineStr">
        <is>
          <t>Status</t>
        </is>
      </c>
    </row>
    <row r="2">
      <c r="A2" s="3" t="n">
        <v>45292</v>
      </c>
      <c r="B2" t="inlineStr">
        <is>
          <t>Housing</t>
        </is>
      </c>
      <c r="C2" t="n">
        <v>1500</v>
      </c>
      <c r="D2">
        <f>SUMIFS(Transactions!C:C,Transactions!D:D,B2,Transactions!A:A,"&gt;="&amp;DATE(YEAR(A2),MONTH(A2),1),Transactions!A:A,"&lt;="&amp;EOMONTH(A2,0),Transactions!B:B,"Expense")</f>
        <v/>
      </c>
      <c r="E2">
        <f>C2-D2</f>
        <v/>
      </c>
      <c r="F2">
        <f>D2/C2</f>
        <v/>
      </c>
      <c r="G2">
        <f>IF(F2&gt;1,"Over Budget",IF(F2&gt;0.8,"Warning","On Track"))</f>
        <v/>
      </c>
    </row>
    <row r="3">
      <c r="A3" s="3" t="n">
        <v>45292</v>
      </c>
      <c r="B3" t="inlineStr">
        <is>
          <t>Food</t>
        </is>
      </c>
      <c r="C3" t="n">
        <v>600</v>
      </c>
      <c r="D3">
        <f>SUMIFS(Transactions!C:C,Transactions!D:D,B3,Transactions!A:A,"&gt;="&amp;DATE(YEAR(A3),MONTH(A3),1),Transactions!A:A,"&lt;="&amp;EOMONTH(A3,0),Transactions!B:B,"Expense")</f>
        <v/>
      </c>
      <c r="E3">
        <f>C3-D3</f>
        <v/>
      </c>
      <c r="F3">
        <f>D3/C3</f>
        <v/>
      </c>
      <c r="G3">
        <f>IF(F3&gt;1,"Over Budget",IF(F3&gt;0.8,"Warning","On Track"))</f>
        <v/>
      </c>
    </row>
    <row r="4">
      <c r="A4" s="3" t="n">
        <v>45292</v>
      </c>
      <c r="B4" t="inlineStr">
        <is>
          <t>Transportation</t>
        </is>
      </c>
      <c r="C4" t="n">
        <v>300</v>
      </c>
      <c r="D4">
        <f>SUMIFS(Transactions!C:C,Transactions!D:D,B4,Transactions!A:A,"&gt;="&amp;DATE(YEAR(A4),MONTH(A4),1),Transactions!A:A,"&lt;="&amp;EOMONTH(A4,0),Transactions!B:B,"Expense")</f>
        <v/>
      </c>
      <c r="E4">
        <f>C4-D4</f>
        <v/>
      </c>
      <c r="F4">
        <f>D4/C4</f>
        <v/>
      </c>
      <c r="G4">
        <f>IF(F4&gt;1,"Over Budget",IF(F4&gt;0.8,"Warning","On Track"))</f>
        <v/>
      </c>
    </row>
    <row r="5">
      <c r="A5" s="3" t="n">
        <v>45292</v>
      </c>
      <c r="B5" t="inlineStr">
        <is>
          <t>Entertainment</t>
        </is>
      </c>
      <c r="C5" t="n">
        <v>200</v>
      </c>
      <c r="D5">
        <f>SUMIFS(Transactions!C:C,Transactions!D:D,B5,Transactions!A:A,"&gt;="&amp;DATE(YEAR(A5),MONTH(A5),1),Transactions!A:A,"&lt;="&amp;EOMONTH(A5,0),Transactions!B:B,"Expense")</f>
        <v/>
      </c>
      <c r="E5">
        <f>C5-D5</f>
        <v/>
      </c>
      <c r="F5">
        <f>D5/C5</f>
        <v/>
      </c>
      <c r="G5">
        <f>IF(F5&gt;1,"Over Budget",IF(F5&gt;0.8,"Warning","On Track"))</f>
        <v/>
      </c>
    </row>
    <row r="6">
      <c r="A6" s="3" t="n">
        <v>45292</v>
      </c>
      <c r="B6" t="inlineStr">
        <is>
          <t>Shopping</t>
        </is>
      </c>
      <c r="C6" t="n">
        <v>400</v>
      </c>
      <c r="D6">
        <f>SUMIFS(Transactions!C:C,Transactions!D:D,B6,Transactions!A:A,"&gt;="&amp;DATE(YEAR(A6),MONTH(A6),1),Transactions!A:A,"&lt;="&amp;EOMONTH(A6,0),Transactions!B:B,"Expense")</f>
        <v/>
      </c>
      <c r="E6">
        <f>C6-D6</f>
        <v/>
      </c>
      <c r="F6">
        <f>D6/C6</f>
        <v/>
      </c>
      <c r="G6">
        <f>IF(F6&gt;1,"Over Budget",IF(F6&gt;0.8,"Warning","On Track"))</f>
        <v/>
      </c>
    </row>
    <row r="7">
      <c r="A7" s="3" t="n">
        <v>45292</v>
      </c>
      <c r="B7" t="inlineStr">
        <is>
          <t>Utilities</t>
        </is>
      </c>
      <c r="C7" t="n">
        <v>200</v>
      </c>
      <c r="D7">
        <f>SUMIFS(Transactions!C:C,Transactions!D:D,B7,Transactions!A:A,"&gt;="&amp;DATE(YEAR(A7),MONTH(A7),1),Transactions!A:A,"&lt;="&amp;EOMONTH(A7,0),Transactions!B:B,"Expense")</f>
        <v/>
      </c>
      <c r="E7">
        <f>C7-D7</f>
        <v/>
      </c>
      <c r="F7">
        <f>D7/C7</f>
        <v/>
      </c>
      <c r="G7">
        <f>IF(F7&gt;1,"Over Budget",IF(F7&gt;0.8,"Warning","On Track"))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" t="inlineStr">
        <is>
          <t>ID</t>
        </is>
      </c>
      <c r="B1" s="1" t="inlineStr">
        <is>
          <t>Goal Name</t>
        </is>
      </c>
      <c r="C1" s="1" t="inlineStr">
        <is>
          <t>Target Amount</t>
        </is>
      </c>
      <c r="D1" s="1" t="inlineStr">
        <is>
          <t>Current Amount</t>
        </is>
      </c>
      <c r="E1" s="1" t="inlineStr">
        <is>
          <t>Progress %</t>
        </is>
      </c>
      <c r="F1" s="1" t="inlineStr">
        <is>
          <t>Deadline</t>
        </is>
      </c>
      <c r="G1" s="1" t="inlineStr">
        <is>
          <t>Monthly Target</t>
        </is>
      </c>
      <c r="H1" s="1" t="inlineStr">
        <is>
          <t>Status</t>
        </is>
      </c>
    </row>
    <row r="2">
      <c r="A2" t="n">
        <v>1</v>
      </c>
      <c r="B2" t="inlineStr">
        <is>
          <t>Emergency Fund</t>
        </is>
      </c>
      <c r="C2" t="n">
        <v>10000</v>
      </c>
      <c r="D2" t="n">
        <v>5000</v>
      </c>
      <c r="E2">
        <f>D2/C2</f>
        <v/>
      </c>
      <c r="F2" s="3" t="n">
        <v>45657</v>
      </c>
      <c r="G2">
        <f>IF(F2="","N/A",(C2-D2)/((F2-TODAY())/30))</f>
        <v/>
      </c>
      <c r="H2">
        <f>IF(D2&gt;=C2,"Achieved",IF(E2&gt;=0.75,"On Track",IF(E2&gt;=0.5,"Behind","Urgent")))</f>
        <v/>
      </c>
    </row>
    <row r="3">
      <c r="A3" t="n">
        <v>2</v>
      </c>
      <c r="B3" t="inlineStr">
        <is>
          <t>Vacation</t>
        </is>
      </c>
      <c r="C3" t="n">
        <v>3000</v>
      </c>
      <c r="D3" t="n">
        <v>1200</v>
      </c>
      <c r="E3">
        <f>D3/C3</f>
        <v/>
      </c>
      <c r="F3" s="3" t="n">
        <v>45473</v>
      </c>
      <c r="G3">
        <f>IF(F3="","N/A",(C3-D3)/((F3-TODAY())/30))</f>
        <v/>
      </c>
      <c r="H3">
        <f>IF(D3&gt;=C3,"Achieved",IF(E3&gt;=0.75,"On Track",IF(E3&gt;=0.5,"Behind","Urgent")))</f>
        <v/>
      </c>
    </row>
    <row r="4">
      <c r="A4" t="n">
        <v>3</v>
      </c>
      <c r="B4" t="inlineStr">
        <is>
          <t>New Car</t>
        </is>
      </c>
      <c r="C4" t="n">
        <v>25000</v>
      </c>
      <c r="D4" t="n">
        <v>8000</v>
      </c>
      <c r="E4">
        <f>D4/C4</f>
        <v/>
      </c>
      <c r="F4" s="3" t="n">
        <v>46022</v>
      </c>
      <c r="G4">
        <f>IF(F4="","N/A",(C4-D4)/((F4-TODAY())/30))</f>
        <v/>
      </c>
      <c r="H4">
        <f>IF(D4&gt;=C4,"Achieved",IF(E4&gt;=0.75,"On Track",IF(E4&gt;=0.5,"Behind","Urgent")))</f>
        <v/>
      </c>
    </row>
    <row r="5">
      <c r="A5" t="n">
        <v>4</v>
      </c>
      <c r="B5" t="inlineStr">
        <is>
          <t>House Down Payment</t>
        </is>
      </c>
      <c r="C5" t="n">
        <v>50000</v>
      </c>
      <c r="D5" t="n">
        <v>15000</v>
      </c>
      <c r="E5">
        <f>D5/C5</f>
        <v/>
      </c>
      <c r="F5" s="3" t="n">
        <v>46387</v>
      </c>
      <c r="G5">
        <f>IF(F5="","N/A",(C5-D5)/((F5-TODAY())/30))</f>
        <v/>
      </c>
      <c r="H5">
        <f>IF(D5&gt;=C5,"Achieved",IF(E5&gt;=0.75,"On Track",IF(E5&gt;=0.5,"Behind","Urgent")))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ID</t>
        </is>
      </c>
      <c r="B1" s="1" t="inlineStr">
        <is>
          <t>Card Name</t>
        </is>
      </c>
      <c r="C1" s="1" t="inlineStr">
        <is>
          <t>Bank</t>
        </is>
      </c>
      <c r="D1" s="1" t="inlineStr">
        <is>
          <t>Last 4 Digits</t>
        </is>
      </c>
      <c r="E1" s="1" t="inlineStr">
        <is>
          <t>Credit Limit</t>
        </is>
      </c>
      <c r="F1" s="1" t="inlineStr">
        <is>
          <t>Current Balance</t>
        </is>
      </c>
      <c r="G1" s="1" t="inlineStr">
        <is>
          <t>Available Credit</t>
        </is>
      </c>
      <c r="H1" s="1" t="inlineStr">
        <is>
          <t>Interest Rate</t>
        </is>
      </c>
      <c r="I1" s="1" t="inlineStr">
        <is>
          <t>Due Date</t>
        </is>
      </c>
      <c r="J1" s="1" t="inlineStr">
        <is>
          <t>Status</t>
        </is>
      </c>
    </row>
    <row r="2">
      <c r="A2" t="n">
        <v>1</v>
      </c>
      <c r="B2" t="inlineStr">
        <is>
          <t>Chase Sapphire</t>
        </is>
      </c>
      <c r="C2" t="inlineStr">
        <is>
          <t>Chase</t>
        </is>
      </c>
      <c r="D2" t="inlineStr">
        <is>
          <t>1234</t>
        </is>
      </c>
      <c r="E2" t="n">
        <v>10000</v>
      </c>
      <c r="F2">
        <f>SUMIFS(CC_Transactions!D:D,CC_Transactions!B:B,A2)-SUMIFS(CC_Payments!C:C,CC_Payments!B:B,A2)</f>
        <v/>
      </c>
      <c r="G2">
        <f>E2-F2</f>
        <v/>
      </c>
      <c r="H2" t="inlineStr">
        <is>
          <t>18.99%</t>
        </is>
      </c>
      <c r="I2" t="n">
        <v>15</v>
      </c>
      <c r="J2" t="inlineStr">
        <is>
          <t>Active</t>
        </is>
      </c>
    </row>
    <row r="3">
      <c r="A3" t="n">
        <v>2</v>
      </c>
      <c r="B3" t="inlineStr">
        <is>
          <t>Amex Gold</t>
        </is>
      </c>
      <c r="C3" t="inlineStr">
        <is>
          <t>American Express</t>
        </is>
      </c>
      <c r="D3" t="inlineStr">
        <is>
          <t>5678</t>
        </is>
      </c>
      <c r="E3" t="n">
        <v>15000</v>
      </c>
      <c r="F3">
        <f>SUMIFS(CC_Transactions!D:D,CC_Transactions!B:B,A3)-SUMIFS(CC_Payments!C:C,CC_Payments!B:B,A3)</f>
        <v/>
      </c>
      <c r="G3">
        <f>E3-F3</f>
        <v/>
      </c>
      <c r="H3" t="inlineStr">
        <is>
          <t>18.99%</t>
        </is>
      </c>
      <c r="I3" t="n">
        <v>20</v>
      </c>
      <c r="J3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Date</t>
        </is>
      </c>
      <c r="B1" s="1" t="inlineStr">
        <is>
          <t>Card ID</t>
        </is>
      </c>
      <c r="C1" s="1" t="inlineStr">
        <is>
          <t>Card Name</t>
        </is>
      </c>
      <c r="D1" s="1" t="inlineStr">
        <is>
          <t>Amount</t>
        </is>
      </c>
      <c r="E1" s="1" t="inlineStr">
        <is>
          <t>Category</t>
        </is>
      </c>
      <c r="F1" s="1" t="inlineStr">
        <is>
          <t>Description</t>
        </is>
      </c>
      <c r="G1" s="1" t="inlineStr">
        <is>
          <t>Status</t>
        </is>
      </c>
    </row>
    <row r="2">
      <c r="A2" s="3" t="n">
        <v>45306</v>
      </c>
      <c r="B2" t="n">
        <v>1</v>
      </c>
      <c r="C2" t="inlineStr">
        <is>
          <t>Chase Sapphire</t>
        </is>
      </c>
      <c r="D2" t="n">
        <v>150</v>
      </c>
      <c r="E2" t="inlineStr">
        <is>
          <t>Dining Out</t>
        </is>
      </c>
      <c r="F2" t="inlineStr">
        <is>
          <t>Restaurant</t>
        </is>
      </c>
      <c r="G2" t="inlineStr">
        <is>
          <t>Posted</t>
        </is>
      </c>
    </row>
    <row r="3">
      <c r="A3" s="3" t="n">
        <v>45307</v>
      </c>
      <c r="B3" t="n">
        <v>1</v>
      </c>
      <c r="C3" t="inlineStr">
        <is>
          <t>Chase Sapphire</t>
        </is>
      </c>
      <c r="D3" t="n">
        <v>50</v>
      </c>
      <c r="E3" t="inlineStr">
        <is>
          <t>Gas</t>
        </is>
      </c>
      <c r="F3" t="inlineStr">
        <is>
          <t>Gas station</t>
        </is>
      </c>
      <c r="G3" t="inlineStr">
        <is>
          <t>Posted</t>
        </is>
      </c>
    </row>
    <row r="4">
      <c r="A4" s="3" t="n">
        <v>45308</v>
      </c>
      <c r="B4" t="n">
        <v>2</v>
      </c>
      <c r="C4" t="inlineStr">
        <is>
          <t>Amex Gold</t>
        </is>
      </c>
      <c r="D4" t="n">
        <v>1200</v>
      </c>
      <c r="E4" t="inlineStr">
        <is>
          <t>Shopping</t>
        </is>
      </c>
      <c r="F4" t="inlineStr">
        <is>
          <t>Electronics</t>
        </is>
      </c>
      <c r="G4" t="inlineStr">
        <is>
          <t>Posted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Date</t>
        </is>
      </c>
      <c r="B1" s="1" t="inlineStr">
        <is>
          <t>Card ID</t>
        </is>
      </c>
      <c r="C1" s="1" t="inlineStr">
        <is>
          <t>Payment Amount</t>
        </is>
      </c>
      <c r="D1" s="1" t="inlineStr">
        <is>
          <t>From Account</t>
        </is>
      </c>
      <c r="E1" s="1" t="inlineStr">
        <is>
          <t>Payment Method</t>
        </is>
      </c>
      <c r="F1" s="1" t="inlineStr">
        <is>
          <t>Status</t>
        </is>
      </c>
    </row>
    <row r="2">
      <c r="A2" s="3" t="n">
        <v>45311</v>
      </c>
      <c r="B2" t="n">
        <v>1</v>
      </c>
      <c r="C2" t="n">
        <v>500</v>
      </c>
      <c r="D2" t="inlineStr">
        <is>
          <t>Chase Checking</t>
        </is>
      </c>
      <c r="E2" t="inlineStr">
        <is>
          <t>Bank Transfer</t>
        </is>
      </c>
      <c r="F2" t="inlineStr">
        <is>
          <t>Completed</t>
        </is>
      </c>
    </row>
    <row r="3">
      <c r="A3" s="3" t="n">
        <v>45312</v>
      </c>
      <c r="B3" t="n">
        <v>2</v>
      </c>
      <c r="C3" t="n">
        <v>800</v>
      </c>
      <c r="D3" t="inlineStr">
        <is>
          <t>Chase Checking</t>
        </is>
      </c>
      <c r="E3" t="inlineStr">
        <is>
          <t>Bank Transfer</t>
        </is>
      </c>
      <c r="F3" t="inlineStr">
        <is>
          <t>Completed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Bill Name</t>
        </is>
      </c>
      <c r="C1" s="1" t="inlineStr">
        <is>
          <t>Payee</t>
        </is>
      </c>
      <c r="D1" s="1" t="inlineStr">
        <is>
          <t>Amount</t>
        </is>
      </c>
      <c r="E1" s="1" t="inlineStr">
        <is>
          <t>Due Date</t>
        </is>
      </c>
      <c r="F1" s="1" t="inlineStr">
        <is>
          <t>Status</t>
        </is>
      </c>
      <c r="G1" s="1" t="inlineStr">
        <is>
          <t>Category</t>
        </is>
      </c>
      <c r="H1" s="1" t="inlineStr">
        <is>
          <t>Auto-Pay</t>
        </is>
      </c>
      <c r="I1" s="1" t="inlineStr">
        <is>
          <t>Account</t>
        </is>
      </c>
    </row>
    <row r="2">
      <c r="A2" t="n">
        <v>1</v>
      </c>
      <c r="B2" t="inlineStr">
        <is>
          <t>Electric Bill</t>
        </is>
      </c>
      <c r="C2" t="inlineStr">
        <is>
          <t>Power Company</t>
        </is>
      </c>
      <c r="D2" t="n">
        <v>120</v>
      </c>
      <c r="E2" t="n">
        <v>15</v>
      </c>
      <c r="F2" t="inlineStr">
        <is>
          <t>Pending</t>
        </is>
      </c>
      <c r="G2" t="inlineStr">
        <is>
          <t>Utilities</t>
        </is>
      </c>
      <c r="H2" t="inlineStr">
        <is>
          <t>No</t>
        </is>
      </c>
      <c r="I2" t="inlineStr">
        <is>
          <t>Chase Checking</t>
        </is>
      </c>
    </row>
    <row r="3">
      <c r="A3" t="n">
        <v>2</v>
      </c>
      <c r="B3" t="inlineStr">
        <is>
          <t>Internet</t>
        </is>
      </c>
      <c r="C3" t="inlineStr">
        <is>
          <t>ISP Provider</t>
        </is>
      </c>
      <c r="D3" t="n">
        <v>79.98999999999999</v>
      </c>
      <c r="E3" t="n">
        <v>10</v>
      </c>
      <c r="F3" t="inlineStr">
        <is>
          <t>Paid</t>
        </is>
      </c>
      <c r="G3" t="inlineStr">
        <is>
          <t>Utilities</t>
        </is>
      </c>
      <c r="H3" t="inlineStr">
        <is>
          <t>Yes</t>
        </is>
      </c>
      <c r="I3" t="inlineStr">
        <is>
          <t>Chase Checking</t>
        </is>
      </c>
    </row>
    <row r="4">
      <c r="A4" t="n">
        <v>3</v>
      </c>
      <c r="B4" t="inlineStr">
        <is>
          <t>Phone Bill</t>
        </is>
      </c>
      <c r="C4" t="inlineStr">
        <is>
          <t>Phone Company</t>
        </is>
      </c>
      <c r="D4" t="n">
        <v>65</v>
      </c>
      <c r="E4" t="n">
        <v>5</v>
      </c>
      <c r="F4" t="inlineStr">
        <is>
          <t>Paid</t>
        </is>
      </c>
      <c r="G4" t="inlineStr">
        <is>
          <t>Utilities</t>
        </is>
      </c>
      <c r="H4" t="inlineStr">
        <is>
          <t>Yes</t>
        </is>
      </c>
      <c r="I4" t="inlineStr">
        <is>
          <t>Chase Checking</t>
        </is>
      </c>
    </row>
    <row r="5">
      <c r="A5" t="n">
        <v>4</v>
      </c>
      <c r="B5" t="inlineStr">
        <is>
          <t>Insurance</t>
        </is>
      </c>
      <c r="C5" t="inlineStr">
        <is>
          <t>Insurance Co</t>
        </is>
      </c>
      <c r="D5" t="n">
        <v>250</v>
      </c>
      <c r="E5" t="n">
        <v>1</v>
      </c>
      <c r="F5" t="inlineStr">
        <is>
          <t>Pending</t>
        </is>
      </c>
      <c r="G5" t="inlineStr">
        <is>
          <t>Insurance</t>
        </is>
      </c>
      <c r="H5" t="inlineStr">
        <is>
          <t>Yes</t>
        </is>
      </c>
      <c r="I5" t="inlineStr">
        <is>
          <t>Chase Checking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Date</t>
        </is>
      </c>
      <c r="B1" s="1" t="inlineStr">
        <is>
          <t>Bill ID</t>
        </is>
      </c>
      <c r="C1" s="1" t="inlineStr">
        <is>
          <t>Bill Name</t>
        </is>
      </c>
      <c r="D1" s="1" t="inlineStr">
        <is>
          <t>Amount Paid</t>
        </is>
      </c>
      <c r="E1" s="1" t="inlineStr">
        <is>
          <t>From Account</t>
        </is>
      </c>
      <c r="F1" s="1" t="inlineStr">
        <is>
          <t>Payment Method</t>
        </is>
      </c>
      <c r="G1" s="1" t="inlineStr">
        <is>
          <t>Status</t>
        </is>
      </c>
    </row>
    <row r="2">
      <c r="A2" s="3" t="n">
        <v>45306</v>
      </c>
      <c r="B2" t="n">
        <v>1</v>
      </c>
      <c r="C2" t="inlineStr">
        <is>
          <t>Electric Bill</t>
        </is>
      </c>
      <c r="D2" t="n">
        <v>120</v>
      </c>
      <c r="E2" t="inlineStr">
        <is>
          <t>Chase Checking</t>
        </is>
      </c>
      <c r="F2" t="inlineStr">
        <is>
          <t>Bank Transfer</t>
        </is>
      </c>
      <c r="G2" t="inlineStr">
        <is>
          <t>Completed</t>
        </is>
      </c>
    </row>
    <row r="3">
      <c r="A3" s="3" t="n">
        <v>45301</v>
      </c>
      <c r="B3" t="n">
        <v>2</v>
      </c>
      <c r="C3" t="inlineStr">
        <is>
          <t>Internet</t>
        </is>
      </c>
      <c r="D3" t="n">
        <v>79.98999999999999</v>
      </c>
      <c r="E3" t="inlineStr">
        <is>
          <t>Chase Checking</t>
        </is>
      </c>
      <c r="F3" t="inlineStr">
        <is>
          <t>Auto-Pay</t>
        </is>
      </c>
      <c r="G3" t="inlineStr">
        <is>
          <t>Completed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6" t="inlineStr">
        <is>
          <t>MONTHLY REPORT</t>
        </is>
      </c>
      <c r="B1" t="inlineStr">
        <is>
          <t>October 2025</t>
        </is>
      </c>
      <c r="D1" s="6" t="inlineStr">
        <is>
          <t>YEARLY REPORT</t>
        </is>
      </c>
      <c r="E1" t="inlineStr">
        <is>
          <t>2025</t>
        </is>
      </c>
    </row>
    <row r="3">
      <c r="A3" t="inlineStr">
        <is>
          <t>Total Income</t>
        </is>
      </c>
      <c r="B3">
        <f>SUMIFS(Transactions!C:C,Transactions!B:B,"Income",Transactions!A:A,"&gt;="&amp;EOMONTH(TODAY(),-1)+1)</f>
        <v/>
      </c>
      <c r="D3" t="inlineStr">
        <is>
          <t>Total Income</t>
        </is>
      </c>
      <c r="E3">
        <f>SUMIFS(Transactions!C:C,Transactions!B:B,"Income",Transactions!A:A,"&gt;="&amp;DATE(YEAR(TODAY()),1,1))</f>
        <v/>
      </c>
    </row>
    <row r="4">
      <c r="A4" t="inlineStr">
        <is>
          <t>Total Expenses</t>
        </is>
      </c>
      <c r="B4">
        <f>SUMIFS(Transactions!C:C,Transactions!B:B,"Expense",Transactions!A:A,"&gt;="&amp;EOMONTH(TODAY(),-1)+1)</f>
        <v/>
      </c>
      <c r="D4" t="inlineStr">
        <is>
          <t>Total Expenses</t>
        </is>
      </c>
      <c r="E4">
        <f>SUMIFS(Transactions!C:C,Transactions!B:B,"Expense",Transactions!A:A,"&gt;="&amp;DATE(YEAR(TODAY()),1,1))</f>
        <v/>
      </c>
    </row>
    <row r="5">
      <c r="A5" t="inlineStr">
        <is>
          <t>Net Savings</t>
        </is>
      </c>
      <c r="B5">
        <f>B3-B4</f>
        <v/>
      </c>
      <c r="D5" t="inlineStr">
        <is>
          <t>Net Savings</t>
        </is>
      </c>
      <c r="E5">
        <f>E3-E4</f>
        <v/>
      </c>
    </row>
    <row r="6">
      <c r="A6" t="inlineStr">
        <is>
          <t>Savings Rate</t>
        </is>
      </c>
      <c r="B6">
        <f>B5/B3</f>
        <v/>
      </c>
      <c r="D6" t="inlineStr">
        <is>
          <t>Average Monthly Income</t>
        </is>
      </c>
      <c r="E6">
        <f>E3/MONTH(TODAY())</f>
        <v/>
      </c>
    </row>
    <row r="7">
      <c r="D7" t="inlineStr">
        <is>
          <t>Average Monthly Expense</t>
        </is>
      </c>
      <c r="E7">
        <f>E4/MONTH(TODAY())</f>
        <v/>
      </c>
    </row>
    <row r="8">
      <c r="A8" s="4" t="inlineStr">
        <is>
          <t>Top 5 Expense Categories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7" t="inlineStr">
        <is>
          <t>VISUAL ANALYTICS</t>
        </is>
      </c>
    </row>
    <row r="3">
      <c r="A3" t="inlineStr">
        <is>
          <t>Charts and visualizations can be created by:</t>
        </is>
      </c>
    </row>
    <row r="4">
      <c r="A4" t="inlineStr">
        <is>
          <t>1. Selecting data from other sheets</t>
        </is>
      </c>
    </row>
    <row r="5">
      <c r="A5" t="inlineStr">
        <is>
          <t>2. Insert → Chart in Google Sheets</t>
        </is>
      </c>
    </row>
    <row r="6">
      <c r="A6" t="inlineStr">
        <is>
          <t>3. Choose chart type (Pie, Bar, Line, etc.)</t>
        </is>
      </c>
    </row>
    <row r="8">
      <c r="A8" t="inlineStr">
        <is>
          <t>Recommended Charts:</t>
        </is>
      </c>
    </row>
    <row r="9">
      <c r="A9" t="inlineStr">
        <is>
          <t>- Income vs Expenses (Combo Chart)</t>
        </is>
      </c>
    </row>
    <row r="10">
      <c r="A10" t="inlineStr">
        <is>
          <t>- Spending by Category (Pie Chart)</t>
        </is>
      </c>
    </row>
    <row r="11">
      <c r="A11" t="inlineStr">
        <is>
          <t>- Net Worth Trend (Line Chart)</t>
        </is>
      </c>
    </row>
    <row r="12">
      <c r="A12" t="inlineStr">
        <is>
          <t>- Budget Progress (Bar Chart)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2025-10-31T17:47:40Z</dcterms:created>
  <dcterms:modified xsi:type="dcterms:W3CDTF">2025-10-31T17:47:40Z</dcterms:modified>
</cp:coreProperties>
</file>