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6" i="1" l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5" i="1"/>
  <c r="X6" i="1"/>
  <c r="X5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  <c r="AQ6" i="1" l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</calcChain>
</file>

<file path=xl/sharedStrings.xml><?xml version="1.0" encoding="utf-8"?>
<sst xmlns="http://schemas.openxmlformats.org/spreadsheetml/2006/main" count="79" uniqueCount="43">
  <si>
    <t>Total</t>
  </si>
  <si>
    <t>GPA</t>
  </si>
  <si>
    <t>Grade</t>
  </si>
  <si>
    <t>Attendance(10)</t>
  </si>
  <si>
    <t>TT(20)</t>
  </si>
  <si>
    <t>Assesment(10)</t>
  </si>
  <si>
    <t>Final (60)</t>
  </si>
  <si>
    <t>Final(60)</t>
  </si>
  <si>
    <t>1st Year</t>
  </si>
  <si>
    <t>GEE 201</t>
  </si>
  <si>
    <t>GEE 103</t>
  </si>
  <si>
    <t>GEE 102</t>
  </si>
  <si>
    <t>GEE 101</t>
  </si>
  <si>
    <t>GEE 202</t>
  </si>
  <si>
    <t>GEE 203</t>
  </si>
  <si>
    <t>2nd Year</t>
  </si>
  <si>
    <t>1st Year GPA</t>
  </si>
  <si>
    <t>2nd Year GPA</t>
  </si>
  <si>
    <t>A+</t>
  </si>
  <si>
    <t>A</t>
  </si>
  <si>
    <t>A-</t>
  </si>
  <si>
    <t>B+</t>
  </si>
  <si>
    <t>B</t>
  </si>
  <si>
    <t>B-</t>
  </si>
  <si>
    <t>C</t>
  </si>
  <si>
    <t>D</t>
  </si>
  <si>
    <t>E</t>
  </si>
  <si>
    <t>F</t>
  </si>
  <si>
    <t>Number Range</t>
  </si>
  <si>
    <t>&gt;80</t>
  </si>
  <si>
    <t>75-79</t>
  </si>
  <si>
    <t>70-74</t>
  </si>
  <si>
    <t>65-69</t>
  </si>
  <si>
    <t>60-64</t>
  </si>
  <si>
    <t>55-59</t>
  </si>
  <si>
    <t>50-54</t>
  </si>
  <si>
    <t>45-49</t>
  </si>
  <si>
    <t>40-44</t>
  </si>
  <si>
    <t>&gt;40</t>
  </si>
  <si>
    <t>Student Reg. No</t>
  </si>
  <si>
    <t>Year</t>
  </si>
  <si>
    <t>Course Code</t>
  </si>
  <si>
    <t xml:space="preserve">  CGPA of 2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</si>
</sst>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1" fillId="9" borderId="0" xfId="0" applyFont="1" applyFill="1" applyAlignment="1">
      <alignment horizontal="center" wrapText="1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39"/>
  <sheetViews>
    <sheetView tabSelected="1" workbookViewId="0">
      <selection activeCell="AU25" sqref="AU25"/>
    </sheetView>
  </sheetViews>
  <sheetFormatPr defaultRowHeight="15" x14ac:dyDescent="0.25"/>
  <cols>
    <col min="2" max="2" width="16.42578125" style="1" customWidth="1"/>
    <col min="3" max="3" width="14.7109375" customWidth="1"/>
    <col min="5" max="5" width="14.5703125" customWidth="1"/>
    <col min="6" max="6" width="13.5703125" customWidth="1"/>
    <col min="10" max="10" width="14.7109375" customWidth="1"/>
    <col min="12" max="12" width="15.5703125" customWidth="1"/>
    <col min="17" max="17" width="14.7109375" customWidth="1"/>
    <col min="19" max="19" width="13.5703125" customWidth="1"/>
    <col min="24" max="24" width="12" customWidth="1"/>
    <col min="25" max="25" width="14.7109375" customWidth="1"/>
    <col min="27" max="27" width="13.140625" customWidth="1"/>
    <col min="32" max="32" width="14" customWidth="1"/>
    <col min="34" max="34" width="13.85546875" customWidth="1"/>
    <col min="39" max="39" width="13.7109375" customWidth="1"/>
    <col min="41" max="41" width="15.28515625" customWidth="1"/>
    <col min="46" max="46" width="13.5703125" customWidth="1"/>
    <col min="47" max="47" width="17.42578125" customWidth="1"/>
  </cols>
  <sheetData>
    <row r="2" spans="2:47" x14ac:dyDescent="0.25">
      <c r="B2" s="9" t="s">
        <v>40</v>
      </c>
      <c r="C2" s="7" t="s">
        <v>8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15" t="s">
        <v>16</v>
      </c>
      <c r="Y2" s="4" t="s">
        <v>15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14" t="s">
        <v>17</v>
      </c>
      <c r="AU2" s="10" t="s">
        <v>42</v>
      </c>
    </row>
    <row r="3" spans="2:47" x14ac:dyDescent="0.25">
      <c r="B3" s="16" t="s">
        <v>41</v>
      </c>
      <c r="C3" s="2" t="s">
        <v>12</v>
      </c>
      <c r="D3" s="2"/>
      <c r="E3" s="2"/>
      <c r="F3" s="2"/>
      <c r="G3" s="2"/>
      <c r="H3" s="2"/>
      <c r="I3" s="2"/>
      <c r="J3" s="5" t="s">
        <v>11</v>
      </c>
      <c r="K3" s="5"/>
      <c r="L3" s="5"/>
      <c r="M3" s="5"/>
      <c r="N3" s="5"/>
      <c r="O3" s="5"/>
      <c r="P3" s="5"/>
      <c r="Q3" s="6" t="s">
        <v>10</v>
      </c>
      <c r="R3" s="6"/>
      <c r="S3" s="6"/>
      <c r="T3" s="6"/>
      <c r="U3" s="6"/>
      <c r="V3" s="6"/>
      <c r="W3" s="6"/>
      <c r="X3" s="15"/>
      <c r="Y3" s="3" t="s">
        <v>9</v>
      </c>
      <c r="Z3" s="3"/>
      <c r="AA3" s="3"/>
      <c r="AB3" s="3"/>
      <c r="AC3" s="3"/>
      <c r="AD3" s="3"/>
      <c r="AE3" s="3"/>
      <c r="AF3" s="8" t="s">
        <v>13</v>
      </c>
      <c r="AG3" s="8"/>
      <c r="AH3" s="8"/>
      <c r="AI3" s="8"/>
      <c r="AJ3" s="8"/>
      <c r="AK3" s="8"/>
      <c r="AL3" s="8"/>
      <c r="AM3" s="6" t="s">
        <v>14</v>
      </c>
      <c r="AN3" s="6"/>
      <c r="AO3" s="6"/>
      <c r="AP3" s="6"/>
      <c r="AQ3" s="6"/>
      <c r="AR3" s="6"/>
      <c r="AS3" s="6"/>
      <c r="AT3" s="14"/>
      <c r="AU3" s="10"/>
    </row>
    <row r="4" spans="2:47" s="1" customFormat="1" x14ac:dyDescent="0.25">
      <c r="B4" s="1" t="s">
        <v>39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0</v>
      </c>
      <c r="H4" s="1" t="s">
        <v>2</v>
      </c>
      <c r="I4" s="1" t="s">
        <v>1</v>
      </c>
      <c r="J4" s="1" t="s">
        <v>3</v>
      </c>
      <c r="K4" s="1" t="s">
        <v>4</v>
      </c>
      <c r="L4" s="1" t="s">
        <v>5</v>
      </c>
      <c r="M4" s="1" t="s">
        <v>7</v>
      </c>
      <c r="N4" s="1" t="s">
        <v>0</v>
      </c>
      <c r="O4" s="1" t="s">
        <v>2</v>
      </c>
      <c r="P4" s="1" t="s">
        <v>1</v>
      </c>
      <c r="Q4" s="1" t="s">
        <v>3</v>
      </c>
      <c r="R4" s="1" t="s">
        <v>4</v>
      </c>
      <c r="S4" s="1" t="s">
        <v>5</v>
      </c>
      <c r="T4" s="1" t="s">
        <v>7</v>
      </c>
      <c r="U4" s="1" t="s">
        <v>0</v>
      </c>
      <c r="V4" s="1" t="s">
        <v>2</v>
      </c>
      <c r="W4" s="1" t="s">
        <v>1</v>
      </c>
      <c r="X4" s="15"/>
      <c r="Y4" s="1" t="s">
        <v>3</v>
      </c>
      <c r="Z4" s="1" t="s">
        <v>4</v>
      </c>
      <c r="AA4" s="1" t="s">
        <v>5</v>
      </c>
      <c r="AB4" s="1" t="s">
        <v>7</v>
      </c>
      <c r="AC4" s="1" t="s">
        <v>0</v>
      </c>
      <c r="AD4" s="1" t="s">
        <v>2</v>
      </c>
      <c r="AE4" s="1" t="s">
        <v>1</v>
      </c>
      <c r="AF4" s="1" t="s">
        <v>3</v>
      </c>
      <c r="AG4" s="1" t="s">
        <v>4</v>
      </c>
      <c r="AH4" s="1" t="s">
        <v>5</v>
      </c>
      <c r="AI4" s="1" t="s">
        <v>7</v>
      </c>
      <c r="AJ4" s="1" t="s">
        <v>0</v>
      </c>
      <c r="AK4" s="1" t="s">
        <v>2</v>
      </c>
      <c r="AL4" s="1" t="s">
        <v>1</v>
      </c>
      <c r="AM4" s="1" t="s">
        <v>3</v>
      </c>
      <c r="AN4" s="1" t="s">
        <v>4</v>
      </c>
      <c r="AO4" s="1" t="s">
        <v>5</v>
      </c>
      <c r="AP4" s="1" t="s">
        <v>7</v>
      </c>
      <c r="AQ4" s="1" t="s">
        <v>0</v>
      </c>
      <c r="AR4" s="1" t="s">
        <v>2</v>
      </c>
      <c r="AS4" s="1" t="s">
        <v>1</v>
      </c>
      <c r="AT4" s="14"/>
      <c r="AU4" s="13"/>
    </row>
    <row r="5" spans="2:47" x14ac:dyDescent="0.25">
      <c r="B5" s="1">
        <v>2020135001</v>
      </c>
      <c r="C5">
        <v>25</v>
      </c>
      <c r="D5">
        <v>18</v>
      </c>
      <c r="E5">
        <v>9</v>
      </c>
      <c r="F5">
        <v>40</v>
      </c>
      <c r="G5">
        <f t="shared" ref="G5:G24" si="0">SUM(IF(C5&gt;30, 10, IF(C5&gt;27, 9, IF(C5&gt;25, 8, IF(C5&gt;22, 7, IF(C5&gt;20, 6, 0))))),D5,E5,F5)</f>
        <v>74</v>
      </c>
      <c r="H5" t="str">
        <f>LOOKUP(G5,{0,40,45,50,55,60,65,70,75,80,100},{"F","C-","C","C+","B-","B","B+","A-","A","A+","Invalid Entry"})</f>
        <v>A-</v>
      </c>
      <c r="I5" s="11">
        <f>LOOKUP(G5,{0,40,44,49,54,59,65,70,75,79,100},{0,2,2.25,2.5,2.75,3,3.25,3.5,3.75,4,"Invalid Entry"})</f>
        <v>3.5</v>
      </c>
      <c r="J5">
        <v>28</v>
      </c>
      <c r="K5">
        <v>19</v>
      </c>
      <c r="L5">
        <v>9</v>
      </c>
      <c r="M5">
        <v>50</v>
      </c>
      <c r="N5">
        <f>SUM(IF(J5&gt;30, 10, IF(J5&gt;27, 9, IF(J5&gt;25, 8, IF(J5&gt;22, 7, IF(J5&gt;20, 6, 0))))),K5,L5,M5)</f>
        <v>87</v>
      </c>
      <c r="O5" t="str">
        <f>LOOKUP(N5,{0,40,45,50,55,60,65,70,75,80,100},{"F","C-","C","C+","B-","B","B+","A-","A","A+","Invalid Entry"})</f>
        <v>A+</v>
      </c>
      <c r="P5">
        <f>LOOKUP(N5,{0,40,44,49,54,59,65,70,75,79,100},{0,2,2.25,2.5,2.75,3,3.25,3.5,3.75,4,"Invalid Entry"})</f>
        <v>4</v>
      </c>
      <c r="Q5">
        <v>28</v>
      </c>
      <c r="R5">
        <v>20</v>
      </c>
      <c r="S5">
        <v>9</v>
      </c>
      <c r="T5">
        <v>39</v>
      </c>
      <c r="U5">
        <f>SUM(IF(Q5&gt;30, 10, IF(Q5&gt;27, 9, IF(Q5&gt;25, 8, IF(Q5&gt;22, 7, IF(Q5&gt;20, 6, 0))))),R5,S5,T5)</f>
        <v>77</v>
      </c>
      <c r="V5" t="str">
        <f>LOOKUP(U5,{0,40,45,50,55,60,65,70,75,80,100},{"F","C-","C","C+","B-","B","B+","A-","A","A+","Invalid Entry"})</f>
        <v>A</v>
      </c>
      <c r="W5">
        <f>LOOKUP(U5,{0,40,44,49,54,59,65,70,75,79,100},{0,2,2.25,2.5,2.75,3,3.25,3.5,3.75,4,"Invalid Entry"})</f>
        <v>3.75</v>
      </c>
      <c r="X5">
        <f>SUM(AE5,AL5,AS5)/3</f>
        <v>4</v>
      </c>
      <c r="Y5">
        <v>27</v>
      </c>
      <c r="Z5">
        <v>20</v>
      </c>
      <c r="AA5">
        <v>9</v>
      </c>
      <c r="AB5">
        <v>48</v>
      </c>
      <c r="AC5">
        <f>SUM(IF(Y5&gt;30, 10, IF(Y5&gt;27, 9, IF(Y5&gt;25, 8, IF(Y5&gt;22, 7, IF(Y5&gt;20, 6, 0))))),Z5,AA5,AB5)</f>
        <v>85</v>
      </c>
      <c r="AD5" t="str">
        <f>LOOKUP(AC5,{0,40,45,50,55,60,65,70,75,80,100},{"F","C-","C","C+","B-","B","B+","A-","A","A+","Invalid Entry"})</f>
        <v>A+</v>
      </c>
      <c r="AE5">
        <f>LOOKUP(AC5,{0,40,44,49,54,59,65,70,75,79,100},{0,2,2.25,2.5,2.75,3,3.25,3.5,3.75,4,"Invalid Entry"})</f>
        <v>4</v>
      </c>
      <c r="AF5">
        <v>27</v>
      </c>
      <c r="AG5">
        <v>18</v>
      </c>
      <c r="AH5">
        <v>6</v>
      </c>
      <c r="AI5">
        <v>48</v>
      </c>
      <c r="AJ5">
        <f>SUM(IF(AF5&gt;30, 10, IF(AF5&gt;27, 9, IF(AF5&gt;25, 8, IF(AF5&gt;22, 7, IF(AF5&gt;20, 6, 0))))),AG5,AH5,AI5)</f>
        <v>80</v>
      </c>
      <c r="AK5" t="str">
        <f>LOOKUP(AJ5,{0,40,45,50,55,60,65,70,75,80,100},{"F","C-","C","C+","B-","B","B+","A-","A","A+","Invalid Entry"})</f>
        <v>A+</v>
      </c>
      <c r="AL5">
        <f>LOOKUP(AJ5,{0,40,44,49,54,59,65,70,75,79,100},{0,2,2.25,2.5,2.75,3,3.25,3.5,3.75,4,"Invalid Entry"})</f>
        <v>4</v>
      </c>
      <c r="AM5">
        <v>23</v>
      </c>
      <c r="AN5">
        <v>18</v>
      </c>
      <c r="AO5">
        <v>9</v>
      </c>
      <c r="AP5">
        <v>50</v>
      </c>
      <c r="AQ5">
        <f>SUM(IF(AM5&gt;30, 10, IF(AM5&gt;27, 9, IF(AM5&gt;25, 8, IF(AM5&gt;22, 7, IF(AM5&gt;20, 6, 0))))),AN5,AO5,AP5)</f>
        <v>84</v>
      </c>
      <c r="AR5" t="str">
        <f>LOOKUP(AQ5,{0,40,45,50,55,60,65,70,75,80,100},{"F","C-","C","C+","B-","B","B+","A-","A","A+","Invalid Entry"})</f>
        <v>A+</v>
      </c>
      <c r="AS5">
        <f>LOOKUP(AQ5,{0,40,44,49,54,59,65,70,75,79,100},{0,2,2.25,2.5,2.75,3,3.25,3.5,3.75,4,"Invalid Entry"})</f>
        <v>4</v>
      </c>
      <c r="AT5">
        <f>SUM(AE5,AL5,AS5)/3</f>
        <v>4</v>
      </c>
      <c r="AU5">
        <f>SUM(X5,AT5)/2</f>
        <v>4</v>
      </c>
    </row>
    <row r="6" spans="2:47" x14ac:dyDescent="0.25">
      <c r="B6" s="1">
        <v>2020135002</v>
      </c>
      <c r="C6">
        <v>23</v>
      </c>
      <c r="D6">
        <v>18</v>
      </c>
      <c r="E6">
        <v>8</v>
      </c>
      <c r="F6">
        <v>45</v>
      </c>
      <c r="G6">
        <f t="shared" si="0"/>
        <v>78</v>
      </c>
      <c r="H6" s="11" t="str">
        <f>LOOKUP(G6,{0,40,45,50,55,60,65,70,75,80,100},{"F","C-","C","C+","B-","B","B+","A-","A","A+","Invalid Entry"})</f>
        <v>A</v>
      </c>
      <c r="I6" s="11">
        <f>LOOKUP(G6,{0,40,44,49,54,59,65,70,75,79,100},{0,2,2.25,2.5,2.75,3,3.25,3.5,3.75,4,"Invalid Entry"})</f>
        <v>3.75</v>
      </c>
      <c r="J6">
        <v>26</v>
      </c>
      <c r="K6">
        <v>20</v>
      </c>
      <c r="L6">
        <v>8</v>
      </c>
      <c r="M6">
        <v>36</v>
      </c>
      <c r="N6">
        <f t="shared" ref="N6:N24" si="1">SUM(IF(J6&gt;30, 10, IF(J6&gt;27, 9, IF(J6&gt;25, 8, IF(J6&gt;22, 7, IF(J6&gt;20, 6, 0))))),K6,L6,M6)</f>
        <v>72</v>
      </c>
      <c r="O6" s="11" t="str">
        <f>LOOKUP(N6,{0,40,45,50,55,60,65,70,75,80,100},{"F","C-","C","C+","B-","B","B+","A-","A","A+","Invalid Entry"})</f>
        <v>A-</v>
      </c>
      <c r="P6" s="11">
        <f>LOOKUP(N6,{0,40,44,49,54,59,65,70,75,79,100},{0,2,2.25,2.5,2.75,3,3.25,3.5,3.75,4,"Invalid Entry"})</f>
        <v>3.5</v>
      </c>
      <c r="Q6">
        <v>25</v>
      </c>
      <c r="R6">
        <v>16</v>
      </c>
      <c r="S6">
        <v>7</v>
      </c>
      <c r="T6">
        <v>45</v>
      </c>
      <c r="U6">
        <f t="shared" ref="U6:U24" si="2">SUM(IF(Q6&gt;30, 10, IF(Q6&gt;27, 9, IF(Q6&gt;25, 8, IF(Q6&gt;22, 7, IF(Q6&gt;20, 6, 0))))),R6,S6,T6)</f>
        <v>75</v>
      </c>
      <c r="V6" s="11" t="str">
        <f>LOOKUP(U6,{0,40,45,50,55,60,65,70,75,80,100},{"F","C-","C","C+","B-","B","B+","A-","A","A+","Invalid Entry"})</f>
        <v>A</v>
      </c>
      <c r="W6" s="11">
        <f>LOOKUP(U6,{0,40,44,49,54,59,65,70,75,79,100},{0,2,2.25,2.5,2.75,3,3.25,3.5,3.75,4,"Invalid Entry"})</f>
        <v>3.75</v>
      </c>
      <c r="X6" s="11">
        <f>SUM(I6,P6,W6)/3</f>
        <v>3.6666666666666665</v>
      </c>
      <c r="Y6">
        <v>30</v>
      </c>
      <c r="Z6">
        <v>17</v>
      </c>
      <c r="AA6">
        <v>7</v>
      </c>
      <c r="AB6">
        <v>43</v>
      </c>
      <c r="AC6">
        <f t="shared" ref="AC6:AC24" si="3">SUM(IF(Y6&gt;30, 10, IF(Y6&gt;27, 9, IF(Y6&gt;25, 8, IF(Y6&gt;22, 7, IF(Y6&gt;20, 6, 0))))),Z6,AA6,AB6)</f>
        <v>76</v>
      </c>
      <c r="AD6" s="11" t="str">
        <f>LOOKUP(AC6,{0,40,45,50,55,60,65,70,75,80,100},{"F","C-","C","C+","B-","B","B+","A-","A","A+","Invalid Entry"})</f>
        <v>A</v>
      </c>
      <c r="AE6" s="11">
        <f>LOOKUP(AC6,{0,40,44,49,54,59,65,70,75,79,100},{0,2,2.25,2.5,2.75,3,3.25,3.5,3.75,4,"Invalid Entry"})</f>
        <v>3.75</v>
      </c>
      <c r="AF6">
        <v>25</v>
      </c>
      <c r="AG6">
        <v>19</v>
      </c>
      <c r="AH6">
        <v>8</v>
      </c>
      <c r="AI6">
        <v>45</v>
      </c>
      <c r="AJ6">
        <f t="shared" ref="AJ6:AJ24" si="4">SUM(IF(AF6&gt;30, 10, IF(AF6&gt;27, 9, IF(AF6&gt;25, 8, IF(AF6&gt;22, 7, IF(AF6&gt;20, 6, 0))))),AG6,AH6,AI6)</f>
        <v>79</v>
      </c>
      <c r="AK6" s="11" t="str">
        <f>LOOKUP(AJ6,{0,40,45,50,55,60,65,70,75,80,100},{"F","C-","C","C+","B-","B","B+","A-","A","A+","Invalid Entry"})</f>
        <v>A</v>
      </c>
      <c r="AL6" s="11">
        <f>LOOKUP(AJ6,{0,40,44,49,54,59,65,70,75,79,100},{0,2,2.25,2.5,2.75,3,3.25,3.5,3.75,4,"Invalid Entry"})</f>
        <v>4</v>
      </c>
      <c r="AM6">
        <v>25</v>
      </c>
      <c r="AN6">
        <v>15</v>
      </c>
      <c r="AO6">
        <v>8</v>
      </c>
      <c r="AP6">
        <v>39</v>
      </c>
      <c r="AQ6">
        <f t="shared" ref="AQ6:AQ24" si="5">SUM(IF(AM6&gt;30, 10, IF(AM6&gt;27, 9, IF(AM6&gt;25, 8, IF(AM6&gt;22, 7, IF(AM6&gt;20, 6, 0))))),AN6,AO6,AP6)</f>
        <v>69</v>
      </c>
      <c r="AR6" s="11" t="str">
        <f>LOOKUP(AQ6,{0,40,45,50,55,60,65,70,75,80,100},{"F","C-","C","C+","B-","B","B+","A-","A","A+","Invalid Entry"})</f>
        <v>B+</v>
      </c>
      <c r="AS6" s="11">
        <f>LOOKUP(AQ6,{0,40,44,49,54,59,65,70,75,79,100},{0,2,2.25,2.5,2.75,3,3.25,3.5,3.75,4,"Invalid Entry"})</f>
        <v>3.25</v>
      </c>
      <c r="AT6" s="11">
        <f t="shared" ref="AT6:AT24" si="6">SUM(AE6,AL6,AS6)/3</f>
        <v>3.6666666666666665</v>
      </c>
      <c r="AU6" s="11">
        <f t="shared" ref="AU6:AU24" si="7">SUM(X6,AT6)/2</f>
        <v>3.6666666666666665</v>
      </c>
    </row>
    <row r="7" spans="2:47" x14ac:dyDescent="0.25">
      <c r="B7" s="1">
        <v>2020135003</v>
      </c>
      <c r="C7">
        <v>30</v>
      </c>
      <c r="D7">
        <v>14</v>
      </c>
      <c r="E7">
        <v>7</v>
      </c>
      <c r="F7">
        <v>46</v>
      </c>
      <c r="G7">
        <f t="shared" si="0"/>
        <v>76</v>
      </c>
      <c r="H7" s="11" t="str">
        <f>LOOKUP(G7,{0,40,45,50,55,60,65,70,75,80,100},{"F","C-","C","C+","B-","B","B+","A-","A","A+","Invalid Entry"})</f>
        <v>A</v>
      </c>
      <c r="I7" s="11">
        <f>LOOKUP(G7,{0,40,44,49,54,59,65,70,75,79,100},{0,2,2.25,2.5,2.75,3,3.25,3.5,3.75,4,"Invalid Entry"})</f>
        <v>3.75</v>
      </c>
      <c r="J7">
        <v>30</v>
      </c>
      <c r="K7">
        <v>15</v>
      </c>
      <c r="L7">
        <v>7</v>
      </c>
      <c r="M7">
        <v>45</v>
      </c>
      <c r="N7">
        <f t="shared" si="1"/>
        <v>76</v>
      </c>
      <c r="O7" s="11" t="str">
        <f>LOOKUP(N7,{0,40,45,50,55,60,65,70,75,80,100},{"F","C-","C","C+","B-","B","B+","A-","A","A+","Invalid Entry"})</f>
        <v>A</v>
      </c>
      <c r="P7" s="11">
        <f>LOOKUP(N7,{0,40,44,49,54,59,65,70,75,79,100},{0,2,2.25,2.5,2.75,3,3.25,3.5,3.75,4,"Invalid Entry"})</f>
        <v>3.75</v>
      </c>
      <c r="Q7">
        <v>30</v>
      </c>
      <c r="R7">
        <v>13</v>
      </c>
      <c r="S7">
        <v>8</v>
      </c>
      <c r="T7">
        <v>46</v>
      </c>
      <c r="U7">
        <f t="shared" si="2"/>
        <v>76</v>
      </c>
      <c r="V7" s="11" t="str">
        <f>LOOKUP(U7,{0,40,45,50,55,60,65,70,75,80,100},{"F","C-","C","C+","B-","B","B+","A-","A","A+","Invalid Entry"})</f>
        <v>A</v>
      </c>
      <c r="W7" s="11">
        <f>LOOKUP(U7,{0,40,44,49,54,59,65,70,75,79,100},{0,2,2.25,2.5,2.75,3,3.25,3.5,3.75,4,"Invalid Entry"})</f>
        <v>3.75</v>
      </c>
      <c r="X7" s="11">
        <f t="shared" ref="X6:X24" si="8">SUM(I7,P7,W7)/3</f>
        <v>3.75</v>
      </c>
      <c r="Y7">
        <v>26</v>
      </c>
      <c r="Z7">
        <v>16</v>
      </c>
      <c r="AA7">
        <v>6</v>
      </c>
      <c r="AB7">
        <v>45</v>
      </c>
      <c r="AC7">
        <f t="shared" si="3"/>
        <v>75</v>
      </c>
      <c r="AD7" s="11" t="str">
        <f>LOOKUP(AC7,{0,40,45,50,55,60,65,70,75,80,100},{"F","C-","C","C+","B-","B","B+","A-","A","A+","Invalid Entry"})</f>
        <v>A</v>
      </c>
      <c r="AE7" s="11">
        <f>LOOKUP(AC7,{0,40,44,49,54,59,65,70,75,79,100},{0,2,2.25,2.5,2.75,3,3.25,3.5,3.75,4,"Invalid Entry"})</f>
        <v>3.75</v>
      </c>
      <c r="AF7">
        <v>26</v>
      </c>
      <c r="AG7">
        <v>17</v>
      </c>
      <c r="AH7">
        <v>9</v>
      </c>
      <c r="AI7">
        <v>46</v>
      </c>
      <c r="AJ7">
        <f t="shared" si="4"/>
        <v>80</v>
      </c>
      <c r="AK7" s="11" t="str">
        <f>LOOKUP(AJ7,{0,40,45,50,55,60,65,70,75,80,100},{"F","C-","C","C+","B-","B","B+","A-","A","A+","Invalid Entry"})</f>
        <v>A+</v>
      </c>
      <c r="AL7" s="11">
        <f>LOOKUP(AJ7,{0,40,44,49,54,59,65,70,75,79,100},{0,2,2.25,2.5,2.75,3,3.25,3.5,3.75,4,"Invalid Entry"})</f>
        <v>4</v>
      </c>
      <c r="AM7">
        <v>30</v>
      </c>
      <c r="AN7">
        <v>16</v>
      </c>
      <c r="AO7">
        <v>9</v>
      </c>
      <c r="AP7">
        <v>42</v>
      </c>
      <c r="AQ7">
        <f t="shared" si="5"/>
        <v>76</v>
      </c>
      <c r="AR7" s="11" t="str">
        <f>LOOKUP(AQ7,{0,40,45,50,55,60,65,70,75,80,100},{"F","C-","C","C+","B-","B","B+","A-","A","A+","Invalid Entry"})</f>
        <v>A</v>
      </c>
      <c r="AS7" s="11">
        <f>LOOKUP(AQ7,{0,40,44,49,54,59,65,70,75,79,100},{0,2,2.25,2.5,2.75,3,3.25,3.5,3.75,4,"Invalid Entry"})</f>
        <v>3.75</v>
      </c>
      <c r="AT7" s="11">
        <f t="shared" si="6"/>
        <v>3.8333333333333335</v>
      </c>
      <c r="AU7" s="11">
        <f t="shared" si="7"/>
        <v>3.791666666666667</v>
      </c>
    </row>
    <row r="8" spans="2:47" x14ac:dyDescent="0.25">
      <c r="B8" s="1">
        <v>2020135004</v>
      </c>
      <c r="C8">
        <v>23</v>
      </c>
      <c r="D8">
        <v>12</v>
      </c>
      <c r="E8">
        <v>8</v>
      </c>
      <c r="F8">
        <v>47</v>
      </c>
      <c r="G8">
        <f t="shared" si="0"/>
        <v>74</v>
      </c>
      <c r="H8" s="11" t="str">
        <f>LOOKUP(G8,{0,40,45,50,55,60,65,70,75,80,100},{"F","C-","C","C+","B-","B","B+","A-","A","A+","Invalid Entry"})</f>
        <v>A-</v>
      </c>
      <c r="I8" s="11">
        <f>LOOKUP(G8,{0,40,44,49,54,59,65,70,75,79,100},{0,2,2.25,2.5,2.75,3,3.25,3.5,3.75,4,"Invalid Entry"})</f>
        <v>3.5</v>
      </c>
      <c r="J8">
        <v>28</v>
      </c>
      <c r="K8">
        <v>16</v>
      </c>
      <c r="L8">
        <v>6</v>
      </c>
      <c r="M8">
        <v>47</v>
      </c>
      <c r="N8">
        <f t="shared" si="1"/>
        <v>78</v>
      </c>
      <c r="O8" s="11" t="str">
        <f>LOOKUP(N8,{0,40,45,50,55,60,65,70,75,80,100},{"F","C-","C","C+","B-","B","B+","A-","A","A+","Invalid Entry"})</f>
        <v>A</v>
      </c>
      <c r="P8" s="11">
        <f>LOOKUP(N8,{0,40,44,49,54,59,65,70,75,79,100},{0,2,2.25,2.5,2.75,3,3.25,3.5,3.75,4,"Invalid Entry"})</f>
        <v>3.75</v>
      </c>
      <c r="Q8">
        <v>25</v>
      </c>
      <c r="R8">
        <v>14</v>
      </c>
      <c r="S8">
        <v>9</v>
      </c>
      <c r="T8">
        <v>43</v>
      </c>
      <c r="U8">
        <f t="shared" si="2"/>
        <v>73</v>
      </c>
      <c r="V8" s="11" t="str">
        <f>LOOKUP(U8,{0,40,45,50,55,60,65,70,75,80,100},{"F","C-","C","C+","B-","B","B+","A-","A","A+","Invalid Entry"})</f>
        <v>A-</v>
      </c>
      <c r="W8" s="11">
        <f>LOOKUP(U8,{0,40,44,49,54,59,65,70,75,79,100},{0,2,2.25,2.5,2.75,3,3.25,3.5,3.75,4,"Invalid Entry"})</f>
        <v>3.5</v>
      </c>
      <c r="X8" s="11">
        <f t="shared" si="8"/>
        <v>3.5833333333333335</v>
      </c>
      <c r="Y8">
        <v>24</v>
      </c>
      <c r="Z8">
        <v>14</v>
      </c>
      <c r="AA8">
        <v>8</v>
      </c>
      <c r="AB8">
        <v>46</v>
      </c>
      <c r="AC8">
        <f t="shared" si="3"/>
        <v>75</v>
      </c>
      <c r="AD8" s="11" t="str">
        <f>LOOKUP(AC8,{0,40,45,50,55,60,65,70,75,80,100},{"F","C-","C","C+","B-","B","B+","A-","A","A+","Invalid Entry"})</f>
        <v>A</v>
      </c>
      <c r="AE8" s="11">
        <f>LOOKUP(AC8,{0,40,44,49,54,59,65,70,75,79,100},{0,2,2.25,2.5,2.75,3,3.25,3.5,3.75,4,"Invalid Entry"})</f>
        <v>3.75</v>
      </c>
      <c r="AF8">
        <v>26</v>
      </c>
      <c r="AG8">
        <v>11</v>
      </c>
      <c r="AH8">
        <v>7</v>
      </c>
      <c r="AI8">
        <v>43</v>
      </c>
      <c r="AJ8">
        <f t="shared" si="4"/>
        <v>69</v>
      </c>
      <c r="AK8" s="11" t="str">
        <f>LOOKUP(AJ8,{0,40,45,50,55,60,65,70,75,80,100},{"F","C-","C","C+","B-","B","B+","A-","A","A+","Invalid Entry"})</f>
        <v>B+</v>
      </c>
      <c r="AL8" s="11">
        <f>LOOKUP(AJ8,{0,40,44,49,54,59,65,70,75,79,100},{0,2,2.25,2.5,2.75,3,3.25,3.5,3.75,4,"Invalid Entry"})</f>
        <v>3.25</v>
      </c>
      <c r="AM8">
        <v>25</v>
      </c>
      <c r="AN8">
        <v>15</v>
      </c>
      <c r="AO8">
        <v>8</v>
      </c>
      <c r="AP8">
        <v>38</v>
      </c>
      <c r="AQ8">
        <f t="shared" si="5"/>
        <v>68</v>
      </c>
      <c r="AR8" s="11" t="str">
        <f>LOOKUP(AQ8,{0,40,45,50,55,60,65,70,75,80,100},{"F","C-","C","C+","B-","B","B+","A-","A","A+","Invalid Entry"})</f>
        <v>B+</v>
      </c>
      <c r="AS8" s="11">
        <f>LOOKUP(AQ8,{0,40,44,49,54,59,65,70,75,79,100},{0,2,2.25,2.5,2.75,3,3.25,3.5,3.75,4,"Invalid Entry"})</f>
        <v>3.25</v>
      </c>
      <c r="AT8" s="11">
        <f t="shared" si="6"/>
        <v>3.4166666666666665</v>
      </c>
      <c r="AU8" s="11">
        <f t="shared" si="7"/>
        <v>3.5</v>
      </c>
    </row>
    <row r="9" spans="2:47" x14ac:dyDescent="0.25">
      <c r="B9" s="1">
        <v>2020135005</v>
      </c>
      <c r="C9">
        <v>18</v>
      </c>
      <c r="D9">
        <v>16</v>
      </c>
      <c r="E9">
        <v>6</v>
      </c>
      <c r="F9">
        <v>48</v>
      </c>
      <c r="G9">
        <f t="shared" si="0"/>
        <v>70</v>
      </c>
      <c r="H9" s="11" t="str">
        <f>LOOKUP(G9,{0,40,45,50,55,60,65,70,75,80,100},{"F","C-","C","C+","B-","B","B+","A-","A","A+","Invalid Entry"})</f>
        <v>A-</v>
      </c>
      <c r="I9" s="11">
        <f>LOOKUP(G9,{0,40,44,49,54,59,65,70,75,79,100},{0,2,2.25,2.5,2.75,3,3.25,3.5,3.75,4,"Invalid Entry"})</f>
        <v>3.5</v>
      </c>
      <c r="J9">
        <v>25</v>
      </c>
      <c r="K9">
        <v>17</v>
      </c>
      <c r="L9">
        <v>7</v>
      </c>
      <c r="M9">
        <v>56</v>
      </c>
      <c r="N9">
        <f t="shared" si="1"/>
        <v>87</v>
      </c>
      <c r="O9" s="11" t="str">
        <f>LOOKUP(N9,{0,40,45,50,55,60,65,70,75,80,100},{"F","C-","C","C+","B-","B","B+","A-","A","A+","Invalid Entry"})</f>
        <v>A+</v>
      </c>
      <c r="P9" s="11">
        <f>LOOKUP(N9,{0,40,44,49,54,59,65,70,75,79,100},{0,2,2.25,2.5,2.75,3,3.25,3.5,3.75,4,"Invalid Entry"})</f>
        <v>4</v>
      </c>
      <c r="Q9">
        <v>30</v>
      </c>
      <c r="R9">
        <v>15</v>
      </c>
      <c r="S9">
        <v>8</v>
      </c>
      <c r="T9">
        <v>42</v>
      </c>
      <c r="U9">
        <f t="shared" si="2"/>
        <v>74</v>
      </c>
      <c r="V9" s="11" t="str">
        <f>LOOKUP(U9,{0,40,45,50,55,60,65,70,75,80,100},{"F","C-","C","C+","B-","B","B+","A-","A","A+","Invalid Entry"})</f>
        <v>A-</v>
      </c>
      <c r="W9" s="11">
        <f>LOOKUP(U9,{0,40,44,49,54,59,65,70,75,79,100},{0,2,2.25,2.5,2.75,3,3.25,3.5,3.75,4,"Invalid Entry"})</f>
        <v>3.5</v>
      </c>
      <c r="X9" s="11">
        <f t="shared" si="8"/>
        <v>3.6666666666666665</v>
      </c>
      <c r="Y9">
        <v>23</v>
      </c>
      <c r="Z9">
        <v>17</v>
      </c>
      <c r="AA9">
        <v>6</v>
      </c>
      <c r="AB9">
        <v>47</v>
      </c>
      <c r="AC9">
        <f t="shared" si="3"/>
        <v>77</v>
      </c>
      <c r="AD9" s="11" t="str">
        <f>LOOKUP(AC9,{0,40,45,50,55,60,65,70,75,80,100},{"F","C-","C","C+","B-","B","B+","A-","A","A+","Invalid Entry"})</f>
        <v>A</v>
      </c>
      <c r="AE9" s="11">
        <f>LOOKUP(AC9,{0,40,44,49,54,59,65,70,75,79,100},{0,2,2.25,2.5,2.75,3,3.25,3.5,3.75,4,"Invalid Entry"})</f>
        <v>3.75</v>
      </c>
      <c r="AF9">
        <v>27</v>
      </c>
      <c r="AG9">
        <v>13</v>
      </c>
      <c r="AH9">
        <v>8</v>
      </c>
      <c r="AI9">
        <v>43</v>
      </c>
      <c r="AJ9">
        <f t="shared" si="4"/>
        <v>72</v>
      </c>
      <c r="AK9" s="11" t="str">
        <f>LOOKUP(AJ9,{0,40,45,50,55,60,65,70,75,80,100},{"F","C-","C","C+","B-","B","B+","A-","A","A+","Invalid Entry"})</f>
        <v>A-</v>
      </c>
      <c r="AL9" s="11">
        <f>LOOKUP(AJ9,{0,40,44,49,54,59,65,70,75,79,100},{0,2,2.25,2.5,2.75,3,3.25,3.5,3.75,4,"Invalid Entry"})</f>
        <v>3.5</v>
      </c>
      <c r="AM9">
        <v>26</v>
      </c>
      <c r="AN9">
        <v>14</v>
      </c>
      <c r="AO9">
        <v>9</v>
      </c>
      <c r="AP9">
        <v>43</v>
      </c>
      <c r="AQ9">
        <f t="shared" si="5"/>
        <v>74</v>
      </c>
      <c r="AR9" s="11" t="str">
        <f>LOOKUP(AQ9,{0,40,45,50,55,60,65,70,75,80,100},{"F","C-","C","C+","B-","B","B+","A-","A","A+","Invalid Entry"})</f>
        <v>A-</v>
      </c>
      <c r="AS9" s="11">
        <f>LOOKUP(AQ9,{0,40,44,49,54,59,65,70,75,79,100},{0,2,2.25,2.5,2.75,3,3.25,3.5,3.75,4,"Invalid Entry"})</f>
        <v>3.5</v>
      </c>
      <c r="AT9" s="11">
        <f t="shared" si="6"/>
        <v>3.5833333333333335</v>
      </c>
      <c r="AU9" s="11">
        <f t="shared" si="7"/>
        <v>3.625</v>
      </c>
    </row>
    <row r="10" spans="2:47" x14ac:dyDescent="0.25">
      <c r="B10" s="1">
        <v>2020135006</v>
      </c>
      <c r="C10">
        <v>15</v>
      </c>
      <c r="D10">
        <v>14</v>
      </c>
      <c r="E10">
        <v>7</v>
      </c>
      <c r="F10">
        <v>50</v>
      </c>
      <c r="G10">
        <f t="shared" si="0"/>
        <v>71</v>
      </c>
      <c r="H10" s="11" t="str">
        <f>LOOKUP(G10,{0,40,45,50,55,60,65,70,75,80,100},{"F","C-","C","C+","B-","B","B+","A-","A","A+","Invalid Entry"})</f>
        <v>A-</v>
      </c>
      <c r="I10" s="11">
        <f>LOOKUP(G10,{0,40,44,49,54,59,65,70,75,79,100},{0,2,2.25,2.5,2.75,3,3.25,3.5,3.75,4,"Invalid Entry"})</f>
        <v>3.5</v>
      </c>
      <c r="J10">
        <v>22</v>
      </c>
      <c r="K10">
        <v>10</v>
      </c>
      <c r="L10">
        <v>8</v>
      </c>
      <c r="M10">
        <v>44</v>
      </c>
      <c r="N10">
        <f t="shared" si="1"/>
        <v>68</v>
      </c>
      <c r="O10" s="11" t="str">
        <f>LOOKUP(N10,{0,40,45,50,55,60,65,70,75,80,100},{"F","C-","C","C+","B-","B","B+","A-","A","A+","Invalid Entry"})</f>
        <v>B+</v>
      </c>
      <c r="P10" s="11">
        <f>LOOKUP(N10,{0,40,44,49,54,59,65,70,75,79,100},{0,2,2.25,2.5,2.75,3,3.25,3.5,3.75,4,"Invalid Entry"})</f>
        <v>3.25</v>
      </c>
      <c r="Q10">
        <v>24</v>
      </c>
      <c r="R10">
        <v>15</v>
      </c>
      <c r="S10">
        <v>9</v>
      </c>
      <c r="T10">
        <v>45</v>
      </c>
      <c r="U10">
        <f t="shared" si="2"/>
        <v>76</v>
      </c>
      <c r="V10" s="11" t="str">
        <f>LOOKUP(U10,{0,40,45,50,55,60,65,70,75,80,100},{"F","C-","C","C+","B-","B","B+","A-","A","A+","Invalid Entry"})</f>
        <v>A</v>
      </c>
      <c r="W10" s="11">
        <f>LOOKUP(U10,{0,40,44,49,54,59,65,70,75,79,100},{0,2,2.25,2.5,2.75,3,3.25,3.5,3.75,4,"Invalid Entry"})</f>
        <v>3.75</v>
      </c>
      <c r="X10" s="11">
        <f t="shared" si="8"/>
        <v>3.5</v>
      </c>
      <c r="Y10">
        <v>22</v>
      </c>
      <c r="Z10">
        <v>18</v>
      </c>
      <c r="AA10">
        <v>8</v>
      </c>
      <c r="AB10">
        <v>39</v>
      </c>
      <c r="AC10">
        <f t="shared" si="3"/>
        <v>71</v>
      </c>
      <c r="AD10" s="11" t="str">
        <f>LOOKUP(AC10,{0,40,45,50,55,60,65,70,75,80,100},{"F","C-","C","C+","B-","B","B+","A-","A","A+","Invalid Entry"})</f>
        <v>A-</v>
      </c>
      <c r="AE10" s="11">
        <f>LOOKUP(AC10,{0,40,44,49,54,59,65,70,75,79,100},{0,2,2.25,2.5,2.75,3,3.25,3.5,3.75,4,"Invalid Entry"})</f>
        <v>3.5</v>
      </c>
      <c r="AF10">
        <v>24</v>
      </c>
      <c r="AG10">
        <v>14</v>
      </c>
      <c r="AH10">
        <v>9</v>
      </c>
      <c r="AI10">
        <v>42</v>
      </c>
      <c r="AJ10">
        <f t="shared" si="4"/>
        <v>72</v>
      </c>
      <c r="AK10" s="11" t="str">
        <f>LOOKUP(AJ10,{0,40,45,50,55,60,65,70,75,80,100},{"F","C-","C","C+","B-","B","B+","A-","A","A+","Invalid Entry"})</f>
        <v>A-</v>
      </c>
      <c r="AL10" s="11">
        <f>LOOKUP(AJ10,{0,40,44,49,54,59,65,70,75,79,100},{0,2,2.25,2.5,2.75,3,3.25,3.5,3.75,4,"Invalid Entry"})</f>
        <v>3.5</v>
      </c>
      <c r="AM10">
        <v>27</v>
      </c>
      <c r="AN10">
        <v>15</v>
      </c>
      <c r="AO10">
        <v>8</v>
      </c>
      <c r="AP10">
        <v>42</v>
      </c>
      <c r="AQ10">
        <f t="shared" si="5"/>
        <v>73</v>
      </c>
      <c r="AR10" s="11" t="str">
        <f>LOOKUP(AQ10,{0,40,45,50,55,60,65,70,75,80,100},{"F","C-","C","C+","B-","B","B+","A-","A","A+","Invalid Entry"})</f>
        <v>A-</v>
      </c>
      <c r="AS10" s="11">
        <f>LOOKUP(AQ10,{0,40,44,49,54,59,65,70,75,79,100},{0,2,2.25,2.5,2.75,3,3.25,3.5,3.75,4,"Invalid Entry"})</f>
        <v>3.5</v>
      </c>
      <c r="AT10" s="11">
        <f t="shared" si="6"/>
        <v>3.5</v>
      </c>
      <c r="AU10" s="11">
        <f t="shared" si="7"/>
        <v>3.5</v>
      </c>
    </row>
    <row r="11" spans="2:47" x14ac:dyDescent="0.25">
      <c r="B11" s="1">
        <v>2020135007</v>
      </c>
      <c r="C11">
        <v>20</v>
      </c>
      <c r="D11">
        <v>17</v>
      </c>
      <c r="E11">
        <v>8</v>
      </c>
      <c r="F11">
        <v>55</v>
      </c>
      <c r="G11">
        <f t="shared" si="0"/>
        <v>80</v>
      </c>
      <c r="H11" s="11" t="str">
        <f>LOOKUP(G11,{0,40,45,50,55,60,65,70,75,80,100},{"F","C-","C","C+","B-","B","B+","A-","A","A+","Invalid Entry"})</f>
        <v>A+</v>
      </c>
      <c r="I11" s="11">
        <f>LOOKUP(G11,{0,40,44,49,54,59,65,70,75,79,100},{0,2,2.25,2.5,2.75,3,3.25,3.5,3.75,4,"Invalid Entry"})</f>
        <v>4</v>
      </c>
      <c r="J11">
        <v>18</v>
      </c>
      <c r="K11">
        <v>15</v>
      </c>
      <c r="L11">
        <v>9</v>
      </c>
      <c r="M11">
        <v>43</v>
      </c>
      <c r="N11">
        <f t="shared" si="1"/>
        <v>67</v>
      </c>
      <c r="O11" s="11" t="str">
        <f>LOOKUP(N11,{0,40,45,50,55,60,65,70,75,80,100},{"F","C-","C","C+","B-","B","B+","A-","A","A+","Invalid Entry"})</f>
        <v>B+</v>
      </c>
      <c r="P11" s="11">
        <f>LOOKUP(N11,{0,40,44,49,54,59,65,70,75,79,100},{0,2,2.25,2.5,2.75,3,3.25,3.5,3.75,4,"Invalid Entry"})</f>
        <v>3.25</v>
      </c>
      <c r="Q11">
        <v>23</v>
      </c>
      <c r="R11">
        <v>14</v>
      </c>
      <c r="S11">
        <v>8</v>
      </c>
      <c r="T11">
        <v>43</v>
      </c>
      <c r="U11">
        <f t="shared" si="2"/>
        <v>72</v>
      </c>
      <c r="V11" s="11" t="str">
        <f>LOOKUP(U11,{0,40,45,50,55,60,65,70,75,80,100},{"F","C-","C","C+","B-","B","B+","A-","A","A+","Invalid Entry"})</f>
        <v>A-</v>
      </c>
      <c r="W11" s="11">
        <f>LOOKUP(U11,{0,40,44,49,54,59,65,70,75,79,100},{0,2,2.25,2.5,2.75,3,3.25,3.5,3.75,4,"Invalid Entry"})</f>
        <v>3.5</v>
      </c>
      <c r="X11" s="11">
        <f t="shared" si="8"/>
        <v>3.5833333333333335</v>
      </c>
      <c r="Y11">
        <v>26</v>
      </c>
      <c r="Z11">
        <v>14</v>
      </c>
      <c r="AA11">
        <v>9</v>
      </c>
      <c r="AB11">
        <v>32</v>
      </c>
      <c r="AC11">
        <f t="shared" si="3"/>
        <v>63</v>
      </c>
      <c r="AD11" s="11" t="str">
        <f>LOOKUP(AC11,{0,40,45,50,55,60,65,70,75,80,100},{"F","C-","C","C+","B-","B","B+","A-","A","A+","Invalid Entry"})</f>
        <v>B</v>
      </c>
      <c r="AE11" s="11">
        <f>LOOKUP(AC11,{0,40,44,49,54,59,65,70,75,79,100},{0,2,2.25,2.5,2.75,3,3.25,3.5,3.75,4,"Invalid Entry"})</f>
        <v>3</v>
      </c>
      <c r="AF11">
        <v>25</v>
      </c>
      <c r="AG11">
        <v>16</v>
      </c>
      <c r="AH11">
        <v>7</v>
      </c>
      <c r="AI11">
        <v>43</v>
      </c>
      <c r="AJ11">
        <f t="shared" si="4"/>
        <v>73</v>
      </c>
      <c r="AK11" s="11" t="str">
        <f>LOOKUP(AJ11,{0,40,45,50,55,60,65,70,75,80,100},{"F","C-","C","C+","B-","B","B+","A-","A","A+","Invalid Entry"})</f>
        <v>A-</v>
      </c>
      <c r="AL11" s="11">
        <f>LOOKUP(AJ11,{0,40,44,49,54,59,65,70,75,79,100},{0,2,2.25,2.5,2.75,3,3.25,3.5,3.75,4,"Invalid Entry"})</f>
        <v>3.5</v>
      </c>
      <c r="AM11">
        <v>25</v>
      </c>
      <c r="AN11">
        <v>15</v>
      </c>
      <c r="AO11">
        <v>9</v>
      </c>
      <c r="AP11">
        <v>46</v>
      </c>
      <c r="AQ11">
        <f t="shared" si="5"/>
        <v>77</v>
      </c>
      <c r="AR11" s="11" t="str">
        <f>LOOKUP(AQ11,{0,40,45,50,55,60,65,70,75,80,100},{"F","C-","C","C+","B-","B","B+","A-","A","A+","Invalid Entry"})</f>
        <v>A</v>
      </c>
      <c r="AS11" s="11">
        <f>LOOKUP(AQ11,{0,40,44,49,54,59,65,70,75,79,100},{0,2,2.25,2.5,2.75,3,3.25,3.5,3.75,4,"Invalid Entry"})</f>
        <v>3.75</v>
      </c>
      <c r="AT11" s="11">
        <f t="shared" si="6"/>
        <v>3.4166666666666665</v>
      </c>
      <c r="AU11" s="11">
        <f t="shared" si="7"/>
        <v>3.5</v>
      </c>
    </row>
    <row r="12" spans="2:47" x14ac:dyDescent="0.25">
      <c r="B12" s="1">
        <v>2020135008</v>
      </c>
      <c r="C12">
        <v>24</v>
      </c>
      <c r="D12">
        <v>19</v>
      </c>
      <c r="E12">
        <v>7</v>
      </c>
      <c r="F12">
        <v>44</v>
      </c>
      <c r="G12">
        <f t="shared" si="0"/>
        <v>77</v>
      </c>
      <c r="H12" s="11" t="str">
        <f>LOOKUP(G12,{0,40,45,50,55,60,65,70,75,80,100},{"F","C-","C","C+","B-","B","B+","A-","A","A+","Invalid Entry"})</f>
        <v>A</v>
      </c>
      <c r="I12" s="11">
        <f>LOOKUP(G12,{0,40,44,49,54,59,65,70,75,79,100},{0,2,2.25,2.5,2.75,3,3.25,3.5,3.75,4,"Invalid Entry"})</f>
        <v>3.75</v>
      </c>
      <c r="J12">
        <v>22</v>
      </c>
      <c r="K12">
        <v>12</v>
      </c>
      <c r="L12">
        <v>7</v>
      </c>
      <c r="M12">
        <v>42</v>
      </c>
      <c r="N12">
        <f t="shared" si="1"/>
        <v>67</v>
      </c>
      <c r="O12" s="11" t="str">
        <f>LOOKUP(N12,{0,40,45,50,55,60,65,70,75,80,100},{"F","C-","C","C+","B-","B","B+","A-","A","A+","Invalid Entry"})</f>
        <v>B+</v>
      </c>
      <c r="P12" s="11">
        <f>LOOKUP(N12,{0,40,44,49,54,59,65,70,75,79,100},{0,2,2.25,2.5,2.75,3,3.25,3.5,3.75,4,"Invalid Entry"})</f>
        <v>3.25</v>
      </c>
      <c r="Q12">
        <v>24</v>
      </c>
      <c r="R12">
        <v>16</v>
      </c>
      <c r="S12">
        <v>7</v>
      </c>
      <c r="T12">
        <v>44</v>
      </c>
      <c r="U12">
        <f t="shared" si="2"/>
        <v>74</v>
      </c>
      <c r="V12" s="11" t="str">
        <f>LOOKUP(U12,{0,40,45,50,55,60,65,70,75,80,100},{"F","C-","C","C+","B-","B","B+","A-","A","A+","Invalid Entry"})</f>
        <v>A-</v>
      </c>
      <c r="W12" s="11">
        <f>LOOKUP(U12,{0,40,44,49,54,59,65,70,75,79,100},{0,2,2.25,2.5,2.75,3,3.25,3.5,3.75,4,"Invalid Entry"})</f>
        <v>3.5</v>
      </c>
      <c r="X12" s="11">
        <f t="shared" si="8"/>
        <v>3.5</v>
      </c>
      <c r="Y12">
        <v>27</v>
      </c>
      <c r="Z12">
        <v>13</v>
      </c>
      <c r="AA12">
        <v>7</v>
      </c>
      <c r="AB12">
        <v>34</v>
      </c>
      <c r="AC12">
        <f t="shared" si="3"/>
        <v>62</v>
      </c>
      <c r="AD12" s="11" t="str">
        <f>LOOKUP(AC12,{0,40,45,50,55,60,65,70,75,80,100},{"F","C-","C","C+","B-","B","B+","A-","A","A+","Invalid Entry"})</f>
        <v>B</v>
      </c>
      <c r="AE12" s="11">
        <f>LOOKUP(AC12,{0,40,44,49,54,59,65,70,75,79,100},{0,2,2.25,2.5,2.75,3,3.25,3.5,3.75,4,"Invalid Entry"})</f>
        <v>3</v>
      </c>
      <c r="AF12">
        <v>24</v>
      </c>
      <c r="AG12">
        <v>17</v>
      </c>
      <c r="AH12">
        <v>8</v>
      </c>
      <c r="AI12">
        <v>36</v>
      </c>
      <c r="AJ12">
        <f t="shared" si="4"/>
        <v>68</v>
      </c>
      <c r="AK12" s="11" t="str">
        <f>LOOKUP(AJ12,{0,40,45,50,55,60,65,70,75,80,100},{"F","C-","C","C+","B-","B","B+","A-","A","A+","Invalid Entry"})</f>
        <v>B+</v>
      </c>
      <c r="AL12" s="11">
        <f>LOOKUP(AJ12,{0,40,44,49,54,59,65,70,75,79,100},{0,2,2.25,2.5,2.75,3,3.25,3.5,3.75,4,"Invalid Entry"})</f>
        <v>3.25</v>
      </c>
      <c r="AM12">
        <v>26</v>
      </c>
      <c r="AN12">
        <v>15</v>
      </c>
      <c r="AO12">
        <v>9</v>
      </c>
      <c r="AP12">
        <v>45</v>
      </c>
      <c r="AQ12">
        <f t="shared" si="5"/>
        <v>77</v>
      </c>
      <c r="AR12" s="11" t="str">
        <f>LOOKUP(AQ12,{0,40,45,50,55,60,65,70,75,80,100},{"F","C-","C","C+","B-","B","B+","A-","A","A+","Invalid Entry"})</f>
        <v>A</v>
      </c>
      <c r="AS12" s="11">
        <f>LOOKUP(AQ12,{0,40,44,49,54,59,65,70,75,79,100},{0,2,2.25,2.5,2.75,3,3.25,3.5,3.75,4,"Invalid Entry"})</f>
        <v>3.75</v>
      </c>
      <c r="AT12" s="11">
        <f t="shared" si="6"/>
        <v>3.3333333333333335</v>
      </c>
      <c r="AU12" s="11">
        <f t="shared" si="7"/>
        <v>3.416666666666667</v>
      </c>
    </row>
    <row r="13" spans="2:47" x14ac:dyDescent="0.25">
      <c r="B13" s="1">
        <v>2020135009</v>
      </c>
      <c r="C13">
        <v>26</v>
      </c>
      <c r="D13">
        <v>18</v>
      </c>
      <c r="E13">
        <v>6</v>
      </c>
      <c r="F13">
        <v>38</v>
      </c>
      <c r="G13">
        <f t="shared" si="0"/>
        <v>70</v>
      </c>
      <c r="H13" s="11" t="str">
        <f>LOOKUP(G13,{0,40,45,50,55,60,65,70,75,80,100},{"F","C-","C","C+","B-","B","B+","A-","A","A+","Invalid Entry"})</f>
        <v>A-</v>
      </c>
      <c r="I13" s="11">
        <f>LOOKUP(G13,{0,40,44,49,54,59,65,70,75,79,100},{0,2,2.25,2.5,2.75,3,3.25,3.5,3.75,4,"Invalid Entry"})</f>
        <v>3.5</v>
      </c>
      <c r="J13">
        <v>23</v>
      </c>
      <c r="K13">
        <v>11</v>
      </c>
      <c r="L13">
        <v>6</v>
      </c>
      <c r="M13">
        <v>43</v>
      </c>
      <c r="N13">
        <f t="shared" si="1"/>
        <v>67</v>
      </c>
      <c r="O13" s="11" t="str">
        <f>LOOKUP(N13,{0,40,45,50,55,60,65,70,75,80,100},{"F","C-","C","C+","B-","B","B+","A-","A","A+","Invalid Entry"})</f>
        <v>B+</v>
      </c>
      <c r="P13" s="11">
        <f>LOOKUP(N13,{0,40,44,49,54,59,65,70,75,79,100},{0,2,2.25,2.5,2.75,3,3.25,3.5,3.75,4,"Invalid Entry"})</f>
        <v>3.25</v>
      </c>
      <c r="Q13">
        <v>23</v>
      </c>
      <c r="R13">
        <v>17</v>
      </c>
      <c r="S13">
        <v>8</v>
      </c>
      <c r="T13">
        <v>45</v>
      </c>
      <c r="U13">
        <f t="shared" si="2"/>
        <v>77</v>
      </c>
      <c r="V13" s="11" t="str">
        <f>LOOKUP(U13,{0,40,45,50,55,60,65,70,75,80,100},{"F","C-","C","C+","B-","B","B+","A-","A","A+","Invalid Entry"})</f>
        <v>A</v>
      </c>
      <c r="W13" s="11">
        <f>LOOKUP(U13,{0,40,44,49,54,59,65,70,75,79,100},{0,2,2.25,2.5,2.75,3,3.25,3.5,3.75,4,"Invalid Entry"})</f>
        <v>3.75</v>
      </c>
      <c r="X13" s="11">
        <f t="shared" si="8"/>
        <v>3.5</v>
      </c>
      <c r="Y13">
        <v>23</v>
      </c>
      <c r="Z13">
        <v>12</v>
      </c>
      <c r="AA13">
        <v>7</v>
      </c>
      <c r="AB13">
        <v>51</v>
      </c>
      <c r="AC13">
        <f t="shared" si="3"/>
        <v>77</v>
      </c>
      <c r="AD13" s="11" t="str">
        <f>LOOKUP(AC13,{0,40,45,50,55,60,65,70,75,80,100},{"F","C-","C","C+","B-","B","B+","A-","A","A+","Invalid Entry"})</f>
        <v>A</v>
      </c>
      <c r="AE13" s="11">
        <f>LOOKUP(AC13,{0,40,44,49,54,59,65,70,75,79,100},{0,2,2.25,2.5,2.75,3,3.25,3.5,3.75,4,"Invalid Entry"})</f>
        <v>3.75</v>
      </c>
      <c r="AF13">
        <v>22</v>
      </c>
      <c r="AG13">
        <v>17</v>
      </c>
      <c r="AH13">
        <v>9</v>
      </c>
      <c r="AI13">
        <v>45</v>
      </c>
      <c r="AJ13">
        <f t="shared" si="4"/>
        <v>77</v>
      </c>
      <c r="AK13" s="11" t="str">
        <f>LOOKUP(AJ13,{0,40,45,50,55,60,65,70,75,80,100},{"F","C-","C","C+","B-","B","B+","A-","A","A+","Invalid Entry"})</f>
        <v>A</v>
      </c>
      <c r="AL13" s="11">
        <f>LOOKUP(AJ13,{0,40,44,49,54,59,65,70,75,79,100},{0,2,2.25,2.5,2.75,3,3.25,3.5,3.75,4,"Invalid Entry"})</f>
        <v>3.75</v>
      </c>
      <c r="AM13">
        <v>27</v>
      </c>
      <c r="AN13">
        <v>13</v>
      </c>
      <c r="AO13">
        <v>8</v>
      </c>
      <c r="AP13">
        <v>47</v>
      </c>
      <c r="AQ13">
        <f t="shared" si="5"/>
        <v>76</v>
      </c>
      <c r="AR13" s="11" t="str">
        <f>LOOKUP(AQ13,{0,40,45,50,55,60,65,70,75,80,100},{"F","C-","C","C+","B-","B","B+","A-","A","A+","Invalid Entry"})</f>
        <v>A</v>
      </c>
      <c r="AS13" s="11">
        <f>LOOKUP(AQ13,{0,40,44,49,54,59,65,70,75,79,100},{0,2,2.25,2.5,2.75,3,3.25,3.5,3.75,4,"Invalid Entry"})</f>
        <v>3.75</v>
      </c>
      <c r="AT13" s="11">
        <f t="shared" si="6"/>
        <v>3.75</v>
      </c>
      <c r="AU13" s="11">
        <f t="shared" si="7"/>
        <v>3.625</v>
      </c>
    </row>
    <row r="14" spans="2:47" x14ac:dyDescent="0.25">
      <c r="B14" s="1">
        <v>2020135010</v>
      </c>
      <c r="C14">
        <v>26</v>
      </c>
      <c r="D14">
        <v>20</v>
      </c>
      <c r="E14">
        <v>7</v>
      </c>
      <c r="F14">
        <v>36</v>
      </c>
      <c r="G14">
        <f t="shared" si="0"/>
        <v>71</v>
      </c>
      <c r="H14" s="11" t="str">
        <f>LOOKUP(G14,{0,40,45,50,55,60,65,70,75,80,100},{"F","C-","C","C+","B-","B","B+","A-","A","A+","Invalid Entry"})</f>
        <v>A-</v>
      </c>
      <c r="I14" s="11">
        <f>LOOKUP(G14,{0,40,44,49,54,59,65,70,75,79,100},{0,2,2.25,2.5,2.75,3,3.25,3.5,3.75,4,"Invalid Entry"})</f>
        <v>3.5</v>
      </c>
      <c r="J14">
        <v>27</v>
      </c>
      <c r="K14">
        <v>10</v>
      </c>
      <c r="L14">
        <v>5</v>
      </c>
      <c r="M14">
        <v>42</v>
      </c>
      <c r="N14">
        <f t="shared" si="1"/>
        <v>65</v>
      </c>
      <c r="O14" s="11" t="str">
        <f>LOOKUP(N14,{0,40,45,50,55,60,65,70,75,80,100},{"F","C-","C","C+","B-","B","B+","A-","A","A+","Invalid Entry"})</f>
        <v>B+</v>
      </c>
      <c r="P14" s="11">
        <f>LOOKUP(N14,{0,40,44,49,54,59,65,70,75,79,100},{0,2,2.25,2.5,2.75,3,3.25,3.5,3.75,4,"Invalid Entry"})</f>
        <v>3.25</v>
      </c>
      <c r="Q14">
        <v>22</v>
      </c>
      <c r="R14">
        <v>17</v>
      </c>
      <c r="S14">
        <v>8</v>
      </c>
      <c r="T14">
        <v>45</v>
      </c>
      <c r="U14">
        <f t="shared" si="2"/>
        <v>76</v>
      </c>
      <c r="V14" s="11" t="str">
        <f>LOOKUP(U14,{0,40,45,50,55,60,65,70,75,80,100},{"F","C-","C","C+","B-","B","B+","A-","A","A+","Invalid Entry"})</f>
        <v>A</v>
      </c>
      <c r="W14" s="11">
        <f>LOOKUP(U14,{0,40,44,49,54,59,65,70,75,79,100},{0,2,2.25,2.5,2.75,3,3.25,3.5,3.75,4,"Invalid Entry"})</f>
        <v>3.75</v>
      </c>
      <c r="X14" s="11">
        <f t="shared" si="8"/>
        <v>3.5</v>
      </c>
      <c r="Y14">
        <v>30</v>
      </c>
      <c r="Z14">
        <v>15</v>
      </c>
      <c r="AA14">
        <v>8</v>
      </c>
      <c r="AB14">
        <v>54</v>
      </c>
      <c r="AC14">
        <f t="shared" si="3"/>
        <v>86</v>
      </c>
      <c r="AD14" s="11" t="str">
        <f>LOOKUP(AC14,{0,40,45,50,55,60,65,70,75,80,100},{"F","C-","C","C+","B-","B","B+","A-","A","A+","Invalid Entry"})</f>
        <v>A+</v>
      </c>
      <c r="AE14" s="11">
        <f>LOOKUP(AC14,{0,40,44,49,54,59,65,70,75,79,100},{0,2,2.25,2.5,2.75,3,3.25,3.5,3.75,4,"Invalid Entry"})</f>
        <v>4</v>
      </c>
      <c r="AF14">
        <v>30</v>
      </c>
      <c r="AG14">
        <v>15</v>
      </c>
      <c r="AH14">
        <v>9</v>
      </c>
      <c r="AI14">
        <v>50</v>
      </c>
      <c r="AJ14">
        <f t="shared" si="4"/>
        <v>83</v>
      </c>
      <c r="AK14" s="11" t="str">
        <f>LOOKUP(AJ14,{0,40,45,50,55,60,65,70,75,80,100},{"F","C-","C","C+","B-","B","B+","A-","A","A+","Invalid Entry"})</f>
        <v>A+</v>
      </c>
      <c r="AL14" s="11">
        <f>LOOKUP(AJ14,{0,40,44,49,54,59,65,70,75,79,100},{0,2,2.25,2.5,2.75,3,3.25,3.5,3.75,4,"Invalid Entry"})</f>
        <v>4</v>
      </c>
      <c r="AM14">
        <v>27</v>
      </c>
      <c r="AN14">
        <v>16</v>
      </c>
      <c r="AO14">
        <v>8</v>
      </c>
      <c r="AP14">
        <v>43</v>
      </c>
      <c r="AQ14">
        <f t="shared" si="5"/>
        <v>75</v>
      </c>
      <c r="AR14" s="11" t="str">
        <f>LOOKUP(AQ14,{0,40,45,50,55,60,65,70,75,80,100},{"F","C-","C","C+","B-","B","B+","A-","A","A+","Invalid Entry"})</f>
        <v>A</v>
      </c>
      <c r="AS14" s="11">
        <f>LOOKUP(AQ14,{0,40,44,49,54,59,65,70,75,79,100},{0,2,2.25,2.5,2.75,3,3.25,3.5,3.75,4,"Invalid Entry"})</f>
        <v>3.75</v>
      </c>
      <c r="AT14" s="11">
        <f t="shared" si="6"/>
        <v>3.9166666666666665</v>
      </c>
      <c r="AU14" s="11">
        <f t="shared" si="7"/>
        <v>3.708333333333333</v>
      </c>
    </row>
    <row r="15" spans="2:47" x14ac:dyDescent="0.25">
      <c r="B15" s="1">
        <v>2020135011</v>
      </c>
      <c r="C15">
        <v>24</v>
      </c>
      <c r="D15">
        <v>18</v>
      </c>
      <c r="E15">
        <v>8</v>
      </c>
      <c r="F15">
        <v>34</v>
      </c>
      <c r="G15">
        <f t="shared" si="0"/>
        <v>67</v>
      </c>
      <c r="H15" s="11" t="str">
        <f>LOOKUP(G15,{0,40,45,50,55,60,65,70,75,80,100},{"F","C-","C","C+","B-","B","B+","A-","A","A+","Invalid Entry"})</f>
        <v>B+</v>
      </c>
      <c r="I15" s="11">
        <f>LOOKUP(G15,{0,40,44,49,54,59,65,70,75,79,100},{0,2,2.25,2.5,2.75,3,3.25,3.5,3.75,4,"Invalid Entry"})</f>
        <v>3.25</v>
      </c>
      <c r="J15">
        <v>26</v>
      </c>
      <c r="K15">
        <v>16</v>
      </c>
      <c r="L15">
        <v>6</v>
      </c>
      <c r="M15">
        <v>43</v>
      </c>
      <c r="N15">
        <f t="shared" si="1"/>
        <v>73</v>
      </c>
      <c r="O15" s="11" t="str">
        <f>LOOKUP(N15,{0,40,45,50,55,60,65,70,75,80,100},{"F","C-","C","C+","B-","B","B+","A-","A","A+","Invalid Entry"})</f>
        <v>A-</v>
      </c>
      <c r="P15" s="11">
        <f>LOOKUP(N15,{0,40,44,49,54,59,65,70,75,79,100},{0,2,2.25,2.5,2.75,3,3.25,3.5,3.75,4,"Invalid Entry"})</f>
        <v>3.5</v>
      </c>
      <c r="Q15">
        <v>24</v>
      </c>
      <c r="R15">
        <v>17</v>
      </c>
      <c r="S15">
        <v>8</v>
      </c>
      <c r="T15">
        <v>36</v>
      </c>
      <c r="U15">
        <f t="shared" si="2"/>
        <v>68</v>
      </c>
      <c r="V15" s="11" t="str">
        <f>LOOKUP(U15,{0,40,45,50,55,60,65,70,75,80,100},{"F","C-","C","C+","B-","B","B+","A-","A","A+","Invalid Entry"})</f>
        <v>B+</v>
      </c>
      <c r="W15" s="11">
        <f>LOOKUP(U15,{0,40,44,49,54,59,65,70,75,79,100},{0,2,2.25,2.5,2.75,3,3.25,3.5,3.75,4,"Invalid Entry"})</f>
        <v>3.25</v>
      </c>
      <c r="X15" s="11">
        <f t="shared" si="8"/>
        <v>3.3333333333333335</v>
      </c>
      <c r="Y15">
        <v>17</v>
      </c>
      <c r="Z15">
        <v>17</v>
      </c>
      <c r="AA15">
        <v>7</v>
      </c>
      <c r="AB15">
        <v>38</v>
      </c>
      <c r="AC15">
        <f t="shared" si="3"/>
        <v>62</v>
      </c>
      <c r="AD15" s="11" t="str">
        <f>LOOKUP(AC15,{0,40,45,50,55,60,65,70,75,80,100},{"F","C-","C","C+","B-","B","B+","A-","A","A+","Invalid Entry"})</f>
        <v>B</v>
      </c>
      <c r="AE15" s="11">
        <f>LOOKUP(AC15,{0,40,44,49,54,59,65,70,75,79,100},{0,2,2.25,2.5,2.75,3,3.25,3.5,3.75,4,"Invalid Entry"})</f>
        <v>3</v>
      </c>
      <c r="AF15">
        <v>25</v>
      </c>
      <c r="AG15">
        <v>14</v>
      </c>
      <c r="AH15">
        <v>8</v>
      </c>
      <c r="AI15">
        <v>43</v>
      </c>
      <c r="AJ15">
        <f t="shared" si="4"/>
        <v>72</v>
      </c>
      <c r="AK15" s="11" t="str">
        <f>LOOKUP(AJ15,{0,40,45,50,55,60,65,70,75,80,100},{"F","C-","C","C+","B-","B","B+","A-","A","A+","Invalid Entry"})</f>
        <v>A-</v>
      </c>
      <c r="AL15" s="11">
        <f>LOOKUP(AJ15,{0,40,44,49,54,59,65,70,75,79,100},{0,2,2.25,2.5,2.75,3,3.25,3.5,3.75,4,"Invalid Entry"})</f>
        <v>3.5</v>
      </c>
      <c r="AM15">
        <v>28</v>
      </c>
      <c r="AN15">
        <v>18</v>
      </c>
      <c r="AO15">
        <v>7</v>
      </c>
      <c r="AP15">
        <v>44</v>
      </c>
      <c r="AQ15">
        <f t="shared" si="5"/>
        <v>78</v>
      </c>
      <c r="AR15" s="11" t="str">
        <f>LOOKUP(AQ15,{0,40,45,50,55,60,65,70,75,80,100},{"F","C-","C","C+","B-","B","B+","A-","A","A+","Invalid Entry"})</f>
        <v>A</v>
      </c>
      <c r="AS15" s="11">
        <f>LOOKUP(AQ15,{0,40,44,49,54,59,65,70,75,79,100},{0,2,2.25,2.5,2.75,3,3.25,3.5,3.75,4,"Invalid Entry"})</f>
        <v>3.75</v>
      </c>
      <c r="AT15" s="11">
        <f t="shared" si="6"/>
        <v>3.4166666666666665</v>
      </c>
      <c r="AU15" s="11">
        <f t="shared" si="7"/>
        <v>3.375</v>
      </c>
    </row>
    <row r="16" spans="2:47" x14ac:dyDescent="0.25">
      <c r="B16" s="1">
        <v>2020135012</v>
      </c>
      <c r="C16">
        <v>26</v>
      </c>
      <c r="D16">
        <v>16</v>
      </c>
      <c r="E16">
        <v>7</v>
      </c>
      <c r="F16">
        <v>34</v>
      </c>
      <c r="G16">
        <f t="shared" si="0"/>
        <v>65</v>
      </c>
      <c r="H16" s="11" t="str">
        <f>LOOKUP(G16,{0,40,45,50,55,60,65,70,75,80,100},{"F","C-","C","C+","B-","B","B+","A-","A","A+","Invalid Entry"})</f>
        <v>B+</v>
      </c>
      <c r="I16" s="11">
        <f>LOOKUP(G16,{0,40,44,49,54,59,65,70,75,79,100},{0,2,2.25,2.5,2.75,3,3.25,3.5,3.75,4,"Invalid Entry"})</f>
        <v>3.25</v>
      </c>
      <c r="J16">
        <v>25</v>
      </c>
      <c r="K16">
        <v>17</v>
      </c>
      <c r="L16">
        <v>7</v>
      </c>
      <c r="M16">
        <v>37</v>
      </c>
      <c r="N16">
        <f t="shared" si="1"/>
        <v>68</v>
      </c>
      <c r="O16" s="11" t="str">
        <f>LOOKUP(N16,{0,40,45,50,55,60,65,70,75,80,100},{"F","C-","C","C+","B-","B","B+","A-","A","A+","Invalid Entry"})</f>
        <v>B+</v>
      </c>
      <c r="P16" s="11">
        <f>LOOKUP(N16,{0,40,44,49,54,59,65,70,75,79,100},{0,2,2.25,2.5,2.75,3,3.25,3.5,3.75,4,"Invalid Entry"})</f>
        <v>3.25</v>
      </c>
      <c r="Q16">
        <v>23</v>
      </c>
      <c r="R16">
        <v>18</v>
      </c>
      <c r="S16">
        <v>7</v>
      </c>
      <c r="T16">
        <v>36</v>
      </c>
      <c r="U16">
        <f t="shared" si="2"/>
        <v>68</v>
      </c>
      <c r="V16" s="11" t="str">
        <f>LOOKUP(U16,{0,40,45,50,55,60,65,70,75,80,100},{"F","C-","C","C+","B-","B","B+","A-","A","A+","Invalid Entry"})</f>
        <v>B+</v>
      </c>
      <c r="W16" s="11">
        <f>LOOKUP(U16,{0,40,44,49,54,59,65,70,75,79,100},{0,2,2.25,2.5,2.75,3,3.25,3.5,3.75,4,"Invalid Entry"})</f>
        <v>3.25</v>
      </c>
      <c r="X16" s="11">
        <f t="shared" si="8"/>
        <v>3.25</v>
      </c>
      <c r="Y16">
        <v>19</v>
      </c>
      <c r="Z16">
        <v>15</v>
      </c>
      <c r="AA16">
        <v>8</v>
      </c>
      <c r="AB16">
        <v>56</v>
      </c>
      <c r="AC16">
        <f t="shared" si="3"/>
        <v>79</v>
      </c>
      <c r="AD16" s="11" t="str">
        <f>LOOKUP(AC16,{0,40,45,50,55,60,65,70,75,80,100},{"F","C-","C","C+","B-","B","B+","A-","A","A+","Invalid Entry"})</f>
        <v>A</v>
      </c>
      <c r="AE16" s="11">
        <f>LOOKUP(AC16,{0,40,44,49,54,59,65,70,75,79,100},{0,2,2.25,2.5,2.75,3,3.25,3.5,3.75,4,"Invalid Entry"})</f>
        <v>4</v>
      </c>
      <c r="AF16">
        <v>26</v>
      </c>
      <c r="AG16">
        <v>13</v>
      </c>
      <c r="AH16">
        <v>7</v>
      </c>
      <c r="AI16">
        <v>42</v>
      </c>
      <c r="AJ16">
        <f t="shared" si="4"/>
        <v>70</v>
      </c>
      <c r="AK16" s="11" t="str">
        <f>LOOKUP(AJ16,{0,40,45,50,55,60,65,70,75,80,100},{"F","C-","C","C+","B-","B","B+","A-","A","A+","Invalid Entry"})</f>
        <v>A-</v>
      </c>
      <c r="AL16" s="11">
        <f>LOOKUP(AJ16,{0,40,44,49,54,59,65,70,75,79,100},{0,2,2.25,2.5,2.75,3,3.25,3.5,3.75,4,"Invalid Entry"})</f>
        <v>3.5</v>
      </c>
      <c r="AM16">
        <v>27</v>
      </c>
      <c r="AN16">
        <v>15</v>
      </c>
      <c r="AO16">
        <v>8</v>
      </c>
      <c r="AP16">
        <v>42</v>
      </c>
      <c r="AQ16">
        <f t="shared" si="5"/>
        <v>73</v>
      </c>
      <c r="AR16" s="11" t="str">
        <f>LOOKUP(AQ16,{0,40,45,50,55,60,65,70,75,80,100},{"F","C-","C","C+","B-","B","B+","A-","A","A+","Invalid Entry"})</f>
        <v>A-</v>
      </c>
      <c r="AS16" s="11">
        <f>LOOKUP(AQ16,{0,40,44,49,54,59,65,70,75,79,100},{0,2,2.25,2.5,2.75,3,3.25,3.5,3.75,4,"Invalid Entry"})</f>
        <v>3.5</v>
      </c>
      <c r="AT16" s="11">
        <f t="shared" si="6"/>
        <v>3.6666666666666665</v>
      </c>
      <c r="AU16" s="11">
        <f t="shared" si="7"/>
        <v>3.458333333333333</v>
      </c>
    </row>
    <row r="17" spans="2:47" x14ac:dyDescent="0.25">
      <c r="B17" s="1">
        <v>2020135013</v>
      </c>
      <c r="C17">
        <v>28</v>
      </c>
      <c r="D17">
        <v>15</v>
      </c>
      <c r="E17">
        <v>8</v>
      </c>
      <c r="F17">
        <v>55</v>
      </c>
      <c r="G17">
        <f t="shared" si="0"/>
        <v>87</v>
      </c>
      <c r="H17" s="11" t="str">
        <f>LOOKUP(G17,{0,40,45,50,55,60,65,70,75,80,100},{"F","C-","C","C+","B-","B","B+","A-","A","A+","Invalid Entry"})</f>
        <v>A+</v>
      </c>
      <c r="I17" s="11">
        <f>LOOKUP(G17,{0,40,44,49,54,59,65,70,75,79,100},{0,2,2.25,2.5,2.75,3,3.25,3.5,3.75,4,"Invalid Entry"})</f>
        <v>4</v>
      </c>
      <c r="J17">
        <v>24</v>
      </c>
      <c r="K17">
        <v>16</v>
      </c>
      <c r="L17">
        <v>8</v>
      </c>
      <c r="M17">
        <v>36</v>
      </c>
      <c r="N17">
        <f t="shared" si="1"/>
        <v>67</v>
      </c>
      <c r="O17" s="11" t="str">
        <f>LOOKUP(N17,{0,40,45,50,55,60,65,70,75,80,100},{"F","C-","C","C+","B-","B","B+","A-","A","A+","Invalid Entry"})</f>
        <v>B+</v>
      </c>
      <c r="P17" s="11">
        <f>LOOKUP(N17,{0,40,44,49,54,59,65,70,75,79,100},{0,2,2.25,2.5,2.75,3,3.25,3.5,3.75,4,"Invalid Entry"})</f>
        <v>3.25</v>
      </c>
      <c r="Q17">
        <v>23</v>
      </c>
      <c r="R17">
        <v>18</v>
      </c>
      <c r="S17">
        <v>8</v>
      </c>
      <c r="T17">
        <v>38</v>
      </c>
      <c r="U17">
        <f t="shared" si="2"/>
        <v>71</v>
      </c>
      <c r="V17" s="11" t="str">
        <f>LOOKUP(U17,{0,40,45,50,55,60,65,70,75,80,100},{"F","C-","C","C+","B-","B","B+","A-","A","A+","Invalid Entry"})</f>
        <v>A-</v>
      </c>
      <c r="W17" s="11">
        <f>LOOKUP(U17,{0,40,44,49,54,59,65,70,75,79,100},{0,2,2.25,2.5,2.75,3,3.25,3.5,3.75,4,"Invalid Entry"})</f>
        <v>3.5</v>
      </c>
      <c r="X17" s="11">
        <f t="shared" si="8"/>
        <v>3.5833333333333335</v>
      </c>
      <c r="Y17">
        <v>29</v>
      </c>
      <c r="Z17">
        <v>16</v>
      </c>
      <c r="AA17">
        <v>7</v>
      </c>
      <c r="AB17">
        <v>56</v>
      </c>
      <c r="AC17">
        <f t="shared" si="3"/>
        <v>88</v>
      </c>
      <c r="AD17" s="11" t="str">
        <f>LOOKUP(AC17,{0,40,45,50,55,60,65,70,75,80,100},{"F","C-","C","C+","B-","B","B+","A-","A","A+","Invalid Entry"})</f>
        <v>A+</v>
      </c>
      <c r="AE17" s="11">
        <f>LOOKUP(AC17,{0,40,44,49,54,59,65,70,75,79,100},{0,2,2.25,2.5,2.75,3,3.25,3.5,3.75,4,"Invalid Entry"})</f>
        <v>4</v>
      </c>
      <c r="AF17">
        <v>28</v>
      </c>
      <c r="AG17">
        <v>14</v>
      </c>
      <c r="AH17">
        <v>8</v>
      </c>
      <c r="AI17">
        <v>40</v>
      </c>
      <c r="AJ17">
        <f t="shared" si="4"/>
        <v>71</v>
      </c>
      <c r="AK17" s="11" t="str">
        <f>LOOKUP(AJ17,{0,40,45,50,55,60,65,70,75,80,100},{"F","C-","C","C+","B-","B","B+","A-","A","A+","Invalid Entry"})</f>
        <v>A-</v>
      </c>
      <c r="AL17" s="11">
        <f>LOOKUP(AJ17,{0,40,44,49,54,59,65,70,75,79,100},{0,2,2.25,2.5,2.75,3,3.25,3.5,3.75,4,"Invalid Entry"})</f>
        <v>3.5</v>
      </c>
      <c r="AM17">
        <v>20</v>
      </c>
      <c r="AN17">
        <v>20</v>
      </c>
      <c r="AO17">
        <v>9</v>
      </c>
      <c r="AP17">
        <v>45</v>
      </c>
      <c r="AQ17">
        <f t="shared" si="5"/>
        <v>74</v>
      </c>
      <c r="AR17" s="11" t="str">
        <f>LOOKUP(AQ17,{0,40,45,50,55,60,65,70,75,80,100},{"F","C-","C","C+","B-","B","B+","A-","A","A+","Invalid Entry"})</f>
        <v>A-</v>
      </c>
      <c r="AS17" s="11">
        <f>LOOKUP(AQ17,{0,40,44,49,54,59,65,70,75,79,100},{0,2,2.25,2.5,2.75,3,3.25,3.5,3.75,4,"Invalid Entry"})</f>
        <v>3.5</v>
      </c>
      <c r="AT17" s="11">
        <f t="shared" si="6"/>
        <v>3.6666666666666665</v>
      </c>
      <c r="AU17" s="11">
        <f t="shared" si="7"/>
        <v>3.625</v>
      </c>
    </row>
    <row r="18" spans="2:47" x14ac:dyDescent="0.25">
      <c r="B18" s="1">
        <v>2020135014</v>
      </c>
      <c r="C18">
        <v>24</v>
      </c>
      <c r="D18">
        <v>15</v>
      </c>
      <c r="E18">
        <v>9</v>
      </c>
      <c r="F18">
        <v>45</v>
      </c>
      <c r="G18">
        <f t="shared" si="0"/>
        <v>76</v>
      </c>
      <c r="H18" s="11" t="str">
        <f>LOOKUP(G18,{0,40,45,50,55,60,65,70,75,80,100},{"F","C-","C","C+","B-","B","B+","A-","A","A+","Invalid Entry"})</f>
        <v>A</v>
      </c>
      <c r="I18" s="11">
        <f>LOOKUP(G18,{0,40,44,49,54,59,65,70,75,79,100},{0,2,2.25,2.5,2.75,3,3.25,3.5,3.75,4,"Invalid Entry"})</f>
        <v>3.75</v>
      </c>
      <c r="J18">
        <v>19</v>
      </c>
      <c r="K18">
        <v>16</v>
      </c>
      <c r="L18">
        <v>7</v>
      </c>
      <c r="M18">
        <v>48</v>
      </c>
      <c r="N18">
        <f t="shared" si="1"/>
        <v>71</v>
      </c>
      <c r="O18" s="11" t="str">
        <f>LOOKUP(N18,{0,40,45,50,55,60,65,70,75,80,100},{"F","C-","C","C+","B-","B","B+","A-","A","A+","Invalid Entry"})</f>
        <v>A-</v>
      </c>
      <c r="P18" s="11">
        <f>LOOKUP(N18,{0,40,44,49,54,59,65,70,75,79,100},{0,2,2.25,2.5,2.75,3,3.25,3.5,3.75,4,"Invalid Entry"})</f>
        <v>3.5</v>
      </c>
      <c r="Q18">
        <v>23</v>
      </c>
      <c r="R18">
        <v>18</v>
      </c>
      <c r="S18">
        <v>7</v>
      </c>
      <c r="T18">
        <v>39</v>
      </c>
      <c r="U18">
        <f t="shared" si="2"/>
        <v>71</v>
      </c>
      <c r="V18" s="11" t="str">
        <f>LOOKUP(U18,{0,40,45,50,55,60,65,70,75,80,100},{"F","C-","C","C+","B-","B","B+","A-","A","A+","Invalid Entry"})</f>
        <v>A-</v>
      </c>
      <c r="W18" s="11">
        <f>LOOKUP(U18,{0,40,44,49,54,59,65,70,75,79,100},{0,2,2.25,2.5,2.75,3,3.25,3.5,3.75,4,"Invalid Entry"})</f>
        <v>3.5</v>
      </c>
      <c r="X18" s="11">
        <f t="shared" si="8"/>
        <v>3.5833333333333335</v>
      </c>
      <c r="Y18">
        <v>27</v>
      </c>
      <c r="Z18">
        <v>17</v>
      </c>
      <c r="AA18">
        <v>8</v>
      </c>
      <c r="AB18">
        <v>40</v>
      </c>
      <c r="AC18">
        <f t="shared" si="3"/>
        <v>73</v>
      </c>
      <c r="AD18" s="11" t="str">
        <f>LOOKUP(AC18,{0,40,45,50,55,60,65,70,75,80,100},{"F","C-","C","C+","B-","B","B+","A-","A","A+","Invalid Entry"})</f>
        <v>A-</v>
      </c>
      <c r="AE18" s="11">
        <f>LOOKUP(AC18,{0,40,44,49,54,59,65,70,75,79,100},{0,2,2.25,2.5,2.75,3,3.25,3.5,3.75,4,"Invalid Entry"})</f>
        <v>3.5</v>
      </c>
      <c r="AF18">
        <v>29</v>
      </c>
      <c r="AG18">
        <v>15</v>
      </c>
      <c r="AH18">
        <v>7</v>
      </c>
      <c r="AI18">
        <v>43</v>
      </c>
      <c r="AJ18">
        <f t="shared" si="4"/>
        <v>74</v>
      </c>
      <c r="AK18" s="11" t="str">
        <f>LOOKUP(AJ18,{0,40,45,50,55,60,65,70,75,80,100},{"F","C-","C","C+","B-","B","B+","A-","A","A+","Invalid Entry"})</f>
        <v>A-</v>
      </c>
      <c r="AL18" s="11">
        <f>LOOKUP(AJ18,{0,40,44,49,54,59,65,70,75,79,100},{0,2,2.25,2.5,2.75,3,3.25,3.5,3.75,4,"Invalid Entry"})</f>
        <v>3.5</v>
      </c>
      <c r="AM18">
        <v>25</v>
      </c>
      <c r="AN18">
        <v>14</v>
      </c>
      <c r="AO18">
        <v>8</v>
      </c>
      <c r="AP18">
        <v>46</v>
      </c>
      <c r="AQ18">
        <f t="shared" si="5"/>
        <v>75</v>
      </c>
      <c r="AR18" s="11" t="str">
        <f>LOOKUP(AQ18,{0,40,45,50,55,60,65,70,75,80,100},{"F","C-","C","C+","B-","B","B+","A-","A","A+","Invalid Entry"})</f>
        <v>A</v>
      </c>
      <c r="AS18" s="11">
        <f>LOOKUP(AQ18,{0,40,44,49,54,59,65,70,75,79,100},{0,2,2.25,2.5,2.75,3,3.25,3.5,3.75,4,"Invalid Entry"})</f>
        <v>3.75</v>
      </c>
      <c r="AT18" s="11">
        <f t="shared" si="6"/>
        <v>3.5833333333333335</v>
      </c>
      <c r="AU18" s="11">
        <f t="shared" si="7"/>
        <v>3.5833333333333335</v>
      </c>
    </row>
    <row r="19" spans="2:47" x14ac:dyDescent="0.25">
      <c r="B19" s="1">
        <v>2020135015</v>
      </c>
      <c r="C19">
        <v>25</v>
      </c>
      <c r="D19">
        <v>13</v>
      </c>
      <c r="E19">
        <v>8</v>
      </c>
      <c r="F19">
        <v>43</v>
      </c>
      <c r="G19">
        <f t="shared" si="0"/>
        <v>71</v>
      </c>
      <c r="H19" s="11" t="str">
        <f>LOOKUP(G19,{0,40,45,50,55,60,65,70,75,80,100},{"F","C-","C","C+","B-","B","B+","A-","A","A+","Invalid Entry"})</f>
        <v>A-</v>
      </c>
      <c r="I19" s="11">
        <f>LOOKUP(G19,{0,40,44,49,54,59,65,70,75,79,100},{0,2,2.25,2.5,2.75,3,3.25,3.5,3.75,4,"Invalid Entry"})</f>
        <v>3.5</v>
      </c>
      <c r="J19">
        <v>29</v>
      </c>
      <c r="K19">
        <v>14</v>
      </c>
      <c r="L19">
        <v>7</v>
      </c>
      <c r="M19">
        <v>46</v>
      </c>
      <c r="N19">
        <f t="shared" si="1"/>
        <v>76</v>
      </c>
      <c r="O19" s="11" t="str">
        <f>LOOKUP(N19,{0,40,45,50,55,60,65,70,75,80,100},{"F","C-","C","C+","B-","B","B+","A-","A","A+","Invalid Entry"})</f>
        <v>A</v>
      </c>
      <c r="P19" s="11">
        <f>LOOKUP(N19,{0,40,44,49,54,59,65,70,75,79,100},{0,2,2.25,2.5,2.75,3,3.25,3.5,3.75,4,"Invalid Entry"})</f>
        <v>3.75</v>
      </c>
      <c r="Q19">
        <v>21</v>
      </c>
      <c r="R19">
        <v>19</v>
      </c>
      <c r="S19">
        <v>6</v>
      </c>
      <c r="T19">
        <v>30</v>
      </c>
      <c r="U19">
        <f t="shared" si="2"/>
        <v>61</v>
      </c>
      <c r="V19" s="11" t="str">
        <f>LOOKUP(U19,{0,40,45,50,55,60,65,70,75,80,100},{"F","C-","C","C+","B-","B","B+","A-","A","A+","Invalid Entry"})</f>
        <v>B</v>
      </c>
      <c r="W19" s="11">
        <f>LOOKUP(U19,{0,40,44,49,54,59,65,70,75,79,100},{0,2,2.25,2.5,2.75,3,3.25,3.5,3.75,4,"Invalid Entry"})</f>
        <v>3</v>
      </c>
      <c r="X19" s="11">
        <f t="shared" si="8"/>
        <v>3.4166666666666665</v>
      </c>
      <c r="Y19">
        <v>24</v>
      </c>
      <c r="Z19">
        <v>13</v>
      </c>
      <c r="AA19">
        <v>8</v>
      </c>
      <c r="AB19">
        <v>44</v>
      </c>
      <c r="AC19">
        <f t="shared" si="3"/>
        <v>72</v>
      </c>
      <c r="AD19" s="11" t="str">
        <f>LOOKUP(AC19,{0,40,45,50,55,60,65,70,75,80,100},{"F","C-","C","C+","B-","B","B+","A-","A","A+","Invalid Entry"})</f>
        <v>A-</v>
      </c>
      <c r="AE19" s="11">
        <f>LOOKUP(AC19,{0,40,44,49,54,59,65,70,75,79,100},{0,2,2.25,2.5,2.75,3,3.25,3.5,3.75,4,"Invalid Entry"})</f>
        <v>3.5</v>
      </c>
      <c r="AF19">
        <v>24</v>
      </c>
      <c r="AG19">
        <v>18</v>
      </c>
      <c r="AH19">
        <v>8</v>
      </c>
      <c r="AI19">
        <v>45</v>
      </c>
      <c r="AJ19">
        <f t="shared" si="4"/>
        <v>78</v>
      </c>
      <c r="AK19" s="11" t="str">
        <f>LOOKUP(AJ19,{0,40,45,50,55,60,65,70,75,80,100},{"F","C-","C","C+","B-","B","B+","A-","A","A+","Invalid Entry"})</f>
        <v>A</v>
      </c>
      <c r="AL19" s="11">
        <f>LOOKUP(AJ19,{0,40,44,49,54,59,65,70,75,79,100},{0,2,2.25,2.5,2.75,3,3.25,3.5,3.75,4,"Invalid Entry"})</f>
        <v>3.75</v>
      </c>
      <c r="AM19">
        <v>26</v>
      </c>
      <c r="AN19">
        <v>14</v>
      </c>
      <c r="AO19">
        <v>7</v>
      </c>
      <c r="AP19">
        <v>46</v>
      </c>
      <c r="AQ19">
        <f t="shared" si="5"/>
        <v>75</v>
      </c>
      <c r="AR19" s="11" t="str">
        <f>LOOKUP(AQ19,{0,40,45,50,55,60,65,70,75,80,100},{"F","C-","C","C+","B-","B","B+","A-","A","A+","Invalid Entry"})</f>
        <v>A</v>
      </c>
      <c r="AS19" s="11">
        <f>LOOKUP(AQ19,{0,40,44,49,54,59,65,70,75,79,100},{0,2,2.25,2.5,2.75,3,3.25,3.5,3.75,4,"Invalid Entry"})</f>
        <v>3.75</v>
      </c>
      <c r="AT19" s="11">
        <f t="shared" si="6"/>
        <v>3.6666666666666665</v>
      </c>
      <c r="AU19" s="11">
        <f t="shared" si="7"/>
        <v>3.5416666666666665</v>
      </c>
    </row>
    <row r="20" spans="2:47" x14ac:dyDescent="0.25">
      <c r="B20" s="1">
        <v>2020135016</v>
      </c>
      <c r="C20">
        <v>30</v>
      </c>
      <c r="D20">
        <v>13</v>
      </c>
      <c r="E20">
        <v>9</v>
      </c>
      <c r="F20">
        <v>45</v>
      </c>
      <c r="G20">
        <f t="shared" si="0"/>
        <v>76</v>
      </c>
      <c r="H20" s="11" t="str">
        <f>LOOKUP(G20,{0,40,45,50,55,60,65,70,75,80,100},{"F","C-","C","C+","B-","B","B+","A-","A","A+","Invalid Entry"})</f>
        <v>A</v>
      </c>
      <c r="I20" s="11">
        <f>LOOKUP(G20,{0,40,44,49,54,59,65,70,75,79,100},{0,2,2.25,2.5,2.75,3,3.25,3.5,3.75,4,"Invalid Entry"})</f>
        <v>3.75</v>
      </c>
      <c r="J20">
        <v>28</v>
      </c>
      <c r="K20">
        <v>17</v>
      </c>
      <c r="L20">
        <v>8</v>
      </c>
      <c r="M20">
        <v>43</v>
      </c>
      <c r="N20">
        <f t="shared" si="1"/>
        <v>77</v>
      </c>
      <c r="O20" s="11" t="str">
        <f>LOOKUP(N20,{0,40,45,50,55,60,65,70,75,80,100},{"F","C-","C","C+","B-","B","B+","A-","A","A+","Invalid Entry"})</f>
        <v>A</v>
      </c>
      <c r="P20" s="11">
        <f>LOOKUP(N20,{0,40,44,49,54,59,65,70,75,79,100},{0,2,2.25,2.5,2.75,3,3.25,3.5,3.75,4,"Invalid Entry"})</f>
        <v>3.75</v>
      </c>
      <c r="Q20">
        <v>22</v>
      </c>
      <c r="R20">
        <v>16</v>
      </c>
      <c r="S20">
        <v>7</v>
      </c>
      <c r="T20">
        <v>37</v>
      </c>
      <c r="U20">
        <f t="shared" si="2"/>
        <v>66</v>
      </c>
      <c r="V20" s="11" t="str">
        <f>LOOKUP(U20,{0,40,45,50,55,60,65,70,75,80,100},{"F","C-","C","C+","B-","B","B+","A-","A","A+","Invalid Entry"})</f>
        <v>B+</v>
      </c>
      <c r="W20" s="11">
        <f>LOOKUP(U20,{0,40,44,49,54,59,65,70,75,79,100},{0,2,2.25,2.5,2.75,3,3.25,3.5,3.75,4,"Invalid Entry"})</f>
        <v>3.25</v>
      </c>
      <c r="X20" s="11">
        <f t="shared" si="8"/>
        <v>3.5833333333333335</v>
      </c>
      <c r="Y20">
        <v>25</v>
      </c>
      <c r="Z20">
        <v>12</v>
      </c>
      <c r="AA20">
        <v>8</v>
      </c>
      <c r="AB20">
        <v>45</v>
      </c>
      <c r="AC20">
        <f t="shared" si="3"/>
        <v>72</v>
      </c>
      <c r="AD20" s="11" t="str">
        <f>LOOKUP(AC20,{0,40,45,50,55,60,65,70,75,80,100},{"F","C-","C","C+","B-","B","B+","A-","A","A+","Invalid Entry"})</f>
        <v>A-</v>
      </c>
      <c r="AE20" s="11">
        <f>LOOKUP(AC20,{0,40,44,49,54,59,65,70,75,79,100},{0,2,2.25,2.5,2.75,3,3.25,3.5,3.75,4,"Invalid Entry"})</f>
        <v>3.5</v>
      </c>
      <c r="AF20">
        <v>25</v>
      </c>
      <c r="AG20">
        <v>19</v>
      </c>
      <c r="AH20">
        <v>8</v>
      </c>
      <c r="AI20">
        <v>51</v>
      </c>
      <c r="AJ20">
        <f t="shared" si="4"/>
        <v>85</v>
      </c>
      <c r="AK20" s="11" t="str">
        <f>LOOKUP(AJ20,{0,40,45,50,55,60,65,70,75,80,100},{"F","C-","C","C+","B-","B","B+","A-","A","A+","Invalid Entry"})</f>
        <v>A+</v>
      </c>
      <c r="AL20" s="11">
        <f>LOOKUP(AJ20,{0,40,44,49,54,59,65,70,75,79,100},{0,2,2.25,2.5,2.75,3,3.25,3.5,3.75,4,"Invalid Entry"})</f>
        <v>4</v>
      </c>
      <c r="AM20">
        <v>27</v>
      </c>
      <c r="AN20">
        <v>16</v>
      </c>
      <c r="AO20">
        <v>6</v>
      </c>
      <c r="AP20">
        <v>44</v>
      </c>
      <c r="AQ20">
        <f t="shared" si="5"/>
        <v>74</v>
      </c>
      <c r="AR20" s="11" t="str">
        <f>LOOKUP(AQ20,{0,40,45,50,55,60,65,70,75,80,100},{"F","C-","C","C+","B-","B","B+","A-","A","A+","Invalid Entry"})</f>
        <v>A-</v>
      </c>
      <c r="AS20" s="11">
        <f>LOOKUP(AQ20,{0,40,44,49,54,59,65,70,75,79,100},{0,2,2.25,2.5,2.75,3,3.25,3.5,3.75,4,"Invalid Entry"})</f>
        <v>3.5</v>
      </c>
      <c r="AT20" s="11">
        <f t="shared" si="6"/>
        <v>3.6666666666666665</v>
      </c>
      <c r="AU20" s="11">
        <f t="shared" si="7"/>
        <v>3.625</v>
      </c>
    </row>
    <row r="21" spans="2:47" x14ac:dyDescent="0.25">
      <c r="B21" s="1">
        <v>2020135017</v>
      </c>
      <c r="C21">
        <v>29</v>
      </c>
      <c r="D21">
        <v>13</v>
      </c>
      <c r="E21">
        <v>8</v>
      </c>
      <c r="F21">
        <v>41</v>
      </c>
      <c r="G21">
        <f t="shared" si="0"/>
        <v>71</v>
      </c>
      <c r="H21" s="11" t="str">
        <f>LOOKUP(G21,{0,40,45,50,55,60,65,70,75,80,100},{"F","C-","C","C+","B-","B","B+","A-","A","A+","Invalid Entry"})</f>
        <v>A-</v>
      </c>
      <c r="I21" s="11">
        <f>LOOKUP(G21,{0,40,44,49,54,59,65,70,75,79,100},{0,2,2.25,2.5,2.75,3,3.25,3.5,3.75,4,"Invalid Entry"})</f>
        <v>3.5</v>
      </c>
      <c r="J21">
        <v>25</v>
      </c>
      <c r="K21">
        <v>17</v>
      </c>
      <c r="L21">
        <v>7</v>
      </c>
      <c r="M21">
        <v>42</v>
      </c>
      <c r="N21">
        <f t="shared" si="1"/>
        <v>73</v>
      </c>
      <c r="O21" s="11" t="str">
        <f>LOOKUP(N21,{0,40,45,50,55,60,65,70,75,80,100},{"F","C-","C","C+","B-","B","B+","A-","A","A+","Invalid Entry"})</f>
        <v>A-</v>
      </c>
      <c r="P21" s="11">
        <f>LOOKUP(N21,{0,40,44,49,54,59,65,70,75,79,100},{0,2,2.25,2.5,2.75,3,3.25,3.5,3.75,4,"Invalid Entry"})</f>
        <v>3.5</v>
      </c>
      <c r="Q21">
        <v>23</v>
      </c>
      <c r="R21">
        <v>15</v>
      </c>
      <c r="S21">
        <v>8</v>
      </c>
      <c r="T21">
        <v>37</v>
      </c>
      <c r="U21">
        <f t="shared" si="2"/>
        <v>67</v>
      </c>
      <c r="V21" s="11" t="str">
        <f>LOOKUP(U21,{0,40,45,50,55,60,65,70,75,80,100},{"F","C-","C","C+","B-","B","B+","A-","A","A+","Invalid Entry"})</f>
        <v>B+</v>
      </c>
      <c r="W21" s="11">
        <f>LOOKUP(U21,{0,40,44,49,54,59,65,70,75,79,100},{0,2,2.25,2.5,2.75,3,3.25,3.5,3.75,4,"Invalid Entry"})</f>
        <v>3.25</v>
      </c>
      <c r="X21" s="11">
        <f t="shared" si="8"/>
        <v>3.4166666666666665</v>
      </c>
      <c r="Y21">
        <v>26</v>
      </c>
      <c r="Z21">
        <v>14</v>
      </c>
      <c r="AA21">
        <v>8</v>
      </c>
      <c r="AB21">
        <v>46</v>
      </c>
      <c r="AC21">
        <f t="shared" si="3"/>
        <v>76</v>
      </c>
      <c r="AD21" s="11" t="str">
        <f>LOOKUP(AC21,{0,40,45,50,55,60,65,70,75,80,100},{"F","C-","C","C+","B-","B","B+","A-","A","A+","Invalid Entry"})</f>
        <v>A</v>
      </c>
      <c r="AE21" s="11">
        <f>LOOKUP(AC21,{0,40,44,49,54,59,65,70,75,79,100},{0,2,2.25,2.5,2.75,3,3.25,3.5,3.75,4,"Invalid Entry"})</f>
        <v>3.75</v>
      </c>
      <c r="AF21">
        <v>26</v>
      </c>
      <c r="AG21">
        <v>20</v>
      </c>
      <c r="AH21">
        <v>7</v>
      </c>
      <c r="AI21">
        <v>50</v>
      </c>
      <c r="AJ21">
        <f t="shared" si="4"/>
        <v>85</v>
      </c>
      <c r="AK21" s="11" t="str">
        <f>LOOKUP(AJ21,{0,40,45,50,55,60,65,70,75,80,100},{"F","C-","C","C+","B-","B","B+","A-","A","A+","Invalid Entry"})</f>
        <v>A+</v>
      </c>
      <c r="AL21" s="11">
        <f>LOOKUP(AJ21,{0,40,44,49,54,59,65,70,75,79,100},{0,2,2.25,2.5,2.75,3,3.25,3.5,3.75,4,"Invalid Entry"})</f>
        <v>4</v>
      </c>
      <c r="AM21">
        <v>26</v>
      </c>
      <c r="AN21">
        <v>16</v>
      </c>
      <c r="AO21">
        <v>7</v>
      </c>
      <c r="AP21">
        <v>43</v>
      </c>
      <c r="AQ21">
        <f t="shared" si="5"/>
        <v>74</v>
      </c>
      <c r="AR21" s="11" t="str">
        <f>LOOKUP(AQ21,{0,40,45,50,55,60,65,70,75,80,100},{"F","C-","C","C+","B-","B","B+","A-","A","A+","Invalid Entry"})</f>
        <v>A-</v>
      </c>
      <c r="AS21" s="11">
        <f>LOOKUP(AQ21,{0,40,44,49,54,59,65,70,75,79,100},{0,2,2.25,2.5,2.75,3,3.25,3.5,3.75,4,"Invalid Entry"})</f>
        <v>3.5</v>
      </c>
      <c r="AT21" s="11">
        <f t="shared" si="6"/>
        <v>3.75</v>
      </c>
      <c r="AU21" s="11">
        <f t="shared" si="7"/>
        <v>3.583333333333333</v>
      </c>
    </row>
    <row r="22" spans="2:47" x14ac:dyDescent="0.25">
      <c r="B22" s="1">
        <v>2020135018</v>
      </c>
      <c r="C22">
        <v>28</v>
      </c>
      <c r="D22">
        <v>14</v>
      </c>
      <c r="E22">
        <v>8</v>
      </c>
      <c r="F22">
        <v>38</v>
      </c>
      <c r="G22">
        <f t="shared" si="0"/>
        <v>69</v>
      </c>
      <c r="H22" s="11" t="str">
        <f>LOOKUP(G22,{0,40,45,50,55,60,65,70,75,80,100},{"F","C-","C","C+","B-","B","B+","A-","A","A+","Invalid Entry"})</f>
        <v>B+</v>
      </c>
      <c r="I22" s="11">
        <f>LOOKUP(G22,{0,40,44,49,54,59,65,70,75,79,100},{0,2,2.25,2.5,2.75,3,3.25,3.5,3.75,4,"Invalid Entry"})</f>
        <v>3.25</v>
      </c>
      <c r="J22">
        <v>26</v>
      </c>
      <c r="K22">
        <v>14</v>
      </c>
      <c r="L22">
        <v>6</v>
      </c>
      <c r="M22">
        <v>43</v>
      </c>
      <c r="N22">
        <f t="shared" si="1"/>
        <v>71</v>
      </c>
      <c r="O22" s="11" t="str">
        <f>LOOKUP(N22,{0,40,45,50,55,60,65,70,75,80,100},{"F","C-","C","C+","B-","B","B+","A-","A","A+","Invalid Entry"})</f>
        <v>A-</v>
      </c>
      <c r="P22" s="11">
        <f>LOOKUP(N22,{0,40,44,49,54,59,65,70,75,79,100},{0,2,2.25,2.5,2.75,3,3.25,3.5,3.75,4,"Invalid Entry"})</f>
        <v>3.5</v>
      </c>
      <c r="Q22">
        <v>26</v>
      </c>
      <c r="R22">
        <v>14</v>
      </c>
      <c r="S22">
        <v>7</v>
      </c>
      <c r="T22">
        <v>37</v>
      </c>
      <c r="U22">
        <f t="shared" si="2"/>
        <v>66</v>
      </c>
      <c r="V22" s="11" t="str">
        <f>LOOKUP(U22,{0,40,45,50,55,60,65,70,75,80,100},{"F","C-","C","C+","B-","B","B+","A-","A","A+","Invalid Entry"})</f>
        <v>B+</v>
      </c>
      <c r="W22" s="11">
        <f>LOOKUP(U22,{0,40,44,49,54,59,65,70,75,79,100},{0,2,2.25,2.5,2.75,3,3.25,3.5,3.75,4,"Invalid Entry"})</f>
        <v>3.25</v>
      </c>
      <c r="X22" s="11">
        <f t="shared" si="8"/>
        <v>3.3333333333333335</v>
      </c>
      <c r="Y22">
        <v>27</v>
      </c>
      <c r="Z22">
        <v>13</v>
      </c>
      <c r="AA22">
        <v>7</v>
      </c>
      <c r="AB22">
        <v>45</v>
      </c>
      <c r="AC22">
        <f t="shared" si="3"/>
        <v>73</v>
      </c>
      <c r="AD22" s="11" t="str">
        <f>LOOKUP(AC22,{0,40,45,50,55,60,65,70,75,80,100},{"F","C-","C","C+","B-","B","B+","A-","A","A+","Invalid Entry"})</f>
        <v>A-</v>
      </c>
      <c r="AE22" s="11">
        <f>LOOKUP(AC22,{0,40,44,49,54,59,65,70,75,79,100},{0,2,2.25,2.5,2.75,3,3.25,3.5,3.75,4,"Invalid Entry"})</f>
        <v>3.5</v>
      </c>
      <c r="AF22">
        <v>27</v>
      </c>
      <c r="AG22">
        <v>20</v>
      </c>
      <c r="AH22">
        <v>8</v>
      </c>
      <c r="AI22">
        <v>50</v>
      </c>
      <c r="AJ22">
        <f t="shared" si="4"/>
        <v>86</v>
      </c>
      <c r="AK22" s="11" t="str">
        <f>LOOKUP(AJ22,{0,40,45,50,55,60,65,70,75,80,100},{"F","C-","C","C+","B-","B","B+","A-","A","A+","Invalid Entry"})</f>
        <v>A+</v>
      </c>
      <c r="AL22" s="11">
        <f>LOOKUP(AJ22,{0,40,44,49,54,59,65,70,75,79,100},{0,2,2.25,2.5,2.75,3,3.25,3.5,3.75,4,"Invalid Entry"})</f>
        <v>4</v>
      </c>
      <c r="AM22">
        <v>28</v>
      </c>
      <c r="AN22">
        <v>18</v>
      </c>
      <c r="AO22">
        <v>8</v>
      </c>
      <c r="AP22">
        <v>49</v>
      </c>
      <c r="AQ22">
        <f t="shared" si="5"/>
        <v>84</v>
      </c>
      <c r="AR22" s="11" t="str">
        <f>LOOKUP(AQ22,{0,40,45,50,55,60,65,70,75,80,100},{"F","C-","C","C+","B-","B","B+","A-","A","A+","Invalid Entry"})</f>
        <v>A+</v>
      </c>
      <c r="AS22" s="11">
        <f>LOOKUP(AQ22,{0,40,44,49,54,59,65,70,75,79,100},{0,2,2.25,2.5,2.75,3,3.25,3.5,3.75,4,"Invalid Entry"})</f>
        <v>4</v>
      </c>
      <c r="AT22" s="11">
        <f t="shared" si="6"/>
        <v>3.8333333333333335</v>
      </c>
      <c r="AU22" s="11">
        <f t="shared" si="7"/>
        <v>3.5833333333333335</v>
      </c>
    </row>
    <row r="23" spans="2:47" x14ac:dyDescent="0.25">
      <c r="B23" s="1">
        <v>2020135019</v>
      </c>
      <c r="C23">
        <v>26</v>
      </c>
      <c r="D23">
        <v>17</v>
      </c>
      <c r="E23">
        <v>8</v>
      </c>
      <c r="F23">
        <v>34</v>
      </c>
      <c r="G23">
        <f t="shared" si="0"/>
        <v>67</v>
      </c>
      <c r="H23" s="11" t="str">
        <f>LOOKUP(G23,{0,40,45,50,55,60,65,70,75,80,100},{"F","C-","C","C+","B-","B","B+","A-","A","A+","Invalid Entry"})</f>
        <v>B+</v>
      </c>
      <c r="I23" s="11">
        <f>LOOKUP(G23,{0,40,44,49,54,59,65,70,75,79,100},{0,2,2.25,2.5,2.75,3,3.25,3.5,3.75,4,"Invalid Entry"})</f>
        <v>3.25</v>
      </c>
      <c r="J23">
        <v>30</v>
      </c>
      <c r="K23">
        <v>16</v>
      </c>
      <c r="L23">
        <v>7</v>
      </c>
      <c r="M23">
        <v>45</v>
      </c>
      <c r="N23">
        <f t="shared" si="1"/>
        <v>77</v>
      </c>
      <c r="O23" s="11" t="str">
        <f>LOOKUP(N23,{0,40,45,50,55,60,65,70,75,80,100},{"F","C-","C","C+","B-","B","B+","A-","A","A+","Invalid Entry"})</f>
        <v>A</v>
      </c>
      <c r="P23" s="11">
        <f>LOOKUP(N23,{0,40,44,49,54,59,65,70,75,79,100},{0,2,2.25,2.5,2.75,3,3.25,3.5,3.75,4,"Invalid Entry"})</f>
        <v>3.75</v>
      </c>
      <c r="Q23">
        <v>27</v>
      </c>
      <c r="R23">
        <v>15</v>
      </c>
      <c r="S23">
        <v>6</v>
      </c>
      <c r="T23">
        <v>38</v>
      </c>
      <c r="U23">
        <f t="shared" si="2"/>
        <v>67</v>
      </c>
      <c r="V23" s="11" t="str">
        <f>LOOKUP(U23,{0,40,45,50,55,60,65,70,75,80,100},{"F","C-","C","C+","B-","B","B+","A-","A","A+","Invalid Entry"})</f>
        <v>B+</v>
      </c>
      <c r="W23" s="11">
        <f>LOOKUP(U23,{0,40,44,49,54,59,65,70,75,79,100},{0,2,2.25,2.5,2.75,3,3.25,3.5,3.75,4,"Invalid Entry"})</f>
        <v>3.25</v>
      </c>
      <c r="X23" s="11">
        <f t="shared" si="8"/>
        <v>3.4166666666666665</v>
      </c>
      <c r="Y23">
        <v>28</v>
      </c>
      <c r="Z23">
        <v>12</v>
      </c>
      <c r="AA23">
        <v>9</v>
      </c>
      <c r="AB23">
        <v>43</v>
      </c>
      <c r="AC23">
        <f t="shared" si="3"/>
        <v>73</v>
      </c>
      <c r="AD23" s="11" t="str">
        <f>LOOKUP(AC23,{0,40,45,50,55,60,65,70,75,80,100},{"F","C-","C","C+","B-","B","B+","A-","A","A+","Invalid Entry"})</f>
        <v>A-</v>
      </c>
      <c r="AE23" s="11">
        <f>LOOKUP(AC23,{0,40,44,49,54,59,65,70,75,79,100},{0,2,2.25,2.5,2.75,3,3.25,3.5,3.75,4,"Invalid Entry"})</f>
        <v>3.5</v>
      </c>
      <c r="AF23">
        <v>27</v>
      </c>
      <c r="AG23">
        <v>15</v>
      </c>
      <c r="AH23">
        <v>7</v>
      </c>
      <c r="AI23">
        <v>53</v>
      </c>
      <c r="AJ23">
        <f t="shared" si="4"/>
        <v>83</v>
      </c>
      <c r="AK23" s="11" t="str">
        <f>LOOKUP(AJ23,{0,40,45,50,55,60,65,70,75,80,100},{"F","C-","C","C+","B-","B","B+","A-","A","A+","Invalid Entry"})</f>
        <v>A+</v>
      </c>
      <c r="AL23" s="11">
        <f>LOOKUP(AJ23,{0,40,44,49,54,59,65,70,75,79,100},{0,2,2.25,2.5,2.75,3,3.25,3.5,3.75,4,"Invalid Entry"})</f>
        <v>4</v>
      </c>
      <c r="AM23">
        <v>26</v>
      </c>
      <c r="AN23">
        <v>18</v>
      </c>
      <c r="AO23">
        <v>7</v>
      </c>
      <c r="AP23">
        <v>43</v>
      </c>
      <c r="AQ23">
        <f t="shared" si="5"/>
        <v>76</v>
      </c>
      <c r="AR23" s="11" t="str">
        <f>LOOKUP(AQ23,{0,40,45,50,55,60,65,70,75,80,100},{"F","C-","C","C+","B-","B","B+","A-","A","A+","Invalid Entry"})</f>
        <v>A</v>
      </c>
      <c r="AS23" s="11">
        <f>LOOKUP(AQ23,{0,40,44,49,54,59,65,70,75,79,100},{0,2,2.25,2.5,2.75,3,3.25,3.5,3.75,4,"Invalid Entry"})</f>
        <v>3.75</v>
      </c>
      <c r="AT23" s="11">
        <f t="shared" si="6"/>
        <v>3.75</v>
      </c>
      <c r="AU23" s="11">
        <f t="shared" si="7"/>
        <v>3.583333333333333</v>
      </c>
    </row>
    <row r="24" spans="2:47" x14ac:dyDescent="0.25">
      <c r="B24" s="1">
        <v>2020135020</v>
      </c>
      <c r="C24">
        <v>23</v>
      </c>
      <c r="D24">
        <v>18</v>
      </c>
      <c r="E24">
        <v>7</v>
      </c>
      <c r="F24">
        <v>30</v>
      </c>
      <c r="G24">
        <f t="shared" si="0"/>
        <v>62</v>
      </c>
      <c r="H24" s="11" t="str">
        <f>LOOKUP(G24,{0,40,45,50,55,60,65,70,75,80,100},{"F","C-","C","C+","B-","B","B+","A-","A","A+","Invalid Entry"})</f>
        <v>B</v>
      </c>
      <c r="I24" s="11">
        <f>LOOKUP(G24,{0,40,44,49,54,59,65,70,75,79,100},{0,2,2.25,2.5,2.75,3,3.25,3.5,3.75,4,"Invalid Entry"})</f>
        <v>3</v>
      </c>
      <c r="J24">
        <v>28</v>
      </c>
      <c r="K24">
        <v>13</v>
      </c>
      <c r="L24">
        <v>7</v>
      </c>
      <c r="M24">
        <v>45</v>
      </c>
      <c r="N24">
        <f t="shared" si="1"/>
        <v>74</v>
      </c>
      <c r="O24" s="11" t="str">
        <f>LOOKUP(N24,{0,40,45,50,55,60,65,70,75,80,100},{"F","C-","C","C+","B-","B","B+","A-","A","A+","Invalid Entry"})</f>
        <v>A-</v>
      </c>
      <c r="P24" s="11">
        <f>LOOKUP(N24,{0,40,44,49,54,59,65,70,75,79,100},{0,2,2.25,2.5,2.75,3,3.25,3.5,3.75,4,"Invalid Entry"})</f>
        <v>3.5</v>
      </c>
      <c r="Q24">
        <v>27</v>
      </c>
      <c r="R24">
        <v>16</v>
      </c>
      <c r="S24">
        <v>7</v>
      </c>
      <c r="T24">
        <v>40</v>
      </c>
      <c r="U24">
        <f t="shared" si="2"/>
        <v>71</v>
      </c>
      <c r="V24" s="11" t="str">
        <f>LOOKUP(U24,{0,40,45,50,55,60,65,70,75,80,100},{"F","C-","C","C+","B-","B","B+","A-","A","A+","Invalid Entry"})</f>
        <v>A-</v>
      </c>
      <c r="W24" s="11">
        <f>LOOKUP(U24,{0,40,44,49,54,59,65,70,75,79,100},{0,2,2.25,2.5,2.75,3,3.25,3.5,3.75,4,"Invalid Entry"})</f>
        <v>3.5</v>
      </c>
      <c r="X24" s="11">
        <f t="shared" si="8"/>
        <v>3.3333333333333335</v>
      </c>
      <c r="Y24">
        <v>27</v>
      </c>
      <c r="Z24">
        <v>12</v>
      </c>
      <c r="AA24">
        <v>8</v>
      </c>
      <c r="AB24">
        <v>46</v>
      </c>
      <c r="AC24">
        <f t="shared" si="3"/>
        <v>74</v>
      </c>
      <c r="AD24" s="11" t="str">
        <f>LOOKUP(AC24,{0,40,45,50,55,60,65,70,75,80,100},{"F","C-","C","C+","B-","B","B+","A-","A","A+","Invalid Entry"})</f>
        <v>A-</v>
      </c>
      <c r="AE24" s="11">
        <f>LOOKUP(AC24,{0,40,44,49,54,59,65,70,75,79,100},{0,2,2.25,2.5,2.75,3,3.25,3.5,3.75,4,"Invalid Entry"})</f>
        <v>3.5</v>
      </c>
      <c r="AF24">
        <v>26</v>
      </c>
      <c r="AG24">
        <v>13</v>
      </c>
      <c r="AH24">
        <v>8</v>
      </c>
      <c r="AI24">
        <v>47</v>
      </c>
      <c r="AJ24">
        <f t="shared" si="4"/>
        <v>76</v>
      </c>
      <c r="AK24" s="11" t="str">
        <f>LOOKUP(AJ24,{0,40,45,50,55,60,65,70,75,80,100},{"F","C-","C","C+","B-","B","B+","A-","A","A+","Invalid Entry"})</f>
        <v>A</v>
      </c>
      <c r="AL24" s="11">
        <f>LOOKUP(AJ24,{0,40,44,49,54,59,65,70,75,79,100},{0,2,2.25,2.5,2.75,3,3.25,3.5,3.75,4,"Invalid Entry"})</f>
        <v>3.75</v>
      </c>
      <c r="AM24">
        <v>26</v>
      </c>
      <c r="AN24">
        <v>16</v>
      </c>
      <c r="AO24">
        <v>8</v>
      </c>
      <c r="AP24">
        <v>49</v>
      </c>
      <c r="AQ24">
        <f t="shared" si="5"/>
        <v>81</v>
      </c>
      <c r="AR24" s="11" t="str">
        <f>LOOKUP(AQ24,{0,40,45,50,55,60,65,70,75,80,100},{"F","C-","C","C+","B-","B","B+","A-","A","A+","Invalid Entry"})</f>
        <v>A+</v>
      </c>
      <c r="AS24" s="11">
        <f>LOOKUP(AQ24,{0,40,44,49,54,59,65,70,75,79,100},{0,2,2.25,2.5,2.75,3,3.25,3.5,3.75,4,"Invalid Entry"})</f>
        <v>4</v>
      </c>
      <c r="AT24" s="11">
        <f t="shared" si="6"/>
        <v>3.75</v>
      </c>
      <c r="AU24" s="11">
        <f t="shared" si="7"/>
        <v>3.541666666666667</v>
      </c>
    </row>
    <row r="28" spans="2:47" x14ac:dyDescent="0.25">
      <c r="D28" t="s">
        <v>28</v>
      </c>
      <c r="E28" s="12" t="s">
        <v>2</v>
      </c>
      <c r="F28" s="12" t="s">
        <v>1</v>
      </c>
    </row>
    <row r="29" spans="2:47" x14ac:dyDescent="0.25">
      <c r="D29" t="s">
        <v>29</v>
      </c>
      <c r="E29" s="12" t="s">
        <v>18</v>
      </c>
      <c r="F29" s="12">
        <v>4</v>
      </c>
    </row>
    <row r="30" spans="2:47" x14ac:dyDescent="0.25">
      <c r="D30" t="s">
        <v>30</v>
      </c>
      <c r="E30" s="12" t="s">
        <v>19</v>
      </c>
      <c r="F30" s="12">
        <v>3.75</v>
      </c>
    </row>
    <row r="31" spans="2:47" x14ac:dyDescent="0.25">
      <c r="D31" t="s">
        <v>31</v>
      </c>
      <c r="E31" s="12" t="s">
        <v>20</v>
      </c>
      <c r="F31" s="12">
        <v>3.5</v>
      </c>
    </row>
    <row r="32" spans="2:47" x14ac:dyDescent="0.25">
      <c r="D32" t="s">
        <v>32</v>
      </c>
      <c r="E32" s="12" t="s">
        <v>21</v>
      </c>
      <c r="F32" s="12">
        <v>3.25</v>
      </c>
    </row>
    <row r="33" spans="4:8" x14ac:dyDescent="0.25">
      <c r="D33" t="s">
        <v>33</v>
      </c>
      <c r="E33" s="12" t="s">
        <v>22</v>
      </c>
      <c r="F33" s="12">
        <v>3</v>
      </c>
    </row>
    <row r="34" spans="4:8" x14ac:dyDescent="0.25">
      <c r="D34" t="s">
        <v>34</v>
      </c>
      <c r="E34" s="12" t="s">
        <v>23</v>
      </c>
      <c r="F34" s="12">
        <v>2.75</v>
      </c>
    </row>
    <row r="35" spans="4:8" x14ac:dyDescent="0.25">
      <c r="D35" t="s">
        <v>35</v>
      </c>
      <c r="E35" s="12" t="s">
        <v>24</v>
      </c>
      <c r="F35" s="12">
        <v>2.5</v>
      </c>
    </row>
    <row r="36" spans="4:8" x14ac:dyDescent="0.25">
      <c r="D36" t="s">
        <v>36</v>
      </c>
      <c r="E36" s="12" t="s">
        <v>25</v>
      </c>
      <c r="F36" s="12">
        <v>2.25</v>
      </c>
    </row>
    <row r="37" spans="4:8" x14ac:dyDescent="0.25">
      <c r="D37" t="s">
        <v>37</v>
      </c>
      <c r="E37" s="12" t="s">
        <v>26</v>
      </c>
      <c r="F37" s="12">
        <v>2</v>
      </c>
    </row>
    <row r="38" spans="4:8" x14ac:dyDescent="0.25">
      <c r="D38" t="s">
        <v>38</v>
      </c>
      <c r="E38" s="12" t="s">
        <v>27</v>
      </c>
      <c r="F38" s="12">
        <v>0</v>
      </c>
      <c r="G38" s="11"/>
      <c r="H38" s="11"/>
    </row>
    <row r="39" spans="4:8" x14ac:dyDescent="0.25">
      <c r="F39" s="12"/>
    </row>
  </sheetData>
  <mergeCells count="10">
    <mergeCell ref="AM3:AS3"/>
    <mergeCell ref="Y2:AS2"/>
    <mergeCell ref="AT2:AT4"/>
    <mergeCell ref="X2:X4"/>
    <mergeCell ref="C3:I3"/>
    <mergeCell ref="J3:P3"/>
    <mergeCell ref="Q3:W3"/>
    <mergeCell ref="C2:W2"/>
    <mergeCell ref="Y3:AE3"/>
    <mergeCell ref="AF3:A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2024-12-07T16:08:16Z</dcterms:created>
  <dcterms:modified xsi:type="dcterms:W3CDTF">2024-12-07T18:25:34Z</dcterms:modified>
</cp:coreProperties>
</file>