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shafinislam\Downloads\"/>
    </mc:Choice>
  </mc:AlternateContent>
  <xr:revisionPtr revIDLastSave="0" documentId="13_ncr:1_{DD730E75-24D9-412F-9B66-B6F192E9B378}" xr6:coauthVersionLast="47" xr6:coauthVersionMax="47" xr10:uidLastSave="{00000000-0000-0000-0000-000000000000}"/>
  <bookViews>
    <workbookView xWindow="-120" yWindow="255" windowWidth="19440" windowHeight="11100" firstSheet="5" activeTab="5" xr2:uid="{897E6A6B-3F46-477A-916E-1B35B8BDD517}"/>
  </bookViews>
  <sheets>
    <sheet name="senseInfo" sheetId="5" state="hidden" r:id="rId1"/>
    <sheet name="_AdvSensInfo_" sheetId="6" state="hidden" r:id="rId2"/>
    <sheet name="ro_HiddenInfo" sheetId="15" state="hidden" r:id="rId3"/>
    <sheet name="RiskSerializationData8" sheetId="16" state="hidden" r:id="rId4"/>
    <sheet name="rsklibSimData" sheetId="17" state="hidden" r:id="rId5"/>
    <sheet name="Sheet1" sheetId="1" r:id="rId6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BrowseRecords" localSheetId="3">RiskSerializationData8!$6:$6</definedName>
    <definedName name="OptimizationAdjustableCellAddresses" hidden="1">ro_HiddenInfo!$H$16</definedName>
    <definedName name="Pal_Workbook_GUID" hidden="1">"9VYD58E9IY2Y1PPG2PCCFJ3W"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rintReport" hidden="1">FALSE</definedName>
    <definedName name="riskATSSreportsInActiveBook" hidden="1">FALSE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4" hidden="1">"MJWR2HCF"</definedName>
    <definedName name="SerializationHeader" localSheetId="3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6" l="1"/>
  <c r="L6" i="16"/>
  <c r="A6" i="16"/>
  <c r="H16" i="15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48" i="1" a="1"/>
  <c r="B48" i="1" s="1"/>
  <c r="T25" i="1" a="1"/>
  <c r="T25" i="1" s="1"/>
  <c r="T26" i="1" a="1"/>
  <c r="T26" i="1" s="1"/>
  <c r="E91" i="1"/>
  <c r="E60" i="1"/>
  <c r="J80" i="1"/>
  <c r="I80" i="1"/>
  <c r="H80" i="1"/>
  <c r="G80" i="1"/>
  <c r="F80" i="1"/>
  <c r="AA32" i="1"/>
  <c r="J41" i="1" s="1" a="1"/>
  <c r="J41" i="1" s="1"/>
  <c r="AD32" i="1"/>
  <c r="M37" i="1" s="1" a="1"/>
  <c r="M37" i="1" s="1"/>
  <c r="T32" i="1"/>
  <c r="C45" i="1" s="1" a="1"/>
  <c r="C45" i="1" s="1"/>
  <c r="W32" i="1"/>
  <c r="F37" i="1" s="1" a="1"/>
  <c r="F37" i="1" s="1"/>
  <c r="AC32" i="1"/>
  <c r="L41" i="1" s="1" a="1"/>
  <c r="L41" i="1" s="1"/>
  <c r="X32" i="1"/>
  <c r="G37" i="1" s="1" a="1"/>
  <c r="G37" i="1" s="1"/>
  <c r="AB32" i="1"/>
  <c r="K43" i="1" s="1" a="1"/>
  <c r="K43" i="1" s="1"/>
  <c r="V32" i="1"/>
  <c r="E37" i="1" s="1" a="1"/>
  <c r="E37" i="1" s="1"/>
  <c r="Y32" i="1"/>
  <c r="H41" i="1" s="1" a="1"/>
  <c r="H41" i="1" s="1"/>
  <c r="Z32" i="1"/>
  <c r="I37" i="1" s="1" a="1"/>
  <c r="I37" i="1" s="1"/>
  <c r="S32" i="1"/>
  <c r="B42" i="1" s="1" a="1"/>
  <c r="B42" i="1" s="1"/>
  <c r="B8" i="6"/>
  <c r="AE5" i="6"/>
  <c r="U32" i="1"/>
  <c r="D37" i="1" s="1" a="1"/>
  <c r="D37" i="1" s="1"/>
  <c r="E5" i="5"/>
  <c r="I33" i="1" l="1" a="1"/>
  <c r="I33" i="1" s="1"/>
  <c r="F33" i="1" a="1"/>
  <c r="F33" i="1" s="1"/>
  <c r="D33" i="1" a="1"/>
  <c r="D33" i="1" s="1"/>
  <c r="I46" i="1" a="1"/>
  <c r="I46" i="1" s="1"/>
  <c r="F46" i="1" a="1"/>
  <c r="F46" i="1" s="1"/>
  <c r="D46" i="1" a="1"/>
  <c r="D46" i="1" s="1"/>
  <c r="I45" i="1" a="1"/>
  <c r="I45" i="1" s="1"/>
  <c r="F45" i="1" a="1"/>
  <c r="F45" i="1" s="1"/>
  <c r="D45" i="1" a="1"/>
  <c r="D45" i="1" s="1"/>
  <c r="I44" i="1" a="1"/>
  <c r="I44" i="1" s="1"/>
  <c r="F44" i="1" a="1"/>
  <c r="F44" i="1" s="1"/>
  <c r="D44" i="1" a="1"/>
  <c r="D44" i="1" s="1"/>
  <c r="I43" i="1" a="1"/>
  <c r="I43" i="1" s="1"/>
  <c r="F43" i="1" a="1"/>
  <c r="F43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M33" i="1" a="1"/>
  <c r="M33" i="1" s="1"/>
  <c r="G33" i="1" a="1"/>
  <c r="G33" i="1" s="1"/>
  <c r="E33" i="1" a="1"/>
  <c r="E33" i="1" s="1"/>
  <c r="M46" i="1" a="1"/>
  <c r="M46" i="1" s="1"/>
  <c r="G46" i="1" a="1"/>
  <c r="G46" i="1" s="1"/>
  <c r="E46" i="1" a="1"/>
  <c r="E46" i="1" s="1"/>
  <c r="M45" i="1" a="1"/>
  <c r="M45" i="1" s="1"/>
  <c r="G45" i="1" a="1"/>
  <c r="G45" i="1" s="1"/>
  <c r="E45" i="1" a="1"/>
  <c r="E45" i="1" s="1"/>
  <c r="M44" i="1" a="1"/>
  <c r="M44" i="1" s="1"/>
  <c r="G44" i="1" a="1"/>
  <c r="G44" i="1" s="1"/>
  <c r="E44" i="1" a="1"/>
  <c r="E44" i="1" s="1"/>
  <c r="M43" i="1" a="1"/>
  <c r="M43" i="1" s="1"/>
  <c r="G43" i="1" a="1"/>
  <c r="G43" i="1" s="1"/>
  <c r="E43" i="1" a="1"/>
  <c r="E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H33" i="1" a="1"/>
  <c r="H33" i="1" s="1"/>
  <c r="C33" i="1" a="1"/>
  <c r="C33" i="1" s="1"/>
  <c r="B33" i="1" a="1"/>
  <c r="B33" i="1" s="1"/>
  <c r="H46" i="1" a="1"/>
  <c r="H46" i="1" s="1"/>
  <c r="C46" i="1" a="1"/>
  <c r="C46" i="1" s="1"/>
  <c r="B46" i="1" a="1"/>
  <c r="B46" i="1" s="1"/>
  <c r="L45" i="1" a="1"/>
  <c r="L45" i="1" s="1"/>
  <c r="K45" i="1" a="1"/>
  <c r="K45" i="1" s="1"/>
  <c r="J45" i="1" a="1"/>
  <c r="J45" i="1" s="1"/>
  <c r="L44" i="1" a="1"/>
  <c r="L44" i="1" s="1"/>
  <c r="K44" i="1" a="1"/>
  <c r="K44" i="1" s="1"/>
  <c r="J44" i="1" a="1"/>
  <c r="J44" i="1" s="1"/>
  <c r="H44" i="1" a="1"/>
  <c r="H44" i="1" s="1"/>
  <c r="C44" i="1" a="1"/>
  <c r="C44" i="1" s="1"/>
  <c r="B44" i="1" a="1"/>
  <c r="B44" i="1" s="1"/>
  <c r="H43" i="1" a="1"/>
  <c r="H43" i="1" s="1"/>
  <c r="B43" i="1" a="1"/>
  <c r="B43" i="1" s="1"/>
  <c r="L42" i="1" a="1"/>
  <c r="L42" i="1" s="1"/>
  <c r="J42" i="1" a="1"/>
  <c r="J42" i="1" s="1"/>
  <c r="H42" i="1" a="1"/>
  <c r="H42" i="1" s="1"/>
  <c r="B41" i="1" a="1"/>
  <c r="B41" i="1" s="1"/>
  <c r="L40" i="1" a="1"/>
  <c r="L40" i="1" s="1"/>
  <c r="J40" i="1" a="1"/>
  <c r="J40" i="1" s="1"/>
  <c r="H40" i="1" a="1"/>
  <c r="H40" i="1" s="1"/>
  <c r="B40" i="1" a="1"/>
  <c r="B40" i="1" s="1"/>
  <c r="L39" i="1" a="1"/>
  <c r="L39" i="1" s="1"/>
  <c r="J39" i="1" a="1"/>
  <c r="J39" i="1" s="1"/>
  <c r="H39" i="1" a="1"/>
  <c r="H39" i="1" s="1"/>
  <c r="B39" i="1" a="1"/>
  <c r="B39" i="1" s="1"/>
  <c r="L38" i="1" a="1"/>
  <c r="L38" i="1" s="1"/>
  <c r="J38" i="1" a="1"/>
  <c r="J38" i="1" s="1"/>
  <c r="H38" i="1" a="1"/>
  <c r="H38" i="1" s="1"/>
  <c r="B38" i="1" a="1"/>
  <c r="B38" i="1" s="1"/>
  <c r="L37" i="1" a="1"/>
  <c r="L37" i="1" s="1"/>
  <c r="J37" i="1" a="1"/>
  <c r="J37" i="1" s="1"/>
  <c r="H37" i="1" a="1"/>
  <c r="H37" i="1" s="1"/>
  <c r="B37" i="1" a="1"/>
  <c r="B37" i="1" s="1"/>
  <c r="C43" i="1" a="1"/>
  <c r="C43" i="1" s="1"/>
  <c r="M42" i="1" a="1"/>
  <c r="M42" i="1" s="1"/>
  <c r="K42" i="1" a="1"/>
  <c r="K42" i="1" s="1"/>
  <c r="I42" i="1" a="1"/>
  <c r="I42" i="1" s="1"/>
  <c r="G42" i="1" a="1"/>
  <c r="G42" i="1" s="1"/>
  <c r="E42" i="1" a="1"/>
  <c r="E42" i="1" s="1"/>
  <c r="C42" i="1" a="1"/>
  <c r="C42" i="1" s="1"/>
  <c r="M41" i="1" a="1"/>
  <c r="M41" i="1" s="1"/>
  <c r="K41" i="1" a="1"/>
  <c r="K41" i="1" s="1"/>
  <c r="I41" i="1" a="1"/>
  <c r="I41" i="1" s="1"/>
  <c r="G41" i="1" a="1"/>
  <c r="G41" i="1" s="1"/>
  <c r="E41" i="1" a="1"/>
  <c r="E41" i="1" s="1"/>
  <c r="C41" i="1" a="1"/>
  <c r="C41" i="1" s="1"/>
  <c r="M40" i="1" a="1"/>
  <c r="M40" i="1" s="1"/>
  <c r="K40" i="1" a="1"/>
  <c r="K40" i="1" s="1"/>
  <c r="I40" i="1" a="1"/>
  <c r="I40" i="1" s="1"/>
  <c r="G40" i="1" a="1"/>
  <c r="G40" i="1" s="1"/>
  <c r="E40" i="1" a="1"/>
  <c r="E40" i="1" s="1"/>
  <c r="C40" i="1" a="1"/>
  <c r="C40" i="1" s="1"/>
  <c r="M39" i="1" a="1"/>
  <c r="M39" i="1" s="1"/>
  <c r="K39" i="1" a="1"/>
  <c r="K39" i="1" s="1"/>
  <c r="I39" i="1" a="1"/>
  <c r="I39" i="1" s="1"/>
  <c r="G39" i="1" a="1"/>
  <c r="G39" i="1" s="1"/>
  <c r="E39" i="1" a="1"/>
  <c r="E39" i="1" s="1"/>
  <c r="C39" i="1" a="1"/>
  <c r="C39" i="1" s="1"/>
  <c r="M38" i="1" a="1"/>
  <c r="M38" i="1" s="1"/>
  <c r="K38" i="1" a="1"/>
  <c r="K38" i="1" s="1"/>
  <c r="I38" i="1" a="1"/>
  <c r="I38" i="1" s="1"/>
  <c r="G38" i="1" a="1"/>
  <c r="G38" i="1" s="1"/>
  <c r="E38" i="1" a="1"/>
  <c r="E38" i="1" s="1"/>
  <c r="C38" i="1" a="1"/>
  <c r="C38" i="1" s="1"/>
  <c r="K37" i="1" a="1"/>
  <c r="K37" i="1" s="1"/>
  <c r="C37" i="1" a="1"/>
  <c r="C37" i="1" s="1"/>
  <c r="L33" i="1" a="1"/>
  <c r="L33" i="1" s="1"/>
  <c r="K33" i="1" a="1"/>
  <c r="K33" i="1" s="1"/>
  <c r="J33" i="1" a="1"/>
  <c r="J33" i="1" s="1"/>
  <c r="L46" i="1" a="1"/>
  <c r="L46" i="1" s="1"/>
  <c r="K46" i="1" a="1"/>
  <c r="K46" i="1" s="1"/>
  <c r="J46" i="1" a="1"/>
  <c r="J46" i="1" s="1"/>
  <c r="H45" i="1" a="1"/>
  <c r="H45" i="1" s="1"/>
  <c r="B45" i="1" a="1"/>
  <c r="B45" i="1" s="1"/>
  <c r="L43" i="1" a="1"/>
  <c r="L43" i="1" s="1"/>
  <c r="J43" i="1" a="1"/>
  <c r="J43" i="1" s="1"/>
  <c r="T36" i="1"/>
  <c r="T40" i="1" s="1"/>
  <c r="AD36" i="1"/>
  <c r="AD40" i="1" s="1"/>
  <c r="AC36" i="1"/>
  <c r="AC40" i="1" s="1"/>
  <c r="X36" i="1"/>
  <c r="X40" i="1" s="1"/>
  <c r="S36" i="1"/>
  <c r="S40" i="1" s="1"/>
  <c r="AB36" i="1"/>
  <c r="AB40" i="1" s="1"/>
  <c r="U36" i="1"/>
  <c r="U40" i="1" s="1"/>
  <c r="Z36" i="1"/>
  <c r="Z40" i="1" s="1"/>
  <c r="W36" i="1"/>
  <c r="W40" i="1" s="1"/>
  <c r="Y36" i="1"/>
  <c r="Y40" i="1" s="1"/>
  <c r="AA36" i="1"/>
  <c r="AA40" i="1" s="1"/>
  <c r="V36" i="1"/>
  <c r="V40" i="1" s="1"/>
  <c r="AF40" i="1" l="1"/>
  <c r="E92" i="1" s="1"/>
  <c r="D57" i="1"/>
  <c r="C56" i="1"/>
  <c r="D58" i="1"/>
  <c r="C58" i="1"/>
  <c r="O44" i="1"/>
  <c r="C57" i="1"/>
  <c r="O46" i="1"/>
  <c r="D59" i="1"/>
  <c r="O43" i="1"/>
  <c r="D56" i="1"/>
  <c r="O45" i="1"/>
  <c r="C59" i="1"/>
  <c r="O42" i="1"/>
  <c r="C55" i="1"/>
  <c r="D55" i="1"/>
  <c r="C54" i="1"/>
  <c r="D54" i="1"/>
  <c r="O41" i="1"/>
  <c r="O40" i="1"/>
  <c r="D53" i="1"/>
  <c r="C53" i="1"/>
  <c r="C52" i="1"/>
  <c r="O39" i="1"/>
  <c r="D52" i="1"/>
  <c r="D51" i="1"/>
  <c r="O38" i="1"/>
  <c r="C51" i="1"/>
  <c r="C50" i="1"/>
  <c r="O37" i="1"/>
  <c r="D50" i="1"/>
  <c r="O47" i="1" l="1"/>
  <c r="E89" i="1"/>
  <c r="D60" i="1"/>
  <c r="E90" i="1"/>
  <c r="C60" i="1"/>
  <c r="E93" i="1" a="1"/>
  <c r="G91" i="1" a="1"/>
  <c r="E88" i="1" a="1"/>
  <c r="G91" i="1" l="1"/>
  <c r="E93" i="1"/>
  <c r="E88" i="1"/>
  <c r="F60" i="1"/>
  <c r="B1" i="15" l="1"/>
  <c r="T29" i="1"/>
  <c r="C2" i="6"/>
  <c r="E2" i="5"/>
  <c r="V26" i="1" a="1"/>
  <c r="V26" i="1" l="1"/>
  <c r="BD16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<sst xmlns="http://schemas.openxmlformats.org/spreadsheetml/2006/main" count="445" uniqueCount="366">
  <si>
    <t>Part 1</t>
  </si>
  <si>
    <t>Table 1: Product Mix and Selling Price Characteristics</t>
  </si>
  <si>
    <t>#</t>
  </si>
  <si>
    <t>Tea</t>
  </si>
  <si>
    <t>Long Jing Green</t>
  </si>
  <si>
    <t>Category</t>
  </si>
  <si>
    <t>Fresh Tea</t>
  </si>
  <si>
    <t>Milk Tea</t>
  </si>
  <si>
    <t>Fruit Tea</t>
  </si>
  <si>
    <t>High Mountain Oolong</t>
  </si>
  <si>
    <t>Yunnan Black</t>
  </si>
  <si>
    <t>Jasmine Green</t>
  </si>
  <si>
    <t>Assam Black Milk</t>
  </si>
  <si>
    <t>Brown Sugar Latte</t>
  </si>
  <si>
    <t>Matcha Latte</t>
  </si>
  <si>
    <t>Peach Tea</t>
  </si>
  <si>
    <t>Lychee Tea</t>
  </si>
  <si>
    <t>Guava Tea</t>
  </si>
  <si>
    <t>Selling Price ($/Unit)</t>
  </si>
  <si>
    <t>Product Mix^note1</t>
  </si>
  <si>
    <t>Table 2: Variable Cost (as a % of selling price)</t>
  </si>
  <si>
    <t>Min</t>
  </si>
  <si>
    <t>Mode</t>
  </si>
  <si>
    <t>Max</t>
  </si>
  <si>
    <t>Table 3: Fixed Costs</t>
  </si>
  <si>
    <t>$/year</t>
  </si>
  <si>
    <t>Store Build and Equipment</t>
  </si>
  <si>
    <t>Rent</t>
  </si>
  <si>
    <t>Salaries</t>
  </si>
  <si>
    <t>Utilities</t>
  </si>
  <si>
    <t>Others(Legal, Marketing, etc.)</t>
  </si>
  <si>
    <t>demand simulation setup</t>
  </si>
  <si>
    <t>Month</t>
  </si>
  <si>
    <t>SD for demand</t>
  </si>
  <si>
    <t>peak/offpeak Demand</t>
  </si>
  <si>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</si>
  <si>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</si>
  <si>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</si>
  <si>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</si>
  <si>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</si>
  <si>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</si>
  <si>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</si>
  <si>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</si>
  <si>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</si>
  <si>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</si>
  <si>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</si>
  <si>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</si>
  <si>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Normal</t>
  </si>
  <si>
    <t>Product mix to monthly demand</t>
  </si>
  <si>
    <t>Long jing green</t>
  </si>
  <si>
    <t>Jan</t>
  </si>
  <si>
    <t>High mountain oolong</t>
  </si>
  <si>
    <t>Yunnan black</t>
  </si>
  <si>
    <t>Brown sugar Latte</t>
  </si>
  <si>
    <t>Matcha latte</t>
  </si>
  <si>
    <t>Lychee tea</t>
  </si>
  <si>
    <t>Guava tea</t>
  </si>
  <si>
    <t>Variable costs</t>
  </si>
  <si>
    <t xml:space="preserve">total variable cost </t>
  </si>
  <si>
    <t>Total revenue</t>
  </si>
  <si>
    <t>Total fixed costs</t>
  </si>
  <si>
    <t>Total</t>
  </si>
  <si>
    <t>profit</t>
  </si>
  <si>
    <t>total units sold</t>
  </si>
  <si>
    <t>total</t>
  </si>
  <si>
    <t>Model Inputs</t>
  </si>
  <si>
    <t>Variable</t>
  </si>
  <si>
    <t>Distribution</t>
  </si>
  <si>
    <t>Distribution parameter</t>
  </si>
  <si>
    <t xml:space="preserve">Selling price </t>
  </si>
  <si>
    <t>Constant</t>
  </si>
  <si>
    <t>triangular</t>
  </si>
  <si>
    <t>min</t>
  </si>
  <si>
    <t>mode</t>
  </si>
  <si>
    <t>max</t>
  </si>
  <si>
    <t>fixed costs</t>
  </si>
  <si>
    <t>constant</t>
  </si>
  <si>
    <t>store build and eq</t>
  </si>
  <si>
    <t>rent</t>
  </si>
  <si>
    <t>salaries</t>
  </si>
  <si>
    <t>utilities</t>
  </si>
  <si>
    <t>others</t>
  </si>
  <si>
    <t>Model outputs</t>
  </si>
  <si>
    <t>Variables</t>
  </si>
  <si>
    <t>Values</t>
  </si>
  <si>
    <t>Market demand</t>
  </si>
  <si>
    <t>total revenue</t>
  </si>
  <si>
    <t>total variable costs</t>
  </si>
  <si>
    <t>Net Profit</t>
  </si>
  <si>
    <t>Total costs</t>
  </si>
  <si>
    <t>Demand(unit sales)</t>
  </si>
  <si>
    <t xml:space="preserve">peak season </t>
  </si>
  <si>
    <t>off peak</t>
  </si>
  <si>
    <t>coefficient of variation</t>
  </si>
  <si>
    <t>lockdown occurrence</t>
  </si>
  <si>
    <t>binary</t>
  </si>
  <si>
    <t>lockdown setup</t>
  </si>
  <si>
    <t>lockdown_jan</t>
  </si>
  <si>
    <t>lockdown_feb</t>
  </si>
  <si>
    <t>lockdown_march</t>
  </si>
  <si>
    <t>lockdown_may</t>
  </si>
  <si>
    <t>lockdown_june</t>
  </si>
  <si>
    <t>lockdown_july</t>
  </si>
  <si>
    <t>lockdown_sep</t>
  </si>
  <si>
    <t>lockdown_oct</t>
  </si>
  <si>
    <t>lockdown_nov</t>
  </si>
  <si>
    <t>lockdown_dec</t>
  </si>
  <si>
    <t>lockdown_apr</t>
  </si>
  <si>
    <t>lockdown_aug</t>
  </si>
  <si>
    <t>demand reduction</t>
  </si>
  <si>
    <t>Factor</t>
  </si>
  <si>
    <t>applies only if lockdown</t>
  </si>
  <si>
    <t>lockown probability</t>
  </si>
  <si>
    <t>RecommendedVersion</t>
  </si>
  <si>
    <t>RequiredVersion</t>
  </si>
  <si>
    <t>CellToMonitor</t>
  </si>
  <si>
    <t>TrackingStatistic</t>
  </si>
  <si>
    <t>TrackingStatisticPercentile</t>
  </si>
  <si>
    <t>IncludeSimtables</t>
  </si>
  <si>
    <t>IncludedReports</t>
  </si>
  <si>
    <t>ReportDestination</t>
  </si>
  <si>
    <t>NumGroups</t>
  </si>
  <si>
    <t>NumInputs</t>
  </si>
  <si>
    <t>8.2.0</t>
  </si>
  <si>
    <t>InputType</t>
  </si>
  <si>
    <t>BaseValueIsAuto</t>
  </si>
  <si>
    <t>BaseValue</t>
  </si>
  <si>
    <t>FixDistributionWhenNotStepping</t>
  </si>
  <si>
    <t>VariationMethod</t>
  </si>
  <si>
    <t>NumSteps</t>
  </si>
  <si>
    <t>VariationMinimum</t>
  </si>
  <si>
    <t>VariationMaximum</t>
  </si>
  <si>
    <t>VariationTableRange</t>
  </si>
  <si>
    <t>VariationValues</t>
  </si>
  <si>
    <t>RangesCount</t>
  </si>
  <si>
    <t>Ranges</t>
  </si>
  <si>
    <t>AnalysisNamesCount</t>
  </si>
  <si>
    <t>AnalysisNames</t>
  </si>
  <si>
    <t>AnalysisNamesRange</t>
  </si>
  <si>
    <t>IsDate</t>
  </si>
  <si>
    <t>1</t>
  </si>
  <si>
    <t>2</t>
  </si>
  <si>
    <t>3</t>
  </si>
  <si>
    <t>4</t>
  </si>
  <si>
    <t>5</t>
  </si>
  <si>
    <t>6</t>
  </si>
  <si>
    <t>7</t>
  </si>
  <si>
    <t>GroupIndex</t>
  </si>
  <si>
    <t>Cell</t>
  </si>
  <si>
    <t>Enabled</t>
  </si>
  <si>
    <t>DistributionPosition</t>
  </si>
  <si>
    <t>AlternateName</t>
  </si>
  <si>
    <t>cellAddress</t>
  </si>
  <si>
    <t>ioIndex</t>
  </si>
  <si>
    <t xml:space="preserve">senseTotal: </t>
  </si>
  <si>
    <t>.</t>
  </si>
  <si>
    <t>selectionIndex</t>
  </si>
  <si>
    <t>formulaIndex</t>
  </si>
  <si>
    <t>rangeAddress</t>
  </si>
  <si>
    <t>bookName</t>
  </si>
  <si>
    <t>sheetName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</si>
  <si>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</si>
  <si>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</si>
  <si>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</si>
  <si>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</si>
  <si>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</si>
  <si>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</si>
  <si>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</si>
  <si>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</si>
  <si>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</si>
  <si>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</si>
  <si>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</si>
  <si>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</si>
  <si>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isInput</t>
  </si>
  <si>
    <t>analysisString</t>
  </si>
  <si>
    <t>groupIndex</t>
  </si>
  <si>
    <t>groupCount</t>
  </si>
  <si>
    <t>'Sheet1'!T27</t>
  </si>
  <si>
    <t>Sheet1</t>
  </si>
  <si>
    <t>0.05</t>
  </si>
  <si>
    <t>0.01</t>
  </si>
  <si>
    <t>Values: 0.01 to 0.5</t>
  </si>
  <si>
    <t>0.1</t>
  </si>
  <si>
    <t>0.2</t>
  </si>
  <si>
    <t>0.3</t>
  </si>
  <si>
    <t>0.4</t>
  </si>
  <si>
    <t>0.5</t>
  </si>
  <si>
    <t>Written By Version</t>
  </si>
  <si>
    <t>8.3.2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</si>
  <si>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</si>
  <si>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</si>
  <si>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</si>
  <si>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</si>
  <si>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</si>
  <si>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</si>
  <si>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</si>
  <si>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</si>
  <si>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</si>
  <si>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</si>
  <si>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</si>
  <si>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</si>
  <si>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</si>
  <si>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</si>
  <si>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</si>
  <si>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</si>
  <si>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</si>
  <si>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</si>
  <si>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</si>
  <si>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</si>
  <si>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3,10,2,.95,5,16,FALSE,0,TRUE,TRUE,TRUE</t>
  </si>
  <si>
    <t>GF1_4VKXXwEAEwBPAQwjACcANwB2AIYAhwCVAKMAAAAAAEcBKAD//wAAAQEEAAAAAAUjLCMjMAAAAAETTmV0IFByb2ZpdCAvIFZhbHVlcwEmSW5wdXRzIFJhbmtlZCBieSBFZmZlY3Qgb24gT3V0cHV0IE1lYW4BAQwAAQABBkxlZ2VuZAMAAQD/AQEBAQEAAQEBAAQAAAABAQEBAQABAQEABAAAAArCAAjkAAjvAAj6AAgFAQgQAQgbAQgmAQgxAQg8AQggABNOZXQgUHJvZml0IC8gVmFsdWVzAAAA/9wUPAEAAAIACQAAAAElAQAAAgAJAAAAAk8BAAACAAkAAAADjAEAAAIACQAAAARMAQAAAgAJAAAABTkBAAACAAkAAAAGTgEAAAIACQAAAAcjAQAAAgAJAAAACCkBAAACAAkAAAAJYAEAAAIABQABAQEAAAE=</t>
  </si>
  <si>
    <t>online sales</t>
  </si>
  <si>
    <t>Uniform</t>
  </si>
  <si>
    <t>Delivery costs</t>
  </si>
  <si>
    <t>std</t>
  </si>
  <si>
    <t>Online sales</t>
  </si>
  <si>
    <t>proportion of online sales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</si>
  <si>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</si>
  <si>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</si>
  <si>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</si>
  <si>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</si>
  <si>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</si>
  <si>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</si>
  <si>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</si>
  <si>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</si>
  <si>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</si>
  <si>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</si>
  <si>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</si>
  <si>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delivery costs</t>
  </si>
  <si>
    <t>September</t>
  </si>
  <si>
    <t>Total delivery cost</t>
  </si>
  <si>
    <t>covered delivery costs</t>
  </si>
  <si>
    <t>optimizer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</si>
  <si>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</si>
  <si>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</si>
  <si>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</si>
  <si>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</si>
  <si>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</si>
  <si>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</si>
  <si>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</si>
  <si>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</si>
  <si>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</si>
  <si>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</si>
  <si>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</si>
  <si>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</si>
  <si>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</si>
  <si>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</si>
  <si>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</si>
  <si>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</si>
  <si>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</si>
  <si>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</si>
  <si>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</si>
  <si>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</si>
  <si>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</si>
  <si>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</si>
  <si>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</si>
  <si>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</si>
  <si>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</si>
  <si>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</si>
  <si>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</si>
  <si>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</si>
  <si>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</si>
  <si>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</si>
  <si>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</si>
  <si>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</si>
  <si>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</si>
  <si>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</si>
  <si>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</si>
  <si>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</si>
  <si>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</si>
  <si>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</si>
  <si>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</si>
  <si>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</si>
  <si>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</si>
  <si>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</si>
  <si>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</si>
  <si>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</si>
  <si>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</si>
  <si>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</si>
  <si>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</si>
  <si>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</si>
  <si>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</si>
  <si>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</si>
  <si>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</si>
  <si>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</si>
  <si>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</si>
  <si>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</si>
  <si>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</si>
  <si>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</si>
  <si>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</si>
  <si>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</si>
  <si>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</si>
  <si>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</si>
  <si>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</si>
  <si>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</si>
  <si>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</si>
  <si>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</si>
  <si>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</si>
  <si>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</si>
  <si>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</si>
  <si>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</si>
  <si>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</si>
  <si>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</si>
  <si>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</si>
  <si>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</si>
  <si>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</si>
  <si>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</si>
  <si>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</si>
  <si>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</si>
  <si>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</si>
  <si>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</si>
  <si>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</si>
  <si>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</si>
  <si>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</si>
  <si>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</si>
  <si>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</si>
  <si>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</si>
  <si>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</si>
  <si>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</si>
  <si>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</si>
  <si>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</si>
  <si>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</si>
  <si>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</si>
  <si>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</si>
  <si>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</si>
  <si>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</si>
  <si>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</si>
  <si>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</si>
  <si>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</si>
  <si>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</si>
  <si>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</si>
  <si>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</si>
  <si>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</si>
  <si>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</si>
  <si>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</si>
  <si>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</si>
  <si>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</si>
  <si>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6.0.0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</si>
  <si>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</si>
  <si>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</si>
  <si>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</si>
  <si>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</si>
  <si>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</si>
  <si>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</si>
  <si>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</si>
  <si>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</si>
  <si>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</si>
  <si>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</si>
  <si>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</si>
  <si>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</si>
  <si>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</si>
  <si>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False,False,False</t>
  </si>
  <si>
    <t>limit high losses</t>
  </si>
  <si>
    <t>GF1_rK0qDwEAEwAKAQwjACcAOgBwAIQAhQCTAKEA5QAGAQABKwD//wAAAAAAAAEEAAAAAAUjLCMjMAAAAAETTmV0IFByb2ZpdCAvIFZhbHVlcwEdQmVzdCBSSVNLT3B0aW1pemVyIFNpbXVsYXRpb24BARAAAgABClN0YXRpc3RpY3MDAQEA/wEBAQEBAAEBAQAEAAAAAQEBAQEAAQEBAAQAAAACqAACzAACIAATTmV0IFByb2ZpdCAvIFZhbHVlcwAAAP/cFDwBAAACAAIAFQAIT3JpZ2luYWwAAQD/WVlZAQAAAgACAO0A9gABAQMBAAAAAAAL08ABZmZmZmZm7j8AAAUAAQEBAAEBAQA=</t>
  </si>
  <si>
    <t>fdb1ad9b69430b5ed5cb47e6e71cff0d_x0004__x0005_ÐÏ_x0011_à¡±_x001A_á_x0004__x0004__x0004__x0004__x0004__x0004__x0004__x0004__x0004__x0004__x0004__x0004__x0004__x0004__x0004__x0004_&gt;_x0004__x0003__x0004_þÿ	_x0004__x0006__x0004__x0004__x0004__x0004__x0004__x0004__x0004__x0004__x0004__x0004__x0004__x0006__x0004__x0004__x0004__x0001__x0004__x0004__x0004__x0004__x0004__x0004__x0004__x0004__x0010__x0004__x0004__x0002__x0004__x0004__x0004__x0001__x0004__x0004__x0004_þÿÿÿ_x0004__x0004__x0004__x0004__x0004__x0004__x0004__x0004__x0004__x0004__x0004__x0004__x0001__x0004__x0004__x0001__x0004__x0004__x0004__x0002__x0004__x0004__x0002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	_x0001__x0001__x0001__x0002__x0001__x0001__x0001__x0015__x0001__x0001__x0001__x000C__x0001__x0001__x0001__x000D__x0001__x0001__x0001__x000E__x0001__x0001__x0001__x000F__x0001__x0001__x0001__x0010__x0001__x0001__x0001__x0011__x0001__x0001__x0001__x0012__x0001__x0001__x0001__x0013__x0001__x0001__x0001__x0014__x0001__x0001__x0001__x0003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~_x0003__x0003__x0003__x0003__x0003__x0003_ý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 Y2·*Û_x0001_þÿÿÿ_x0003__x0003__x0003__x0003__x0003__x0003__x0003__x0003_R_x0003_S_x0003_K_x0003_L_x0003_I_x0003_B_x0003_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õ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q,&amp;&amp;éî¶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Ëì²¬@ÿÿÿÿÿÿÿÿÿÿÿÿÿÿÿÿÿÿÿÿÿÿÿÿÿÿÿÿÿÿÿÿ_x0001__x0003_ÿÿÿÿÿÿÿÿÿÿÿÿÿÿÿÿÿÿÿÿÿÿÿÿÿÿÿÿÿÿÿÿÿÿÿÿÿÿÿÿÿÿÿÿÿÿÿÿÿÿÿÿÿÿÿÿÿÿÿÿÿÿÿÿÿÿÿÿÿÿÿÿÿÿÿÿÿÿÿÿ_x0006_¬ÛÞôÄ@|'æOÆ·@¸Yù3Ë@BJIò4_x0012_²@\c_x000E_W¸@^;Gì5Í@B¡Wÿ­%È@(¡H$_x0001_³@6éÁà_x0002__x001F_À@5jP1±@È ì`õA»@YéA£_x0008_ÿ¿@ÿÿÿÿÿÿÿÿ$×¹0¦À@ê88NÍ¹@\ð_x000C_{y÷¶@_x0012_íTN\Ã@¢D_x0005_ÉLÒÅ@é)n_x0015_LMÇ@ìÜ'ç9û¸@¿xh,e°¿@_x0003_)ZÚ_x0001__x0003_à\¶@XF³CÊ@_x0017_5É-º@Òf+Â!Ç@ÍË,ÆÌ¹@V^OM_x0002_~È@@Õ4·_x0014__x001C_Ä@.êU_x000B_âÆ@T_x001B_^Ëk5½@1cN_x0008_Æ@_x0008_mäÍÀ@í	A_E¼@ÎÉ²í?|Æ@C_x0012_¿O_x000C_Â@Vºn²±FÃ@WÂàå¼@Z_x0002_5Ù^¾@ÆÝ¬4Ë@ÌÌçMöDÁ@õjpÓ«@_x0004_X_x0005__x0004_ÛÉ@ãÞÓ_x000D_ÿÂ@¬q®_x0017_:e§@"(vW_x000E_Ã@*A_x0002__x000E_¥¾@&gt;_x001A_ûþÃ@X_û&gt;Â@ÂÅ4¼ÔÈ@2_x0013_ÉÑèÂ@­=­~å°@&lt;àa®É@¾_x001D_Ø=;ì»@_x0004__x0005_êÌ=þýµ@_x000C_è{åÎ³@_x000E__x000E_ ³ÌÕ¼@Ðf_x0003_¼Ç@}¶pqHã¾@VKÃ4_x001B__x0011_Â@SvÆ¨Æ@ï_x0001_k'¬_x0001_Á@ _x0006_¹Â@¿EÂ_x0017_tµÀ@ÖõÀZÄ@p_x001A_^%,Å@Q]îô¢8Ä@ÿÿÿÿÿÿÿÿ~tö?©tº@³C»«ntÀ@R?pÊ")É@_x0002_[±ëÌÃ@ÖùÎ´@³j{|_x001A_Á@û·d·Ä@Ö]:hÍ»@#pÇJÙÁ@fo°Åôv½@ÈPÔÿå@`¿Rf_x0005_Å@6¿_x0017_-ÔÁ@_x000B_ü{^_x000E_&lt;Â@à_x0010_L±ð_x0001_»@_x000D_&lt; øx=¸@`#á_x0003__x0010_¢Á@_x0015__x0004__x0003__x0006_ÕÄ@ÿÿÿÿÿÿÿÿ_x001A_ßV)tBÀ@2ÿ¥:ýSÁ@Ç@_x0014__x0002_ôÅ@_x0001_àÅ~Ã@ú68øN=¶@w(`Å@rD2*½Á@Ù¬_x0010_i_x0002_^Å@,È_x0001_ ü½@zÙ_x0002_V0¿@f_x0006_áº¿@y´UÁ­æ½@ºØ]_x0001_bÆ@Î_x0005_Ù£_x0004_È@ÿÿÿÿÿÿÿÿÿÿÿÿÿÿÿÿÿÿÿÿÿÿÿÿÿÿÿÿÿÿÿÿÎr_x0007_Á_©@ÿÿÿÿÿÿÿÿÿÿÿÿÿÿÿÿÿÿÿÿÿÿÿÿÿÿÿÿÿÿÿÿÿÿÿÿÿÿÿÿÿÿÿÿÿÿÿÿÿÿÿÿÿÿÿÿÖÀ?åE_x001E_­@ÿÿÿÿÿÿÿÿÿÿÿÿÿÿÿÿÿÿÿÿÿÿÿÿ_x0001__x0002_ÿÿÿÿÿÿÿÿÿÿÿÿÿÿÿÿÿÿÿÿÿÿÿÿÿÿÿÿÿÿÿÿÿÿÿÿÿÿÿÿÿÿÿÿÿÿÿÿîd-Î¬@ÿÿÿÿÿÿÿÿÿÿÿÿÿÿÿÿÿÿÿÿÿÿÿÿÿÿÿÿÿÿÿÿÿÿÿÿÿÿÿÿÿÿÿÿÿÿÿÿÿÿÿÿÿÿÿÿÿÿÿÿÿÿÿÿÿÿÿÿÿÿÿÿÿÿÿÿÿÿÿÿÿÿÿÿÿÿÿÿe_x0002_àÈZG¤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0À_x0002_¨@ÿÿÿÿÿÿÿÿÿÿÿÿÿÿÿÿÿÿÿÿÿÿÿÿÿÿÿÿÿÿÿÿÿÿÿÿÿÿÿÿÂÓ_x0017_Qwª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#ô_x0007_Sÿ»@XÎÒÐÆÁ³@}_x0013__x0008_ô¸@©às_x0013__x0015_Á¸@ÿÿÿÿÿÿÿÿ7Ë7o,µ@zº\µÞÎ®@ñNú_x001E_³@_x001B_nl_x000E_·@wúë#_x0001_¹@ÖB5_x0004__x0006_Òâ½@À}áñ@ÿÿÿÿÿÿÿÿ©]³ô:¿@_x0015_åö-O1²@î!d¸@j7_x0015_u_x0008_¸@"µÀ¤½À@=(ù_x0004__Ï­@Ø­9´_x0004_¥½@¡lªè{»@E_x000F_ë ¤~½@ÿÿÿÿÿÿÿÿ_x000D__x0002_Þ«µÁµ@_x0003_4§'ïJ¾@²Ù_x0016_¬·ßµ@Ì;È_x001F_F²@_x001E_IÏ`Í¢²@úÃàÀ¥º·@7VÖ1Ü8´@"Å2_x001F_UØÁ@$_x001F_éê7±@Ê3"_x0001_xÁ@_x0018_¢-_x001F_´@ÿÿÿÿÿÿÿÿ_x0012_¦¸pqÀª@íN!Ý_x0006__x001B_»@ÂÕOF¥O @å4u|æ·@j¢_x001D_#Ü»@s	°_x0004_3Ç¼@RÕ9 _x001C__x0005_´@_x0002__x0004_Ø_x000C_»_x000D__x0015_¦¬@_x0005_QÏã¿@éÿý¼@Rs_x0013_kI¤@¥ ò½·@_x0018_Û_uÂ[±@Ð}.ºò¢°@ÚÆ·ø2Üº@_x000F_ú_x0002_ô\¨@8Q_x0003_²@_x0014__x0002_êAè¤@J&lt;òöuÀ@7W_x0011_&lt;CV·@46¸_x0014_Õ²@]_x000E_3º2«³@­XZP¥¾@¯i!_x0011_\Â@+ïònãªÃ@ jå*©@nZ·otµ@&lt;UÔB÷¯@!;¨_x0013_m_x001B_·@\9GLD¹@Müe_x000D__x0010_k­@ëkhè_x0010_f³@L²û%@Ä¶@º¾_x0018_©_x000B_À@_x0001_|nÒ¨5½@\&amp;	d_x0013_´@ÿÿÿÿÿÿÿÿ+lS Tf¿@|à_x001D_á_x0001_	ü~Æ@_x0014_y¤]_x0008_Î°@ty_x000F_eä´@@_x0007_×v+¹@ÿÿÿÿÿÿÿÿ_x0014_½º³_x000C_f°@_x001A_àÓG_x0003_¯@Në¦n¢»@Ï_x0012_ìÄ­¶@Ôû¹@È__x0016_W¶@êÄeÉ'L¸@hu%å_x0004_¶@_x0002_F*,Q³@¡ðn[Xº@îBÔE7úÁ@_x000E_ª»_x0006_õ´@~	gõÉ¹@)_x0005_úd¸_x000D_º@_x000F__x0017_­r§Æ§@dÂ3c_x0001_é¾@6wcñ_x0003__x0019_¶@Æ3 ú£I»@Ö¼ù4n¼@©_x001F_¬_x0018__x0006_Wº@^_x0016__jµ@ÑéõL²º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R_x0014_h_x0004_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Gd_x000B_«S_x001B_®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ýx%mñÒ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ä_x001C_6a;¾¿@R{Ýå_x0007_¼²@qh«³_x001F_íº@_x0018__x0011_¼YM¾¾@´ä¥~Á´@&gt;*ùïy_x0013_¾@R«öpú·@5_x0002__¹@¹ÍK/Aæ¶@Èj§Ô_x001B_§­@4*_x0015_)iö³@!_x001F_Ì_x000C_¸@#ßf_x0016_èÙ¸@àÚ_x000D_1M±@+RP_x0016_²@÷_x001C_%_x0011__x0019_µ@¥Eã	æY½@l~p¨9¿@QlqÀ@¦äÂÌ¡²@½$æÔê»@ì_x000D_dÊ@Vì%&lt;ñº@Ä\Ü_x001C_Ö_x0014_¯@]x::Uë¤@Þn_x0015_+¶@ÿÿÿÿÿÿÿÿiÿRØÊÎÂ@¥ÝÌ8qâÁ@q_x0013__x0006_e¸@Èórü_x0019_©@_x0006__x000B_L5B_x0007__x0018_ãÀ@àá·Èf²¾@_x0014__x000F_DW_x0012_®@ì-NÎh¼@Ë+Lr±¸@ò	Ð¢FÁ@øÓQ_x0005_t_x001B_½@öyÆµy_x0012_º@Íç&gt;¨&lt;%Ä@9E9[u³@!2FëÊ&gt;³@_x0016_lOË_x0016__x001D_¶@_x0001__x0006__x0006_Òt·®_x0006__x0006__x0006__x0001__x0006__x0006__x0006__x0001__x0006__x0006__x0006_d_x0006__x0006__x0006_d_x0006__x0006__x0006_d_x0006__x0006__x0006__x0003__x0006__x0006__x0006__x0002__x0006__x0006__x0006__x0015__x0001__x0006__x0006__x0006__x0006__x0006__x0006__x0015__x0001__x0006__x0006__x0003__x0006__x0006__x0006__x0006_ïK~_x0001__x0006__x0006__x0006__x0004__x0006__x0006__x0006__x0006__x0006__x0006__x0006_õ³_x0015_Sèè?Üø·_x0011_òzé?_x0008_¹6ÍvÄå?_x0001_LçC-å?ÜP¥ Lá?Ü_x0001_CTè?L2úqÔ¡ç?_x0016_ÐXRÝ%ã?UÓ=»§ á?D²_x0008_Hà?jÝå%_x0001__x0004__x0005_4ã?tÌ89ÁKé? 2[E_x0001_#â?Eé_x000C_0¾Ïâ?®$0Gâ?_x0003__x001F_»'|á?ójT3õ_x000B_é?,Òv_x0001_¼¥à?_x000F_÷3Í;öã?JûHXä?þÚÖ_x0003_màå?	në75!á?2¦9_x0003_má?¯ÉA:_x0005_Iã?¯ÿ_x0002_Hìâ?øyUXè?Ím²Í_x001B_¶ã?_x0016_&lt; ¼J_x0001_é? "_x0001_µÓä?Lñ[Î)é?_x001A_#æ_x0006_@.à?'G jv°à?dD¶0_x000C__x000B_è?dUáKç?)JáÀ_x000D_Sà?«^yipâ?f@Wé?*Ýãå_x0018_)ä?ª¿@_x001A_à?H_x001C_=Öoç?j2N§:ä?îñþê¦ôä?_x0001__x0003_ìÒÓ½²8æ?À¦G1_x0016_²è?iÑÉLé?ügÆ{_x0018_æ?_x0010_fEÇà?p&amp;Ä_x0007_âÙá?|_x0002_,Zè?_x0001_L®Â53å?ãOÞ×0Vå?S9_x001F_Y¦üå?ÔD}=ò5ç?ì~çÛFæ?w_x0019_½± ±ä?}öÄªAÿä?_x0014__x001F_6Véoå?ªî¯Â-lä?Èô_x0014_¡ä?$]õµq_x001A_è?¾ûÞ+_x001A_|è?¶Ì@4=_x000C_á?­W,(å?Ü}3í_x0010_1ç?b0pÊ_x0010_ã? à©Y}~æ?AFÜXµ¼ç?_x001A_¦_x0011__x0005_àþæ?_x0016_aF_x000B_Ôæ?¢¿8HRÑç?@_x000F_©&amp; æ?=&gt;J_x0006_\â?H&gt;È¶â?à_x0016_¨_x0001__x0004_6Lç?Ù$I2(ïç?Ä=ê7)è?ñ@Öf·å?ÞÓÁT+wà?«	Ü)ã?.o+_x0012_EÂá?"_x0003__x0016_`_x0001_Àè?(%¼Æ+á?psµ[Üã?^ë_x000B_õßà?ê¿)õª_x0010_à?Æ[Ls ä?õ#AS_x000E_ôá?@_x000F_»B¼æ?ÚÆú_x0017_Ñã?¨&amp;|£á?âïk~_x000F_å?ä6%RUjâ?Î\mÍ	â?ßPZ"«Ëä?,"-i¤ã?é½ÛÝXæ?HÙ³pßæ?Ê«énßqã?¸R_Xs_x0013_ç?Apß_x0001_â?Pòäwâ_x000C_@_x001F_2_x0003__x001A_h´_x000E_@ÆT]H_x0011_@xX2ÚQ"_x0013_@£S[N_x0002__x0013_@_x0005__x0008_/a_x0001_D_x0007__x0013_@µ©üÖõa_x000B_@6_x0010_Ujì_x000D_@gÚ_x0006__x0004_jê_x0013_@p	DÚ%_x0016_@¥(]r÷_x0007_@V1lB\°_x0008_@àÿs^ú_x0008_@_x0005_+_x0008_^û?q)8_x0012_ã_x000B_@¨((Ôõ­_x0012_@ÂÐL÷d_x0003_@¶l¸Oø_x000D__x001D_@&lt;ñ­TíX_x0007_@|Ð×à¢_x0012_@ZÓ Ê_x0010_@_x000F__x000C_â³_x001C__x000E_@_x0002_Â_x0010__x0002_Ký?{.¦ÄxF_x0018_@Ø]z_x000F_@ëÑ¹=_x001C_÷_x0010_@_x0012_.õÐûy_x0010_@É+ÅÇÁÞ_x0016_@CZxËBÂ_x000B_@ÜH9_x0019_ù÷_x000E_@uZâ2)X_x000D_@¾_x0011_Acd_x0017_@)­_x001D__x0018__x0011_@¼\(áßâ_x0001_@N¹v.k&lt;ÿ?Îºzëh4_x0004_@0uàn_x0005__x000B_¤k_x0008_@g¸Á½×_x0018_@·úÈÜ_x001E_7_x0012_@Àé!k_x0004_@}z½_x0014_/!_x000C_@éº-¬Íø_x000F_@X¯ãÔ&lt;_x0016_@o_x000C_,H°_x000C_@¥° ¨§_x0015_@ÀÐ#RD_x000F_@ò¤Â_©K_x0010_@_x0004__x0015_»2:_x000B_@Àtp§	@êåÎrf_x0004__x0010_@lY=\_x0011_@&gt;®ªUÎ_x0011_@{_x000E_pJ_V_x0013_@çd=Ï¡_x0010_@^r¢nD	@P_x0003_PF_x000D_@Y¹©_x0017_@v_x001A_u_x0002_é_x0002_@1_x000E_Ò&amp;_x001B__x0012_@&gt;«~;6_x000E_@HòWB~_x0010_@¡ßHk~w_x0015_@5ÂîúA*_x0010_@ ûg|Dë_x0007_@xzé_x0001_ê?ð¤YÓí_x0011_@N^ñøn¥_x000D_@ªSP²T_x0006_@_x0003__x0010_;÷e°ò_x0014_@=¦_x001E_î5_x0011_@ÙTwu_x0016_@À_x001B_Ú_x000D_T·_x0011_@p«5_x0002_	@¦EçVà_x0012_@#å_x0003_Ce _x000B_@@mûV{_x0012_@g¦þa_x001E_j_x0013_@ÐÆ&lt;|°Ñ_x0013_@*w_x0003_±l_x0014_@Ûö\þ__x0008__x0005_@V'©&amp;ÍR_x0012_@Î_x0004_,_x0007_G_x0015_@ÏdÑ§a_x0014__x0019_@_x000C__x0001__x0015_\Jðô?¸ñà_x0012_¾_x0003_@"_x000B_ßÊ_x0011_è	@!Iä_x0011_Î_x000E__x0014_@ÑïþÅM_x0001_@¿ýQ¬i_x0007__x0011_@K¯áfÄ_x0014_@Úóë¯_x0006_@¤¤]Ûbb_x0005_@A§a_x000C_@$_x0012_%&lt;«_x001A_@&lt;BUS_x0014_@ÎÈ¤G¼_x0005_@Jw¯'7É_x0008_@_x0015_¬_x0014_¹À_x000F_@Æ,WûÍ$_x0015_@®_x0014_fa_x0001__x0002_Ëá_x0006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²Þ ±ì°@ÿÿÿÿÿÿÿÿOV¢üØA²@ÿÿÿÿÿÿÿÿÿÿÿÿÿÿÿÿÿÿÿÿÿÿÿÿÿÿÿÿ_x0001__x0002_ÿÿÿÿÿÿÿÿÿÿÿÿÿÿÿÿÿÿÿÿÿÿÿÿÿÿÿÿÿÿÿÿÿÿÿÿÿÿÿÿÿÿÿÿÿÿÿÿÿÿÿÿÿÿÿÿÿÿÿÿÿÿÿÿÿÿÿÿÿÿÿÿÿÿÿÿÿÿÿÿÿÿÿÿÿÿÿÿÿÿÿÿÿÿÿÿÿÿÿÿp_x0016_7"£B®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4ù^_x001A_Ým¶@Àb²D	ûÅ@ÚTCßÄ@ä,LA!Ä@¢íB-DÂ@_x000E_äÀÁ¾£¼@pýZñ2´Á@È¦îÉl·@ ´ß2¢î@GnR¤ÆÂ@H_x0014_''2Á@L«_x000E__x001E_9Æ@òÌpXF¾@_x001C_Ní}Î¿@./á»!³«@åþ!a9Â@üu=_x0002_æ¹@;î&lt;å×·Ã@°_x0016_A_x0018_Á@êShä¾@'"ÀyzÌ½@ëT;nÁ@¾BUä¶@n½_x0005_f|Á@Hð,úo º@Þg¥t_x0001_æÂ@ïdS¼_x0004__x0005_Ã@N'_x0007_ñp´@2syeòùÊ@_l_x0002__x000E_c¿@Ô=Îu_x0015_I·@% û6Å@ü£_x0007_¾ó§@þò ·_x0019_M´@tB®¶èéÀ@$ 6I¥pÈ@¿Õm¨¨À@°ÊòÊì¸@q_ÞAõ¸@_x0006__x001B_mùkÀ@M®ØÓÉ@òTáËÙ_x0001_Ã@P8AÄpÂ@rtJ ÁÂ@Yò®ì³_x000D_Æ@ÜEÞÂÔ»@_x0017_ú¯¥²_x0003_½@tNã#»@úµÄß_x000D_°@}¤¦tAÃ@ë ;öv?À@¯ØO5Ä@Mèû_x001C_sÄ@ä_x000E__x0016_Ô1½@_x001B_BÓ±@_x0017_±gcêË²@I°vÔÉ@ÿÿÿÿÿÿÿÿ_x0002__x0007_Â(}©Æ@ÿÿÿÿÿÿÿÿð/*_x0005_ôº@pú_x0005_î³Ä@.._x0006_%jµ@Þò¨¶FÅ@rK@½ßÝÃ@¡`maÇ@Á9ïÀ@rß_x001C_fàC¼@¡Ñ¶c	_x001D_Ç@_x0014_F&gt;[G_x0015_È@XUv´_x0016_ZÅ@_x0008_£^ÏÄ@!¬[¹Á@t_x001E_¶8Åd¹@.«_x0001__ßÆ@DS_x0003_&gt;¾Æ@ÿÿÿÿÿÿÿÿe_x0004_¼ÍÇ@[ß__x001E_þÃ@sÒ#.ÝÁ@áÄ²ù¾@jÕtó#Öµ@kÚs¶ÈÅ@×ë;øÀ@c_x0012_ª%ÿÄ@²K=b¸Mº@¶NÏ NaÊ@:_x0013_rö_x000B_þÍ@%K³_x0017_Ã@b¾_x0003__x0004_Ð_x0014_¾@_x0002_ÅiþÈ@¦¶ºpö_x001A_Â@¶íSsÁÞ»@"_x0014_\ÅÚ¡Ç@«_x000E_®iPÿ·@H Æ¤M¿@êñ½ÍiSÌ@@_x0013_Bî_x0001_À@­_x0004_ÙÈÌ@×Ú[_x0004_Ý9½@ÿÿÿÿÿÿÿÿÿÿÿÿÿÿÿÿÿÿÿÿÿÿÿÿÿÿÿÿÿÿÿÿÿÿÿÿÿÿÿÿt_x001D_$p±@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_x0002_d*ÑÊ\¯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Û _x0008__x001C_ÖN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fôÒ#p×²@ÿÿÿÿÿÿÿÿÿÿÿÿÿÿÿÿÿÿÿÿÿÿÿÿÿÿÿÿÿÿÿÿÿÿÿÿÿÿÿÿÿÿÿÿÿÿÿÿÿÿÿÿÿÿÿÿ|öu;_x0018_É´@ÿÿÿÿÿÿÿÿÿÿÿÿÿÿÿÿÿÿÿÿÿÿÿÿ"»A_x0019_»sÆ@9uf)ÿ_x000C_Ä@x$áýgÊ½@A¨4J¡Ã@ÿÿÿÿÿÿÿÿ_x0019_ò,¿_x001F_hÂ@õè\ÀcQ¾@_x0014_`bæ½@±ÿ&amp;&lt;2ñ¼@ë_x001A_Ý|Ä@_x001A_ò¥y"©À@_x001B_pn¨	²@_x000B_µd_x001F_Ñ@_x0018_ÃãÑÄ@©h_x0001_æ_x0001__x0002_FÀ@ÆuG_x0006__x0001__x0006_¼@Õ,f£á5½@h¥íÇ`\Â@ÉãZ_x0012_Ò_x001D_º@í(_x0003_É@_x0001__x001B__x001F__x000B_%tÅ@_x0006_k³5ñÂ@&gt;fÜ*_x0010_eÃ@M_x001A_	Â@|dRÅº@ÿÿÿÿÿÿÿÿ½ôC1Å@æ_x001B_sÇ@LBÈ¡7¾Ä@ûÎTcÉ@_x0001_r6\#Æ@FÍÎì´@_x001E_Ï­RÅ@PoÌÆÏ·@àöäM_x001A_Â@t	{®_x001B_¼@10ÉÏuÀ@äOï+ý½@{A$?~Ã@:Õi.®UÆ@(_x001B_@}®ÐÃ@ë!@Ô¬·¿@Ö2_x0013_Ì³@ÙxÛØm¼@_x000C_@byNÁ@/s ÷_x0014_ç¸@_x0001__x0002__x0010_Ì_x0019_&amp;18À@s8rü9$Ã@aK°®_x0019_Å@þúÃ¤»tÊ@(³x_x0019_ßûÅ@ÈsÚ_x0018_ÙÂ@«¨_x0016_,]»@_x0001__x0013__x000B_ð­@ÞÎÛ]OË@ñ_x0003__x001E_ÔKI¹@Ã#£á&lt;Ã@øtd¹GÈ@zD	ÎW:Á@5JÝÁÂ@ª¿&gt;ý¿@_x0015_ÁËîÄ@ÛE¸úº@ñÎ_x0015__x0013_?ìÆ@ÿÿÿÿÿÿÿÿ¸öÒFUgÌ@ØÑ¦¦z¡Æ@'¾ÐF¸@/_x0012_ÀR4µ@©èAóÊÁ@ð¨Û	È@&amp;su¹_x0011_«@pó%·û¡¿@~-Æþ|Á@Ûã©ù¤Â¶@_x0007_Ë¡\zôÌ@f¯	_x001F_q¥@CÌTþ_x0001__x0003_ÎÇÇ@µgdr¥%Á@YèbóÀ@¥e(_x0011_êÉ@Éóm¤_x0005_gÁ@ÀÚÃ`_x0007_*Â@~ ýfG÷Ã@._x000F_fqæ_x000F_°@OwæØ?Ä¹@G|u¹öÁ@_x0008_kT®~_x001A_¿@ÿÿÿÿÿÿÿÿ:_x001E_¨þ@À@8yrPÅó¶@	«_x0002_#ÔãÀ@"|L&lt;#½È@_x000F__x0005_¹å&gt;Ï±@Áí~²_x0013_Ç@(_x000E_Ná'M·@ÿÿÿÿÿÿÿÿ|l­ÅDqÇ@àe6Cs_x000F_³@_x0008_j¢¡¾@ÿÿÿÿÿÿÿÿÿÿÿÿÿÿÿÿÿÿÿÿÿÿÿÿÿÿÿÿÿÿÿÿÿÿÿÿÿÿÿÿÿÿÿÿÿÿÿÿÿÿÿÿÿÿÿÿÿÿÿÿÿÿÿÿÿÿÿÿÿÿÿÿ_x0001__x0003_ÿÿÿÿÿÿÿÿÿÿÿÿÿÿÿÿÿÿÿÿÿÿÿÿ_x0008__x0008_\Gùñµ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_x001E_m/ZûÂ@PßrZ¢@ÐÜ]àÅ¦@z_x000D_&gt;"ê°@°ºU,V³@¿?_x000E_øsº@ýÀ_x0004__x001B_£-·@&gt;_x001D_o_x0002_Y¡@3äÒ:Í\½@ÿÿÿÿ_x0002__x0005_ÿÿÿÿ_x0012_ýöî#ÆÁ@rWa­!à·@ò_x001C_E³Æ¯@W_x0002_Í}R²@s5_x000E_&amp;J¶@_x0003__x0017_¦k£´@è!_x0004_,Â«@»OÑxó³@É_x0007_%nc·ª@² Ì7l¹@CQ_x0016_úQkµ@þ_x001E_ÛÑ_¨@gZuQJðµ@p¡ü&lt;Üb¼@Ý_x0002_Æ_x0015_4¶@ÆX¢¼y´@¬xùpEµ@ååÉLþ6¹@_x0003_ußJ±¥¬@q_x000C_ç?´µ@a­_x0005__x000C_ßÜ®@æä_x001F_¤à¹@Ç_x0013_P$_x0010_±@Or sü»@5³_x0007__x0005__x0004_¹@æó_x0005_³·@_x001F__x0019__x0014_Hµ@ _x0001_9øå°@ÿÿÿÿÿÿÿÿ²cé~$ª½@6_x001A_xP8»@_x0002__x0004_Ök"Mè ¹@²ù_x0011_3¸@ÔÄßH¶±@BëwbÀ@¡Û_x000C_EkN¿@ÊÇÝSK·@_x0012_÷Hªÿº@3Ìó9&amp;ö²@|Xg_x0017_è¨»@5ïÊú_x0003_ì¶@È_x000D_ZîÂ¼@¿3:.º@ø¥0¥úQ¾@3(w5'_x0013_À@8eT(ëÿÀ@­_x0001__x000C_Âjý±@ÿÿÿÿÿÿÿÿÿÿÿÿÿÿÿÿÿÿÿÿÿÿÿÿ\,PïÝqª@ÿÿÿÿÿÿÿÿÿÿÿÿÿÿÿÿÿÿÿÿÿÿÿÿÿÿÿÿÿÿÿÿÜ¾_x0003_KEý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gØi_x001A__x001D_N¬@ÿÿÿÿÿÿÿÿÿÿÿÿÿÿÿÿÿÿÿÿÿÿÿÿÿÿÿÿÿÿÿÿÿÿÿÿÿÿÿÿÿÿÿÿÿÿÿÿÿÿÿÿÿÿÿÿvûR¦$¿¤@ÿÿÿÿÿÿÿÿÿÿÿÿÿÿÿÿ¤Òÿzð¯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J£Co©@ÿÿÿÿÿÿÿÿÿÿÿÿÿÿÿÿÿÿÿÿÿÿÿÿÿÿÿÿÿÿÿÿÿÿÿÿÿÿÿÿÿÿÿÿÿÿÿÿÿÿÿÿÿÿÿÿÿÿÿÿÿÿÿÿÿÿÿÿÿÿÿÿÿÿÿÿÿÿÿÿÿÿÿÿÿÿÿÿÿÿÿÿÿÿÿÿÿÿÿÿÿÿÿÿÿÿÿÿÿÿÿÿf½å¡«@§_x001B_xô_x0011_-·@_x000B_lù_x0006_³í»@ÿÿÿÿÿÿÿÿîan/0Â@·÷k@õæ¹@z_x0013_³?Â¹@oú»@ÿÿÿÿÿÿÿÿzOL_x0014_º@_x0001__x0002_ü_x0013_ ¬¤@Í5wU	]¦@Æ§Áì¿û¬@ä²_x001A_Zq¢@Ýïpõº¼¾@&lt;ûëaä²@KHÔ)_x000F_4¯@M·ÛåIµ@ú_x0017_G.ëÀ@ò@&gt;Ç+½@_x0017_ã0¦Á@Ã¦_x0014_ÿtº@­¾_x0013__x001A_µº@Ø¿_x0013_sý5@í½&lt;ýï¶@}f_^¸@Î_x0002_Dð÷l¶@(N:¬g´½@Î­e±Ð§³@_x000E_L¬_x0003_¥7»@O§²ôPº@ö!Åee]½@¸æ_x0018__x0015_Ù¼¯@_x000C_jÙP·y³@í?þl _x0007_©@ßÌÎ Ð¢Â@ÎnIYw6¿@PÈV_è¸@Ø1:µñ_x001B_¾@Û_x0017_bþ2¸@_x0011_OÖú¦¼@¶ÕO_x0018__x0002__x0004_rW¹@±=°_x000D_áÃ@_x0001_ð´ë_x0008_¸@ý_x0008__x0013_¸U·@2_x000E_@´@x_x0004_|_x001D_¾¬@ßïÁ_x000B__x0014_v¹@.F	_x001C_aU²@{|Q¸±@`X;_x001F_:X³@ª©-±ô1Å@bæ_x000C_ðç·@8öU_x000E_¯@¿BAÑ±@ÿÿÿÿÿÿÿÿR_x000F__x0016_s'¶@µáSó_x001E_«@uZ£²@9×_x001D_{cÁ@£p·_x001F_µ@Ð¦»_x0006_Hz@_x001F_)»nÊº@ÿÿÿÿÿÿÿÿDwÉÀ^¿@`_x0019_U&lt;Kg°@ÿÿÿÿÿÿÿÿâ¥1ÐÀ@ÙGÈâQÀ@n6j_x0016_Ïu»@âJ×_x0010_e±@_x0015_Ô_x0003_9W¼¸@åâÙL_x0014_¼@_x0001__x0002__x000B_¤N_x001D_±°@¦ëQkâ°@¢^_x001F___x000E_ë¿@¬=âíï¼@(P_x0014_1\_x0005_²@nÊü±¶_x000E_À@:f$¹@2_x001E_TIÂµ´@J_x001D_aJ©@¯ó8_x0003_±Z·@@xák»_x0010_µ@Çií/Á¾@ÿÿÿÿÿÿÿÿ_x001E_Í¡k6}´@h¦iä@X¾@Júã&gt;^«¶@¢$Ìç_x0008_½@¾éRK$´@em¾hÞµ@_x0008_;XD_x0013_A±@K_x001B_ëCËµ@ç»í_x000D__x0010_Å¶@_x001B_oéµ¥·@O'U!Y¼@Î,Ú_x0013_(ä´@|Bg 9ó³@mP_x0017_ßKµ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Ø·_x000F_Ã_x0014__x0019_¤@ÿÿÿÿÿÿÿÿÿÿÿÿÿÿÿÿÿÿÿÿÿÿÿÿÿÿÿÿÿÿÿÿÿÿÿÿÿÿÿÿÿÿÿÿÿÿÿÿÿÿÿÿÿÿÿÿÿÿÿÿÿÿÿÿÿÿÿÿÿÿÿÿÿÿÿÿÿÿÿÿÿÿÿÿÿÿÿÿÿÿÿÿÿÿÿÿÿÿÿÿÿÿÿÿÿÿÿÿÿÿÿÿÿÿÿÿÿÿÿÿÿÿÿÿÿÿÿÿÿÿÿÿÿÿÿÿD0T/è¢@ÿÿÿÿÿÿÿÿÿÿÿÿÿÿÿÿÿÿÿÿÿÿÿÿÿÿÿÿÿÿÿÿÿÿÿÿÿÿÿÿÿÿÿÿÿÿÿÿÿÿÿÿÿÿÿÿ_x0011__x0010_O£Ü°@ÿÿÿÿÿÿÿÿÿÿÿÿÿÿÿÿÿÿÿÿÿÿÿÿÿÿÿÿÿÿÿÿÿÿÿÿ_x0001__x0002_ÿÿÿÿÿÿÿÿÿÿÿÿÿÿÿÿÿÿÿÿÿÿÿÿÿÿÿÿÿÿÿÿÿÿÿÿÿÿÿÿÿÿÿÿÿÿÿÿÿÿÿÿÿÿÿÿÿÿÿÿxh67B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ø~_x0002_ªÆ»@_x0005_|_x001B_b^¦¸@OyI|£À@,RRnTL½@PîõÉß_x0010_²@Öû¿sÛm´@õ®pxÍ_x0017_¶@)©ÉT³´@£_x0019_la8§@ê¸_x000E_S)¿»@*Ò½N¹@îÞ_x0008_Êñ³@_x0018_ËZÌ_x0004_c½@_x000D_6_x0017_mÜ#¼@5dS_x0002_&lt;°@¹s_x0001_{TÄÁ@ñÅ(µ@xI¡{ÐÈ½@0JT_x000D_q_x0018_»@¬~~¾1q¾@4_x0019__x0018_ÇÒDº@Tg_x0013_J_x000E_º@Öi3_x0012_ÒC°@_x0006_³-À¾¶@$XO¡,¿@¿{Ôº4$º@sµ_x0012_Üfö¸@»;¿AÿÁ@þúü kgÃ@Ê¢u_x0002_Îµ@+_x001F_PË_x0001__x0002__x001F_´@Èi9JÉ¿@pï_x000E_Å®@Uðøäâ½@I\ )_x001A_L¨@ø³Îw¤þÀ@ÿÿÿÿÿÿÿÿÊ(Çzu·¸@È³v¢s±@ôæ°_x0010_åoµ@§ÀÏ}¥ë´@fÔ'slT¼@H_x0001_Î^°±@çy¨_x001C_"¹@ëµs_x0011_¥L¸@o_x001F_BÅã¾@V(4ßlÀ@¶Õñíú¶@_x0015_fPLº±¼@E+¸z(þ²@e¿ã¬5.À@hï;_}o²@_x0014_y+"ôVª@{_x0001_k·WR¤@ÿÿÿÿÿÿÿÿhÂ,sÂ©@$_è_x0014_.s¹@&amp;_x000D_Ò·_x0006_p·@RèS1t»@_x0019_;ãBÓ_x0012_±@l±Ä½_x0004_Å@DmÁ}È¶@_x0003__x0007_ÿÿÿÿÿÿÿÿÿ_x0012_9`_x0010_ïµ@Æg#Í½²@ï_x001C_3µJ)·@ßc#_x0011_CB¾@Ã$ò9¿+´@¼^ÂKI¬³@Ý_x0006_"d_x001D_°@]_x0005_|i¼@ÇQ	i_x000E_½@u(%Ö_Ú°@`r×lò·@²týê®¬@ÿÿÿÿÿÿÿÿ¦Àk_x001C_¶µ@Ô_x0002_±n-³@Ì¦ºã_x000F_Õ¿@»¨_x0018_³Q»@¯RÔ{Ï¹@+_x0004__x001C_Òaº@  ®ê¬@_x0008__x000D_uÞ·@BìU_x0001_ú·@&lt;_x0002_ªë±¯@_x0019__x0012__x000E_¿²@ÈÆ¹º³ø@Ûsú\`®·@ 2Öå[¶@OÍ~,ß¤@²õö_x000B__x0006_µ@_x0016_©Üëc¸@¼ÐÚ6_x0001__x0003_q_x0002_¬@&lt;Ã	×_x0007_&gt;®@·öIóF1¡@ ¹g_x001E_ËqÁ@rÉª¥ûÆº@~PÎ=Þ¹@_x001C_ü~ ÐÂ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ìÑ÷Û/_x0006_¬@ÿÿÿÿÿÿÿÿÿÿÿÿÿÿÿÿÿÿÿÿÿÿÿÿÿÿÿÿÿÿÿÿÿÿÿÿÿÿÿÿÿÿÿÿÿÿÿÿÿÿÿÿÿÿÿÿÿÿÿÿÿÿÿÿÿÿÿÿÿÿÿÿÿÿÿÿÿÿÿÿ]&gt;å{oH±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FÞÉ0mL @:wt_x0001_£ú³@¿_x0005_LB«Ìº@Bü5Uyº@ÿ¿V@_x001B_±@)_x000F_)¶¼@ª´I¬@_x0010_ÌJ ¨@-ñ¬¾7­@à8pA_x0002_ò@Ú_x001F_äG_x001B_ò©@ì]*µ¸@_x0015_Z%ydµ@wÇ¿)/f°@~ög³Y#¸@$'ÝÜáO´@ª÷ý´¿@}}(¤¤@	­!Y§±@ÖZÄéú_x000E_½@__x0002__x0004_£»@ü&amp;@_x0012_F_x0018_¾@ÎH_x0010_+½µ@ôóÌ­^«@Ì,_x0019_sS¼@_x0006_^7DêÃ@?ÔÁJÜ´@Ú5_x0016_ã^¯@_x0008_Jûò¹@CRÑÑH_x0005_Ã@Þ_x001F_¶&lt;L5½@¼Õ_x0018_2'Í½@qht_x0015_Å¹¾@èX_x0015_xåô³@=`Ï#ç³º@R eXÆ°@\Æ_x0014_A¶¹ª@_x0004__Ü+Â´²@ö_x0001_Köæ·@J-^q¹@Gï4å6²@F_x0006_zër³@Æ£sH8¹@°ÿ'_x000E_(»@©IY/_x0008_N¸@Æ\6_x001A_¤¶@ó_x0013_$2O±@ßÌ,F_x0003_µ@º¥e§À­@ëæ^ëu_x0015_³@?_x000B_"¨&gt;¤@Æ¿äN°@_x0004__x0007_v%f*	µ¹@ÿðYÇª[»@_x001E_)¨ê_x000C__x0015_¿@¶6±â®@ù÷/FC´@¨_x0018_QA_x001D_»@-¾í_x001F_öÏ¾@¨Tb²x'À@c$_x0017_S¶@j_x0003_ù_x001E_PC¾@m^ªb_x0006_ÙÁ@ÿÿÿÿÿÿÿÿ+÷4¹Ò±@`úZÁ³@füBÅR_x000C_ @_x0012_tFMÚ¶@³_x0001_Åk¼@üå_x001B_J¶@ÖÖýMq"µ@ÛMÂ¶_x001B_¼·@ÞR3_x0011_æÀ@Xá)_x0001_c¿Â@ÿÿÿÿÿÿÿÿ_x000E__x000D_øØ{¸@²¦x¤´@_x0005_#_x0003_[¸@}ñµÔ»@_x001A_y¤³_x001A_ö¸@/:=\_x001A_¼@FÐ_x000D_u½@V[vKö_x0002_·@_x001D_Í_x0001__x0003_F_x001F_§@_x0003_½¶À@­¾@·@_x0002_Ðë_x0019__x0006_·@ÒØ¬ñ_x0019_Â@#Ø_x0014__x0016__x0005_¶@)Yt«r+³@&amp;_x0007__x001B_Á@;_x001A_Ì³&lt;¹@È*ÆÞr¿@¢AköÞJÁ@_x0012_¶á _x0005_Bº@_x0018_ÚÔýl²@°Êq&lt;ii·@2ÜR6_x001A_¶@¬l¦_x0018_N¯²@EÈ¸¥µ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@U_x0013_é#¨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àz·Ð_x000C_®@_x0002__x000E__x0019_Íè6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òXê¬ @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#GÐÎÇ¼@fËe¤úº@ÙsìTs_x000F_±@ü[â_x0003_L5´@üf´MD_x0015_¿@_x000F__x0001_bÓ_x001B_~Ã@SFç½­É§@Â¿£_x001F_ À@ì£nÎ_x0003__x0004_Å;¹@_x0011_·*È¼À@ZKD_x0016_º@R_x0002_¯ö*IÀ@ÕoT_x001E__x0003_0¸@åmvI_x0004_À@+ªqr¼@ÜÔ9éäº@®q§_x0001_Â@&amp;&gt;ëï_³@ÿÿÿÿÿÿÿÿ·åé3y²©@V_x001D_ã_x0002_ñî¸@JÀÏ1°o¾@&lt;5,&lt;Îy±@=CèÑâ­@¦Lq·@{ïJhv¶@H^h4ñ\´@kÍÚóKÝ¾@Þòk_x0013_¶@ã!ø°@Æa$)©O½@_x0014_p7R_x0014_4¯@ð_x0008_QÄgØ¹@ù²wð,«@¬Û	-Ãü°@¢&amp;ò	ûÁ@_x000B_._x000B_òC­¸@±&gt;5Õ/ÿ£@»Ü_x0010_ê_x0002_µ@_x0001_U©_x0005__x0019_´@_x0001__x0005__x0007_	]!}º@cµxþ¢õ§@Ê5E$l_x001B_¹@ö5_x000F_ô1_x001E_¾@¹J\=ý2³@lä#¿ ¼@Eáåü_x0006_·@"_x0013_ò?æ¶@9_x0015_äQF²@ÿÿÿÿÿÿÿÿÿÿÿÿÿÿÿÿÞâb&lt;O)Å@µe|°ô¿@Ëûí6Íº@«I½_x0003_ë ½@b-^_x0002_Û¸@.U¹_x0015_V@ÌÍ«Ð2O·@ ÿ,ðA­ª@^_x001E_ÑÙ¦³@:_x0004_qî+æ³@pL_x0014_f¹@?ÁLã&gt;²±@É@¢Ì··@_x0001_¥fË»@_x0004_SOãðRº@6lÎJµ@jWïW2¬@&amp;¯r" _x0002_Á@çà/õùùµ@2%¬Ò·@ÿÿÿÿ_x0003__x0005_ÿÿÿÿoOWh_x0003_&gt;»@¨HD84°@Öµ0ís¸@°zH¶ÀJ@à	m5ºµ@Àûu&gt;_x0018_ü®@5H__x0019_¿»@¥×âýMµ@è{xò_x0002_²@â_x001B__x0003_ÕÍ´@ôRÄº2¼@Ç«_x0012__x0004_"hÁ@ú1-·@¾@_x001E__x0006_k_x0016_¶@Ê,_x000E_Ô_x0011_5·@èÁ=¨ë¡¥@¿r¹B	µ@©!Ëü_x000E_¿»@ ØçÒ|¥Á@Õ_x0005_à¦¿@_x001D_1Áo²@N³1_x001E_]å¼@`N_x0001_o#²@TR_x001D_¸"°@ôÃ²)¡{¹@NnD2(­@6Ã®fË²@R_x000E_Îã×´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:UÍ}°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0006_ÿÿÿÿÿÿÿÿÿÿÿÿÿÿÿÿÿÿÿÿ6Cp­*ð±@JQ¾B|³@_x0010_3_x0007_¾:²@&lt;$=`$¹§@[)o¡ µ@íÚ1,C_x0002_¿@-ÎMþòâº@³!4_x0004_9­¹@Êà|ºÁ_x0011_¶@_x0005__x0015_ËK+±@¤2o¨_x0014_¾@Ä»õ}º@Nj_x001E_¡|°@È_x0004_½þ¥@ ¬á¤¶@}hj*'½­@ÈCÌP_x0016_+·@ûM-ì±J·@æÖ_x0016_o/×·@_x0001_º¿äG_x0008_Â@k(Àÿ,»@87££è~@Bí»©ÿ¢·@_x0002_Á³ÚÝ_x0004_¸@_x0014_"Nèt»@_x0014__x0015_ºµ¥¾@aÏ¹Åõµ@Îî§Î¡À@kÖ»{¯*¸@_x0001__x0003_HòRË¾²@Kv8@^1­@ÿÿÿÿÿÿÿÿ[4§·ÈÝ§@\gwfJ:º@v_x0012_mÕç]À@±Ö0Üæ	º@oL_x0005_éÝ¿@,.K_x0012_S·@j ¹V|¸@ÐÎ2¨8_x0005_»@_x0001_ÁñÊ»@A[éf£5¹@ÔP28ø£@_x0003_ÿßl¯@dð83ì£ª@"ºÜYY¹@ðå§*_x0014_&amp;@è_x001E_éM_x000B_ç¼@¯¦_x0002_ Óê´@5ÿ·Í _x000F_¼@_x000C_+Rk_x000F__x0007_¯@_x0001__x001E_vgg_x0005_Ã@Æ_x0017_R_x001D_F½@ÌÙ_x001B_u?±@øfÃzÜ«@æÂ_x000E_PÒ¹@=±Ü_x0018_Ð¶@_x001A__x0018__x0018_·î_x0017_À@_x0018_ªúZA6¶@Õ_x001C__x0008_Ié¸@´jsA_x0006__x000B__x0011_³@àçZU&lt;¼À@r_x0011__x000D_GÉ¬@ôÁ_x0004_e²@7q_x001F_¨t¶@ìwß_x0003__x0010_î´@_x000F_0_x0006_fw»@Ë_x001C_\'Í¼@@NAîæ©@¥ü×ïz¹@5äëD:½@åÅ_x000E_mÁ@_x0002__Í`¼@¤_x0014_)¿@«¡_x001F__x0007_b°@æ¯åÄ»²@*eRhÁö°@u-¡JÔÁ@ìa_x0014_:	·@¸¶TæN¼@Tw¸gfµ@à_x0008__x0007_O9ä³@¿ =H¾@_x001F__x0006__x001F_YÒñ¸@5Þ$ï½@_x0010_åf_x001F__x0005_À@_x0001_6_x000C_z°³@*ämÝfîÀ@È[l¥(³@S»®ã [Â@m'Ûù^±@|_x0004_ÅÆ@_x0002__x0003_TÊ~_x0001_°¸@_x000E_í¯-f®µ@Ø4³S´@±¿Æß`´@_x000F_D}wºº@_x0004_§_x0015_«!é¯@ýjJ=_x0013_´@_x001A_2ó÷Ø£´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Ê[÷_x0006__x001E_@ÿÿÿÿÿÿÿÿÿÿÿÿÿÿÿÿÿÿÿÿÿÿÿÿ_x0001__x0002_ÿÿÿÿÿÿÿÿÿÿÿÿÿÿÿÿÿÿÿÿÿÿÿÿÿÿÿÿÿÿÿÿðÛfí?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¬ìú_x000E_¡±¿@_x001E_!ùc_x0004_¹@,¸ÿØ_x000C_Ûª@ù0s_x0016_º@Ú_x0018_ÏûÞ°@9_x0017_1çÂ@OKGJ5K½@AwÍLÑ¢µ@íÜÿ÷À@à/T)`°@?oÉoû¹@{îØ_x001A_!e¹@_x0003_1@¯|·@À?!Ìó ¾@8_x0015_û¤§@4_x0018__x000D_l»9³@àb_x0008_t*_x0016_Ä@%D,TÓ¹@_x0001__x0002_ì ¦)T¸@ÓÏhv@÷3¡_x000C_£Éº@_x0003__P!Ë¾@Â_x000D_ËJë*¸@_x0006__x001B_	_x0002_#²@¦ÜPª_x001A_º@_É%Y}¯@î_x001B_ØXS±@NÃ¹Ã@@?§_x0015_cc»@VÐ_x001C_%¶¨¼@Ý_x0012_â _x0008_µ@±_x0001_ÀÔÅ¶@ÜLÌJ2RÀ@84Ê½@äaÔ¼u¬@,»÷Õ_x0017_±@Q¤ÆÞW£@¶ÃÏÈR·@1P®Ö÷·@DAÎ±@-æ+i+°®@_x0010_Wx­²^«@ºhr¼@ìB_x001F_ @joHþ*_x000C_¿@­]Q»@ÀÚþ²-¹@äáAéß¼@ÈJ}&lt;¬ä²@0u¨_x0002__x0003_ý¸@_x000C_¹Ô[ò"»@ÿÿÿÿÿÿÿÿfÓD¤»·@zößÈJ_x0007_Â@£xKR_x001E_¦@Wz9¨Ü±´@dqFÿÁ@÷(_x0016_õ»@8H_x001C_Þ Á@ÿÿÿÿÿÿÿÿ:É_x001C_éî5°@_x001F__x0014_6=|&amp;¨@ hvò_x000D_/¹@ûûÿOA·@_x0005_Ì_x0019_Bn±¶@âs_x0015_¡Få¶@"NG½_x001A_ë¶@­&lt;£Å­@²Hû_x0011_ÿ·@_x0015_Íª³è_x000E_¶@SUÉ&gt;e´@$÷þ7Å´@ú7 fÕ_x0001_¼@BwØ²@=ë_x0006_½#À@_x0006_[_x0010_Jóº@Ù±_x000B_n²@-4H_x0004_+2µ@²ß_x0003_f_x0002_À@çNÓîí:º@v'aj¾@_x0001__x0003_uö=jÖ_x0002_´@û@Fî?Õ±@f±º4W¾@p_x000B_v ÎØ¸@Åóhµ@Ò?Ø½_x0001_9©@mú&lt;ëBI¶@t5¤¶?º@_x0006_ç¦_x0016_K"°@oWDA»³@íÿåºþg­@çüâ%åÿ²@ax­Óµ@«Ýç£_x0002_½@$^U(®¹À@_x0012_áÏöv_x001D_Á@_x0001_x´­O×³@z°ixm³@`tóf)N´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0014_SÈÚ%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·,&lt;_x0013_°¨Á@Ö©´&amp;È¶@;~OÀ@Ñ¯ÓÌyÃ@z3¶/_x0002_rÂ@×D6Æ°@Ý^¾us_x0015_¼@_x0002__x0005_§Üon£uÇ@IC_x001A_$ïËÅ@Â_x0004_ô_x0016_lÃ@iÈ_x0004_}_x000F_&lt;Ã@MuO_x0013__x000F_À@Êï´Ü_x000E_»@_x0008_Y_x0017__x001B_Û¼»@&gt;æ1øëÇ@0ØßbÁ@|&amp;_x000F_1Þº@_x0003_¨W0¶@_x001B_SU_x001D_ÃÇ@ó_x0011_¢_x000F_Ï½@Ìq[ h®À@ÿÿÿÿÿÿÿÿÞ_x000D__x0019_ü_x0008_£@ÑnigSGÁ@_x0001_Ï@Ûm¢Ë@í¤c8NÈ@h³&gt;´ûYÂ@æD[Q"U¹@_x0012_©Ð_x0019_\øÆ@&lt;mãaÏ²@foåíÛéÃ@"DKS#¤È@áaa³¼@zÖwNµÉ@¨ îxb_x001E_º@éà+_x0011__x001A_Å@ZÖpsC_x001B_½@%Ë_x0019_ËûÀ@è0G_x0002__x0002__x0004_Î@'î(Ù×¹Ã@_x0003__x0008_®9)²´@_x000D_±µäÒÃ@h&amp;}éê9Æ@#­ÖýôHÄ@Ð1¶û9)Ä@_x0011_I_x0015_Ke¾@p#óIÕüÂ@¹¯Zn_x0019_Í@ï×Df!Ç@¶	ÔëÅ@Ç%N¬_x0018_ÒÁ@ùñ -°Ê@Å:_x0011__x001C_Á¼Â@å¿c®PÀ@B[K0àÁ@êßßû³,¾@9z õºÃ¾@¤? §ã£¹@?¶[_x000D__x001D_8²@PtÝøÖÂ@_x0012__x0005_V­?î¶@0ÙÕjµ@YT¦ÒX¿@Uâ_x0011_Y\ZÄ@æå_x0001__x0003_nÀ@_x0008_Ò	_x0016__x0005_¬@x_x0013_eÁÆ»@ÔMþ­Û©@´ÉÁ¨½@öó­3ÿÉ@_x0005__x0007_.Þl¬v-Ã@-ïúSá©È@'f{ë¼@f2D±á|·@å^:Ï{Æ@D_x001E_-U_x001A_¸@TP0ï_x0014__x0017_¯@Iô|)VË@_x001A_£èÓO_x000E_Â@Lf_x0001_úp¿@^ûûijº@2_!ñÅ@Z§²F_x0010__x0018_´@_x0004_¦Åqc4Å@á¸w«ÎÄ@öGõ_x0011_NìÄ@JÑ:×JµÆ@c_ÑÀ@_x0006__x0002_Ý¼¨#Æ@Xý_x001A_¯ð¾@ã!ÉºÄ@áÉÊB)Â@SR«¤B/À@&gt;à_x001A_õ8_x0018_Á@_x0013_1JX'mÁ@Ôõ­Î É@FGk°_x0017_ë¿@å­UV¸@»_x0001_]ÊþÂ@sz_x0003_GtÅ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î§Å;;´@ÿÿÿÿÿÿÿÿ&lt;¥ÏìãÚ°@ÿÿÿÿÿÿÿÿÿÿÿÿÿÿÿÿÿÿÿÿÿÿÿÿÿÿÿÿÿÿÿÿÿÿÿÿÿÿÿÿÿÿÿÿ_x0001__x0002_ÿÿÿÿÿÿÿÿÿÿÿÿÿÿÿÿÿÿÿÿÿÿÿÿÿÿÿÿÿÿÿÿÿÿÿÿÿÿÿÿÿÿÿÿÿÿÿÿÿÿÿÿÿÿÿÿÿÿÿÿÿÿÿÿÿÿÿÿÿÿÿÿÿÿÿÿÿÿÿÿÿÿÿÿPWäµ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0007_ÿÿÿÿÿÿÿÿÿÿÿÿÿÿÿÿÿÿÿÿÿÿÿÿ3Ç_x0001_73ü£@ª4ó³¶Ù¹@ÔÊà_x0013_cÈ@TÔ­Ã@/_x0016_øÙ=Å@B&amp;dF`¥Ë@mÔ=rÆ@Òçz_x000E_4.Á@¬ÆËç_x0017_Æ@_x001C_,§¥ûÃ@RTÄïîàÅ@ýYÇ(Ó_x0016_À@ö²ÄÚºÆ@_x0006_¯_x000E_$d¸@²%Ü_x0007__x0015_¾@(í_x000E__x001C_VÇ@_x0005_Fë_x0017_ñiÀ@ªóiÃ+E¶@åt_x000D__x0003_½¾@·Ëú¹@µ¼@@E»^HåÀ@þ_x000C_tH)dÆ@¢_x000B_&gt;­øf»@qµ²(÷Â@hÕcsµ@Zo_x0004_(RÉ@K_x0005__YÔÁ@®r_x0008_öÙÆ@Z&lt;_x0002__x0001__x0005_Þº@¯ô_x0003_/6%¼@Zù2qkãµ@o5Ù_x000D_×Â@ï/óÔbÂ@0ªði_x001D_Ä@VZAe¼@u&gt;xX¾0Á@_x0002_ÃO,ÿ¿@7YÌ;Â@8Ò×5\½@_x0004_Áß¨LsÄ@°íÓ¹H@0aà#¸@-ú'îæÀ@sô°È@CS¡nÉ@¼_x0015_rßãÉÃ@Ôk?Â@³È9ZJ_x0008_½@;9[·[»@ýfâ¡8oÃ@pàþ^Â@ò Ò¬®º@Ð^zà7|Ï@J_x0003_ª_x0017_£·@_x000B__x0011_Â!ÜÁ@wí?WÇ@k_x0002_÷_x0003_5Å@ÿÿÿÿÿÿÿÿãnUe÷Ù¶@ÿÿÿÿÿÿÿÿ_x0004__x0005_-_x0016_=­Ð»@ULÖ¦ï½À@duÁÄy°@t¹¦D-Ã@Úæ§_x0007_Â@@xøWÀ@;_x0002_YÓÊ@$$*_x0013_¼:ª@LUG@½Á@_x000D_rd_x0011_ðÛ¾@¸ùä¬ÂÅ@57ÞÎHÈ@_x001F_Hph4Ã@iôëÞi·Ã@Éàk5(Ä@¹Â±"Õ&gt;Ä@ÿÿÿÿÿÿÿÿÂÜ,øÁ´@!_x000C_ú@_x001B__x001A_Ç@¢&gt;^æ_x0003_º@WÝá[ØáÄ@âGã_x000B__x0010_´@záË_x0019_][¾@V7DñÇ@_x0016_^åÝ_x0007_B¹@s0ù¤	;Ë@ØÑã³ß"À@¢òò¸@g´_x0004_·ÕaÁ@ÅægËé½@¬«dG_x000B_Í@­_x0001_{_x000E__x0001__x0002_Ê¾Â@N_ß}e ¿@×ø_x0014__x0017_þÄ@_x0005_yåUæ_x001B_³@"õ0_x000D_&gt;Ê@N_x0006__x001E_Z_x000C_Á@8¥_x0005_¾2ð¬@Z»L¡¨Ö¿@IdàÍ¹û±@ÿÿÿÿÿÿÿÿÿÿÿÿÿÿÿÿÿÿÿÿÿÿÿÿÿÿÿÿÿÿÿÿÿÿÿÿÿÿÿÿ_x000D_Q|OX,²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ï*¯Ô¬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iu/¶-¿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¼À@s_x0013_¸@ÿÿÿÿÿÿÿÿÿÿÿÿÿÿÿÿÿÿÿÿÿÿÿÿÿÿÿÿÿÿÿÿÿÿÿÿÿÿÿÿÿÿÿÿÿÿÿÿÿÿÿÿÿÿÿÿåÕ¯eÎÕ°@ÿÿÿÿÿÿÿÿÿÿÿÿÿÿÿÿÿÿÿÿÿÿÿÿrl¨ËÖÊ@Û_x0001_d_x0010__íÁ@É0=ÙlÉ@8R_x001C_JwËÆ@ÿÿÿÿÿÿÿÿÑ,_x0013_.'Â@BS%ZÀ@	Ø_x001E_Ø¦¾@µx¯_x000F_¾@Âq´*Mµ@ZôþN_x0008_.¹@ÚRî¹YØ¾@êH0_x0008_/½@BÕ_x0008__x0010_Ä@6ÆékPÊ@Î@_x0013__x0008_øÂ@(ÜÙ_x0005__x0007__x0002_Ç@è_x000F__x0013_[Íµ@bTÿ_x0001__x0006_»@v&amp;r¿Ø´@$fÿ¶æ£@ôâ×¨À@âNú_x0010_Ã@7Ug*5uÃ@$c_x0019__Ä@ÿÿÿÿÿÿÿÿ©ËöR0Å@\ªäu© ´@êÞ|©©»@î¤Ñè7Á@¢_x0007_EI_x0008_5³@¤¾IÂ@¯8??ÒnÂ@Ê©½}úÑÂ@PRK+ýÁ@¸©t,8_x0012_É@fé&gt;Å_x001F_7Ê@Í_x0018_­·²@ cB_x001A_ÍÀ@_x001A_ûIÄR¿@_x0004_XåÅ@_x0018_IøÓÑ_x0011_¸@Ê_x001F_¯áj¿@à[¦_x000C_z\¶@3_x0003_*ãdæÃ@¯ä]ÛïèÈ@q³&amp;,xÛË@¤Ç¬£_Â@_x0005__x0006__E_x000D_ás¿Á@Y	¦Læ_x0014_Í@wA&amp;¬Ù?¾@®Ç:_x0017_DÈ@Á_x0004_&amp;È°@âx{&gt;Ü¢Á@i³s§Ö¶@:â\LÄ¿@v_x000F_ÛûVèª@ ÏÉÓ[¸@ka8±_x0003_iÁ@¸hæaÀ@_x0005_Õî3¯ÆÂ@»MñÆé_x0012_È@!_x0010_]ð!Ã@õ«ñÄÄ@ÿÿÿÿÿÿÿÿGH_x0010__x000D_ÃðÀ@D_x0013_h_x0019_wÅ@#^mÝ°°@o_x001B_¦U_x0019_Å@ü_x001A_è)O­À@ºD¶_x0017_Û½@Ã_x001F_p½Õ¼@B_x000D__x0013_£,º@_x0002_¿f_x001C_huÆ@K}¥¡ò_x001A_Á@_x0003__x000B_Úµ0Æ@W _x0014_áùêÃ@þÅhd¹NÃ@_x0001_îïÄ@ã·æË_x0001__x0002_-CÄ@_x0005_ _x0005_&lt;0°Ã@ð'J.¶¹@Ihõþ%Ç@_x000D_&lt;G²åÄ@Î8#úgÏ@ìú_x0004_± ­@J¢_x0003__x000B_`ªÇ@Rp´U¥º@ÿÿÿÿÿÿÿÿ¥8÷ .ÿÇ@_x0012_äÏoF(»@Är,_x000E_£CÆ@Új9Í6h¼@¶iò&lt;&gt;À@*5ÙÜÁ@_x000D_®_x001D_¡ñÅ@ÿÿÿÿÿÿÿÿ .¦_x000E_Iÿ¸@,_x0012_jÿ»@_x0004_Ìú_x0012_¶½@ÿÿÿÿÿÿÿÿÿÿÿÿÿÿÿÿÿÿÿÿÿÿÿÿÿÿÿÿÿÿÿÿÿÿÿÿÿÿÿÿÿÿÿÿÿÿÿÿÿÿÿÿÿÿÿÿÿÿÿÿÿÿÿÿÿÿÿÿÿÿÿÿÿÿÿÿÿÿÿÿÿÿÿÿÿÿÿÿ_x0001__x0002_ÿÿÿÿÿÿÿÿØß_x0002_ï«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0 ùª_x000E_±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¡a)#«@ÿÿÿÿÿÿÿÿÿÿÿÿÿÿÿÿÿÿÿÿÿÿÿÿÿÿÿÿÿÿÿÿÿÿÿÿÿÿÿÿÿÿÿÿÿÿÿÿÿÿÿÿÿÿÿÿÿÿÿÿÿÿÿÿÿÿÿÿÿÿÿÿÿÿÿÿÿÿÿÿÿÿÿÿÿÿÿÿÿÿÿÿÿÿÿÿÿÿÿÿÿÿÿÿÿÿÿÿÿÿÿÿá÷_x0008_/.ªÁ@zMBÃ£½@¡_x0008_º¨²_x0010_»@7IÄìqÁ@Bc¿adåÇ@Ð31P_x0002__x0004_JØÅ@µäÁ0«0Æ@zq)ÍèÆ@ÀõGÎÏ¿@²ñ_x0015_àÊÈ@ÏJ×áK±@@í_x0001_éS¿¹@ÿÿÿÿÿÿÿÿ_x001C_7&gt;_x0006_æüª@dßÂC¤»@µêè'q3¹@lÒ·Ü~@WpIYÃÁ@_x0005_Â&lt;w;%Á@*¸_x0003_BðÜÀ@_x0013_\Ì£¡Å@¦¼_x000B_k_x0006_Â@ð(¹kè(Ç@(__x0017_©3¿»@¬_x000E_§K¼@¢R_x001B__x001A_sÂ¶@eU/üLt¼@êdn½@Ø&lt;+Vzø¸@u¤±?,_Ä@¦_x0007_yãXø¿@ñ´ÑXpÊ@Ñ#ÀfêÁ@|±&gt;´@ÛGª5EÌ@ñR_x0015_&amp;_x0016_;Ã@_x000C_;C\Õ¬@_x0003__x0007_kÜ5WTÇ@_x0017_Â,À@Ë»`lR.Ä@@£ã_x0016__x000C_´@_x0001_æfÆSÀ@{æ.XÓ0Ê@&lt;|Ù_x0011_­±Ç@Bþjj#UË@_x001E_AG_x0002_Â@v´ñyõ³Å@~ÖäNÃ@»ï¶%Ú_x0006_Á@àY#_x0004_½_x000E_º@gÕÞUüµÂ@Ä«ä¶À@PùòX±Ä@eXõØ`=³@_x0005_¯«ª@·@Eû­­_x0019_É@ä_x0016_ß_x001F_çÔ¿@«2\_x0004_9È@`_x0016_iåO½@±Øh_x0016_&gt;#¿@_x0008_C¥Ó[@Â@£SE]B	Ã@Ç_x001E_&gt;§vÅ@8êµê$µ@Ú-_x000C_5wxÀ@n:CAxÈ@ÿÿÿÿÿÿÿÿ_x000F_dë:_x0003_Å@:_x0016_Á_x0005__x0006_M]º@ªu0.?Å@_x0004__x000D_­5_x0006_Á@Fr¬üË÷¼@Ò_x0018_ -u·@ûp9¢»FÁ@Êz_É_x0018_¾@É_x0007_5_x0011_*Â@_x0002_)@æÈ®@!_x0005__x0001_¶aÂ@(_x0003_8.Ã@¼_x0001_(Ü,Ì@0Ð75ðøº@§¼¡"¯I¾@åÞ_x0006_1cÛÄ@Øõ_x001C__x0017_ÆÉ@Øü±Wõµ@ÿÿÿÿÿÿÿÿ#tÿ[sÃ@iZ¨TRöÏ@Ñ©Z?ðÃ@O¿ÓÐRÆ@_x001B_S9²Æ@.ÚëËÃ@³×è	s¸@ªUXÄíï·@¡ôõ·µÃ@V&amp;uwÆ@¨8_x0003_U¶ü¾@Tû_ùö£Ä@â/.k,À@^ R7Ä@_x0001__x0002_ÿÿÿÿÿÿÿÿÿÿÿÿÿÿÿÿÿÿÿÿÿÿÿÿÿÿÿÿÿÿÿÿ¨ÍÁo_x0003_"¢@ÿÿÿÿÿÿÿÿÿÿÿÿÿÿÿÿÿÿÿÿÿÿÿÿÿÿÿÿÿÿÿÿÿÿÿÿÿÿÿÿÿÿÿÿÿÿÿÿÿÿÿÿÿÿÿÿÒjíÿq_x0005_«@ÿÿÿÿÿÿÿÿÿÿÿÿÿÿÿÿÿÿÿÿÿÿÿÿÿÿÿÿÿÿÿÿÿÿÿÿÿÿÿÿÿÿÿÿÿÿÿÿÿÿÿÿÿÿÿÿÿÿÿÿÿÿÿÿÿÿÿÿÿÿÿÿ{é$(¤@ÿÿÿÿÿÿÿÿÿÿÿÿÿÿÿÿÿÿÿÿÿÿÿÿÿÿÿÿÿÿÿÿÿÿÿÿÿÿÿÿÿÿÿÿÿÿÿÿÿÿÿÿÿÿÿÿÿÿÿÿÿÿÿÿÿÿÿÿ_x0001__x0002_ÿÿÿÿÿÿÿÿÿÿÿÿÿÿÿÿÿÿÿÿÛ_x0006_â¦ö¤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Æ	äOè@ÿÿÿÿÿÿÿÿÿÿÿÿÿÿÿÿÿÿÿÿÿÿÿÿÿÿÿÿÿÿÿÿÿÿÿÿÿÿÿÿq_x0014_ÊM\T¦@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Êy¥l_x0005_Â@oÛ]õ3ÿ½@§Ôö²_x000D_´@à	ÿ-N*·@ÿÿÿÿÿÿÿÿ¨-»t¢2¹@'ÛÑ¯@v hûë¹@_x0017_CøÑí&lt;´@a ~¸_x0012__x000D_µ@º_x0013_À	å¼@ö³ÿûB`¦@ÿÿÿÿÿÿÿÿCêm8e½¨@_x000D_´»@_x0016_rÊu_x001F_ª@:W_x0001_ã±¶À@í pØë&gt;¿@®_x0001_®vþë³@ÖÇÚ°@{KÕ%²Y®@fZpIqg¯@ÿÿÿÿÿÿÿÿdv;BpÀ@:VýJA[¼@Þ¼Ø3°@_x0002__x0004_êA§A°@_x0016_¯uÔ÷±@déY_x000B_5y¶@jÃâ_x0018_}³@Fqdy·@Å_x0001_Ôuî´@J½G_x001A_º@µtë_x0003_{Mº@ÿÿÿÿÿÿÿÿ¼ljweÏ¿@_x0006_NóªÈ ·@_x0008_hÜ4:6µ@Z_x0002__x0017_Ê«@²½röCGÀ@Jl­¼@&amp;©1&amp;ü»@^}È¦6&amp;¸@ÍÎ_x0015_L¨¼@'ôZYA¦@2­éÖ&lt;»@Ý_x001C_°KÌ[·@6n4óÜ´@ÊIâ5^¸@_x0012_yÛ¸ë7¶@uÁí$c´@öó _x000E_&lt;9¡@XfÉô©¶@Z³u_x0019_M­@3°}J_x0016_,À@QGø[	±@£¼_x0019__x0018__x001D_	·@PòL_x0001__x0003__x0004_åQ²@_x001B_·_x001D_C¬@ÜDa_x0002_Í»@°7ÂÔ_x000E_f¾@­ÿ='/²@( _x000E_a w¸@ùE6¿@ #pfÔ¾@2_x0018_¸¼ÿ¸@äîS_x001C__x0018_q@JÂwÚL³@£NÎ`²@Y= _x001C_%½@e'×__x0005_¶@ÿÿÿÿÿÿÿÿ&gt;sÔÞáâ®@NL×¦_x001A_³@¢=Qj¶±@^_x000C_BÀ$¶@_x0018_&lt;`»r½@ÿÿÿÿÿÿÿÿÃá_x0002_¬$"»@øÖõv¾@wîN_x001F_î¼¶@{{»Ê'¯¸@¢_x0018__x0001_ÞØ¢@jº_x0011_ÚZ±@PUbÕ_x0004_Á@Ï£Ó°bØ·@@4[V2­¹@þà|¹@G»Ã|_x000D_àº@_x0001__x0002_vàÖM_x0007_a¹@.ëæ¹HëÁ@\ÝõDmïº@ì^½0Oq³@h{"_x000B_µ@_x001C_ðã² Ä@ÔÚ;þs»µ@(k~Ïeµ@Ë_oE{Á@,µô_x0011__x0010_Ã@ÚÈ¡fº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Ã[Ì*«_x001C_©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Á«ÿ_x0012_r_x000F_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 ËOL¤@ÿÿÿÿÿÿÿÿÿÿÿÿ_x0007_	ÿÿÿÿÿÿÿÿÿÿÿÿÿÿÿÿÿÿÿÿÿÿÿÿÿÿÿÿÿÿÿÿÿÿÿÿÿÿÿÿÿÿÿÿÿÿÿÿÿÿÿÿÿÿÿÿÿÿÿÿÿÿÿÿÿÿÿÿÿÿÿÿÿÿÿÿÿÿÿÿÿÿÿÿÿÿÿÿÿÿÿÿÿÿÿÿÿÿÿÿÿÿÿÿÿÿÿÿÿÿÿÿÿÿÿÿÿÿÿÿÿÿÿÿÿÿÿÿÿÿÿÿñ_x0006__x0001_þo_x001C_À@°åËQmÃ½@m_x0011_xIZX±@Î££q_x0004_À@å4_x0005__x0005_×Ô¶@î¹íàx"»@Y_x001E_K²¸@AÙ _x0001_yZ´@7_x000F_CËÝ·@_x0006__x001D_$¬¿»@_x0002_øã7_x0013_²@é2_x0008_ô_x0006_=§@xPih¸@xÖ"_x0012_|_x0008_»@De_x0003_s²»@_x0001__x0003_L§_x000B_WÁ@ÄËþW/¸@PkÆ&amp;-r¶@1úi_x0007_d®@}}5ÓTµ@_x0013_,ì_x0007_wµ@¸a_x0012_µ@_x000C_L$hö´@Ø %*¼@_x0004__x001D_4AÖ{¸@_x0016_ú^$»W¶@ÿÿÿÿÿÿÿÿ¥ó§ºL·@¾eg¾@Z_x001C_¡&gt;º@ï»Và¿À@"ô_x0016_&lt;/¶@#_x0003__x0008_ã½µ@8EC_x000D__x001A_¦@VaòÕº@ï}ÀñÓ±@3B&gt;QÁ¾@&lt;_x0001_4_x0002__x0006__x0005_Á@NX_x0013_(ý¸@þ#_x0018_sk¨@k/y_x001D_Q#´@|­5)ê¹@_x0011_ZôxD³@ËZ¨(_x0012_B¯@ZöqÒÔ²@ÛÁx_x0016_Fª@ÂQ_x0019_F_x0002__x0003_¶¼@_x000B_«Gº­«±@%ü·Æ_x0016_¶@_x0016_½¨_x0006_Izº@E@ßî @_x0014_K*2_x001C_\²@ÿÿÿÿÿÿÿÿ%õË`V_x0019_¹@¾_x0003_ausv¹@XÍ³äÚEÃ@]z«_x001A_²@DlpüÃ@3`Õõ7±@ôµ_x001A_ìÜ©¹@t0e[_x0010_½@íßÞÙ[¹@_x001E_	yEEº@Qw&amp;¸µº·@Ø£nò&amp;Á@8¦Rµ²4¼@_x0015_LOaC°@_c_x0001_¾&amp;6Â@âr x_x000B_¾@(ù5n·¯@@÷ÓÑ_x001C_µ@0k}aÆ^À@»Ñrÿ¹À@_x0008_èø¹@{Ó_x0006__x0012__x0013_%¿@~õXô±¼@pQ«_x000F_ÿ¶@2_x001D_É c­@_x0001__x0002_Áé_x000C_Q_x001C_³@@?rJ_x000C_À´@VÍ¾¯é5·@ÿÿÿÿÿÿÿÿ_x0018_JÙ\Ï·@W_x000E_&amp;	_x000F_q¤@*Ë_x0012__x001A_ï©@ î6Y·w«@eöRòa¬@øè_x0017_`-´@úC_x001D_Ñfý·@Ó(LñJI½@.B_x0001_»Õº°@¬Ü|C*f³@=C«º½@6ÐO&amp;_x0007_³@_x000C_à~¼,§¿@_x0017_º2¸¶à­@_x0002__x0007_y_x0004_·_x0014_¾@å/ùG_x000D_¦Â@(lÞ_x0003_í»@_x000C_úP8¿°@ÿÿÿÿÿÿÿÿÿÿÿÿÿÿÿÿÿÿÿÿÿÿÿÿ:õæ¦M«¨@ÿÿÿÿÿÿÿÿÿÿÿÿÿÿÿÿÿÿÿÿÿÿÿÿÿÿÿÿÿÿÿÿqújä¢Cª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ÿÿÿÿaóç§_x0002_Ç®@ÿÿÿÿÿÿÿÿÿÿÿÿÿÿÿÿÿÿÿÿÿÿÿÿÿÿÿÿÿÿÿÿÿÿÿÿÿÿÿÿÿÿÿÿÿÿÿÿÿÿÿÿÿÿÿÿ²£_x0001_T~d­@ÿÿÿÿÿÿÿÿÿÿÿÿÿÿÿÿ$Py_x0014_qª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Çvbl¾Ä@ÿÿÿÿÿÿÿÿÿÿÿÿÿÿÿÿÿÿÿÿÿÿÿÿÿÿÿÿÿÿÿÿÿÿÿÿÿÿÿÿÿÿÿÿÿÿÿÿÿÿÿÿÿÿÿÿÿÿÿÿÿÿÿÿÿÿÿÿÿÿÿÿÿÿÿÿÿÿÿÿÿÿÿÿÿÿÿÿÿÿÿÿÿÿÿÿÿÿÿÿÿÿÿÿÿÿÿÿÿÿÿÿ_x0011_5Ü=t¹°@$o_x0005_fDÁ@_x000F_ð®_x0018_Y¹@ÿÿÿÿÿÿÿÿ_x0001__x0003_uÌÕ¡_x0012_`µ@Ýü#_x001D_G°@I÷|ûÝ_x0002_¼@y[l^G¥@ÿÿÿÿÿÿÿÿªWÖIØ¾@N&amp;½r¤³@_x001E_PÛñ_x000D_2µ@ÇM_x001B_±¨±@Ø\ÈYÅÝº@¾_x0006__x000D_â_x001F_À@Òùe[¬@Oíu¶*Ú³@WëÖÝ_x0012_¿@ÐpGú¾·@ÆBÿ©k²¨@_x001E__x0006_ ØÂ@Ëç_x0015_Ö_x0014_G¢@ïyN;_x0012_ö·@&gt;HÎ»@Lû§Ãúr´@h¾E_x001B__x001D_¼¸@fÌáÏ_x000B__x0008_¸@¥`´9¦n¼@´ÊÔe»¶@_x0008_V½U¹{§@ìÈÇøOX·@_x000B_ÊîÛqXº@çY_x0012_×_x0019_·@qJ_x000B_\¦ª@_x000C_å&amp;n±@Zp&lt;_x0001__x0002_´ô½@¼ÑaÁ¹o¸@Cñvç|µ@tEõÆÆ¹@7&amp;P ýõº@_x0004_Ù"%Ü_x000B_¹@Ëp©»@¶¬ß¡|»@ñßëÁ_x000E_²@_x000E__x000B_KÀ³@K_x001F_ñ@±´@_x001B_Ú_x0019_-Â@©Í¦_x0015_»;¶@Wÿ¥ÂgÂÁ@ì_x001E__x0004_à3´@_x001E_®ÿI z­@Ðü-òðÑ´@w_x0019_}kÑe«@Ï3N_x001B_º@£U,Á|ªº@ÿÿÿÿÿÿÿÿ7¤_x0006_jÈ²@X¨]u0½@xqº§ú³@£zFÈ_¼@_x001F_®Î[ÛÕ°@¿C	lØ±@®_x0010_rb_x001A_K²@ÿÿÿÿÿÿÿÿâ(5w¶@8_x0019_D_3»@ÿÿÿÿÿÿÿÿ</t>
  </si>
  <si>
    <t>a41f263059d8671ffe679db58053d869_x0003__x0004_â`_x001D_T:±@{µV{¯@_x0013__x001F_rt2¼·@_x001E_éb_x001D_¢²@§Où0ï6¸@ßÕ_x0013_9µ_x0003_³@_x0001_&gt;]¶_x0004_+³@px_x0002_R·Ó½@ü_x0016_NqG¾@í_x000C_¬ÀØ©¬@jîN_x0001_©À@d_x0011_Á{½@¦Û©_x0013_!ô´@)¤IX_x0011_óµ@C×Ó~u®@¥¦ÉW¹@$àkEZ¸@ËO0+/^¿@ÿÿÿÿÿÿÿÿ«iÈØÀ¼@à¦$_x000D_®Ä@adBy×8À@¶_x001B_}B_x0015_Fº@t&lt;_x000E_Ò\×µ@²Ú	cÀ@_x000E_å(¹@¿àìÊ¯@ÞÜÒàO®@ô"_x0003_ùÆ¿@_x0007_­.Vô¸@ý&gt;©3××¶@þE¿å_x0001__x0002__x000F_ì¼@Ö1¹e5íÀ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°_x0011_aqÜR²@ÿÿÿÿÿÿÿÿÿÿÿÿÿÿÿÿÿÿÿÿÿÿÿÿÿÿÿÿÿÿÿÿÿÿÿÿÿÿÿÿÿÿÿÿÿÿÿÿÿÿÿÿÿÿÿÿÿÿÿÿÿÿÿÿÿÿÿÿÿÿÿÿÿÿÿÿÿÿÿÿÿÿÿÿÿÿÿÿÿÿÿÿÿÿÿÿÿÿÿÿÿÿÿÿÿÿÿÿÿÿÿÿÿÿÿÿÿÿÿÿÿÿÿÿÿÿÿÿÿÿÿÿÿÿÿÿFka_x001F_ò@ÿÿÿÿÿÿÿÿÿÿÿÿÿÿÿÿÿÿÿÿÿÿÿÿÿÿÿÿÿÿÿÿÿÿÿÿÿÿÿÿÿÿÿÿÿÿÿÿÿÿÿÿ_x0001__x0002_ÿÿÿÿÊLø\¡@ÿÿÿÿÿÿÿÿÿÿÿÿÿÿÿÿÿÿÿÿÿÿÿÿÿÿÿÿÿÿÿÿÿÿÿÿÿÿÿÿÿÿÿÿÿÿÿÿÿÿÿÿÿÿÿÿÿÿÿÿÿÿÿÿÿÿÿÿÿÿÿÿÿÿÿÿÿÿÿÿÿÿÿÿÿÿÿÿÿÿÿÿÿÿÿÿ_x0003_ZcòÊ¦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0005_ÿÿÿÿÿÿÿÿÿÿÿÿÿÿÿÿÿÿÿÿÿÿÿÿÿÿÿÿÿÿÿÿÿÿÿÿÿÿÿÿÿÿÿÿÿÿÿÿÿÿÿÿÿÿÿÿP¸wvòØ¥@ùwªÎ3°@R_x000D_à¹@@»é_x0005_s¾@Î-hz½@_x0004_JõKÚ£@â§C¼ñ¾¾@ð_x001B_s7öì¹@¯Ò3:Y®@_x0015_/Oð¶©@=O[xy¶@x_x0005_wíº@õö_x000E_v¸q¨@_x0006_^uÃYº@Û_x0019_ÌOÜ6»@_x001D_ÎL:½@ø){?&gt;a¬@Õ_x0001_ú§M»°@ßÃò8v´@ÚÅïbà¸@b	 «@_x0002_RvÑ"_x0011_´@&gt;s_x0007_À@þñ¨Tb_x001F_½@_x0004_5uæ_x0004__x0005_ó_x0006_¶@%l±_x0007_O³±@I÷ _x000F_Þ}À@Ðg68à|»@~X_x0015__x0001_ÇkÃ@ï½­9üÙÀ@¯üJ­@R¡_x0004_hüw¼@gß4&amp;ßÁ@_}ë%Ô·@_x0008_ð_x0014__x0002_°@Ë_Êw(±ª@ÿÿÿÿÿÿÿÿ¹aìQ99¸@ê²Hä²@ô4~éµ@j¹u·û¸@âacôLû·@W'5²@1_x0002_jp8	±@¬9	i_x0018_ä´@£¼{¸@ÄØeª&gt; @¨e_x0003__x0016_å½@|¾ió±@¬_x001C_Îf¯í´@*FX¬os³@5¦Ô¹_x0017_ò±@é¥ØÚg®@ÿZD_x000C_º®¼@ÿÿÿÿÿÿÿÿ8_x001D__x0019_;Ú;¹@_x0001__x0005__x0012_Íü(ª­¯@ås ønU¼@¨Z£ñ,§@`_x000E_Ùo_x000B_ð»@8ï_x0019_wc¾@ü"_x0019_#¿Ã¹@ÿÿÿÿÿÿÿÿçFlê@7YÍÆ_x0015_¼@½½ýõ_x0017_¿@_x0016__x0018_ê¤ÈÒ¶@&gt;){Tú%º@¹{s»&lt;	Â@N¶Îh&gt;¶@Z¯_x0010_7j&gt;º@	HÆçq²@Ïæ#qÁ@Oþ$t=´@^¦!ý_x001A_³@ÿÿÿÿÿÿÿÿ¢HÛ9O·@_x0019__x0017_ù×·@_x0002__x0019_ËË_x0003_¤·@²³æ=JÀ@6|_x0017__x000D_D*µ@F´\_x0007_?¢Å@b_x0017_a_x0004_	Á@d³Ì_x000B_#À@_x001A_{/¥¤ãÂ@êá¨~ô!²@r8ëÖÅ,¹@;¼_x0003_ÿ_x0001__x0004_ú¹³@ú'Ü}¿°@_x0003__x0012_¸_x0002_¶_x0013_·@o	,Ht®¸@ìTolZç³@µJ¤7å½º@ö­=ç¨´@óÔ¥_x0014_U³@_x0018_|$=a¿@:r"Þ¼@.ãz¯±µ@Ö*Ýûyµ@_x0014_£_x0004_"¤»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Êò_x0004_Xª@ÿÿÿÿÿÿÿÿÿÿÿÿÿÿÿÿÿÿÿÿÿÿÿÿÿÿÿÿÿÿÿÿÿÿÿÿÿÿÿÿÿÿÿÿÿÿÿÿÿÿÿÿÿÿÿÿÿÿÿÿÿÿÿÿÿÿÿÿÿÿÿÿÿÿÿÿÿÿÿÿÏÛc·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:Àt@´ÙgN_x0001_½@_x000C_K_x001D_ÏÉ·@¸_x0016_V¬³@KUå´§¨@£ÒT%%ª@¿;`³÷¢@:_x000C_bI±"¸@ a¥Ì}±²@ÏÅÔ_x001E_E¸@Ô®ú_x001F_8À@_x000F_D«_°@_x0011__x0001_&gt;»"²@?_x0008_£{³@ÿ´Ç_x0001__x0003_Vä¾@þ_x0016_4À@ÊÍt_x0014__x0011_0®@_x0004_W!ôk0¸@ÇZÆ¡°´@de_x0013_m_x0004_Þ°@ïi_x0004_ùx¹@oQÊ$¡°@_x0014_vþc_x000B_Å±@/yôªÊ´@i,_f®µ@6Ë_x000B_¶àC¹@°/NAÄ³@o²_x0004_&lt;ê±@ìNuV_x0002_µ@ôaÅ7·@_x0019_í_x0011_`­4´@NÄLî_x0014_Ã@Ç79Î½@ü;¦A²E±@C_x0014_Ê¤º@ÈC©íÔ¼@.5_x0010_áb¾@ÍÔ»®(:À@Fç?_x001A_á @¸Odù0º@mû,´/p¸@¢Å3)Ä_x0013_¾@W\Òì¾@:sã¦@_x0013_&lt;_x001F_&amp;á¸@wË&amp;ÐY½@_x0004__x0005__x0001_"J7!¢µ@n¥a_x000B_·@cïÉîÕ¿@_x0002_G_x0011_Ë#_x000D_Á@³éXð^²@:-Ú}ª*¹@jèÑ_x0002_«@Êûù_x0001_AB»@Xh_x000D_³@¡xI_x000E_¼@×5_x0003_ a&amp;´@Í	_x0011_ _x000E_~¿@os\_x000E_ZO¦@p».ÙÅº@  ë¯o@S_x0001_Á,­@+ãú_x001E_¶@ÿÿÿÿÿÿÿÿzuã¹1µ@dú_x0006_`½@øp_x0012_¼¬¹À@Y_Óvº@'wÆ§Uß¶@_x0008_X¸h\»@¦§ _x0001_ìµ@¦_x001E_+·@m %_x0007_A&lt;«@hÚóÂ¶@ÿÿÿÿÿÿÿÿ­øÎN_x001A_Â¹@¬h/JZµ@7]_x0006_æ_x0001__x0006__x0016_¼@Ã¯à_x000C_îÁ@ÈQËdú¬¬@(T\_x0019_½Á@Ø­Pßx`±@ÛJ&amp;Ú_x0015_»@¯ò,b·@ñÄ_x0007_Ø°\¶@dSå`ÌS¼@7_x0004_ÝÚ©»@I_x0003__x001E_Â5¯@$°§%£6³@\Ä¸_x000B_¯@´­ë_x0004_Þ·@_x0018_u½ÌÑ²@ÙK9Ô)Ì¹@¼_x0001_sÈ_x000B__x0019_¿@¹_x001D__x0015_)¹¸@Âñx©ÌÂ@|©@¶@T)ÍE_x0005__x000D_º@°¥_x0003_ôÝ»@iÇí_x0002_b_x0018_°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,}ÔÛø_x0002_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^W4¼9_x001B_ª@Î_x000C__x001B_:p@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C__x0008_ªLi_x000B_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2_x001E_TÄº@C+_x0011_+Ü½@íCh_x0015__x0002__x0006_{¼­@Jë%ÕÐ~¾@D¦@w!²@k6¾Aßñ°@_x0011__x0006_q¿_x000F_ª®@p[àx@¹@TÑÈ_x0010__x0013__x0011_À@®u²_x0006_`_x0005_¦@|êH_x0010_£½@è_x0017_|"-¯@ÔÜÆFCä¿@ÓezLß1·@*¸ß[¿=¬@_x0001_Zhé¸@w_x0019_åºG_x0013_§@_x0002_KT;ã&lt;´@ÿÿÿÿÿÿÿÿã|M_x001A_±@ÙQvåxi·@R_x0003_ÎS«@_x000E_µL_x001F_gµ@:g_x0018_ö`_x0015_©@²ËJ}µ@:&lt;k2	_x001A_½@ÍXoA½@WØjÒÏ`»@x_x000D_Ù}ÎDÃ@_x0006_á²3ëÁ·@÷*_x0019_ÇÛÀ@åiÂ_x0004_·@ùû»_x000F_ýÂ@tj¹_x0013_mº@_x0002__x0003__x0004_¡·!_x0010_Ê»@_x001D_M÷²îD¾@µUvaÒg³@Ö_x0016_5D_x000C_ÿÀ@_x0001_7±¹B_x0001_¾@dµÄæO±@r_x0004_ähÚ¼@Ì¦Lt_x000C_°@_x0011_Íç±@ºº@Ä©¿@%Ý_x0011_ò_x0005_»@_x0018_)Õèn_x0018_¸@©@å_x0017__x001A_æ£@g3Ê:h_x0017_´@h@Èj_x001D_¼@ÿÿÿÿÿÿÿÿÿÿÿÿÿÿÿÿ¹_x0002_IOQº@§KA÷4r¼@4Å:Bã²@*FüøÇ¨@_x0016_%2iï¾@¨ÆÊ¤Tn¸@4ît2õ?¼@ÿiãÖ:À@Sb¶6AÀ@D\¨_x0012_Õ2³@ú1æ­µN»@@µh&lt;¼½¶@ø´)$Aô@ÊpªMG4µ@%È_x000E_Ì_x0002__x0003__x001B_³@y _x001A_S=¾¹@l'ì_x0006_pWÁ@m_x0015_YtM­@þÆx|µ»@ã_x0015_¿@ÿÿÿÿÿÿÿÿhZð@a3Â@'2_x0001_´n¹@n_x0011_W¤´@_x000B_æëv5¸@{b_x0014_¦ª@ä¾Ú_x0005__x0019_Â¸@èÃÉiÛÁ@_x0003_ùã'_x0005_í¹@õÓQgõ´@ÖÁ_x001C_»¶@,JkA5ºµ@eð%$¹@Ë«³üµ@in_x0012_ÑòE¶@_x001C_«Å(Í·@««-¯¶@­è|(M°@«Â«E¤_x000C_¶@Ë_x000F_*ï _x0010_º@ÖºfÑc´@&gt;ÊTÇïö¸@¸hI!·@}[`çêÝ´@_x000C_»kG:Ç@U»k.ðï³@_x0001__x0002_2£rk_x0004_¦±@­£­÷­³@´$_x001B_»º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á¥_x0004_2²þ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_x0005_|v\ïyº@_x0001_Þ"_x0006_H°@_x000C_±_x000F_áT_x001B_´@_x0002_@aeï·°@DâF©9³@è}tOØª´@$83Ü÷ò»@]ÍÜkÌ¯@Öé=&lt;üì°@¾¨&lt;SA¾@|¨_x000C__x0016_z½@ä_x0015_&amp;W@_x001D_Õq&gt;!u³@¾ñ¡¥(!@»$êE¾@ô2*_g_x0017_¤@_x000F__x0002__x000B_¨C¶@óð«XjÆ¸@cþ^îü»@Ò|×æ_x001D_¨¿@@^1_x000B_»½@êC³(_x000C_6¯@Æ_x0001_Öì`À@_x0001__x0003_x!5EÐ3µ@íXå}å`±@ÁC¦ã¸@#¼¦§t´@{t&gt;F!Á@_x0002_íòÜ"3¬@îy$_x0003_é¾@Ì_x000C_s_x0019_D¼@ÿÿÿÿÿÿÿÿ×_Ð½_x0005_|¥@ã¹&lt;_x0016_ö_x000E_·@C_x0013_g0Eù©@üÌ±è]µ@]_x0008_=EQ­@7²_x001B_%-´@®ÌOKÙ²®@ù'W_x001F_ß¼@ä_x000D__x0017_täº@&lt;Øýn_x000E_³@X°7zA_x0006_²@}¤Ä#Eº@_x0017__x001F_¯Ò±#¸@Îü_x0014_ù_x000B_0¶@pÿ}_x001B_¾@$ö_x000F_«»@ðt$_x0007_çq»@-(dÕ_x0013_º@p·Y+N»@ûümë¹@ò"ïM8QÄ@GÏØ8Ø ·@S?Ô_x0005__x0006_e¹@_x0003_Î/_x000B_á·@2ÚU_x0014_»¹@6s¡x¼@¸G9ûÎ¶@Ü*°O?¢±@_x0002_ÏV¬ý¹¼@|äê³ÿ±@k=_YAQÁ@¬MH¦D_x0005_§@ÓM_x001F_y&gt;³@ÿÝ«ÌÌ;¿@Þ_x001E_ «ñðº@W0Æb\·@_x001C_³a_x0016_#_x000B_µ@_x0016_Ë_x000B_=¸@Í_x0011__x0017_y ¸@ÆM=_x0013_×Ý²@²Z9a¨ÒÁ@eZ°È6ª@öeÈ|¡À@&gt;ºØ_x0001_#½@i}Ý_x000E_9ÿ­@Àï2©¤áÀ@°¡_x001F__x0018_c_x001F_¹@lX#%_x0004_G¹@I­wiÕ¨Â@_x000E__x0013_Dux¸@/º±þ¨@_x0002_]EÅ¿@¹Ãç_x0001_­&amp;·@V\ý_x0011_Ôº@_x0001__x0002_Ç°®j´µ@U ,ä«IÃ@êtì,_8±@0R_x0002_	ú_x0002_À@sOI_x0001_K±²@_x001B_?yÞ}íµ@c_x0016_«Ð´@_x0014_ãØxíMÂ@T=ç³n·@B	DÅ=Ç³@²Yâ$xx²@õP_x0015_ _x0004_µ@ÀðÁTé²¶@3_x001B_ÎÍtz¶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|&gt;_x0012_þ©@ÿÿÿÿÿÿÿÿÿÿÿÿÿÿÿÿÿÿÿÿÿÿÿÿÿÿÿÿÿÿÿÿÿÿÿÿÿÿÿÿÿÿÿÿÿÿÿÿÿÿÿÿÿÿÿÿ¢ü¤`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_x000C_F!_x000E_²@_x0004_8Wl÷c³@Mï+Øñ±@_x001A_tÆ°@_x0014_øù5&gt;T²@ðQp_x000F_xp@^ÐÕ/²¬@ñ·^_x000F_0Á@?_x0003_Æý_x0002_¹@Ý=ØÅÍ7¯@_x0008_+ÔÉ£½@¸I+&lt;fF¶@_x0001__x0002_ùÔ]yáØ¸@Å	_x0010_5Ï¹@~»÷m6/»@_x000D_Â_x001D_Vµ@ÇaC_x0001_­@&lt;Æ:%uE¾@=´§_x0012_þ½@U¸_x000B_&gt;ì{¿@lÈýOí¶@­âkHÍ·@Õ¹ü¥eÀ@¼±_x0005_¯§@Ôëéèe¸@_x001E_ÀÁvÀ@N_x001C_C_x0002_À@_x0010_qfx¹À@Ê_x001F__x001C_ßÖuµ@_x000B_9ÔM¾¤º@Ë(eº@,r¶ÕÊ¾@||©_x0013_j¤³@K÷²òF±@\øÿD_x0019_ý@nß_x0008_eÊÚ¶@ç¶Ý+µ@oC_x0016_&lt;w¼@_x001A_2_x0008_}á±@¨Îë÷»@_x0001_±_x0004_áö_x0008_±@$wJÌSâ¯@S_x0003_ê½@®\&lt;õ_x0003__x0004_ÚS³@	ýx/´@mÒÎbN«@&gt;@_x0007_6_x0001_Ö²@N÷4\°@_x001C_st?öFÂ@9#ûæ³@âáÑ_x0001_¢_x001E_·@ÿÿÿÿÿÿÿÿ,7yñ(½@$7L_x0015_Õc¶@*×_x0019_mÜ®@ø_x0019_¶Lk¼¹@å_x000E_«¨B_x000F_¸@§§ÓÑµ ¸@ö¢¡±P¼@ÿÿÿÿÿÿÿÿF»ôF¨e´@$ ±_x0006_³@NIJ_x001B_æ¶»@oÛ_x001E_H¼Ö·@L_x000F_¿£²@"	Î_x001E_Á@·Aëê¥@|æÚsÙ´@9A½aGº@ vÇê.±´@_x001F_8¾H·@_x001A_3_x0012_puý°@òR¥F¿@Ó	ôëéº@wÎZ¦»_x0002_µ@_x0008__x000B_u©_x000D_Ò«©¶@Ë_x0004_Ù_x0004_®µ@©³¿g¨	¶@f_x0002_D_x000F_]_x001B_»@cç_x0019_ÇZÃ@b_x0005_ã_x0007__x0003_ú¼@F_x0014_Ï®_x0017_º@EÅ&gt;¹@[0Ãüµ@_x0003__x000F_g@ìZ¢@õÚ_x000F__x0001_òÀ@_x001B__x000F_ÉV¾½·@'_x0007_Ïª48¹@ØY´V»@\_x0003_õ_x0018_&lt;¹@ãÚTC©@è&gt;+Q×íÃ@]_x0006_OÅÚê¿@VÀ_x001C_Â·_x000E_®@¯×)ã»@Gù_êM¸@6;èVÆ¾@Ìà?w¥Â@0_x0003_7©¼@$¿!½Óª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D_ãÙñ_x0012_y 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Üä­±ñ¼@_x0001__x0004_%,Qº*Â@âðléÁ@_x0002_ ´_x000B_	$É@&amp;3	ëK_x0015_Ê@.yY¥Ô»@à¤_x001A_LÀ@tRXðÑ@°h5I]¯@ U_x001E_ÚÈÄ@Ìà	¾ï(²@iW)®ì¨Á@¦_x001D_°|}¼­@&gt;Æ\`Ã@X¡þ¦óµ@4_x001A_òµâÀ@_x0012_©÷^åÀ@x_x0019__x0019_é¿@wó*ð_x001B_Æ@0KO*)Ã@Èw_x0018_þ¯º¾@ÿÿÿÿÿÿÿÿe6*Èµi½@XåðÜüÍ@ùu*lv_x0003_Ì@_x0014_?§Y_x000E_¾É@pó¸þÃ@sïé\gÄ@JàÃÒCæ´@¶_x0012_8@¿@ Ø¦RëÅ@_x0010_ñ~ ­»Â@Ç2·}_x0001__x0003_6Á@&gt;_x0004_Ãt_x0003_·@dÜÏ¸¹@®ì¶Ìª@x_x000E__x0004_Iëa±@ê½¯_x000D_"»@äª¤^õÁ@ÅÇÓ»¤lÁ@ké(¸Ì,½@°û^²0À@6[*]Q·@_x000D_e9ÁÁ@þ(_x000D_õ_x000C_ªÃ@udÇ_x0004_¿@¢dué_x0017_pÇ@¨ÃÀ¨À@Ò\	i_x0013_S¶@d¼Î_x0008_.Ä@3f¤_x0010_Æ@`_x0017_]nb%Ë@òNn*xgº@_x0005_þ`dùgÃ@_x0007_2Nh	³@Qé´z@¼@"ék1Ê¸@_x0017_¯_x0002__x000C_ÀSÅ@e_x000E_%ð3Å@@GUx¦È@À@d_x000E_+9¾@è_x001C_1_x0010_F´@`PH!é_x0011_È@¦z¤½ÙÑ·@_x0002__x0004_2^×DÃ@3`Á²Â@Ð_x0013__x000C_Þé÷Ç@!ÀØL-_x0003_Á@ã&lt;RÀx¾@aÌ ë\¹@þ­Ñn@µ@&amp;L ôVÈ@¬ß&lt;!©4Ä@àí4Ç@Ëm_x0010__x0012_²9Â@¤¸_x000D_&gt;ÝSÂ@6òY¹_x001A_Ôº@sM_x001E_3E·Ç@_x001C_héÿ¹@§qR,tÀ@éäÎÐÿÂ@VRèÏÄ@Dª_x0002_óÑ¸@;éï_x001F_ÖÿÄ@ë¡k_x0013_«Å@£-_x000E__x0001__x0012_Â@4Oæ_x001A_;ÚÂ@ \=­cn¡@½ôí+ÔÆ@_x0012__x001F_gç:¼@VA$ý¢½@_x001D_¶_x001A_&amp;=¿@_x0012__x000C_à_x001A_`RÆ@_x0018_ÏªxÝÃ@Ê¼úê_x001D_Æ@17ÐT_x0002__x0003_ãô»@yIa·Æ|Å@¾¤ú_x0005_U_x000E_À@B_x001C_é´_x0014_Á@0!6_x0001_õÊ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¤_x0008_ú¨_x0011_²@ÿÿÿÿÿÿÿÿDyð_x0017__x0001__x0002_¼6½@ÿÿÿÿÿÿÿÿÿÿÿÿÿÿÿÿÿÿÿÿÿÿÿÿÿÿÿÿÿÿÿÿÿÿÿÿÿÿÿÿÿÿÿÿÿÿÿÿÿÿÿÿÿÿÿÿÿÿÿÿÿÿÿÿÿÿÿÿÿÿÿÿÿÿÿÿÿÿÿÿÿÿÿÿÿÿÿÿÿÿÿÿÿÿÿÿÿÿÿÿÿÿÿÿÿÿÿÿÿÿÿÿÿÿÿÿÿÿÿÿÿÿÿÿÿÿÿÿ_x0002_`\=;º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®¿Ú&lt;³ç²@ûW­E¸@®"þàî`Á@_x0005_]ePÇ@ÑQ×SóÂ@Ú²_x0005_¿Íº@Ð§«hË³¹@¾¬ñ~µ½@_x001E_ô_x001C_E_x0006_À@ÿgb¤ÂÊ@	ä)_x0013_0R¹@X""$ðöÀ@Æ«CR@UÂ@3DÊ¤_x0008_Ã@K _x001C_¤®À@ÞÒ½£_x0019_5¾@&amp;)ÑÉyÅ@Ú_x0010_bW»@æg¢&amp;uÂ@_x0017_Ä¿_x0001_k¿@Ì7_x0011_¼÷CÁ@äçÚlPÉ@É"_x0001__x000F__x0001__x0002_gïÃ@ _x0004_bQÇ@Ü¥ñQ¼Â@ªÆn}Ä@ë¶²CÙÀ@V_Ì]^·@_x0002_ç`g_x0003_º@_x0018_&amp;_x0012__x0003_ï¿@_x001A_½õý4O½@À3û*+Â@(k8Ä@Ý¿_x001C__x001B_UÆ@bÖà»@Û[¶_x001A_½Ä@«(`Õú³@_x0008_Ê_x001C__x001C_ÑZÄ@_x001C_L¬ôÌ%¶@_x000E_Hx]Î°¸@ÍÂu&gt;Ã@:¤Ëñx±@¦_d_x0011_ÞÁ@o«K_x0011_´@_x0010_swAË@ØªrÙ^Å@§,»à¼@ÖàhamS²@wÙ_x000E_gÙ,À@L1:_x000C_Å¾@BO:N6_x0006_Ê@_x001F_÷x4a¿@j+ôó_x0013_Å@Â½|_x0005_Æ@_x0001__x0004_»_x0004_ÙPõÁ@Â¦RÌ¿Â@È¯¯_x0017_æ/»@ÿÿÿÿÿÿÿÿ1tàÐ¦iµ@ÿÿÿÿÿÿÿÿçDKÒ¼Ã@÷;lÍ4Å@þòä£_x0007_ÞÈ@ü¢ÓÏ·N¼@x_x001B_A"Òz¦@GÊLÍ_x000F__x000F_·@ØªSmX_x0006_Î@&gt;þvòÁ@´l_x0001_NÛÃ@_x0017_[_x001E_FÌíÅ@_x0018_¡_@Å»@4ÇîÁ.üÁ@^w_x0003__x001E_¶Å@TÉ¸}È@_x0001_1m_x0008_ÞÄ@Á¼Ñ_x000D_óÆ@ÿÿÿÿÿÿÿÿ_x0002_z¦_x001C_Pà·@Ù?yàÂ@	ïÀØÔÁ@Ì_x0017_õ±4¶@&lt;ª._x0005_ó¯Æ@ô_x0017_Q½É@_x0016_ÐRÕÀ@Z_x0011_g°@Ç@Ñ¡ªô_x0001__x0002__x0012_À@3$Ö6%ÞÇ@^Å_x000C__x0007_Õ Ä@Ý)H_x0005_\zÆ@Ì+¼ónÃ@èXgL_x000F__x000E_Ã@9kÁÌ¼@(©µ\¯@øD§~d¾@_x0002_QÔ²Ï½@èjFLB×¾@{_x001E_µ_x000E_qË@Ç_x0016_ì_x0014__x001D_PÀ@_x0018_ê_x000F_¢zÌ@·cÌÃXº@ÿÿÿÿÿÿÿÿÿÿÿÿÿÿÿÿÿÿÿÿÿÿÿÿÿÿÿÿÿÿÿÿÿÿÿÿÿÿÿÿ©;÷¿¨l·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Áç§F¬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k®jZN°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_x001E_®L"`¹@ÿÿÿÿÿÿÿÿÿÿÿÿÿÿÿÿÿÿÿÿÿÿÿÿÿÿÿÿÿÿÿÿÿÿÿÿÿÿÿÿÿÿÿÿÿÿÿÿÿÿÿÿÿÿÿÿ)-]YÇ°@ÿÿÿÿÿÿÿÿÿÿÿÿÿÿÿÿÿÿÿÿÿÿÿÿYù¨Y_x000D_ÝÈ@&lt;Í,_x0003_Y¼@_x0002_Ó]Ïiº@²x(¾wÈ@ÿÿÿÿÿÿÿÿükgäSºÀ@ì§Ú¬_x0014_¤Ë@K«_x001F_÷);Ã@!¶_x001B_´_x0015_Ã@ÄFn_x001E_½@¶2Ì_x0001__x0003__x0003_©¾@ç1Pü®¡¼@ _x0017_õ_x0002_ÅÙ®@n©ÈîÆ@}#û$Ó¶@÷ç£´;ùµ@®ÌðÅ@-:=~ÊÁ@_x000E__x000E_&lt;áÚÆ½@ÐÇ¦_x001B_@Þ_x0011_Jæv_x0010_Ç@Ï_x0012_h_x000B__x0001_Â@_x0008__x0007_DT_x001F_Í@ÛÍ&lt;_x0018_öAÀ@Ø3±±ï¼@ÿÿÿÿÿÿÿÿX_x0011__x0017_àºõª@_x0013_÷ÝÞõÁ@7òTÍo±@Ä»ð_x0004_¸@ÿk¹_x0005_²ºÂ@òdTØC¹@_x0004_î¤&amp;tÂ@_x000F_÷}b²@¼T]ª¬ Æ@¦¢;¨±Ê@D_x0010__x0001_Ô9­º@_x0018__x001C_À]ü´@39Ò_x001B_¦¿@_x0008_ÑhM»·@:çÑ_x0011_è_x0008_Ë@ÀÎã¾¸@_x0004__x0005_Ä_x0003_c¯-ÛÂ@)DÄ»`¦Å@zä5}Ã@J³FÀÚÉ@_x0008_ßüXÄ@FT»û¾@Æ¤äi_x000D_C¾@P_x0008_6µ¬@_x001E_¯6_x000F_òÑÇ@G©=_x0002_º@1vÐ3_x0001_Ä@ïÌOh_x0006_oÉ@5¯R_x000D_ÕÆ@LGÅ!_x001B__x0010_Á@A#Þ_x0018_(©µ@·kMñ`Æ@L=+»¸B³@êÛ¨_x001B_k&lt;À@_x0001_Æä_x0011_tî¿@_x0014_PAÉ@Ò^o}À@ëkÀüpÄ@ÿÿÿÿÿÿÿÿ&gt;ÈÄ³¶J»@Óøàç#º»@bqåÜ¥iÑ@8_x0006_,f§³Å@Xg¢F_x000E_nÃ@#&gt;`_x0019_*»@w"_x001F__x001E_¹¶@Ø_x0017_ª¶ì&lt;¿@@&gt;a¨_x0001__x0002_ÜLÈ@Y_x0018_[Cø_x0015_À@_x001F_¬!ÖpÁ@K#_x001B_Ä _x000D_Ã@9ë^¨_x0001_uÇ@ÂÛÁTü½Á@î. Ü_x001D__x0015_Ä@lI"gZBÁ@N_s­¹@4y9­õÑÄ@å8-àp Ã@ AÛ_x000D_²Æ@.uhr_x000B_¹@_x001A_ø¦½Ä_x0010_½@vC²ëkÀÄ@ÿÿÿÿÿÿÿÿ=Z.X´@©¨Ä_x0015_5.Å@ÎÙU¦^tÅ@©¥Ü£¤Ç@vñAäk_x0003_Å@h6_x0004_ÍÃ@0­"h4Â@ÿÿÿÿÿÿÿÿÅ¥a69Ä@¿ð8µTÉÀ@_x0011_MWçô_x0005_¾@ÿÿÿÿÿÿÿÿÿÿÿÿÿÿÿÿÿÿÿÿÿÿÿÿÿÿÿÿÿÿÿÿÿÿÿÿÿÿÿÿ_x0001__x0002_ÿÿÿÿÿÿÿÿÿÿÿÿÿÿÿÿÿÿÿÿÿÿÿÿÿÿÿÿÿÿÿÿÿÿÿÿÿÿÿÿÿÿÿÿÿÿÿÿÿÿÿÿÿÿÿÿ¿3.-tw¸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_x001A_²°CÝ©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E_x0015_¢¶â³¼@ÿÿÿÿÿÿÿÿÿÿÿÿÿÿÿÿÿÿÿÿÿÿÿÿÿÿÿÿÿÿÿÿÿÿÿÿÿÿÿÿÿÿÿÿÿÿÿÿÿÿÿÿÿÿÿÿÿÿÿÿÿÿÿÿÿÿÿÿÿÿÿÿÿÿÿÿÿÿÿÿÿÿÿÿÿÿÿÿÿÿÿÿÿÿÿÿÿÿÿÿÿÿÿÿÿÿÿÿ_x0005__x0007_ÿÿÿÿÔþÓ ¼Æ@Z+Jû²¼@G¤ö+[y²@qâª­{íÃ@Ì~mo¹@æM4Äo*Ä@?ða_x0011_CÈ@¶n_x0002_|9Â@"jÇÁµ@ø!:ÃóG¼@75ØeP_x0012_¹@ìc¢_x0004_"³@ÿÿÿÿÿÿÿÿ°Iøº ³@_x000B_£k)º@AÁ¯sÂÂ@g_x000D_cã_x0017_Ã@|#ûYÁ@;s_x0015_ï_x0006__x0007_Ã@_x001C_ôÕ(?Ç@&amp;èMT£±@Ö!V-_x0008_À@[t}rê/»@n÷´MØ¶@_x0006_yËen¾@À¿_x001C__x0005_Âñº@_x0007_£q_x0003_rÂ@³_x0005_Üª¡Â@7ÇÖ_x0018_¸_x0006_È@H¼~}÷WÇ@	i-|_x0001_É@_x0002__x0003_ä¢ÄVXÚ·@Hd_x001D_öÌÅ@q«wuÑ_x0015_¾@\µ_x0018_Â¿É@UGvxí\Â@Q_x0017_j0í¼@Ê&amp;lû_x0011_sÀ@´_x001A_ª«@h_x001B_)î!§»@®¡º[^ñÅ@èÇc½ÇÞ»@¯Þm®¹¾@)ÇDþò_x0012_½@¬`_x0012_ASÀ@ÙZ÷)bÆ@Ú_x0019_9k;&lt;Á@_x0006_ªìÉ:Ã@&amp;l4H(ÀÄ@_x0007_ñbÕ@Å@d·_x000D_§5¿@ _x0017__x0001_*k©@ßéÌyÑÃ@þEvÏ¥æ¹@ÆÅ¦æ_x000C_µÊ@^júÎÂ@c§Ýê¡Á@bñÔ0¨XÃ@n_x0004_4_x0017_¡½@ë ó_x0014_Þ¾@¦ÞèZÈ@K«_x0003_¾õ_x000B_Á@^å£â_x0002__x0003_!_x000E_Å@Ä°jKIÆ@´aº@rF uNË@ÿÿÿÿÿÿÿÿk_x000F_kÁp_x0010_Æ@bÒ&gt;A¹¸@_x001A_vÍ¿ ý¿@¥æÖÓã¿@	ä_x001F__x0010__x0015_ñÄ@Z¥_x000E_1_x0012_5¯@¢^9:î½@r¬ÈtÁ@'ó¹´|Ä@ÂB4¶¿@:osK7¨´@jI(A¶@DF\s{Ã@èÖböÏÁ@Ó9LÞ¬Å@_ÑEÏ@¨o¡_x0014_^ÝÁ@[t&lt;¯éÀ@ÿÿÿÿÿÿÿÿÔ:&gt;1³Ç@N¿I6|·@2¯_x0011_6¨-Ê@tºÿhÊÍ@|oèÆ@lñ}¾¾ñÆ@³_x0001_%mµ@jÉ`}ÊÈ@_x0002__x0003_T_x0007_½nP¬À@_x000E_t°,\Å@²ó£"_x000F_Á@¹_x0003_9ú&lt;À@®ã×³_x0013__x0001_Â@bk/½Ë@ÿÿÿÿÿÿÿÿÿÿÿÿÿÿÿÿÿÿÿÿÿÿÿÿÿÿÿÿÿÿÿÿN[­+û©@ÿÿÿÿÿÿÿÿÿÿÿÿÿÿÿÿÿÿÿÿÿÿÿÿÿÿÿÿÿÿÿÿÿÿÿÿÿÿÿÿÿÿÿÿÿÿÿÿÿÿÿÿÿÿÿÿÕXõ_x0016_¡@ÿÿÿÿÿÿÿÿÿÿÿÿÿÿÿÿÿÿÿÿÿÿÿÿÿÿÿÿÿÿÿÿÿÿÿÿÿÿÿÿÿÿÿÿÿÿÿÿÿÿÿÿÿÿÿÿÿÿÿÿÿÿÿÿÿÿÿÿÿÿÿÿ_x0012_¥À_x0015_Ã_x000C_²@ÿÿÿÿÿÿÿÿÿÿÿÿÿÿÿÿÿÿÿÿ_x0001__x0002_ÿÿÿÿÿÿÿÿÿÿÿÿÿÿÿÿÿÿÿÿÿÿÿÿÿÿÿÿÿÿÿÿÿÿÿÿÿÿÿÿÿÿÿÿÿÿÿÿÿÿÿÿÿÿÿÿÿÿÿÿÿÿÿÿÿÿÿÿA_x001E_Çô8Ö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H}_x0006_»L @ÿÿÿÿÿÿÿÿÿÿÿÿÿÿÿÿÿÿÿÿÿÿÿÿÿÿÿÿÿÿÿÿÿÿÿÿÿÿÿÿÙ-[_x0010_±ä¦@ÿÿÿÿÿÿÿÿÿÿÿÿÿÿÿÿÿÿÿÿÿÿÿÿÿÿÿÿÿÿÿÿÿÿÿÿÿÿÿÿÿÿÿÿÿÿÿÿÿÿÿÿÿÿÿÿÿÿÿÿÿÿÿÿÿÿÿÿÿÿÿÿÿÿÿÿÿÿÿÿÿÿÿÿ_x0001__x0005_ÿÿÿÿÿÿÿÿÿÿÿÿÿÿÿÿÿÿÿÿÿÿÿÿÿÿÿÿÿÿÿÿÿÿÿÿÿÿÿÿÿÿÿÿÿÿÿÿÿÿÿÿÿÿÿÿÿÿÿÿÿÿÿÿÿÿÿÿÿÿÿÿÿÿÿÿÿÿÿÿÿÿÿÿÿÿÿÿÿÿÿÿ_x0004_¨4µ@Yß_x0018_6²@ûÃh_x0006_Ó¼@ÿ­Á_x0012__x0019_­@ÿÿÿÿÿÿÿÿ]_x0008_ÔÏU-½@´­|_x001A_¬@|´_x0010__x0015_-^²@,ÉÀ­«@½*ë[_x000B_°@Tß/4_x0010_À@ÐoÀ_x0012_'¹@ÿÿÿÿÿÿÿÿ©ntúz_x0002_¶@Z½ÔEx´@¦_x000D_S@¹_x0003_¿@4ksPèÀ@ªÂYXR»@&amp;ùäö¸@ì´ª­Îï¿@_x0005__x0007_&amp;tå_x0003_­D¤@_x001A_·0;´7¯@ÿÿÿÿÿÿÿÿ4_x0002_	&gt;y·@þByK¿_x0003_©@Ðé±¢ÎK@Úâ"á¡¼@Üþ	_x0006_ò©@ rqé_x0013_¶@×öÆõ¹@¡Ï£Hx±@¢d)ó_x001D_¾@q³|_x000B__x000D_(º@¾¨Ó®~Áµ@ÿÿÿÿÿÿÿÿ°GÐY_x0016_Z°@ä0[E¥ã·@AVLÝ]é°@_x0012_áKbHÁ@Q=-2ûo¹@úÍÂI«æÁ@¢@Qp½@E$w*+Wª@2/¸@}_x0010_kû¿b @{nóFB¸@·).Ä¶@è_x0004_(§¿¡·@`ï_x0001_èeÂ@ÄèdÙÐ·½@s._x0018_p__x001A_±@#ò_x0004_É_x0001__x0002_Hq¾@+ªâ×ü´@ü_x0019__x001D_[_x001F_ »@ö¥¡j¶@¼ D1±@Îònv°@§á¹	¯@h´èé	½@\¤^_x000E__x0001_Ã@èÛ²@´_x0019_/_x001E_»Zµ@;o»ï7·@ë	²0^v¦@ûi+@_x0007_=³@Sâô_x0015_Â"º@U{ÈÀ@_x0007_j_x0018_í"Á@U_x001B_2Kù»@×{y_x000B__x0019_S¶@ÐF_x000B_%/#¸@ÿÿÿÿÿÿÿÿ\{0]zP¹@dRL@Ôº@f©©Ùñã±@Å_x0016_¿qî¶¹@Û³ãb¸@ÿÿÿÿÿÿÿÿÌ_x0013_!;¼@©ÐÎÞb³@¸¿ô¥õ¶@_x000F_!èk_x0016_´@_x0014_`¨PyV·@_x0001__x0003_h_x001B__x000B_ãí³@bq·PÄ×´@Úso¯¢´@÷Ï¨¯é»@±q_x0008_3÷²@¶Ë¨¤µ@_x0011_Í2_x0018__x0002_\»@¼x'Ry~Ç@»Ç_x0002__x0001_¶¸@=HèÈ_x001C_·»@x4uZ]%¿@|_x0007_&lt;R¿m¾@ïÀ?n-³@Ì	"fåÓÁ@H:ßõÓ¯¿@Ë¾_x0008_ç2º@7Vî¢lÀ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ô4`;_x0005_^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¾üô·´d¢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dÀÉ±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tåèf·½@Å¾Á_x0001_ò_x0010_­@$åAã_x000D_°@B©çï¨Å»@¦.°_x0001__x000C_¾@gãõÅm·@_x001C_åkeý¶@aRêg½@QûºÇî_x0010_³@_x0002__x0005__x0001_{É#ux¨@g__x001C_ù®°@B_x0011__x000E_ßí2º@ú_x0010__x0002_¿W*¸@0_x0005_Ä4w_x000E_½@?é{Ö_x0004_ä¸@rß_x001E_%¸@Ù5Åd¯¹@ï¦_x0018_f¹©@÷%_x000B_Ñµ@_x000B_ä*M³@²õoOÌ8°@ÕìtÃù¹@ÿÈX±J¹@Íp}°*»@P¸Ooü¦@.M8}Ñ°@ÿÿÿÿÿÿÿÿ_x001E_ºä_x001D_ìr¼@:_x000B_;á_x0018_ï¾@õÂ_x001D_hà¡µ@_x0002_z/_x0003_À@û&gt;è^§Ä¶@¼ûìüfðº@|¦	ÞÀ@9_x001D_IÅ´¤@~_x0006_NXHÁ@¾+&gt; _x001E_ó´@_x0006_C8GH³@e¯@]¬®@®_x001E_i¼ç©²@&lt;_Á/_x0001__x0003_ôº@±è_x0016_þs¸@)ã_x0017_/_x0005_m¹@7&lt;æ_x0016_¹@	KÉ9_x0008_Æ@ÅAylÀ@ÍÆü5p¶@G_x0002_¡mK´@_x0017_»q-Î²@_x001C_L¼C¦ýÁ@L6M)¸@§7ìz´@ÿÿÿÿÿÿÿÿ{®H)øßº@¤Ñ_x0010_¥È¹@FÄ_x0011__x0007_'±@*g7¢¨°º@e³ÉJ° ·@ê]ý?6¾@,úØ·n±@ßû=j_x0005_¤¬@dðî_x0018_W½@WItÍ°«@_x0018_ß8 _x0013_À@üyþG×·@¥Û] ±¡@ÍËè_x0008_6K¤@ô-WÄëµ@}jñµÙ³@H¬zrs¿@ÌîÁé_x0008_²@aZK_x0019__x0012_O¼@_x0001__x0002_xQEâ*Vµ@_x0007_ËõìÌ¸@7ù¾_x000C__x000E__x0004_²@È9Àü@p³@_x0007_5Üü_x001D_¼@²Öyè_x0012_Û´@âÃ¼5·@×^?D¶±@çc÷4­»@ÿÿÿÿÿÿÿÿÐÚíÉÙvÂ@Òs ³n¯@èûÕ#_x001C_9¿@9±	L`»@Ê¦OÌVÀ@'o_x0011_^=¯¼@é¦wnfÔÁ@¤ë¬@_x0017_	´@Ã4¼=b¡Ã@CZTE_x0010_¶@øOÃÆ%Eµ@.rRê{¶@è&amp;öm@àrË³9+´@çC\_x0010_Ý¦·@P_x0015__x001A_ïYêÀ@û	ý;qª@Ã'W ¤¾@ÿÿÿÿÿÿÿÿÿÿÿÿÿÿÿÿÿÿÿÿÿÿÿÿ,_x001D_å_x0007__x0001__x0002_°g¬@ÿÿÿÿÿÿÿÿÿÿÿÿÿÿÿÿÿÿÿÿÿÿÿÿÿÿÿÿÿÿÿÿ_x001B_Õ-|Õ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²_x0013___x0006_§@ÿÿÿÿÿÿÿÿÿÿÿÿÿÿÿÿÿÿÿÿÿÿÿÿÿÿÿÿÿÿÿÿÿÿÿÿÿÿÿÿÿÿÿÿÿÿÿÿÿÿÿÿÿÿÿÿô_x0002_¯¶zz@ÿÿÿÿÿÿÿÿÿÿÿÿÿÿÿÿ¯ã3_x0001__x0002_Op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_x0012__x0011_ã£@ÿÿÿÿÿÿÿÿÿÿÿÿÿÿÿÿÿÿÿÿÿÿÿÿÿÿÿÿÿÿÿÿÿÿÿÿÿÿÿÿÿÿÿÿÿÿÿÿÿÿÿÿÿÿÿÿÿÿÿÿÿÿÿÿÿÿÿÿÿÿÿÿÿÿÿÿÿÿÿÿÿÿÿÿÿÿÿÿÿÿÿÿÿÿÿÿ_x0001__x0003_ÿÿÿÿÿÿÿÿÿÿÿÿÿÿÿÿc ;_x001C_Û·@ö__x0004_9UíÁ@«aD´Å´@ÿÿÿÿÿÿÿÿV÷p_x0002_]J¹@_x0016_Ét_x0010_-ô½@£»ãÓÏ²@_x000E_õ[xÆj¸@ÿÿÿÿÿÿÿÿîÞ×ýõ÷¶@P_x001B_B_x000D_Z¾@³K5Ï_x0019_·@@ ÖÎ¾¼@LµÌ%²@á¨Wµ Á@ï_x0018_¬ÖD_x0007_µ@Àº_x001F_7â×¯@_x001E_%)uI¤À@__x0016_¯³@ÐB±â_x0005_¥@Þ#_x0004_-Þ_x001C_´@_x0016_eß¤_x000B_»@±È7û_x0002_R©@f0YÁ-mÂ@Kid3Û½@^!òô_x0013_Ù¸@	_x0019_8_x000C_C·£@¬Y¦¤¹@»_x000D_\r_x0003_§@RB¤_x0004__x0005_µÄµ@ª_x0005_wúrü»@e_x000B_zíc¢º@ý9_x000F_l×¶@+ÕÅí¶@4G÷a+»@:iI ×¸@?µÅ`¢µ@·_x0002__x001B_Wk²@¹r_x0016_S·@¶_x000E_ÒöV_x001B_º@_x0019_­ô	¸@p_x0006_X5º@\_x0003_³ãÀ@î_x0001_l_x0016_*î²@Óâ÷ñ­@¶_x001A_ý±@ø÷:_x000B_Otµ@ahÛÀrl¡@º¬_x0011_­Ð»@Áa_x0007_²@'aE8ÁÓ³@'|üáVÉº@_Ü®_x0012_¬»»@;W¿µUÁ@F_x0005_H#L©¬@ÿÿÿÿÿÿÿÿ¸`dÓ^»@%_x000E_ïV[º@æo_x000E_·Ã°@1&gt;8é0¶@Â`ÕûÙ¾@_x0001__x0002_¸LmK¿@Ú;ñ»_x0012_¢°@ÿÿÿÿÿÿÿÿ¥ièÐâ_x0019_½@¹U{Ê·@ÿÿÿÿÿÿÿÿÉù_x0019_º¸_x001E_µ@½6\l?cÀ@_x0004_ñr.Jó¾@Uà§v°¶@T2WKÑ¹@_x000D_dÈC¨îµ@gg_x000F_@V°@Ä~ZW/½@81÷]q±@9_x001A_@w_x001E_À@¤±_x000D_À[¨@ü´°R!¿@©_x001B_P_x0019_ûè±@äaQØW}´@Æ*;I´@°Î¢`º¯@½»JBâ¹@_x001B__x0003_`i½Á@ÿÿÿÿÿÿÿÿí_x0008_ $3Y³@ÎS&lt;e?³@6½qõæ¿@ïÚøj½@_x0019_eóa}-¹@Û"¨ÞUE¼@×È_x0001__x0002_S4Å@bÒ_x0005_Ò=I®@|¾0Ý_x001B_±@@x½v±@ó# ßKÃ@¢M#)¼O¶@¦ÐSúeu·@mVø_x0014_ÿ¸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o³Q d§@ÿÿÿÿÿÿÿÿÿÿÿÿÿÿÿÿÿÿÿÿÿÿÿÿÿÿÿÿÿÿÿÿÿÿÿÿÿÿÿÿÿÿÿÿÿÿÿÿÿÿÿÿÿÿÿÿÿÿÿÿÿÿÿÿÿÿÿÿÿÿÿÿÿÿÿÿÿÿÿÿÿÿÿÿÿÿÿÿÿÿÿÿÿÿÿÿÿÿÿÿÿÿÿÿÿÿÿÿÿÿÿÿÿÿÿÿÿÿÿÿÿÿÿÿÿÿÿÿÿÿÿÿÿÿÿÿ_x0012__x0013_Û16Ó­@ÿÿÿÿ_x0001__x0002_ÿÿÿÿÿÿÿÿÿÿÿÿÿÿÿÿÿÿÿÿÿÿÿÿÿÿÿÿÿÿÿÿÿÿÿÿÿÿÿÿÿÿÿÿÿÿÿÿÿÿÿÿ4ÃE_x000B_?ñ¥@ÿÿÿÿÿÿÿÿÿÿÿÿÿÿÿÿÿÿÿÿÿÿÿÿÿÿÿÿÿÿÿÿÿÿÿÿÿÿÿÿÿÿÿÿÿÿÿÿÿÿÿÿÿÿÿÿÿÿÿÿÿÿÿÿÿÿÿÿÿÿÿÿÿÿÿÿÿÿÿÿÿÿÿÿÿÿÿÿÿÿÿÿÿÿÿÿôoâÔ¨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¤s¦mD©@xâdz§Á@÷ì8É²¶»@eK7¶¹@&gt;Q$jî_x0011_³@_x0018_Ër¥3°¸@ÑG1òÆ§@`_x001C_°ðzÄ@Pwíe_x0004_´@]ÿ_x0001_¹_x0001_¶@«Ò;ÏÔU¹@ü¿©j·1¥@aÞÍïîíµ@_x0003__x0007_J®H½@FJã «ô³@_x001C_Éþ´¾@æ\°0K³@_x000E_0ºê@z¿eù_x0001__x0002_t[³@.¤@·ä4¯@ß¶_x0007_®'´@îrW@óÍÀ@&lt;ðÃñÿ¶@¸°­}¡c±@oõ¿_x0019__x000B_Ù»@Æä_x0002_JÐ´@D«a«@rê¥_x000F_ãá¼@ mJ]´r@	ãæE¹@2_x0015_ÔµÖ °@ro¸¡Ý¶@%Ë[u¢@¤Ê?_x001A_dº@JÇý¯	²@J,Nzè¨@ÿÿÿÿÿÿÿÿOp_x0008_Q+¬@ÙD_x001E_JÌÆ·@ÈA0ÞÜ´®@_x000E_ñ¢½@Ý{îÚ1µ@ºîUØ_x0002_¹@·\y)º@_x0015_ê_x001A_'"{Á@_x001C_Èà_x0018_á{¶@_x0012_/_x0019__x000F_¶@Ñx÷FÄ¼@t¢ÈÛþ8¸@~¯ÀÒ±@_x0002__x0004_&lt;äE_x0008_W_x0013_«@\¾_x000F_$0ï±@S#³?®ê¿@üÒ!lCzµ@ÿÿÿÿÿÿÿÿZ°ªõÌ»@Â$TA_x0008_¼@¼¡_x0017_Ëã¸@U¾r©åC¶@¯VY_x0019__x0003_·@ÓxðÁÉX¸@pý-bd7±@ÿÿÿÿÿÿÿÿõ)ÿÐÍ­@ß®¦În²@ j=@²@4YEcÏâ¹@Ü]£_x000E_Å\¼@T_x000B_æs&gt;W¿@`c_x0018_DÎð°@Åi°@ö_x0005__x0001_VXÀ@ú_x000C_4öÆ²@Ö[-ç=J°@sm_B_x0018_¸@ÿÿÿÿÿÿÿÿQ#$»0º@søa_x000D__x001A_¼@_x001D_Ø»¥¿@_&gt;é_x000E_è¹³@·8B_x0017_;Â@Ëd_x0002_ý_x0001__x0002__x000D_»@±i_x0002_ #´@Bxú5À@±ëg_x000D_û´@®_x000D_ÛD¾_x001D_º@_x0016_jæønù½@ù!_x000F_ØZq½@_x001F_[Kvµ@$±Y_x0007_DÃ@ÔË´!ÎèÀ@¾zM	Ïº@8ÈD)L»@¥q[õ0¾@vÚòTÿX·@.$_x0008_êe4·@èWö_x0003__x0013_­@æeS¤Eþ¾@èU,ãèÀ@©e?} ¸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¬P_x001A_¦@ÿÿÿÿÿÿÿÿÿÿÿÿÿÿÿÿÿÿÿÿÿÿÿÿÿÿÿÿÿÿÿÿÿÿÿÿÿÿÿÿÿÿÿÿÿÿÿÿÿÿÿÿÿÿÿÿÿÿÿÿÿÿÿÿÿÿÿÿÿÿÿÿÿÿÿÿÿÿÿÿfdysL­@ÿÿÿÿÿÿÿÿÿÿÿÿÿÿÿÿ_x0003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_x0002_H{s´¥@8´hÃb~±@ªÉ77±·@ä.¨'2³@_x0001_øS_x0012_ð¼@_x000E_AMÀ_x0007_*¼@o}è&lt;_x0006_î´@fs-´f³@óÇ\¹_x0001__x0003_ê8²@_/Ïÿ£³@,a¼d_x0005_°@_x0017_9+Ýû§´@?à=õÜÁ@jb(~íj¹@r¤Â_x000D_õ|¶@²$_x001F_g©¿@´Ûë_x000E_Ã²@_x0016__x000E_¶@©¼@]$Q4Lµ@"®V_x0008__x001C_º@ÐIØ|µ@c_x0017_,§§«@i-Ó_x0002_Íñº@¥þt^»@_x0012_`F`Å±@`¯Yâ_x000C_È¬@Æm_x0016_ê~_x0015_±@Ì¦9:°Ó½@¿ÝÙpëµ@íí²´ÿC¸@n©Æ_x0012_ô§©@Ì«Ý_x0007__x0007_æÁ@ üÇTû°@a-zÂhã·@&lt;E¯_x0017_.z¾@{mÏg½@¸Ïo_x0005_¯âÀ@èySt°@¬ÁF_x000C_ü_x0005_Á@@_x001D_;±_x0003_´@_x0003__x0005_?oÄzvÜº@dùó_x001F_dí¹@?cÃSò½@_x000C_Ç_x000F__x0001_óè¾@½ç_x001F_T·@0ùDni º@«f;±_x000D_&amp;·@ëDØ4¯@S¥òs¨º@T}ãì²@uMÐ¢ý¿@ry&lt;}#¼@æ*ñ¦_x000B_tÂ@KÒ_x0013_ö­@*À¿\²@_x0006_åIÌ_x0018_,½@ãØE2Ûo»@¤Ê_x0005_?_x001F_S¶@³9?£¬^¾@ýJ¢sþ¨@¦Î±_à±@n5_x0013__x0004_Å»@b_x001E_x/è³@ÿÿÿÿÿÿÿÿ9&gt;,!{´@þì_x0004_¶_x0012_³@&gt;_x0013_m¯øV®@RP´9¼¹@ºH_x0014_ãõÃ@ftFº_x0004_â¸@_x0007_`/Ç_x0012_iÀ@l_x0002_®_x0002__x0003_bØ¸@[h_x0003_Ã@±Ò®µ"¥@ÿÿÿÿÿÿÿÿ®V&amp;C´@_x000B_h_x0003_#~°@PRïy6µ@¨­_x0007__x001E_¢AÁ@°sæ+±:º@_x0007_?`XøÄ§@~bä6¼@cæ÷âN_x0006_·@gmÏ%Ñ°®@£zßZI·@¸àêûÛ À@´_x001A__x000F_+[L¹@DÙ_x0010__x0001_ÛÐ´@Té0Õ#¿@9&amp;dmÓµ@KÓIÍ_x0018__x0016_¶@©_x0004_=E|_x0005_¸@èÇo_x000E_ÆR@¬àÈ2}¸@¤BZ²_x0015_¹@8k¶»¸@_x0004_Å¥çR_x0001_¡@_x0008_ã_x001C_´£@ó_x000D__x0017_KÐª@»nñÀ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Ý_x0019__x0002__x0004_­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M_äyÄk¢@ª(ã_x0010_ù_x0002_¨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0002_åtL¦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Æ\øõ´@Q_x000F__x0017_VÚµÃ@_x0004_v¹_x001D_À_x0006_³@ÎÔ®rV³@_x0005_K _x000D_ïãÀ@FßC_x0003_xúº@Ë¾%Ïì·@9_x0006__x0018_¿â±@_x001B_1sq¼±@J_x000E_R~·V©@e±_x0004__x0017_¦Yµ@§þ¹~#¿@T_x001F_«"¯_x0017_¼@.×o'²·@_x0006_2Ïf_x000E_P±@LÙS«Uo¶@_1_x0002_ö_x001B_¨@FG4+ é²@ÿÿÿÿÿÿÿÿ4n_x000D__x0007_­@¹uõ@I®@ÄcuyÕ:¾@â\_x000E_¹@BSyd_x0002_¾@:ß.{Ø·»@ õA¤Z½@cßOâ³@¨Ü:Qéä¸@_x0006__x0007__x001F_-KI+¶@GnHf_x0001_)º@_x000E__x0006__x000F_´@Úì_x0001_Ë·@	ÁHû¿@ÕÄ"_x001F_C¸@¹ý	NËµ@{FLZÕ¿§@+T_x0013__x001F_¤¯@«%F¸@÷&gt;_â?¹@_x0004_((B»@x_x001E_×ã_x0001_¶@Oº_x001D__x001D_	È¹@¦4û_x0013_w²@ÝTÒÖhû¶@_x0016__x0002_¢¸x°@ì.Ñ9Á#À@_x0005__x0004_·©æu»@ ­E#Îº@p÷3¼@ÿÿÿÿÿÿÿÿÿÿÿÿÿÿÿÿ2Õ |«´@ÐN6ôª³@_x000C__x000D__x0003_Cµ@Ïèû(ú¾@'_x0006_\OHB´@:ºÔ%ðXÁ@Ðß$YÒ¸ @ïiMönº@Ð½Þ_x0001__x0004_XÍ»@U¿Ã¾s_x001C_¸@_x001B_z'a_x001B_½@nÑ¸_x0002_Àj¢@nO¼Ùo³@æ_x000B__x001F_¬z½@i¶eNß½@¿B6Älâ°@ëÛ ¶_x0005_H¼@ÅÒ¦q¹@æb\Ã¬®@H×!@8¹@ÿÿÿÿÿÿÿÿì_x0003_¿ñ_x0016_º@_x000C_ªV_x000B_:_x0004_Á@-lRåöH¶@æ Ïv¯p¸@ÔP_x000E_£À@&lt;ñUy_x0012_Â@6g¸+=_x0002_¬@õå _x001C_°@§;õsL{´@Üá_x0014_³3°@ú_x0015_ø%¼Á¼@_x000E_z-_x0010_}Á@.÷d9rÕ¿@¡sÄJÆ¸@·/»ÏÇ_x001B_¥@Ö|ÇpÎÄ@èÓ_x000F_H¶Þ´@Wõrex"·@'h_x0003_I&lt;?¬@_x0001__x0004_T_x001E__x0002_º@_x001C_äwîv¾@_x0001_Ô05Kµ@£º9"r²@ÌI5ÓÂ@_x001E_4jlÀ@ätàhPb·@0_x000C_%iÓ_x0019_²@_x000C__x0004___x0003_k¶¶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ë8*_x0007_©ß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è¨±wcV°@,®Äí¸@_x0005_Wäbü¨·@0½-_x0015_ïµ@å2øÕH£@Æy@_x000B_O®@F%C_x0019__x0011_¡µ@å_x0010_d§_x0003_¸@ÈÍ.¹@ÆuµÂº	¶@°8x±¯¶@Vo_x0006_u¶@rG_x001F_Øu¸@b²_x0007_Pì´@²Ç_x0018_Ü¼@_x000E_úÃ@þ¼³@_x0012_ö_x000F_÷_x0001__x0007_¼@_x0001__x0002_Úª_x000C_¤À@õ¾³\_x0003_²@~_ÍCö»@ÉCèÊ«¸@&lt;76·ýäª@ba4t&gt;Î³@nÅ¶_x001D_Ü¸¯@`_x0018_Q°_x000E_¾@¬R!¤¾k©@^Ð8·@¡ð2Þ_x001B_J¿@	¤;¸É÷¹@_x000C_ø©¿O3¹@ÇÝmr{ÆÀ@ÿÿÿÿÿÿÿÿÇåiÀÇ¸@7i	VÆü¼@H_x0003_¶ ¼@(HÄ|Á@´_x0011_ÈÆ¾@_x0019_£É_x0019__x0012_³@´_x0006_xW+·@H5¬_x000D_Á´@¨¦_x001F_åBÀ@Î_x0013_sO´@2|èL©¥@£_x0015_å´þ³@_x0019_°_x001B_ÁO¸@'´_x0001_ÔÁ@x_x001F__x0003_á_x0019_Å±@Z_x0018_Ö4±@_x000D_c¥_x0004__x0007_Ûï@=Ö%(n³@7ì Ï4Ä@@(¦_x0015__x0010_jÁ@_x001F_`¼_x000F_¯¾@H½Ñ_x0007_&lt;Wµ@O_x0007_8Ò¬¹@àSN·@°Ã¶N°@ ïGðâ¨@4}Ø_x0006_ñ«@)õÁ÷_x0019_À@ÝäU8º@oâÜV_x000C_N¹@§7_x001F_®@_x001E__x001F_çWáÃ@¨¾_x0005_AMº@´u_x0003_¢O¶@_x0004_ûX&lt;àp»@_x000F_«è_x000E_»@_x0002_t9'Y¦@ )kÕ±@@Ã£nÛ¶@Êô#)A¬@ _x0018__x000B_/Ù¹@'[&amp;E+7»@D¡Êó»@ª1¼íIº@F]s82_x000B_·@Ì_x0014_ò_x001E_ðÔ±@_x0017_s´v{´@z"1ôì_x0001_À@_x0002__x0003_ú²ÛÂ½@Ä}/1±Â@¦Ìê@µ@÷ªÎÊ³X½@_x0003_v|Cc_x0001_µ@v_x001F__t ¯@ºbkÆ_x000E_²@VmcB(Àµ@ÃÚ_x0012__x000D_ $Â@IÄ_x001B_cÞ(³@CÙãó¢ï°@$O®{`Ò²@àIèIýÀ@_x0018_¼Û}m²@yÛhh_x0005_­@0wëy¡f¼@ì_x0013_`¿@Ô}Ý[¾@h]|_x001B_j½@ûÌ,ü¿Êº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TpnkÀ¢@ÿÿÿÿÿÿÿÿÿÿÿÿÿÿÿÿÿÿÿÿÿÿÿÿÿÿÿÿÿÿÿÿÿÿÿÿÿÿÿÿÿÿÿÿÿÿÿÿÿÿÿÿÿÿÿÿý2_x0019_Výâ©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DÅAàX±@'_x0007_Ù#q·@ÞÊÀßYµ@r_x0018_?&lt;!á°@fNòëJ¾@a_x000F__x001C__x0018_f»@_x0001__x0002_(Ý_x0015_¶ùâ»@sÒ_x0019_.ßW¶@¢ÿã~b²@HÈc}$_x0002_·@ØXÑ_x001F_y½@Mêsq_x001B_y¤@·ìO ý_x0013_¡@J_x001A_|_x0006_s»¼@91ÔÒº@P¥/;@t¸@DÕÝ3ö­@D}³nÃ@Jø=_x0006_°}´@Þ4K_x0008_ÒL½@Ñv_x001B_d¥½@Ë(_x000E_îô¼@4My_x0014_»º@ÄÝ@Ù%´@k_x0006_Içµ@_x0005_ibÙ¶@xx_x000D_ÚZ÷¾@ô^É¿@Ñ:ñó®À@J:7Ê¶®¦@KAyS:pº@ñ_x0017_¼þ_x000D_a¼@th_x0003__x0012_ý¹@Ý­öÙ|_x0017_¾@YIõe¢e¹@_x0008_ÝO½ô¬@;_x0008_!õ_x000F_«¶@§¾_x0014__x0001__x0002_ØÀ@0_x0010_ËA@¡0®z­¾@éAq³@_x0017_M¡H³@)v_x001C_XHú²@z²ôª³@3Sü½_x000D_¸@_x0015_p&gt;)­·@Æ'WÓ±»@ÒÁÃ8Ü#·@é§U1_x0002_¶@p¨8_x0010_{å¹@_x0014_ 	_x0004_xï³@ÿÿÿÿÿÿÿÿ®-bp¹@_x0016__x000F_öÍ­¿@½svZË'À@_x0019__x0004__x0011_ØØ	µ@AW¶=%¯@qDÜ;ã²@ª#ZP&amp;¿@ÿÿÿÿÿÿÿÿÀ²êþ»@ñ,/·ï¸@æ\¡vöÂ@ð¤z±Ü_x000B_Á@Êd¢ù:±@J¬mÍ_x0013_ìÁ@%218î·@,1³Å0¸@dÊ'_x0008_B¸@_x0001__x0003_tt_x0014_B¡_x0018_¹@Ô#b·_x001D_Ü´@È*?3)µ@cÇ¯¯º_x0003_»@Î1Rß²@_x0005_;íí¸¹@	?ÿ©@_x0019__x0006_Z0i·@P7ðmT°@)è_x0004_ðn¼@ 3ÜÍ_x0011_m¬@ÙÒ:Ç¦_x0002_²@ªmH°@¼_x0006_XkwEÀ@PvËPÿ¤@æ:ÀÎÓ ´@B×â©«µ@ÚZM½(»@dÀõ	÷_x0007_²@Å®_x0011_^¸Á@dý_x0013_ªÿ«@_x0002_§`¶®@$ÖLH´@X_x001A_ÁIýUº@¾#9%¶_x0016_«@_x0018_ýFÙ]2Á@GüB¨¥µ@ùºAI"°@Á1Í_x0010_¨@_x0015_ð-Ë_x0012_±@=_x0001_ïÅ"Ó¸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K`î®¢«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0005_ÿÿÿÿÿÿÿÿÿÿÿÿÿÿÿÿÿÿÿÿÿÿÿÿÿÿÿÿÿÿÿÿÿÿÿÿÿÿÿÿ¸_x001E__x0016_ªÄÃ@I¿£_x0016_¨$Ã@s¬òYÌÂ@´¤zW³G¹@ö;_x0018__x0006_µ/À@Å_x0010_'¡FóÁ@%á.s_x000C_¾@ $MÁGÂ@!s1åÄ@_x0016__x0002_$&lt;Ò½@öº_x001F_	R.Â@I.ÒÇLÁ@J_x000B_ÙÄ¼@|_x0011_Á_x0001__x0004_À@p{Ð+ÀÃ@$Yá0ì¢»@n³Añ_x0006_ÞÅ@é§U_x0016_­Ä@¯_øiN´@ìS]hûÌ@_x0005_¯?Üßo½@ÿÿÿÿÿÿÿÿqkan}Â@âÊÒ»@þ,§hï`·@J¢é_x0005_àÇ@Ò}_x001B__x0002__x0008_`È@&amp;"~À[dÅ@6½(b_x0005_Â@hVb_x001E_þÆ@n6_x0002_ýP¼@RýÂ	Y+Å@Ù4_x0015_`_x0003_º@_x001C_~¥.fèÀ@§_x0014_[§bmÇ@On_x0006_¡_x000C_Ã@¹_x000F_fReî¿@ÿ}k_x001D_{Â@J_x0004_q(Ñ­Â@Ì`_x0007_jÉ¡Á@_x001C_Rfµ@Ä®@òõ¿_x0002_bÄ@ø4¦&lt;E¡@Sì¤_x0018_ÑÁ@;fCi`pÃ@ØWê¶S¿@_x0007_KÎø¿@[9E!_x0001_Å@zºR9ê¡¹@îWÿâ6A¾@úDaA_x000B_GÆ@å_x0008_«_x001D_ñÈ@_x0007_Ç®,_x0016_Æ@q¬M_x000E_kºÅ@°²*&gt;gÁ@ð\SaÅ±À@ÖL_÷_x001A_Æ@×ØA_x0011_²¾@_x0002__x0003__x0013__x0005_ÖÄ@¢¬_x0002_Ä É@_x000F__x0014_â_x0006_IÄ@NL¢_x0007_¬%»@´._x0005_7µ@_x0008_v[8&amp;Ê@XCè^_x001F_Á@l]OUòg¸@|U­uiß¶@JcÓcÜ_x0012_Ç@yöÕÖ°Ê@Ðji!Ubº@¿oT6äº@E¤$8ðÀ@Lc¾ÎOÃ@_x000E__x0011_CùÃ@ì8·_x001C_¼@²_x0017_¦Ê£V¶@_x0019_ûÂA_x0002_²@òót²O½@¿_x000D_	*_x0013_Ä@+:NÙ³@ó_x0003_ñIkÝ¾@3ÉeÀ@VTpMªµ@_x001C_aNVDÀ@õîäS_x0001_¸@_x0008__x000F_æ£ø ³@%¯y´_x001E_oÀ@¿*_x0019__x000E_Ã@_x000F_U¿É@f­`_x0004__x0001__x0002_`Á@dz±_x0017_øÊ@áJu3SÅ@µtCON¬Æ@jf[AÇÎ@¸ª@Fª@¤µ_x000D_T5±@I^ã_x0014_È@âTì_x0013_° Ì@.ÆÐÎøÇ@&amp;kOåIÜ¸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8ìEa_x0019_´@ÿÿÿÿÿÿÿÿXæáäæF¤@ÿÿÿÿÿÿÿÿÿÿÿÿÿÿÿÿÿÿÿÿÿÿÿÿÿÿÿÿÿÿÿÿÿÿÿÿÿÿÿÿÿÿÿÿÿÿÿÿÿÿÿÿÿÿÿÿÿÿÿÿÿÿÿÿÿÿÿÿÿÿÿÿÿÿÿÿÿÿÿÿÿÿÿÿÿÿÿÿÿÿÿÿÿÿÿÿÿÿÿÿÿÿÿÿÿÿÿÿÿÿÿÿÿÿÿÿÿÿÿÿÿÿÿÿÿÿÿÿ|`ü`w¨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Ð_x0019_À_x0016_/¦@0¹Å0[Ç@}cÑý¾@*Äðê¹¿@(¤_x0013__x0017_ÛÃ@&gt;Y½W×Â½@¥ÌK_x001C_íÀ@cë;µ&lt;¦@Ùs³ö_x0018_Ä@W}8¥:ú½@Ì+pã¼@L~ÛÀ,@]Ö_x0007_ÌÇÒ¹@_x000B_{J¢¾@¨?_x0013_¿@dA_!0ÂÈ@ ¦°d_x0001__x0002_L¿@(Ë¨2½@_x0010_ÑL~½·@«-Gù¼À@VH»TN_x001F_Â@²xb9Ö*´@ê9_x0001__x001E_ÐÝ·@ä_x0008_õ_x000D_^¸@z {í_x0010_Â@DNq_x0018_À@¦ö\ÕÁ@ç_x0001_QrwøÂ@©_x0014_¨Òó{Ã@¼ÑdvÓ¶@G0¯¼yiÅ@Ï¹"OhÈ@j¦L)Å®@w×À¨iÁ@_x0016_ûv8¶Ãº@l_x0013_þæ{Â@0c_x0002_R_x0010_cÆ@3#XØKÅ@}49í_x000B_#À@¸ù_x0016_ÌÇ@O_x0015_,aÿÄ@òóK¾_x0011_7É@£P_x0005_)Á@}÷îïØÂ@_x0017_W)T$Æ@äpæ)Q¶@º_x000D_Éû_x0007_eÀ@·m©Å@_x0003__x0004__x000B_¨CÌ7N¼@_x0001_z¦q__x000E_½@¼Ò½üÇ¸@(àk_x0017_DÄ@_x0018_}_x0015_§ßÀ@²àJ.VOË@®ÈRýî-º@sú4Àt¼@_x0019_DôÁ@ÿÿÿÿÿÿÿÿåá~_x001E__x000B_µÄ@ÿÿÿÿÿÿÿÿ¾_x0003_ÓTîÆ@ò.Ü_x0002_qí»@Y&amp;´Cy_x0013_Ã@_x0011__x0019_üo À@JÛ¢!-Ç@Æ¹`)ÏÂ@º:#CÀ@Q¢xG¿`¿@\{ÎÂ_x0019_LÃ@µ¯ÕYÀýÃ@Å_x000B_¡NÙÅ@ñ_x0010_¨ÝéÄ@HÖ}=º@ìëd_x000B_êÜ´@Ç¶§_x001A_ZÃ@H2K/²@ÿÿÿÿÿÿÿÿxfFÂ@XÆx.¹@_x000F__x0016_ý_x0002__x0003_åÅÆ@ÎSÝÏÍ@µ¿&amp;à²É@2V'Å\ÂË@TvÓ#_x000E_Å@_x001D_!öc _x0007_È@8ß#èE-È@n)O_x0001_³@V_x0003__x001C_ð­¦Ã@I)_x0005_qæÁ@¶=K¸GÁ@V=½_x0004_½Ê@ÑºK_x0018_nà°@ë.g¼Å@àýÂþ2¶@Ç@ÊvLZÄ@dÇ¸¦Æ@Ö|¿·«Â@j_x0002_È¸Ü»@_x0002_bB´¸.Ò@8,x#¼ÇÉ@ÿÿÿÿÿÿÿÿÿÿÿÿÿÿÿÿÿÿÿÿÿÿÿÿÿÿÿÿÿÿÿÿÿÿÿÿÿÿÿÿ7_x0004_w®®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0007_Ì_x000C_¦ ±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êÚK½=´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CèhlÕ¦@ÿÿÿÿÿÿÿÿÿÿÿÿÿÿÿÿÿÿÿÿÿÿÿÿÿÿÿÿÿÿÿÿÿÿÿÿÿÿÿÿÿÿÿÿÿÿÿÿÿÿÿÿÿÿÿÿMé_x0005_E°@ÿÿÿÿÿÿÿÿÿÿÿÿÿÿÿÿÿÿÿÿÿÿÿÿ\_x001A_þæ¢@_x001C_£ÜA·@j_x0003_}¶@*¿_x0005_À\Æ@ÿÿÿÿ_x0001__x0003_ÿÿÿÿ_x001E_j+&amp;_x001A_º@õRüb}ùÄ@[°	ÿ_x001A_È@*c(|Ö·½@uSm[¯_x001E_»@_x0007_ñ:_x0016_¹@vöO_x0011_Â@X_x000F_'6_x0018_º@È_x0014__x0015_ò	}Ä@x_x0012_&lt;­'Q¿@Gèm$âÂ@dÎ(Gâ¾³@õe×_x0002_ª£¸@ÙÍ1w¤®Å@GRîzüaÅ@_x0001_µ?Y,Æ@ }v\8gÇ@pÐøî¾@åÝ_x0015__x0014_¨d¼@Ó8;îN¼@ÿÿÿÿÿÿÿÿ_x000D_¥ =Þ#½@Në%Å@´cÂ.SÀ@Spè¸±_x001A_Á@Læm~}»@_x0019__x0006_¬UãÛÀ@LÜS9IÄ@BñýË_x001F_+©@_x0006_øW«@;­ß#!K±@_x0001__x0002_&amp;k_x0013_°À@)¸xJº°@b,eÝdÄ´@ñgZ_x000F__x0008_Á@¿÷_x0017_½Ç@9&lt;n=¥Â@&amp;:5dEÅ@^Ú©æú½@`áU}ö»@Sâm_x000F__x001F_Ì@Í´¾	Ê¼Ã@¨+R_x0001_eÂ@|®»ò,Ã@ÒÇk¸Èkµ@|ÅÎc¼ôÆ@_x0008_áÖýy¹@_x0016_:e¢õÄ@zãâ¾ë«²@~¡x_x001B_»¾@@Z_x001E_)ØÕ¹@V¥{íý_x000E_Â@ò_x0001_ù,Î@k¼ÃµõWÄ@#¹óu±Ý¼@jî4l­Æ@²ÙÞïã/¶@!±,·¸È@5Bµk¼Ä@ÿÿÿÿÿÿÿÿÑ=á:ËÁ@_x000E_Cjé É@R_x001D__x000E__x0001__x0002_£5Ç@ýÉÉÐ´ñ²@ó_x000D_Ug}û¿@_x0019_B6_x000C_1HÃ@rÐi ¾ï¾@~»¶*­¿@jÊ ÃXÀº@ê_x000E__x001E_·dË@_x0008_0Ì®_x0003_0À@_x0010_Ë:_x001F_È@X|_x0017_yÕÁ@¬q_x0016_TbÃ@øyK³¾ôÃ@R÷_x000D_	_x001D_Ä@+²zòÅ@¿Üf(ZÁ@0_x0002_×	_x000B_Æ@gQC¢P·@UZ2=ÞÃ@°_x0010__x000E_SMÜÁ@_x0018_hù_x000E_rÁ@ÿÿÿÿÿÿÿÿØyØPÏ ¿@Ýf8G7Á@_x0014__x0001_*!º)Ã@Ý_x001D__x001B__x001F_ùÉ@_x0008_Êi¯_x001E_Ì@;o#_x001A__x0019_À@µ¸Å 2©À@ÿÿÿÿÿÿÿÿÖ½_x0019__x001B_	È@þ±_x0016_ÎiÊ@</t>
  </si>
  <si>
    <t>aea49840d4708098ab45377e6d081f52_x0001__x0002_¹_x000E_Ç+n4Â@ÿÿÿÿÿÿÿÿÿÿÿÿÿÿÿÿÿÿÿÿÿÿÿÿÿÿÿÿÿÿÿÿÿÿÿÿÿÿÿÿÿÿÿÿÿÿÿÿÿÿÿÿÿÿÿÿÿÿÿÿÿÿÿÿÿÿÿÿÿÿÿÿÿÿÿÿÿÿÿÿÿÿÿÿÿÿÿÿÿÿÿÿÿÿÿÿ_x0006_"Goe¢¬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qô_x0017__x001C_[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òSjR´@ÿÿÿÿÿÿÿÿÿÿÿÿÿÿÿÿÿÿÿÿÿÿÿÿÿÿÿÿÿÿÿÿÿÿÿÿÿÿÿÿÿÿÿÿÿÿÿÿÿÿÿÿÿÿÿÿÿÿÿÿ_x0001__x0003_ÿÿÿÿÿÿÿÿÿÿÿÿÿÿÿÿÿÿÿÿÿÿÿÿÿÿÿÿÿÿÿÿÿÿÿÿÿÿÿÿÿÿÿÿÿÿÿÿÿÿÿÿÌñÌ2(³@-0ôûãÅ@v±_x0002_ÁÃ@QÇø®rÂ@ø¼0½(À@(ð-àÄ@[/Õ&gt;~½@¥ ®ÊÁÁ@»oÿrþ»@øÔýH«p¼@3%ucÁ@ vï¥ñÖ@ÿÿÿÿÿÿÿÿ|×Ô5ª±@(&lt;N2YÃ@ _x0010_î#äÍ@&lt;åt)}Æ@üJ&amp;aî.Â@²(î¥¾¶@_x0013_ õ!*Ã@FÙ2Å@$ï&lt;­?Ç@K ·ÿrÀ@_x0019_kü Á@îïq¶åÅË@_x0001__x0002_l±½_x0010_pO¼@ë'¿Êç¼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_x0001__x0002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÷_x0001__x0001__x0001_ø_x0001__x0001__x0001_ù_x0001__x0001__x0001_ú_x0001__x0001__x0001__x0003__x0004_û_x0003__x0003__x0003_ü_x0003__x0003__x0003_ý_x0003__x0003__x0003_þ_x0003__x0003__x0003_ÿ_x0003__x0003__x0003__x0001__x0001__x0003__x0003_!_x0014__x000B_oBÂ@_x0007_tê&lt;À@MÆ_x0005_EÔ)½@~Ð`ü»@ÎªºH/YÅ@Qùú¼sÅ@q¤cêløÁ@î;ßtHFª@Të­Y¾@¬_x001D_¨ó_x0002_?Â@r[(ëÝÛ¾@²_x0014_±Ëy¹@2òL7F²¹@*ÆÃ*ÕÆ@fbì§ -Ä@ÿÉ^!uÌÆ@_x001F__x0015_ó°À¹º@V¾´#Æ@1rîóêÄÃ@F5Ø*GáÀ@æçjjº@[©_x000C__x000D_Ä@¬Wº_x001D__x0013_Ê@{@ðjÙÂ@_x000E_æÐÔ+%Ë@zÿAP_x000D_À@ õv_x000B_«@°"&gt;¦(È@÷£ÛJ_x0004__x0006_RPÄ@Ê®5/_x0004_tÄ@{£«®Â@¥t(Âh_x0018_²@.re4RbÆ@h_x000C_Òþ´*´@ä_x000D_Ôö¹@ô nò6_x0018_Ê@ø_x0014_Á@¹6/_x001C_º[»@_x001B_²xp_x0016_ïÃ@ÿÿÿÿÿÿÿÿ_x0018_«Á¶Ð_x000C_Â@Ýf&lt;¨§Ç@öÚ_x0003_Û¤È@×ÎôÉù·@Bê£_x001D_ÇÇ@ð¹bX7ÎÅ@l_x0004_ûPÃ@s²¬ÍFÞ¿@_x0005_0_x0007_~R¨À@_x0016_ß_x001A__x0002_Á@_x0001_ÇÑ9C¿@ï_x0008_/«2Á@4zÕOi·@§ôsq_x001D_ù½@úa¥40·@bÏÔF_x0016_´µ@0ÓäkÇ@r_x000B_ÍVû°@ÿÿÿÿÿÿÿÿJ×Á-î¯Ä@_x0001__x0004_§àoP°È@_x0003__x0006_¤N¸@2 ¢¾_x001F_É@ÈÊï±&amp;Ã@_«_x0015_ÿf_x0001_µ@ÅÖ_x0002_ôDÀ@2Ü×_x0013_nÌ@:_x000E_N4µ@DbïIÉ@_x001E_÷ù¢_x0012__x0017_Å@&lt;ÚÕ_x0001_Ã@_x0005_*_Ä2¿@êæ»5oã½@ÿÿÿÿÿÿÿÿÿÿÿÿÿÿÿÿÿÿÿÿÿÿÿÿÿÿÿÿÿÿÿÿßJi»g­­@ÿÿÿÿÿÿÿÿÿÿÿÿÿÿÿÿÿÿÿÿÿÿÿÿÿÿÿÿÿÿÿÿÿÿÿÿÿÿÿÿÿÿÿÿÿÿÿÿÿÿÿÿÿÿÿÿØR:Àr@ÿÿÿÿÿÿÿÿÿÿÿÿÿÿÿÿÿÿÿÿÿÿÿÿÿÿÿÿÿÿÿÿÿÿÿÿÿÿÿÿÿÿÿÿ_x0001__x0002_ÿÿÿÿÿÿÿÿÿÿÿÿÿÿÿÿÿÿÿÿÿÿÿÿÿÿÿÿô#0"_x0016_@°@ÿÿÿÿÿÿÿÿÿÿÿÿÿÿÿÿÿÿÿÿÿÿÿÿÿÿÿÿÿÿÿÿÿÿÿÿÿÿÿÿÿÿÿÿÿÿÿÿÿÿÿÿÿÿÿÿÿÿÿÿÿÿÿÿÿÿÿÿÿÿÿÿÿÿÿÿÿÿÿÿÿÿÿÿÿÿÿÿ1~P«0¤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&lt;¬_x000D_L @ÿÿÿÿÿÿÿÿÿÿÿÿÿÿÿÿÿÿÿÿÿÿÿÿÿÿÿÿÿÿÿÿÿÿÿÿÿÿÿÿ;!`ÂÄ©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amp;_x001D_MúÄ{·@ô«Ñ_x0017__x000B_çµ@Z@ÿ/Ú¯@e_x000D_©Æ°®¾@ÿÿÿÿÿÿÿÿ¬{ê_x0005_7Ä@pw_x0003__x001D_ò¾@Ñ@äú_x0013_Rµ@h±îÙº¢@ÊÑú[8æÂ@1YV¹µ@_x0006_ÆX`9Å@ÿÿÿÿÿÿÿÿ_x0002__x0003_ZÜ¥Üô¸@nAEd®@Ù­¨$Ü¼@Æ_x0003_gtÈ°@w¬Ë_|¥¸@ ht¾P»@¢9MÙ_x000D_§@TA_x000F_§U¸@­ÛÃH_x0002_½@ÿÿÿÿÿÿÿÿHôæ5£$Á@Ç_x0007_Óðµ·@P¸HF^¶@»Ê)ïQ¯À@c£B ¶@1_x0005_öEH"¨@¾&lt;_x0014_µ_x001D_J·@£nò}°@JBèZDw²@°3Ó¡uª»@_x000D_¬Juzáº@ÿÿÿÿÿÿÿÿÜÆ_x0008_^"ü½@¼ÞÈÐ²@¹_x0001_%_x0016_À@¿Q¬&amp;SÏ³@°IH_x0001_ú¹@l_x001D_.¥`°@i(ªÑã_x0001_¬@×±6âôÑ­@Îeçk4¯@íWÊo_x0001__x0002_ÿ_x001F_¼@_x0013_­_x001F_	D¹@T&lt;GöâÊ¹@ª_x000F_MÅ.³@¼ _x0016_¥@ÿÿs_x0016_E¼@Ô¢\Ã½@è_x0015__x000D_&lt;S­@Vt+­÷L¾@¼w#kÜ¦²@¹|U_x0008_Ã@XÑ½/	X±@ncÏõé»@_x000D_s;«¹@Yå£»Hw¶@_x001F__x0012_¶_x001E_M©@¡ÒÃH¬@£d!ÏÇÁ@Jq¹«8´@_x0013_á=öþ¶@¤göN½µ@_x0003__x0011__x000E__x000C_&gt;¿@$SÁ°¿@_x0008_LD_x0008_¶¿@Û	_x0017_øS8·@ö:òþU_x001A_³@_x001E__x000C_V¯K½@ÿÿÿÿÿÿÿÿÅ_x001A_RA8u´@&lt;Â¡´@Mg_x000F_¥}PÁ@À³6}¼@_x0001__x0003_7_x001B_NøM_x0001_»@ÿÿÿÿÿÿÿÿol#6¸@Òó_x0012_ÕÖAº@\3Nß7ö±@Tc¢u¹@äsãÝn*±@¦VU´NÙ½@^zÈþâ"¹@mæ_x001E_&lt;}º@VA_x0002_Ëº@&gt;,Ùeá±@Sð"Ú_x000F_ü·@Ê&gt;¢aÁ_x001A_Â@BM_W IÀ@f4ÁËG:²@o_x000E_øË··¸@_x0006_%ºh]³@J×_x0010_¿è´@ä_x001F_$¨´÷´@Ü&gt;Í¶@þáe1cn»@7¼/ê±¦¶@¢Ü)ÐÌ³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À¹òF 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ç²_x001C_#áç«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°0ÿ»U_x001C_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^qWE_x001C_´@_x000E_Ì5»Fi¸@_x0001__x0008_L_x0016_¾º@_x0019__x001A_.:Ô±@wÜ&lt;U¹@)·«_x0017_õº@:_x0003_}©áÁ@ö&amp;ÛØ»@æÅºFö°@¤+oÅÂk@ìùÐ¸Ójª@nQsÓÁ@«¦üÃA½@òã_x001D_ôëµ@xD_x001A_oÌ¹@_x0007__x001B__x0001_Ð_&lt;À@sÝóØB¶@"²ÙÖ_x0017_Å@Â_x0016_úÅbØ¶@ZÓ³ó¹¹@kdI_x0002_´±@Hj_x0005_î_x000B__x0007_º@Â´w_x0012_Qí·@¯~DÊ_x0005_±@ Pe_x0006_D©@K%£4»¶@ÿÿÿÿÿÿÿÿÀF©_x0004_	&amp;Á@n_x0015_Gä¸t¤@×Å·ôº´@.Ø_x0016_ÀÀ@ßþ_x0010_JÕ_x0013_·@HíXQ½¯@z_x000F_j,_x0002__x0003_D_x0003_²@.'B¤Ü²@_x0001_½_x001D_¡Æ¼@±0ÙÂªV´@èÕ´@+_á½_x000B_v¼@Ò5_x0006_åc´@³q}³A¬@[è¥m*¼@«Z+_x001E__°@b{¸_x001C_C¯@KFp½@¾Q}×Iµ@jHÆà&amp;º@ÜñLÀ@ls}+Æ&lt;·@´_x000B__x0004_}·½@dÇÔt³@µ_x0006_Â8»@ÿÿÿÿÿÿÿÿÿ§_x0007_!_x0001_þ¼@X!g:xb«@uE_x0005_:E®@Ö?Õ¾¾@q&lt;$Àg¶@&lt;K|và½@L±Fë¾_x0017_Â@vAÛ¹µ@_x000B_Ç©_x000C_¸»@È_x000B_[_x0011_! @ð^_x0012_·¸@qòÏDf_x0007_À@_x0007_	¾väû°@ Ô]ìô­@_x0008_½À_x000B_oþ¨@º~®5z¾@3Oé_x0005_µ@X_x0008_*_x000B_mº@_x0007_z¢»Ð¿¹@É_x0002_±ÁaVµ@_x0007_³oR=¿@¬_x0013_ÑªOø¤@R_x0015_§_x0018_Ó_x0004_³@_x0011_e!!H¾@Ìf9p­²@2í}em¿@g_x0014_¯R¸@ÁGÏ;³@ÿÿÿÿÿÿÿÿB,ÙÝr»@ÄxW§éº@pðâç¸@&amp;»zØnÂ@D¥EÖ_x0010_¹@7_x0006_ó#_x0018_¶@MÙÍ-µ@)_x000C_Sm³@Q9@y_x0001_v±@_x001C_c¥_x0017_ø­@_x000F_ù´_x0003_ãc·@§2÷eÞ#À@_x000F_bìDbÂ³@_x0019_9Ôb¤·@`õHÖ_x0001__x0003_÷ö¸@dóc"üû·@OvÜÓDq·@¯YÊEuW²@ÿÿÿÿÿÿÿÿÿÿÿÿÿÿÿÿÿÿÿÿÿÿÿÿH_x0016_x_x0002_Hw@ÿÿÿÿÿÿÿÿÿÿÿÿÿÿÿÿÿÿÿÿÿÿÿÿÿÿÿÿÿÿÿÿ²r´§áÈ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f:¼j¢­@ÿÿÿÿÿÿÿÿÿÿÿÿÿÿÿÿÿÿÿÿÿÿÿÿÿÿÿÿ_x0001__x0002_ÿÿÿÿÿÿÿÿÿÿÿÿÿÿÿÿÿÿÿÿÿÿÿÿÿÿÿÿ¦v_x0017__x0005_Â¡@ÿÿÿÿÿÿÿÿÿÿÿÿÿÿÿÿÊB]_x001C_°/¢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Òs`«@ÿÿÿÿÿÿÿÿÿÿÿÿÿÿÿÿÿÿÿÿÿÿÿÿÿÿÿÿÿÿÿÿÿÿÿÿÿÿÿÿ_x0001__x0004_ÿÿÿÿÿÿÿÿÿÿÿÿÿÿÿÿÿÿÿÿÿÿÿÿÿÿÿÿÿÿÿÿÿÿÿÿÿÿÿÿÿÿÿÿÿÿÿÿÿÿÿÿÿÿÿÿÿÿÿÿÿÿÿÿÿÿÿÿÿÿÿÿ~|&lt;Ý_x0007__x000E_²@_x0008__x0019_ûéÜF¼@,,=ó¸@ÿÿÿÿÿÿÿÿ%ªõ_x001F_å©@5V_[ ¹@ä7èH}µ@_x0006_ÒÆÂSí·@ÿÿÿÿÿÿÿÿ%X%sA½@¥í©_x0003_­@ïµUÇ_x0013_»@UÑ!ïtÓ«@ÉÌ­~ó¶@6è_x0013_\p¾@Æ_x0002_zBhµ@òß/yAÁ@ycQµÀ@1^ÓÅÔ~ª@ëî@Ýà¼@('(%HÀ@tj^º¼@%J*._x0002__x0003_~8³@G_x0006_u¤â¸@ácÓõ_º@·,´!Òµ³@&amp;¼q¯´@8È_x000C_v*3´@¶_x0013_eÆxÒ¾@_x0014_eãý&gt;¦@1dx áIº@®ì!_x0013_Á@@M/C±yÀ@ó;Û_x0017_»··@°¾¢ðQ¾¶@b)_x001B_Õ_x001D_3·@×¿ÍõCÂ@c_x0010_^PÙ¹@øîGå¯²@ÌÆÖ£_x001F_±@æ1¸D¶@¥:/;I²@#wø¬'k¶@r_x0008_/¿@ÆZÍ$·@ÊïÁ7¼¯@­åx¨f\´@fKìh¹@~EH+7_x0001_²@p_x0007_)·;³Ã@¦/§à[¯@_x0007_å)ç[¹@]øwÌáîµ@E_x0012_E×EG®@_x0001__x0003_5ôÄ_x001E__x0015_º@ÿÿÿÿÿÿÿÿ_x001E_	m4ä_³@zúDk.f½@¤Éé_x0016_&amp;µ@V_x000F_-¶×¸@ÝNôvï²@ññÌ´wG¿@¸øébáñ½@ÿÿÿÿÿÿÿÿa_Qß_x0010_¸@éC¨äÌ°@ÿÿÿÿÿÿÿÿ:ò¿Ót¬@_x0005__x0002_xr®@.%ÖÀ±»@èYçêñz@6rW9_x0016_µ@vT)Oòñ¹@ÎØ2âÏ²@ÐRMÞÄº@ê#uæã»@M_x0007_5W	´@,ì³Ç¡0»@ø_x0015_Íuz¸@w÷ºì\·@¡0_x000B__x000C_¶@¡_x0006_Ýô(Á´@©$Z_x000B_Á@.ôÉ1sû»@¾4ý-Å@ÿÿÿÿ_x0001__x0002_ÿÿÿÿn¦6hÎ¢@þ_x0018_{»@'±pÄ¥@¢Aæø_x000B_4À@z³xÕµ@_x0010_áZáy°@|î}÷_x0004_¥¶@%_x0010_aýÕÁÂ@h ö²¢vº@»_x001F_p4¸@È_x0012_rItµ½@wçf²±@ÅM9_x001C_4õ @wgø°\°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Û_x0013_¨ÍÔ±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­]_x001D_¦@ÿÿÿÿÿÿÿÿÿÿÿÿÿÿÿÿÿÿÿÿÿÿÿÿÿÿÿÿÿÿÿÿÿÿÿÿÿÿÿÿÿÿÿÿÿÿÿÿÿÿÿÿÿÿÿÿ7¦¯µ_x000E_ @ÿÿÿÿÿÿÿÿÿÿÿÿÿÿÿÿÿÿÿÿÿÿÿÿÿÿÿÿÿÿÿÿÿÿÿÿÿÿÿÿÿÿÿÿÿÿÿÿÿÿÿÿÿÿÿÿÿÿÿÿÿÿÿÿÿÿÿÿÿÿÿÿÿÿÿÿÿÿÿÿÿÿÿÿÿÿÿÿÿÿÿÿÿÿÿÿïdð+âÝ¨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iîâ»¾¶@_x001C__x000B_±ä»@-_x0010_JµTz³@ÔØñÓ²@D# tÅB»@©Ð&amp;ÃÆ¯º@®Y_öZR¶@¤H3òf_x000E_±@ä_x000E__x001D__x0017_µ@_x000E_F+esÏµ@R­¯ÃÞ±@Üó_x000B__x0002__x0003_I¶³@	ÛãD²@_x000C_J_x0016_!´@»\àÿ#¼@o_x001D__x0001__x001C_27°@_x0012_óÄËOòº@q­«^_x000D_¾@q\6ÈÒ&amp;º@¶DK_x000F_J¼@¡ö 	´½@Å_x0018_ov¨½@Zôü8EÃ¯@Î0z³&lt;×¾@_x000F_i¦_x001C_Á@®Túï_x0017_·@{g8æÛÀ@Ö^P@½@_x001B_ý{Q¾ú¹@và©-_x001A_¶@Kä_æO`·@xWK*°¾@ã»#µ«»@5Ê­ÐDÂ¿@Ñ_x0008_zwö"¨@%KçC¸_x001D_­@ÿÿÿÿÿÿÿÿmW_x0014_~ðµ@Á!_x001E_vM¦Á@iñÕØEª@Rú _x0013_jm¹@'xKÝ_x0010_·@®_x0011_#_¸@_x0002__x0004_ºø 8_x0001_L±@ÔeLj@Ø~eO^_x0012_Â@$\ÛÎ¯Y¹@@_x000D_Ý_x0019_ìÃ@çíµ_x0018__x000E_ø¸@3__x001F__x0003_hÎ @ÔNX¦ï¼@¸º7¡_x001E_¶@1;.Âjµ@¬¸pö|¸@ÿÿÿÿÿÿÿÿ_x0018_xP¾_x000F_¹@á³ãÛ¹@²`~ü_x0015_³@_x0005_£spîRµ@Õ`t*Í°@	_x0016_¢(Z»¬@TµcÉâº@ÿÿÿÿÿÿÿÿ_x001B_)vo/_x0007_ª@O4ñ³@ÎXC_x0006_7\¿@|*2a_x0019_;´@Ñó-_x0006_·@ð_x001F_uS4²@íÿJx°@=Kv}¶@Ñ_x0006__x001E_¿@¸.µc¼@õo¯ô«@êØ_x0006_I_x0001__x0005_FÒ¼@ÿÿÿÿÿÿÿÿØÄ_x001E_5f]Á@ë.SN³@_x001B_.Ñú_x001B_=§@Ô_x0012__x0011_¾ä²@_x000E_Iê_x0017_3µ@b`_x001A__x000E_ ¸@²_x000E_ýð?¸´@_x000C_Ûß`O¤¹@²ìK_x0004_À@;_x0014__x000E_nº@MË¾_x0002_r»@Ð_x000C__x000D__üõ·@ú_x0014__x0012_{wã¤@Zâ´®°´@®l_x0003_bV5À@iÞ%_x001B_o.¾@1zã`£@D}UìpÊ·@ÒæÕ»Ã¸@Î¦2ÞlÂ@ã^#M6Ê´@ê$µ2_x0018_®@8¢âì\8È@vbÚ_x0001_¨mÀ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\¹½¿~¦@ÿÿÿÿÿÿÿÿÿÿÿÿÿÿÿÿÿÿÿÿÿÿÿÿÿÿÿÿÿÿÿÿÿÿÿÿÿÿÿÿÿÿÿÿÿÿÿÿ_x0001__x0002_ÿÿÿÿÿÿÿÿÿÿÿÿÿÿÿÿÿÿÿÿÿÿÿÿÿÿÿÿÿÿÿÿ¶_x0012_Éîp@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ÅÆbf«©@Õ_x0002_:è_x0002__x0008_ß²@Ê	÷ÍÈ¾@¦ZèÏah¹@6=_x0001_0c»¸@cçx_x001A_¬¶@_x0005_Õ$p0²@Ìo_x000E_à_x0003_§@_x0006__x0012_ëV4âÁ@=t,-vÆ¼@c6ÁÄ_x000B_7Ã@Æ·|þk¯@_x0015_To_x0006_É_x0004_³@¢_x0007_0_x0016_¾@å#Á/_x0004_º@¶¢¼W»@*6}yB³@ÈBÚ_x0013_Î_x0015_¹@,Y_x0018__x0004_°@ÅÕ)³Ë¬À@D÷ÂÍ;_x000B_±@s]PÇ_x0011_»´@x&gt;_x0017_ä_x001B_Û¬@ÂÐ¬"_x0012_»@'ûìUi¸@ 4Md¹@&amp;¤@_x001C_7KÀ@¡_x000E_°³óD¸@_x0014_Ëè1ª@ÒÕ&amp;tåpº@°ù@±³@GXÙÚÎ×¿@Hâ_x000D_½´@_x0001__x0002_ò_x000D_+ Ei¼@8_x0005_´T¥£¸@ÄýÚÉ]¼@÷WT°÷°@&gt;5tÿz²@öÅ__x001F_ö¸@`&amp;#´$ð@_x000B_Ê+ÉÜ»º@*Âû×0á«@cUéÄ·@mÌ9_x0002_ö_x0012_Ä@)_x0013_o=_x0007_n¿@´r_x001D_K3¿@Ø%ÓÞ_x0018_·@òåûÈ&lt;À@©'ä:£±@R7¨½]­@"5!&lt;z8»@¨_x0012__x000F_)_°@3f_x000F_¾°Î§@5S¢:Ê³­@j¢7_x0018_pK·@îGVä_x001C_µ@¾jÌÞ!ü¥@×_x000F_3{÷+¾@æN_x0010_)·©@\h_x000B_~_x0006_ý½@ô5ç¡î¹@¡~Ä_x001E_Á@ïvsQå¶@ÿÿÿÿÿÿÿÿüÖn×_x0003__x0004_ºnµ@5F_x001A_ª_x0002_¸@ÈIC_x0019_ài³@_x001E_/ãLÙ´»@_x0004_ÐÒ_x0013_õÁ·@Óm¾¼õ³@ö_x001F_Xui±@^ë."_x001E_¶@ñ_x0001__x0005_`½,À@ø|M_x000E_ÙË³@ÿÿÿÿÿÿÿÿ_x001F_×¬$_x0005_¶@_x0006__x0008_!\½@rÄí²m¶@'ÿ¦_x0016__Â@_x000C_ÜÓ_x0015_µ@6_x001A_ª²ÿ¹@EÐÖ¡Ü:¶@ÀÞ.,Å»@ÀÂVÌ-.½@Cß_x0015_Î½@æú[do]¢@]§iÍë-º@îOÊA_x0004_ù±@= Éë_x0014_¼@+ÑÓ·@é~ÓAâv°@/»"þOñ¡@(zSð/z®@éÅ¤ï¶@'&amp;ÐÌ_x000C_@´@®T²J µ@_x0001__x0002_ÎR_x0004_RUÁ@F7L_x001B_FÁ@ì'ðÌµ@E2s(Á¹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²µa7eò«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£¸F6[§@ó&lt;WY·y¦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0006_t_x0007_ÇP.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,Æ÷_x0002_?ó¼@s_x0014_[«À,§@È¸_x0001_¯¾@ÐÞÐb9®@_x0015_@[_x0016_?ý¾@_x001D_Ï¹m;µ@_x001C_Ë_x0014_ì_x0010_¿@§=TÍ\¸@Ý±¹¢Ûs»@çè-£oc«@JUÀ_x0006_¢¸@ Ý_x0001_ná¡@~ô¥¡7Â½@n÷_x0019_µì_x000B_»@¹ù&amp;_x0001_u(¤@ç¬_x0019__x0018_À@æ¡Ææ¡i°@J_x0019_Û±@ÿÿÿÿÿÿÿÿH³_x0014_½JG²@_x0005_ù½úù²@_x0003__x0004_ÍGÝLQº@à°_x001F__x0004_WE¥@~¥0_x0001_?Ö¹@[^_x000B_%¬¸µ@QôR4Þ²@¯D É]·@_x0016_¬îHpi¿@¤\_x0014_A¹@P(©sµ_x0016_¸@¦?P¤KÁ·@êwW»&amp;´@dHÿ_x0003_X¶°@N¾±¬ä$µ@_x001E_	l¼·@=±_x001E_ab½@Ü Ûâ¡Ø·@@Ý^û¦¨¶@#e}õøx±@MûÔ_x001B_´@º2«Å±@_x0005_s§ÿ2·@ô­eQ\ïµ@9Döö1_x0007_·@UâÊRÃ@(_x000E_q8û_x0010_¶@@õEÖ_x0002_±@ÛÓ_x0013__x0006_¼@X_¥8B@ÿÿÿÿÿÿÿÿÿÿÿÿÿÿÿÿÍ·wÄà¸@_x000B__x0018_ß2_x0002__x0003__x0013_­º@Æö_x0004_sQ³@í$ó&lt;²_x0010_Â@_x0018_2¸øÇ°@b?ð\¿C¸@Ëû_x001B_&amp;Ã_x000D_ª@:_x0018__x0001_Hµz²@}4=1ÖNµ@'IÎ¦{LÀ@_x0018_1_x001A_ºËº@PJ_x000F_À þ¯@_x0019_cBó§@£è6f8¼@?+ürÜ;»@eù²_x0001_VÁ@ÿN|ÖÆZ¾@­î£BÄ@\_x0013_ìu½»@Nä_x000B_ã¢¼@ÿÿÿÿÿÿÿÿÀSÊ¹_x0005__x0005_º@Î_x0002_±ØºÀ@HÃMg¶¨³@`ZóÐìx¯@s×pb¶@:M¸3_x0003_Ë´@Hã¥én&gt;­@J_x0002_$Ç'¾¼@¬%®h¼ëÀ@´¦_x0003_d¬@æç_x0007_ý´@G[ªê;´@_x0001__x0003_ÎxCSÚ(¹@L^ªÒÞÁ@ ^e÷%À@+z&amp;|¯Æ³@ÿ_x0001_[%«@k_x000D_ç_x000F_å¶@ìjoxÄ¹@P)gN÷I´@ö¦zOk³@¡îDº_x0013_®@ñEüó_x000E_:²@È\øM"cº@ëºwÒÐV¶@ñ_x0002_Ù&lt;½@À)¯B¹ö½@/s¦"Ñ¿@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¦FL_x0001__x0014_ç¥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S&lt;ë_x000B_®@_x001C_øÚl_x000F_B´@ex1W¯@p_x0007_±Æ"º@Ê«_x0016_á+²@`_x0001_B -º@Bÿ],Á@t_x001E_KK,y­@ø+¾_x0015_oo»@Hm¸àì¿@_x0002__x0004_Á¸Ýn^±@_x0002_ë½Owv@®_x001A_â_x0006_àv´@ÐÌF_x0007__x0017_Â@´­lp£.¶@±¤_x000D__x001E_üÄ´@¢°®_x0019_Zd¸@0.E;£@¶%_x0014_ð¹@Ê5Z5_x0006_4·@_x001F__x001F_Ç6_x001F_ÂÀ@h_x001B_Ýg|;ª@òáÍ»aº@Fú_x0001_Üé¹@_x000C__x0008_¿ Ã@OaMÝt¥¶@ÜVßvÓ_x001F_»@_x0007_v_x000E_æÄ²@J)oÁå½@£ÀzÂú¤@yäv°_x0019_²@ÿÿÿÿÿÿÿÿ_x0017_Ì&amp;_x001E_Â©@ñÎT_¿N¶@îñ#ZO¸@çt4_x0013_¹·@3a©&gt;ß·@_x0003_WE]ú·@ò}¸ìÛ¼@öoS&lt;ûy·@Fg_x001C_Y¤b¶@yv_x0006__x0007_Î\¾@_x0006_ØGÁ2@·à,2½@Fª¸q^¼@ôh_x0007__x0003_wû²@_x0016_avÈ§°@4(°Ød»@5ÕBá_x0005__x000D_¾@òé_x001B_é¤Ä@?Æ~ÝÑi³@/_x001A_IdÄ»@²ÊSO_x001C_Ðµ@Híû!_x000B_Á@úTÌ§Â@_x0011_cº³Äº@T_x000D__x0016_t#±@eyAî_x0004_Å§@]_x0012_L¹_x0001_ü±@g_x0002_0*i·@_x000F_èûyPyÀ@|:ÆÀ q²@ü_x001F_2¨CÀ@B·ð­.Õ¯@!ñ¹ð¶%³@ÂL_x0004_+³@ªoô_x0013_r¹@_x0007_Â³8-Ì¶@_x000E_ÿ4&gt;PE°@H_x0005_úZn)¼@:/m´@_x0001_$6î¸@_x001E_SÖ_x0006_	æµ@_x0002__x0003_º#©8Ù¼¸@Sµ_x0001_Ù³@dÄI~¼@âLÐ³&amp;ñ¾@¼éûÊ»¨@a_x001E_À_x0019_ì¼@¨@-xÊ½@:9ZÎ_x0004_t¾@P#5_x000B_ÑÞ¸@¦ºD6è_x001D_µ@\AtEù3À@üóÝçsÀ°@QCùV&gt;»@b%{Í/m®@í~_x0005_/\µ@­_x0015_Eq«º@âÆÍ_x0013_ö´@º&lt;DB±@	_x0018_-&gt;¿@f£!¥µ@Þ_x0014_×Xf8¬@v¸Fõ³@xß#Ûi«@_x001E_pWg|¿@JÍB`_¹@YÑXlüø¶@&lt;·¸¿eÁ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*"É .¤@ÿÿÿÿÿÿÿÿÿÿÿÿÿÿÿÿÿÿÿÿÿÿÿÿÿÿÿÿÿÿÿÿÿÿÿÿÿÿÿÿÿÿÿÿÿÿÿÿÿÿÿÿÿÿÿÿo*ïëO_x0011_´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[ÏÖfÁ@æÝY_x0013_@¸@;ªNOv°@C_x0007_ &lt;µ@_x0011__x0016_hB_x000F_º@_x0006_!h{ÎS¿@ì_x001D_"Ou¶@XÐ@¶Ü_x0002_³@á#	ª@æÉÝßy¸@_x0004_±"l&lt;¸@Á·Â£ÄS°@ö«_x0014_"ÍÁ@_x000C_ª}#&amp;@ò"ç}µºº@nV7&gt;½t¹@0s_x0019_Ûq¨@ð_x0013_Ú_x001F__x0012_w³@([Ë9û@¯­H'¸_x000E_¹@os©»¡O»@Ø¶ß ü_x0004_¾@lÀ_x000C_»Iº@w F%³@__x0007_:^ Ø¸@G®!×Å`¿@üVVu_x0015_jº@F}@_x0002_f¼@_x0006_°PE²É®@h#A[_x0006_¶«@_x0001_#_x0011__x0002__x0003_yå¿@LãÖÇ_x001A_Þ¹@\Àÿ'{&lt;À@=Q©1Rw·@_x000C_K_x001A_+À@²_x0001_mm·­@¼E[!8q¾@¹ñé(Ù´@Þ»3èÓ²@êþ_x0018_©É³@Bú·_x0010_¤¬²@ÈJi¬·@¤ÏZ ß ³@´æ!)Új²@iÚê_x0012_½@ÄsÖÎR­@_x0005_ÕÏoÃà¢@_x0012__x0001_5Õ?½@_x000E_"Ö´@p_x0014_y_x0007_Ï_x001A_»@ 4Ífæ·@ÿÿÿÿÿÿÿÿv½(Ôµ@`Xt3.ñÃ@¼¤§(Á@iF8&lt;¶@oeE,_x0019_³º@¾E»q÷¶@±÷_x0008_|¡a´@ÿÿÿÿÿÿÿÿ·  ¸+Á¼@hcuÜ'°@_x0003__x0004_|ÿeõÏÂ@ßÏê¸´j·@Iv_x0003_seù´@Ñ_x0016_aÇJ=¹@ò#cþÄº¾@Æ«_x001B_H?¹±@!ºß®3¾@·6VU¶@.¤|xQ´@Ôÿt!´@ÛE_x0011_æ»@_x0001_[è_x000B__x0003_¸@É¿ðüéµ@_x0011_¸½»Ø°@rÁ_x0013_ª_x0017_À@JBm¤_x0017_²@7´··À@e_x000B_f¼@FgÉz3{±@ý_x0002_-ÿ_b»@~_x000C_UòæÁ@ZcyB_x0001_õ»@Tä$È½@ÜçþÀ_x0015_È¶@½¼i¤k'½@û_x000C_Ö)^µ@TMã+º²¯@ô_x0006_½÷î±@u_´Ä¾·ª@i·~éµ_x000D_±@Õè¼CôÂ@Y_x0002__x0013_a_x0001__x0002__x0019_$¼@×A­â¶µ@._x0017_]à©J¬@¥½¤*¶@ö©è=põ¥@·L~+à¸@yÃ=·«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_x000C_4=e«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îÌÁ=3_x0012_Ç@Ú¾ñ_x0008_¡²@ÌÍ_x0007_ ¿@\¼:¼ßÝË@ß$ãôN¡Ç@Ôh®Á@ñÚ|ÕfÇ¾@%_x001D_z_x001B_û¿@ü­l{ÉÁ@(oGa_x0005_µ@,_x0019_díÆ­@T#ëñçÿ¸@VAkÌÚÄ@bÑV©@Ùõ3âõ¾@8`èüµxÀ@\ÒÄúÄ¶@:_x001E_1ðyÓÆ@ÔAmçÅ@éw±½_x0002__x0004_ErÂ@¢6Së08º@ÿÿÿÿÿÿÿÿ½àææãÈ@t))_x0007_Ç@l_x0002_éÊð#Å@@|_x001E_ÜÃ@_x0017_ñýD?À@B:_x0019_(_x0013__x000B_Ã@_x000C_\ÿ_x000D__x001F_»@_x0016_ëµåQ!Â@ÐL_x0018_]É@%1r/ºG°@°²bÕôPÁ@@Tÿ¼2+m@÷_x0004__x0002_7V^Í@	 {]±@°Ó2Ë" ¹@Ö4_x0004_×èÅ@_x0003_|(³Â@øèil±/Ã@_x0001__x0012_äÛ1¾@_x0015_äN[5iÄ@wq_x001F_áÂ@â"öÞ¼@þâ&gt;A9Ã@j_x0002_£_x0014__x000E_«»@d©Õ»æÉ@~Gg÷_x0011_Æ@`âii/oÈ@²£±`ÇlÎ@°"_x0017_ø)À@_x0002__x0003__x001A_æKX5¢º@Ò_x0004_¿_x0001_7ù²@»SNNy_x0004_Å@cÓ]Ga\Â@µ ·_x001D__x0006_Ã@¶ÙO¿ÿåÊ@ÛðQÑSVÈ@ì_x0007_&amp;_x001E_¬Æ@à_x0006_6Bê.·@8_x0010_¿G¿@_x0016__x001B__x0008_®À@W¼_x000E_´qÒ·@¦_x0004_5*ÁóÃ@=æÊð«{Ê@Ô_x001A__x000F_I}_x0007_´@Xú³ëV¢Ã@ÐÓÅÆ_x0011_Á@â_x000D_KMÀ@­_x0003_»ÚÂ@7!ÊXV½@{´n5'&gt;Æ@,H=]«§µ@_x001E_ãy°?Äº@_x0005_Xù_x0007_4_x0012_É@ò_x0004_Éæ&lt;_x000E_Ä@ai`_x0006_=óÀ@\»$¾@|Jé)Ý¶Ä@nr4:OÐÀ@¬«Ð¸nÆ¹@ðwÎË¿@Qýÿ_x0002__x0004_@¸@)ÑÿôÇáÇ@#_x0001_)³F¹·@¤nKÆÅ_x0012_½@ò±=d_x0007_Æ@T±P(ä»@MQ+ÚÁ@dØ5 U_x001C_¼@&lt;_x0003_eÃ@ WË7×½@¯+_x0018_YÁ@_x001B_µOæ_x0010_Â@Ú _x000E_Ä@þ_x0012__x0012_4å©Å@W¶°6ÊFÄ@¯ÝøÙqÁ@R7¤ÏpÅ@ÉV¸Ud³¼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Ãy¾Ö¼@ÿÿÿÿÿÿÿÿ\	×e_x001C_§@ÿÿÿÿÿÿÿÿÿÿÿÿÿÿÿÿÿÿÿÿÿÿÿÿÿÿÿÿÿÿÿÿÿÿÿÿÿÿÿÿÿÿÿÿÿÿÿÿÿÿÿÿÿÿÿÿÿÿÿÿÿÿÿÿÿÿÿÿÿÿÿÿÿÿÿÿÿÿÿÿÿÿÿÿÿÿÿÿÿÿÿÿÿÿÿÿÿÿÿÿÿÿÿÿÿÿÿÿÿÿÿÿÿÿÿÿÿÿÿÿÿÿÿÿÿÿÿÿ_x0002_ç_x0019_V_x001F_¥@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ÊÓ)_x001F_¨@bàê_x0002_Gf½@Ðð"ÑÁ@nº§NqÀ@Â-oYcÅ@ÇU=éC~º@ÆI_x0005_%É@DoÜGÇÅ@I`Ã«À@ê¡ÍÊ_x0002__x0003_@_x0015_¿@_x0018_u]R1_x001C_Æ@_x0015_®i²§Ã@_x0005_ÙE_x001F_èãÂ@èFÛ¸@_x0008_Yü[SÂ@û±_x001B_÷MÃ@­&gt;ÏÌ*Ä@L´Á_x0010_÷½Â@§Ô©,X_x0015_Á@`´ÞSÓÇ¸@ÒI%²_x0019_ÅÄ@ÍÍ~_x0007_®(Â@4­=î_iÄ@ê©k7U^¹@0Ú_x0017__x0004_k"¸@I_x0011_ªÇå¿@tÙsÉ_x000B_À@:xtÛ_x0015__x001A_£@²_x0014_z_x0006__x0012_È@W-­Â_x0016_½@îÊ­Föãµ@$ÀþZ_x0019_t¿@ÚÎ\ðiíÈ@C_x0004__x000C__x0013_Rö¹@_x0001_hõqÎÀ@Çÿ]~TÅ@~þtì.ïÄ@¸ÛP³±·@³§Fç_x001A_ÒÉ@B¿ 	 ®¾@k_x001A_q_x000C_u¤Ä@_x0003__x0004_µ"_x0005_ll_x000D_Ã@©ßV_x001F_¼²@T«!g1­À@ÀyE¢´@¤_x000C_+_x0017__x0005_Ä@\L94À@mÒÌ$¼@_x0010_4å°É_x0018_Ñ@ãÿc&gt;KËÃ@\®_x001E_ýÀ@|'qaÁ´¹@Z=b£k¾@ÿÿ»hZ¢Â@¬tQ_x000E__x0011_µ@púN_¬Ê@_x000C_ü_x0002_æÓÌ@ÿÿÿÿÿÿÿÿåSTnÁ@ÿÿÿÿÿÿÿÿÜ~3#±@®;6=·@¬¸ÿÿ	:Ã@»§þb_x0008__x0001_Â@Êµ_x0014__x0003_§Á@BWÑK_x0011_{Á@*ÂÝýuhÃ@æÏùNBÈ@äêË_x001B_PÕÇ@-5._x000F_Ù½@_x001C_Êr7Á@TK_x0016_yZ×¼@_x001D_ÿp_x0001__x0003_ðÊ©@½ÙÜ_x000E_×»@üÈWÆ@_x0018_ºhÃKò³@ÿÿÿÿÿÿÿÿÔ7®âØS¿@ÜÔfW°@TÄV_x0006__x001E_jÆ@_x0017_{v©³¶@&amp;_x0010_q7	»@&amp;ÈöXÓ³@ZöUv=­@û_x0014_ô_x0001_Å@_Ý8_x0012__x000F_tÂ@0_x0007_î_x0015_võÆ@î¬ZÛQLË@Ó_x000C_û=¾IÅ@ðùÓcÃÆ@ËêLaæ»@®óè-éË@Æý_x001D_6±TÀ@úYB]3Ä@_x0003_@'¬}WÇ@Î·ÊY_&amp;Ã@l!·#Ç@°!Hms&gt;Ç@x_x0010_ÿà¿éº@_x0002_¢¬òÁ@ÿÿÿÿÿÿÿÿÿÿÿÿÿÿÿÿÿÿÿÿÿÿÿÿÿÿÿÿÿÿÿÿ_x0001__x0002_ÿÿÿÿÿÿÿÿ¶t_x001C_À½a´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[ò/ú¥º@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B¾ m²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õe°@ÿÿÿÿÿÿÿÿÿÿÿÿÿÿÿÿÿÿÿÿÿÿÿÿÿÿÿÿÿÿÿÿÿÿÿÿÿÿÿÿÿÿÿÿÿÿÿÿÿÿÿÿÿÿÿÿôÏÒ!Àå³@ÿÿÿÿ_x0001__x0002_ÿÿÿÿÿÿÿÿÿÿÿÿÿÿÿÿÿÿÿÿù9»_x0012_½@Ow]6HÈ@î&amp;Á_x0010_oÉ@D"	Ûv7¹@ÿÿÿÿÿÿÿÿNg^â-/º@&lt;¥Ä_x000E_Ä@ÌFí`â©¼@Ôü¼ý	.Ç@«Ñ_x001F_õÚ¹Ä@°`±_x001E_Ç@8Ë?k×±¿@Å_x0018__x0003_ÏÇÂ@¦55yÁ@_x0019_PÒËÀ9¸@08àC¾@¢1eoµ3Å@Ô_x000F__x0004_j_x001B_9À@HgÛ'üéÃ@Ä¤_x001C_HoÄ@-f¦6Å@X_x000E_§Ù­»@ÚùäÅCç°@¸½²â­&amp;Â@¸®(VJÃ@ÿÿÿÿÿÿÿÿ´_x000F_×¬ ÔÇ@Hf,NÁ@SE¶)§¹@_x0001__x0003_?^4Z'_x001E_Æ@_x0014_±j¬_x0018__x0002_Í@_x0008_xÄ"è¶@P\_x0019_®&gt;Ì@üA_x001E_¾@È|²Í¯(Ë@`W_x001E_Ç@Ä@ca{_x0011_ÞÀ@MPÚxéÆÀ@e©\¸´@_x000C_qÝÇ¤¸@»£Éº@©ùÁ	$÷Á@ä,%4°_È@·9Ãu0»@Þ_x0019__x0001_2ÀÆ@ Áéä0ÃÃ@áÆXÅ@â¬Æ_x001E_·ÚÈ@Ócä_x0015__x0012_Å@ò¿»mù¸@R_x0002_vWßº@lrßÔÇ@DÑÍ_x0003_¼VÂ@_x0010_]º+_x0014_DÆ@pQil#¼@NÊOÂA¿Å@h©$8ÕÅ@¿ðÊm	³@+VMì_x0019_À@ , B¬Ê@ÇÂ_x0004__x0006_ÖÂ@ö_x0003_¶Z_x0012_µ@2¢JÉÁ@tëhÄûß»@ÿÿÿÿÿÿÿÿ£¥=I×Ä@ÚûUÒÂ@¾D¾*E½@#Ü}AÜX´@UÚdöÂ@_x0019_u¿¥­Á@9#_x000C_6ªÔ¼@ü: ú³_x0010_­@.Ý,ÎAè½@2æËV¥@G_x0002_Í¦&gt;]À@|2®J£_x001D_Ê@D±ko4oÁ@æ¢+Ò(¶@Ø÷·j.¯@¼_x001A_ºPÉ@v_x0012_I« ì¾@cGÃ@_x001D__x0005_´K¸qÃ@ÿÑê\näÄ@è÷«Ùµm·@ìZ$°/úÀ@a_x0003_¬ëº²@ÿÿÿÿÿÿÿÿ»òÄ#u¥Ã@g±ÀÛÞÀ@dI×Õ/_x0001_Ç@_x0001__x0002_;_x0015_!'j_x001F_Ã@ã_x0015_Yö»¶@#_x0005_YÔ_x0018_Á@m_x0014_ßþl¿@ÿÿÿÿÿÿÿÿ6,ÃAÌkÀ@QÉKË¸¾@ J_x0018_Ù¦@ÿÿÿÿÿÿÿÿÿÿÿÿÿÿÿÿÿÿÿÿÿÿÿÿÿÿÿÿÿÿÿÿÿÿÿÿÿÿÿÿÿÿÿÿÿÿÿÿÿÿÿÿÿÿÿÿÿÿÿÿÿÿÿÿÿÿÿÿÿÿÿÿÿÿÿÿÿÿÿÿÿÿÿÿÿÿÿÿÿÿÿÿÿÿÿÿ_x0013_ûP¡í´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ÔÈÛi©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ð¼v_x0002_²@ÿÿÿÿ_x0002__x0003_ÿÿÿÿÿÿÿÿÿÿÿÿÿÿÿÿÿÿÿÿÿÿÿÿÿÿÿÿÿÿÿÿÿÿÿÿÿÿÿÿÿÿÿÿÿÿÿÿÿÿÿÿÿÿÿÿÿÿÿÿÿÿÿÿÿÿÿÿÿÿÿÿÿÿÿÿÿÿÿÿÿÿÿÿÿÿÿÿÿÿÿÿÿÿÿÿÿÿÿÿÿÿÿÿÿÿÿÿnªÏÞf¾@5]ú«_x000B_Å@_x000C__x0016_ìtK_x0003_È@(èiïFÈ@ôéÉzã¾@#Nãÿ|ÉÅ@øn-_x0007_~g¹@_x001B_zÄNÄ@#Öç Á@_x0015_V2¼ÌÃ½@l_x001B_é?¿·@xÌ_x000D__x001A_üÛÉ@ÿÿÿÿÿÿÿÿ¹6¬9_x0004_,Æ@¥X_x0003_$Ö1Á@Lüd_x0001_Ó_x000D_¯@_x0017_$ñÅ¾@Çqé°2BÅ@_x0004__x0007_jÂS_x0004_÷ôÈ@Öt0ìeÉÄ@=AD_x0015_t¸@ÔËª_x0002_£Â@"2/À`f¼@h&gt;_x001C__x0005__x001A_¦Ä@`_x0017_§_x0006__x0013_½@÷lh¼BÉ@_x0015_ïg³Ç@9ÖU8N_x0004_¶@`_x0018_E D«@_x001B__x000D_üxæËÊ@]ÅmÆÃ@¡B+g+Ä@Z=)_x001B_¿I³@ªT_x0012_üÀ@-Tºû¸@é_x0014_#_x0001__x000E_¼@Àq_x0003_D¦Ë@ô]'£,0Â@_x000B__x0004_JThòÆ@/^¨_x001B_ØZÂ@_x0007_åËò«}»@.g/d±Æ@,twh§É@_x000F_e_x0004_ýã_x001C_½@ghëáØ+²@'à«ðÇ¼@âæ¿^È{Á@½ËïÚý·@_x000C_¦Ï_x001E_ö¿@ªjOß_x0001__x0003_vDÆ@«Ü»¤Í_x0002_Ã@XèéWääÅ@ª~®ñþº¿@_x0011_ª_x0019_êI&gt;À@éðÅ.wùÃ@³`6_x0019_,¿@Ã{cÃQUÅ@Ó÷_x0003_ÔI¿@¥^ÿÖíyÄ@«Â	×Â@_x0004_\]¿_x0005_8Ë@ÜOóêyfÇ@]îoMmÅÂ@v/_x0018__x0014_3Î@à,9î´]È@á«|ýÜÀ@ÿÿÿÿÿÿÿÿ[_x0006_¿jÁ@ÙuÀ@¿D¸Ó¡ÒÁ@&gt;_x0015_~j?Ã@%ýM_x0007__x0015_º@@£¼4_x0014_Mµ@_x000C___x001C_¦õòº@&gt;"OÒX»@ìï_x000E_GpNº@ÁÂ_x001D_&amp;Á@}³ÐÄ_x001A_0Ã@_x001A__x0004_Ð_x0001_oÃ@º8#1S?Ç@¦DÏÕ2é´@_x0002__x0005_n»Ò¹@èbe|Å@b^ü_x000C_ÒÄ@_x000C_M¬ó_x0019_¢À@ÿÿÿÿÿÿÿÿVîU¯ªÌ@HÖÙÊ¶@*å¼@¾ÛJ_x001B_~»À@ÊÇcÍ¨_x000B_¼@Å_x000F_hX+_x0011_Â@J}¾E¶@&lt;3Jì&gt;3´@	_x000D__x0004_£Ï±@Úê_SÀ@%æ)ØõÁ@Ã$K;eÈÃ@:_x0001__x0003_á%©@]û#UÒlÂ@ÿÿÿÿÿÿÿÿÿÿÿÿÿÿÿÿÿÿÿÿÿÿÿÿÿÿÿÿÿÿÿÿ ìD¹Ìë@ÿÿÿÿÿÿÿÿÿÿÿÿÿÿÿÿÿÿÿÿÿÿÿÿÿÿÿÿÿÿÿÿÿÿÿÿÿÿÿÿÿÿÿÿÿÿÿÿÿÿÿÿÿÿÿÿX:ÅB_x0001__x0002_ú_x0014_ª@ÿÿÿÿÿÿÿÿÿÿÿÿÿÿÿÿÿÿÿÿÿÿÿÿÿÿÿÿÿÿÿÿÿÿÿÿÿÿÿÿÿÿÿÿÿÿÿÿÿÿÿÿÿÿÿÿÿÿÿÿÿÿÿÿÿÿÿÿÿÿÿÿâ3¥ó_x0003_R@ÿÿÿÿÿÿÿÿÿÿÿÿÿÿÿÿÿÿÿÿÿÿÿÿÿÿÿÿÿÿÿÿÿÿÿÿÿÿÿÿÿÿÿÿÿÿÿÿÿÿÿÿÿÿÿÿÿÿÿÿÿÿÿÿÿÿÿÿÿÿÿÿÿÿÿÿÿÿÿÿÿÿÿÿÿÿÿÿ2l6.Kç®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~.ò8LQ@ÿÿÿÿÿÿÿÿÿÿÿÿÿÿÿÿÿÿÿÿÿÿÿÿÿÿÿÿ_x0001__x0002_ÿÿÿÿÿÿÿÿÿÿÿÿÈlÁ«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_x001B_µ_x001C__x0010_¹@ËÒû_x0016_¢¿@¥)Í§óÈ·@=³úíE¶@ÿÿÿÿÿÿÿÿL³óåµßº@'ê&lt;â½@_x0003__x0004_ËÂ:W³ ¥@@uÏ÷õ­@ü÷¢Z¿¯@1Éå·¶@?¡d#ÁC¾@ÿÿÿÿÿÿÿÿ=;AV¨º@ÞÈ_x0015_y´@î_x0002_³Ý´@¨#á·Ä_x001A_³@_x0019_ÂsnX¥´@bL`;ì_x0001_¿@¸×è¿²@WMiFF£@ngkí&gt;©@ÿÿÿÿÿÿÿÿuÀ×»­t·@!½9¼@\î_x0003_Pë0¿@·'_x001A_?¦¶@¢cÌmWÑ¿@ºC_x001F_4_x001D_²@ÏD¾F_x0012_µ@¸Üï_x001C_ê¿À@]_x0004_!²&gt;fÀ@Ù­í#Íµ@Ô)ñ§:u»@ÿÿÿÿÿÿÿÿú_x0001_1&gt;áP»@«pÔQï,µ@@PÉ2À@=Òµ_x0002__x0005_H_x0010_´@Êô|t³@³Sçó_x0001_»@²"]ç³@SK.@)©ª@G_x000F__x000C__x0003_µÿ¼@ÅqüÁ_x0003_Á@è¯çÑo¯@ÂL_x0003_ID_x0004_¸@ÎQæsµ@oy:_x001A_Äf½@LãÕãÄ¾@QØI·Y¬@²¡_x0015_oVkº@0uh_x0003_×»@"¸(Îò°Á@Ý_x0011_o·@Fád5+¸@_x0012_ Çiò¶@_x000C_I|àåµ@{XiÕ~Ý¼@ÜAKè²@è=­n«)³@ÜrG_x001F_-Ñ±@J4_x001A_Û°@(ü=_û¹@s_x0012_þûXÁ@LSkg¿±@íÄ%5_x0006_¿¸@®5ô«z@O#[ltÀ@_x0002__x0007_m/â³¨@_x0001__x0002_#\JoÓú®@ÿÿÿÿÿÿÿÿN"Ö_x0006_¶@_x001B_×.gÏÊ½@sð_x000B_knV±@*_x0013__x0011_'ô·@öMê´X­@ÿÿÿÿÿÿÿÿMp¯^^Â@_x0017_îÜ_x001A_·@,ÌÕÎ_x0016_¼@¨×Î¿¬Ï@ds¼_x0010_Î¸@ß©X¸F¹@½4_x000F_øñ«@¦_x001D_[s¦@N!l6AF²@ÝâtýY_x0015_µ@·_x0016_Ý²_x000D_;´@øc½_x0005_®Ì°@µ¦G\°@ÊQ'íVº@7_x0014_	~/_x0017_Â@cO-7¡â¸@[²`_x001C_½@¡Gd_x0016_CÄ@Ø_x0010_  »@ÁÛWZ¼@µ_x000E_?8Æà¹@¾£MÕ&gt;±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}_x0012_é_x000E_­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ÕÞ«£á®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¸_x0005_àÃT£@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pÓS~çç¶@¢¾_x0007__x001D_Ø_x0016_º@^Ñ{aBÅ@Ý8¼}Ócº@=_x0008__x001F__x0003_cÉµ@ì_x0008_Ò¡rv²@x)Rý_x001F_³@_x0004__x0003_¬ß;µ@á_Ùá_x0002_¶@äéV¾¦%Â@û`öòvá¸@_x0002_å_x000B_BÉ¼@ÏN¦_x0017_Á@Í_x0016_ûY_x001B_«¶@L_x0003_I_x001B_¼@j)0zÎ§²@&lt;&lt;_x0003_;Á@] a N¼@_x0014_xXtáo¹@/I*kK¶@_x0010_è¬Ë$¾@´_;&gt;2»@IÚf_x0005_í`£@«)dt H±@cÓV8µ¥@~©Ø_x001F_ÿ_x001D_²@ÿÿÿÿÿÿÿÿ;ÁqG_x0003__x0004_Ä³@$"8æ«@Ý_x001C_Öà¦@³\I&gt;î{³@ù_x0003_äød¸@îGû0±@ãr_x0003_özò²@g_x001C_,ìÚ»@yêÌån®@Ù_x0014_Â_x0016__x0016_Á@w7èrv\½@î_x0007_ W_x0018_À@Vrëpû¯@ÝÙ4Z`ÁÂ@+¼_x0006_%ÂÀ@(ô+¸¼@_x0002_/çs)·@Pt&gt;|ò¸@_x001F_[_x001A_â_x0005_Ò¹@_x0008_wFUºÅº@`âéMÖhÀ@(c»©_x0001_²@rVW_x0011_&lt;|·@©@ôÈKº@º_x000C_*?~³@ÿÿÿÿÿÿÿÿO_x001F_Ä£_x000F_|»@Îp*Ã¸@_x0011_ú_x0013_°©@¤Üâ&lt;ª@¡_x0014_J~þS¹@u7T¡_x001D_ÈÀ@_x0006_	ÔlSs9öº@°âF_x000D_¾°@â_x0001_j_x0012_Àº@à(emÕ_x0018_¨@üt­Uà»°@Ùëno_x0015_è @¶¬_x0011_ÊÛ)¾@@Jô4*ï¶@ÁB*»V)»@_x001B_Ñk´Ñ·@Jê_x0003_Ð²@Eü2b_x001C_³·@LýÃ«¬@ÚÙXûñ¹¹@}_x0018_*´@k_x0005_sÛàz´@Ä_x0018_ËäÃ@¦);_x0006_ª¿@ªµ*úQ=¿@¼_x0003_Îo_x0008_O®@«â?ôa­@_x0012__x0007_ó_x0016__x0010_,±@ÿÿÿÿÿÿÿÿ*i;Ê_x001A_µ@§_x0004_¡B_x0008__x0016_¸@rSWs ¶@Ã_x000E_ÔK_x0013_¤½@¦çº9¥_x001E_¹@­r`_x0004_öÏ´@£²[È\µ@@ëÃgØ_x0011_½@?_x0002_þO_x0001__x0003_Ê´@\´^ò'³@hÙ5Z_x0004_X°@atS\_x0001_À@_x0005_T½x¶@ýE_x0006_å@T·@ÀXX×¾@93Ùi3ê¾@`¸-*s_x0016_´@Jv_x000E_&gt;_x0001_E¸@ÿÿÿÿÿÿÿÿÿÿÿÿÿÿÿÿÿÿÿÿÿÿÿÿ÷7º®£@ÿÿÿÿÿÿÿÿÿÿÿÿÿÿÿÿÿÿÿÿÿÿÿÿÿÿÿÿÿÿÿÿ_x0002_¥ÁgÓ­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Öe2_x0017_öÒ@ÿÿÿÿÿÿÿÿÿÿÿÿÿÿÿÿÿÿÿÿÿÿÿÿÿÿÿÿÿÿÿÿÿÿÿÿÿÿÿÿÿÿÿÿÿÿÿÿÿÿÿÿÿÿÿÿ§,_x000D_òÜ²@ÿÿÿÿÿÿÿÿÿÿÿÿÿÿÿÿ_x0018_ã¹4£¤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f}'á2@ÿÿÿÿÿÿÿÿÿÿÿÿÿÿÿÿÿÿÿÿÿÿÿÿÿÿÿÿÿÿÿÿÿÿÿÿÿÿÿÿÿÿÿÿÿÿÿÿÿÿÿÿÿÿÿÿÿÿÿÿÿÿÿÿÿÿÿÿÿÿÿÿÿÿÿÿÿÿÿÿÿÿÿÿÿÿÿÿÿÿÿÿÿÿÿÿÿÿÿÿÿÿÿÿÿÿÿÿÿÿÿÿµ'*Ë-_x001C_Å@/&lt;$QËº@Ó!Lü%(¿@ÿÿÿÿÿÿÿÿL·)ÐÙ~·@dÌ3ÇÂ@_x000E_Ì	_x0005__x0005_·@úCÅ½»@ÿÿÿÿÿÿÿÿ_x0002__x001D__x0006_Ý;Þ·@µÔú)_x000E_¶@_x0002__x001E_To_x000F_A´@£m»lì`µ@¬j÷OV»@8%IbóO­@£ýªëÿ_x0006_£@Ú_x0001_}_x0003__x0004__x0002_¬´@ørÞ¼~Y®@Ýª¸Ð_x000F_»@ZCÐYY°@_x0015_4µÁTÂ@XRy´F¹¸@9fÓFF=Á@ì_x0001__x0010_¶@_x001E_èÄùm¨@_x000F__x001E__x000B_eÁ¬@_x001B_çGúñÀ@À²=Ñ­Ì¿@ºûBâ¬¹º@_x0005_æ)Ú¾@ú\;?ë´@_x0018_Ö§-ú¥@R_x0002_£«Åßª@_x000E_³@=á}Ê¿¹½@_x001D_jµ_x0013_°@JÝÁ_x0011_µ_x000C_À@J_x0014__x0001__x001B_$"¯@ä¨_x001A_ÁE±@¿½_x000B_ôå1µ@Àò:m±@ª_x0015_÷éé@fJFý¯s³@æûä^Wþ½@É6_x0010_ùß¸¶@À¶i°0²@ò¶dÅµ@_x0010__x0011_y4h½@_x0002__x0004_Ëd&amp;Ü¤¦¿@&gt;¼#´ïÛ©@#gÙ_x0011__x0003__x0007_´@Óå´ÀZñµ@W&gt;_x001A_MÛµ@9 iDsÃ@%_x0007_xdu6¾@ÿÿÿÿÿÿÿÿ_x000C_èK¡Â¶@ÀÀk³ÿÚ°@«&amp;V¾W¶@cH0¥Î²@ÕZëT¸@öUYRe_x000F_¼@D4_x0001_ÅÅÏ«@ÿÿÿÿÿÿÿÿ.qW Ò±@ÑIr+¶_x0017_³@ÿÿÿÿÿÿÿÿbRmnÊjº@z_x0017__x001B_±@_x0007_Ò¶®¹@l_x001D_1Âq;À@Ú#9%b°@q	½³G½@_x0017_û; YÉ·@zQL~_x0006_I¼@Ó dáÐ¬¸@R_x0011_¿¾K8·@ü¬@_x0017_âÀ@Z&amp;&gt;	L²@_x0015_ÏA_x0001__x0002_÷ý´@LòÏYüè¹@Î*`¤"º@"Íªôï¼@_x000E_L§%è´@ä_x0017_-(òÒ¾@ÿÿÿÿÿÿÿÿ%_Þü\&gt;¹@tý_x001E__x0014_@@º@_x0003_60)¡®@B¯èñJ=»@^,×z_x000F_$¹@LLdR£è³@_x0013_O7x(¸@;ÊJWL·@¸ô9mÑ°¼@¬1_x0006_Æ×Á@¼ifÌìÀ@ÑN{4î¸@À¹¾eÝ_x000E_²@¦¿e_x000B_Î¹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*._x000B_ÅGÈ 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&gt;ÛMR_x0002_L¤@ÿÿÿÿÿÿÿÿÿÿÿÿÿÿÿÿÿÿÿÿÿÿÿÿÿÿÿÿÿÿÿÿÿÿÿÿÿÿÿÿÿÿÿÿÿÿÿÿÿÿÿÿÿÿÿÿT{_x000D_­_x0019_·@ÿÿÿÿÿÿÿÿÿÿÿÿÿÿÿÿÿÿÿÿÿÿÿÿÿÿÿÿÿÿÿÿÿÿÿÿÿÿÿÿÿÿÿÿÿÿÿÿÿÿÿÿÿÿÿÿÿÿÿÿÿÿÿÿÿÿÿÿÿÿÿÿÿÿÿÿÿÿÿÿÿÿÿÿÿÿÿÿ_x0001__x0002_ÿÿÿÿÿÿÿÿTe­Ö)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Ä¸µÁ²@ßf{ú+º@_x0012_pû ½@á~t9xs·@_x001D__x001B_qv(ý²@_x0008_Ud&amp;_x0002__x0004__x001E_K·@j	Hyå¿À@4ë/W¹@çô;`ºÁÁ@=Pg[¹h¶@_x0008__x001A__x0004_Éå_x0017_·@É-_x0004_@Ñ¹@_x001C__x001F_¡|E½@8$¸þÌ@ôHá²_x001C_:²@@CØN_x0007_·@Ý[Z³@â_x0014_ù_x000B_Í¡@\æöx¯@ÌÌMï:ª@×6"Ã¹@¾_x000D_¦GY¿@n÷ÿÅÏÒº@_x0014__x0003_k_x000F_°@_x001E_£YÂ@?*])¹@	±ÎÓÛ@³@_x000B_	_x000F_÷_x0001_º@2X_x001A_¶@2v_x0014_ëH°@_x001E_.½·Æ¶@4(u¸±ð´@;`_x0005_b$¼@ô`Ûz«Y¼@õ_x0010_ªnü_x000F_Á@ã8®§ë¸@ÿÿÿÿÿÿÿÿ_x0001__x0002_ÖúT@w°@e_x0001_èÐ(Y²@UÃÀ_x001C_â'»@hÒÞ|ö¼@#'È­`¸@·þÇø³´@x\½È"µ@52oÑ#Zº@Ëçç72ú¬@6þ½Ú_x0014_Ç´@ä¥ Û[ë®@H[u_x0018_`¾@O²=lïG¾@_x0003_(_x0015_µ)w¹@ÔF¼»fµ@I_x001F__x001D_vñ±@Þb3Iús´@ÿÿÿÿÿÿÿÿÍ7_x0006_1Aí·@]Øú]_x0007_ª@2'È_x001F_±¿@cÚé-Æ«@zý_x0001_¸@ÔÅZªAMÂ@e_x0006_2Ï_x001D_¶@ÿÿÿÿÿÿÿÿd_x0005_º	ë©·@$¾ ùù°@_x0001_)Ü_x0008_»@_x000E__x000D_ À·µ@ô@³½@_x0013_Ðö_x0003__x0005_ô9À@×Åp"b|µ@â5EÁZ¨@O_x0008__x0010_föT´@uU_x0004__x0010_ô»@z mùçs¼@þp_x000E_VtÀ@ÿÿÿÿÿÿÿÿI¿ê¸@_x000F_v _x0006_6O¶@i_x001F_²À ¶¼@ÄÁWÁ§@_x001D_¡HÙg»@S9Õ3Ûµ@]G§%}²@ê	­±@ß²ËÍ_x0016_À@Ã_x0005_K¼0:±@ÊÚ)¯µ¸@_x000F_yÔ\6¢@z#_x0006_ð½¿@[kÉ-Èª³@_x0015_?ÂYH¸@Sî¯#_x0001__x001E_´@0@À`±@Îñ_x0003_J_x001A_»@_x0007_rrò¿gÃ@_x000C_gsì³@%Ì_x0002_f¬@_x0011__x001B__x0005_Cmã½@O´(&gt;¥@^ý {øé¾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Ì#ða·£@_x0001__x0002_ÿÿÿÿÿÿÿÿÿÿÿÿÿÿÿÿÿÿÿÿÿÿÿÿÿÿÿÿÿÿÿÿÿÿÿÿÿÿÿÿÿÿÿÿÿÿÿÿÿÿÿÿÿÿÿÿÿÿÿÿÿÿÿÿÿÿÿÿÿÿÿÿÿÿÿÿÿÿÿÿqN]ðK©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êîè¬_x0017_M¸@ÑbÃÜj²@Ë&gt;6À¸@Mb_x0001_Ü×A¿@ÔN_x0010_ìX¶@|Sõ_x0012_×Ä@|AzÉrÓ¶@2Gª_G¸@N&gt;ì/üU¸@Æl_x0006_¶TôÀ@8_x0017_|ý¦»@¿BXVN&gt;»@gýocÆ·@ úÐ¼²@¨¬fª¡@Ï_x001E__x0015_KYÑµ@_x0019_7#}S·@6L_x0016_®0_x0015_·@Q/_x0008_J·@TâÄ_x001F_Ú±@´¿²'±@]Ù4ûs³@½Ï¨s¡¾@6wà!´@¢Ôñ¢"º@î?º\_x0019_È¾@R1³@_x0003__x0004_&amp;_x0014__x000F__x0004__x0006_ì½@À¯°jP¾@[_x0001_é*-½@ï~Gúé¶@G_x0004__x0002__x0006_tõ·@*;@U¥Û³@&gt;*`Ïâ°@G~s=WÌ»@S_x001D_w&gt;ä_x001C_­@'1|_x0015__x0002_Øµ@gÇ_x0014_í«¸«@ø)9ÕÜ_x001D_°@5_x0018_Êø»@ Óì.u¿@Öö{úC_x000B_»@_x000B_ÙNµ@¤±Uy(Ïº@²ë}^»@_x0001_!I_x000E_íú¸@»_x001F_ìták¼@~ _x0007_A_x0012_d´@®êÏèû²@*WlÃ_x0004_4¹@'kW²@âÎO¼@Ë_x0013__x0001_x¥@×VIw_x0004_±@æ®&lt;Øz®¶@¡q«ä&lt;°@ÙKÝ¯@å|Ù_x0013_´@_x0008_cô_x000F__x0001__x0004_cû¼@¨_x001B_à)½¤°@¤q_x001C_¼#QÀ@K2aUq¹@¯+õAâÂ@ÿÿÿÿÿÿÿÿñ&lt;¯×¼¹@¶4?*_x0005_×À@_x0012_±ëÌÃ;²@46®s¯±@÷èÕÄËS´@;ZPÐ-ª@HÇÄØø	À@úJª¨½@[I_x000B_Õ/}®@_x000B_l_x000C_°Bªº@ÿÿÿÿÿÿÿÿ_x0008_JT2Qµ@è]¬-1Á@î_x0010_¾_x0007_º°¬@ÆW/û·³@dàí¿´@ð¹C5»À@?ôH_x001B_oà¹@ö_x0002_ý&lt;áº@*®ë*.µ@PîDüP¤@r_x0015_TþÇ[¹@[±W%ì_x0008_Â@Cù·O_x0003_@Úoö©@·ó§ür$·@_x0001__x0002_"Îî])Ý¿@n/Rglà­@ÆHÕÑ¼@_x0008__x0018_àÅ_x0007_ÕÃ@_x0010_ßÉþÔ1¸@S_x0019_~"k_x0012_¸@È_x0008_HÞ5½@çÆ¶A:+¶@ºüJ½Õ§@ÔÀ_x0001_µ&amp;º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û÷_x0007_Á©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ÞÍ£à¤@_&amp;óã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Á9_x0019_Q¥¨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_x000C_Óïyn¯¾@Ù¹_x001E_2_x000F_i³@N¼ÐéâM¼@(±_x000E_Ø_x000B_Ã³@_x0014_Lr_x0015_ÛÀ@úÂr5hÍ°@X_x001B__x0015_:¬òµ@X¼Ø·|·@W´Tr_x0004_¼@Jàí_x0016_z¯@°_x0006_ô¢»@rû8Ì¸@] _x0002__x000B_A±@â,7Ä!³@Ï_x0016_d®_x0001_üÀ@_x0004__x0005_ í¿µ¶@O£Ø¥Ú_x0012_©@©âüÿFº@ÿÿÿÿÿÿÿÿýPvÙ_x001B_º@ÆÑj`_x0006_U¿@}k_x0001_Ö»@×ú8hâ­@ÇÂî_x0003_ë±@_x0010_Ú â¶@_x001A_	uö9À@_x001B_`AíÂ`»@Â_x0001__x000F_6_x000E_!¶@§ÞqÓÎ¹@¢_x0010_¹ì_x0008_)³@·Òï_x000E_Ø¼@_x0002_£UZ¦@/Òx_x000D_º@r_x001C__x0010_ê]lª@_x0018__x001A_Ù_x0010_Y±@Jò¦Õ_x001B__x000F_½@.µ_x000E_îO¹@_x0005_öW6r%°@Èåô!¨xº@s/_x0015__x0006__x001B_µ@±«S_x0007_èÎ¨@G_x0019_ö¯µ²@bÉCfgÀ@Î s_x001B_¥´@ cu÷9_x000D_´@4¬AQK¸@´#_x0005__x0007_Ë¾½@_x0005_C´í½@YD£_x0002_p:²@ÿÿÿÿÿÿÿÿÿÿÿÿÿÿÿÿ_x0013_¹_x001B__x0017_Î_x001D_½@úô¢`·¹@Lo_x0006_²ø}¸@Rx_x001F_Ë!ß¸@kC_x0003_¦Ë·@s¿_x001A_._x0003_"·@æ_x000E_óê°b°@r3åM À@4Ñ¡I]íÃ@ð_x0004__x0017_îº@±±Æ¥Ô·@!Í&gt;^_x0002_£@¯¾êÒòA²@(_x0007_fº*´@¸CðG÷¸Á@^`rÐÎÂ@¤«l,á¾@um_x0014_]½@tÑ_x0002_àE¶@yõ_x0004_©G¾@ÿÿÿÿÿÿÿÿ.¯ZûÐgÁ@|ÃP*_x000B_¯@_x0001__x000F_D½	\«@_x001C_7¾Á3m±@_x000C_dLI Íº@&amp;¤ýkÿ«¿@_x0001_	_x0003_|_x0011_|p:»@0º§¾J·@è_x001D_2­_x0004__x0012_@³ÂKÌµ@þ_x0006__x000E_G§@¥éb!¹@c"W¹¼@1y_x000B__x001B_Öµ@_x001F_Ê¶ýÌ¸@írk?q´@ô«{_x001B_¿#¹@_x0002_ç"d6rµ@3Æ_G_­@ËØÑÞë¶@^\pød_x0002_À@Å!G_x0008_t[¶@°I_x0007_ï²@Üà_x0003_L	°@ÆfçDq_x000D_¸@n î·_x0011_¦@R@_x0005_É´@°¿a _x0015_Iµ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=7Û_x0003_kë¥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Lw¸(t³@wÕô­+_x001A_¸@qV`î¹@ëÄ_x0011_t¤¸@_x0002__x0004_éÛ$¨ïîµ@iÅw£ö¼@¹A°¹@°àÂüØ7À@f¢ý~_x000C_\·@ì`_x0003_+°@"_x0001_A ±@ÝÏãmâ±²@¤ÏEôW=º@Ìá¨bâ²@_x0001_däÇ¸@_x000C_®_x0014_Cýª@a_x0004_BíLº@í _X¸u©@_x0006_¨ïý_x0015_¿@_x0014_£ø´æ_x001D_»@£$)ú¿@$%;µ@£t\¤±_x000D_º@þRßU_x0006_²@f#x².+®@£TR~L´@RÏ#ñþõ±@|[#_x0015_=§³@|Ò×Ï_x0001_Äº@CíÎ÷_x0007_ú¸@G&lt;â_x001E_¹@ÿÿÿÿÿÿÿÿPfSù\´@ì[»È·@_x0013__$l¼@%ËÆÏ_x0001__x0003_2À@_x0013_hÿ_x0018_w¥¯@,2_x001C_.¢B«@n_x001F_³»Ä¤±@¹_x0002_d¯¥¾@(_x000F_ÓÃH¶@_x0012_ÖÎ_x0002_V³@,+¡_x0015_±@_x001C_°MÛæ¹@ÕÐfD_x0017_¿@÷DîÁÀ@_x0018_l&gt;_x0008_M{»@PÌµÍî¥@mð ëÏ¦@qÙ[a2¬@C,á_oÁ@,_x0004_3Ö¶@)½åÓ»@)¼Î&amp;5í³@£üõ=À·´@	gÀ_x0017_ü´@S&gt;+¶»@$èÐÒ_x000E_èÁ@ËrB_x000B__x0012_$»@OÌF["Î¼@v_O=\¼@·âöÔ$¢@sXñ_x001E__x0008_¼@ånÚ_x001E_ãp¸@IåFu5½@A«ý&amp;_x0012_è´@N¿ÛÌ&lt;À@</t>
  </si>
  <si>
    <t>becbba57658af7ec937a641882af7a53_x0001__x0007_À_x0014_ä¶_x001F_)°@îÂÎ¾·@_x0006_0_x001E_³@N3_x001D_õ9À½@"£ØKµ@wrEª®@Ã´qqWÂ@_x0016_¯%Mï½@G¢aÇ_x0011_O¹@F÷&lt;_x0002_K¡@ÄFÌz_x000E_ @ÐÒ·¨Óµ@vFGT_x0006_¸Ä@41#â7­@5«_x000B_¶VXµ@þÆ_x0003_N¾@0cD«¦°@_x0007_znS_x0004_lÁ@fû _x0006_ÇÃ@ùOÙ__x001D_½@]=EÒ³x²@_x000C__x0002_@Çrº@(_x0008_G§^%·@6qáb5É¾@_x0005_²_x001F_H¦·¶@3XÏä_x001F__x0017_´@qhÂdý¶@/ÓÕ¿À_x0005_¶@îIY¸M¨@I,zL¸@ .R_x001A_yÜ·@còG_x0001__x0002_u¶@Èeh7Ë_x001D_Á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DbæØ¸ã£@ÿÿÿÿÿÿÿÿÿÿÿÿÿÿÿÿÿÿÿÿÿÿÿÿÿÿÿÿÿÿÿÿÿÿÿÿÿÿÿÿÿÿÿÿÿÿÿÿÿÿÿÿÿÿÿÿgNH?;R¡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ÿÿÿÿÿÿÿÿÿÿÿÿÿÿÿÿÿÿÿÿÿÿÿÿùG6Æ¾@MþÃ`³´@Íý_x0003_Ò;B¹@N¤öÈ'Ô¹@_x0004_¼ø«Âº@¶õìZ¯Ä@eä_x000F__x0017_,³@°ðé{_x0010__x001A_s@_x0013_¯x»Ø¸@_x000F_W_x000F__x000D_¨³@lL)	?À@@Ph_x0015_lùµ@ÈíFÛÌ®µ@&lt;ÓÞá79µ@vó¥ñ,x¯@¢ásaÞ¸@¸{êñ _x0002_°@_x001E_3íFÀ½@_x0004_"\p_x0015_P¶@úèCZ&amp;ä½@_x0013_Rî7 »@ I¹@¸@ù·_x001C_åÙ&amp;­@¯ÍIÃèH·@ãû_x000F__x0001__x0002_¬^¾@z7vÒpÔ³@_x0006_b¬ö0¥·@Í\oíEu°@_x0002_¾Î)øEÃ@ä©¿éÀ@:D¿kVáÀ@úå#þì»@Ê`\	b®@s&amp;s_x0008_¹@ÞÈî8p±@_x0015_oÎDÒÂ@;0&amp;Ylµ@Ù¬±(ìÖ¶@ø g:ê¥@n_x000E_ëÄ²@@[Ôa}é´@td_x0018_c#®@Ï_x0014_h(«@I¨üi_x0018_À@@c$$Àµ@_x001A__x000C_o_x001F_¹@üÂ_x0019_ÿº@_x0017__x0008_^ë²@èk»ÑpM°@î_x000D__x001E__x001E_¶@ý`{_x0017_½@ÿÿÿÿÿÿÿÿÜ&lt;_x001D_¨@ _x0017_Wû¦@aëÏktº@*b¦}¶@_x0001__x0002_ÊYëßN+º@_x001E__x001E__x0012_`»@\#õ=w¾@ÿÿÿÿÿÿÿÿv_x001E_/Ö½@j~ß	_x0001_¼@_x001C_8ú÷ÒÁ@:ÝBè_x0012_´@SìjKÖ_x000E_¸@)7WÏË±@±_x001B_q¥ë_¸@NwËkéU¿@ð#Óí±@_x001C_M\_x0003_oª@Wö¢_x0003__x0003_º@f_x001B_û³_x000D_º@@«Ï_x0008__x0015_¶@_x000C_wÃtû¿@_x001E_ÇN 6ñ·@ü¢Z½1·@jÙ_x001D__x0010__x0005_¯¹@_S§ã²s²@Âÿì_x0006_©@&gt;_x0016_ñô­¤¼@¶rÐ_x000C_4Á@D»5R·@_x0012_5Ä´X»@v¦_x0006_hx4²@P±¼¹;±@êqÛjVX´@FÁÈD¼@¤XþR_x0001__x0002_¬@_x0013_Èy²³@¸Öê£¿@ùmð¦_x0017_¢@¸¨@2¼@ß\æ__x0007_·@_x0008__x001E_ñ¯ØS½@Byrc´@}¤§*_x0011_¹@.FëÛþïÀ@KdÞá_x001D_³@'öê¯ê£@}Zï_x0008_Aä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±®aÒæ´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J_x0010_÷ÀÂ@×_x0004__x0004_ÿ®Á@\ÍKÇô¿@È(_x0002_/Üp»@_x001F_ù©GÂ@ê`Õ_x0013_d,Ä@Úm¨PõÆ@ 1x*3:´@H'd$_x0013_fÀ@pc_x0012_	ß¹@!_x0003_è83·¸@pÆ&lt;åÃLÊ@#°_x000C_J¿T¿@¸Ü(c_x0001__x0002__x001C_Ç@Iè_x000E_¤·@=` yÛÃ@?wL_x001E_àÈ@Ð_x000D_3	CÂ@MCkØûÁ@·¤¹óXõ¶@ºëæY#_x000B_Ã@ÿÿÿÿÿÿÿÿ-YzQ¬ÊÀ@_x0001_{ñÂb_x000C_Å@¤ÒÈ!_x0012_É@î-ÉÆVÆ@12¼ÈÂ@_x001F_ñ_x001B_º%Ñ¿@·C$;¿@vè4(_x0013_;Ë@|lx_x0019_2»@Ñ¬¿XÄ@ÌR±_x000C_´:º@ö;_x0004_h«Æ@~Ô	-åÆ@ì_x0001_ª]Ã@G_x0003_-0_x0014_¾@±ëi)=Ç@_x0014__x000E__x000E_ªÕ¹@-í*ú_x0005_fÅ@Í¡ú¶·Á@î  :o¶@Ôh^,ÃÝ¼@Ú_x001F_KHGÄ@þW_x0015_?Æì½@_x0001__x0003_ È?¥É@æÏ)à_x0002_F¾@ô?&amp;Î´@_x001A_óó_x001E_êäÁ@¾}Ìª£«@jñuV¸@	õGzÍ_x0008_Â@°þk2ÅÄ@5|¨¶bÇ@#6t¸ß_x000D_¿@ª¸d_x0014_SÈ@_x000C_~Ux¬	±@&gt;_x0006_}¾ÎÂ@W_x001A_/m#Ê@Ä_x001C_Î2À@[|_x0010_ÛnTÁ@tÿËÛ5Å@Ç÷Á(!Â@$¹Æ&amp;ñ¯@XÿàcAÁ@UÕ_x001E_.Á@_x001E__x0016_juÍ@KRä¶òµ@¶ûÇÎnÎ@ ÚÀùéÇ@G_x000F_A®`À@¢_x001B_J°Ü_x000C_½@[_x0004__x0007_½½@6Ú_x001B_½»@_x001F_o)µ@nù&amp;yæ8Ã@?¨?ø_x0001__x0002_!Æ@ôº#±^TÌ@¦_x0006_¸]ÃÀ@2_x0012_µµ½ûÀ@qWÄO_x0017_¼@_x0015_µÁå»Øº@_x0006__x0003_&gt;oÉ¦@¿ØãÃ@]½Y_x001D_³@eãÇº@%K/Ó7¾@Ý29ÎÈ@þ!'ºn_x0008_¸@ã¤HPÛÅ@¬Öa_x0004_Ä@6/G·&gt;mÃ@ÜjX_x0008__x0015_Ã@Òÿ³,n¸Å@ºqªç»@!Âý_x0010_5Å@ì,Ô@_x001E_îÄ@¨q_x0008_RM¼@nó"âÐ$²@.L@_x001B_ÛÀ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0014_uAëC³@ÿÿÿÿÿÿÿÿL7´â_x0003_Ý³@ÿÿÿÿÿÿÿÿÿÿÿÿÿÿÿÿÿÿÿÿÿÿÿÿÿÿÿÿÿÿÿÿÿÿÿÿÿÿÿÿÿÿÿÿÿÿÿÿÿÿÿÿÿÿÿÿÿÿÿÿÿÿÿÿÿÿÿÿÿÿÿÿÿÿÿÿÿÿÿÿÿÿÿÿÿÿÿÿÿÿÿÿÿÿÿÿ_x0001__x0002_ÿÿÿÿÿÿÿÿÿÿÿÿÿÿÿÿÿÿÿÿÿÿÿÿÿÿÿÿÿÿÿÿÓÑòY³¿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îÇñµ_x001A__x0015_«@uZÑLóÃ@êº_x0013_TÇ½@RÊÀ;_x0001__x0005_«ßÇ@Ìðyk¤jË@_x000E_ïF_x0008_ròÉ@Ò_x0013_3¶lFÁ@Å_x0004_(ù7Ã@á®ô_x0006_uÊ@_x000E_âÆ¦ üÅ@4Ó_x001F_¬¼@Vä.õjÈ@±_x0007_K\,´@ûL×;_x0002_À@þ&amp;Q6¢°@¾&lt;fÿÏ_x0001_Å@uÇÃ{jZÉ@*_x0019__x001E_¬·@_x0012_({?Õ­@_x000D__x000C_«`³@Ù±_x000E_ý_x0019_PÈ@Î_x0013_Î«¹@_x0002_³È¥Æ@ÎA/ÉÀ;±@ÇkSæ`âÂ@S4CüD¹@_x0007_|©ÅÖÀ@xÐ¯$Ùµ@ä4:8ªÄÄ@´ÜlÜíµª@	rÞHw%º@}ø^]Ä@_x001A_ß_x001C_ü5ZÂ@_x0003_á^E;À@®ûDÎuÀ@_x0003__x0004_±_x000C_G_x0017__x001D__x0005_Ã@:_x0016_sc«ëÄ@¸t&gt;+L|¶@T=_x0014_ìèË@H0Àf&gt;-½@(q_x001C_úº@Êßk±+Ä@=_x001E_ìûÅ»@]æ|v_x0010_0Ã@`Ò_x000D__x001E_õ¶@q_x0011_¡fÇÂ@ºlkFù¼Å@É¿_x0002_ü«É@õÞ­_x0018_ópÂ@_x000F_ò_x0010_¿­¾@ù	e+àÁ@RãO¹Ò¾@¯Ôë´Á@?_x0015_H¡)À@_x000E_»W'÷_x000F_¹@:.U±/§À@_x001A_&lt;_x001F_PrÁ@ÿÿÿÿÿÿÿÿïz	\ä±@ÿÿÿÿÿÿÿÿ_x0019__x0010_?ÓQÀ@ÊP7!~Ã@ß_x0018_äÚ_ïº@¢¢["B»@Ã$_x0001_\½@ÿÛ$¥UÇ@X_x0002_"_x0001__x0002__x0014_ª@ö£Ií­_x001C_Ä@Ø$E¬_x000D_¹¼@¡ü	_x0003_Â@Ù?\Í_x0005_ò½@i­,£G¿@!s?Õ|Å@âÀYÍV¾@_x000C_·&amp;ÖMºÁ@tÈWPµ¿@ÿÿÿÿÿÿÿÿpÓ¢$(ýÀ@½_x0001_Ô£ë_x0015_Á@ÇôóÄé¿@Ú^üÇÃ@buO_x0005_cÃ@ÁÊ;A8Æ@x¸ràÛÇ@ÏB Â@_x0004__x000C_°ãÎ@_x0016_àuI®Ü´@Ð&gt;îüz^Å@®æÔ­M#Å@ñY ü«Ì@,^~í2Æ@ThA¼{_x001D_Ç@Îü/_x0004_CÄ@(óÄz_x0001_Ç@ÌÑª_x001F_ÄÅ»@_x000D_KÄd_x0019_ÜÁ@E.mÂ¯È@L±z?µ@_x0001__x0002_sìûÂß¡Â@B =~¨Æ@ÿÿÿÿÿÿÿÿÿÿÿÿÿÿÿÿÿÿÿÿÿÿÿÿÿÿÿÿÿÿÿÿÿÿÿÿÿÿÿÿqâ_x001A_ÆÍ´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®¡ÞoÏÕ¡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úÞS¡à³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#î°,°@ÿÿÿÿÿÿÿÿÿÿÿÿÿÿÿÿÿÿÿÿ_x0001__x0002_ÿÿÿÿÿÿÿÿÿÿÿÿÿÿÿÿÿÿÿÿÿÿÿÿÿÿÿÿÿÿÿÿÿÿÿÿÝ_x0014_þ±u¸@ÿÿÿÿÿÿÿÿÿÿÿÿÿÿÿÿÿÿÿÿÿÿÿÿm|íòü:Á@e_x0010_ÏFÄ@NÖslË¾@_x001A_tEÊU¼@ÿÿÿÿÿÿÿÿ®#¡¡¡Å@@_x0006_ØÇ~t´@^÷®7_x0002_#·@ú¬áê_x0006_a¤@ú/Ñf·@[¼:_x0012__x0015_Å@ÅÛ_x0011_¸¢À@ÊÑXîÍÁ@±æ&lt;zh£º@Òä²ðýû³@0'z[Ä@_x001A_8?í´º@._x000D_ðCþ	ª@ÉÙ%ä¬Æ@ ûâ³_x000C_bÃ@%¢¨i¿@ÒÖa,D¿@_x0010_VT¾|Ì@_x0001__x0002_÷¡ÿ@²@´q_x0002_PjP½@ÿÿÿÿÿÿÿÿTÒÙ·RÇ@|p*@TNÂ@{GêùH²Å@À_x001B_ G_x0008_¼@:s_x0010__x001B_ûãÅ@ýVñZ3Ã@&lt;pô¤ºË@®;×pk=Â@ú~_x0017_ë_x0015_(Ã@ÞèåñÃ@	I_x000F_oá¾@y6Msö·@;õüÕ_x0011__x0003_À@dMoËÒHÉ@_x0002_åï_x000E_Ô_x001C_º@à·DalÉ@{±¬Aµ°@R­1ß[¼@\¿,Ç@ÿ·}þÛÔ±@ovYù¢HÅ@¤õZøÊ@c{ý=PÀ@ö;Ô_x000F_ôA¸@ð*7*_x0018_CÆ@êT9¸!Ä@]ÍåèªÂ@¡i3;ï+Á@â_x0015_Ï_x0005__x0001__x0003_YØÇ@%,r,èÁ@_x0019_ËÿJÙÈ@:á^ð_x0013_qÅ@Íf¾	8µ@²_x001F_Ûç~Ë@)r«_x001B_VÆ@åËuÃï_x000B_Ä@îu¥9únÈ@ï_x0002__x0016_cø½@ÿÿÿÿÿÿÿÿ_x0004_PO·ðcÁ@³ÿ_x001F_Ù"³@_x0013_T]¯ÃÎ¸@«qË}9ÑÀ@4yÛu_x0014_3È@púº©VÖ½@sPù0_x0010_îÆ@_x0010_Dô_x0005_ûªÀ@Õ_x0019_m_x001B__x001A_tÀ@íyù"·¿@_x001D_&lt;ÑÛ-ÁÄ@Nðô¡íµ@õ_x001C_¤*&lt;_x0007_Á@Ä¯Ã_x0010__x000C_¶¹@ a~_x001B_a_x0015_Æ@_x0013_hFìnÂ@N_x0004_â_x001A_Ej¶@¨(u/×»Ã@à¦_x0008_PÁ@Å!v¶_x001F__x0007_»@½á¤î)Â@_x0001__x0003_òô_x0018_ó_x0013_ÈÃ@_x0006_õ?4±Ç¼@ÿÿÿÿÿÿÿÿ}Ô[Ã@¾@ò_x0002__x0016_SúÁ@FCIcãå¬@KxJ³?ÐÂ@_x0008__x0005_é^¸Á@¬ö])ÿïÂ@_x0018_×µÂ ÑÄ@ÿÿÿÿÿÿÿÿÍ·lÙ]Ð@dRõV%ßÉ@v(ø¶5À@ÿÿÿÿÿÿÿÿÿÿÿÿÿÿÿÿÿÿÿÿÿÿÿÿÿÿÿÿÿÿÿÿÿÿÿÿÿÿÿÿÿÿÿÿÿÿÿÿÿÿÿÿÿÿÿÿÿÿÿÿÿÿÿÿÿÿÿÿÿÿÿÿÿÿÿÿÿÿÿÿÿÿÿÿÿÿÿÿÿÿÿÿÿÿÿÿ´xøµø½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t=¤ù¤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4ß&lt;è±@ÿÿÿÿÿÿÿÿÿÿÿÿÿÿÿÿÿÿÿÿÿÿÿÿÿÿÿÿÿÿÿÿÿÿÿÿÿÿÿÿÿÿÿÿÿÿÿÿÿÿÿÿÿÿÿÿÿÿÿÿÿÿÿÿÿÿÿÿÿÿÿÿÿÿÿÿÿÿÿÿÿÿÿÿÿÿÿÿÿÿÿÿÿÿÿÿÿÿÿÿÿÿÿÿÿÿÿÿÿÿÿÿá_x0012__x000C_jÍ_x0002_¾@þèûÄ_x0011_Ô©@¹ãöè_x0004_¼@@¯îjÐ¼@*ÀJKÔ¹@¬_x0004_9_x0001__x0007_ß»@Ò&gt;+XÂ@Q6-èÌÅ@_x000D__x0013_qÒ[×Â@._x0019_káåçË@ñD_x001F_ôdÇ@eèG_x001D_8Û½@_x0001__x0002_ÿÿÿÿÿÿÿÿìèX:Fº@_x0015_)R\lÀ@¬ÊôÅÑ²Á@±ì_x0018_6ë`¶@É@ô÷_x0014_	Â@\/y³~@Æ@6_x000D_NÇ÷{Ä@0Ï¢X[»@ÈþTËçÕÄ@ü_x000B_YY9¸@F3 _x0003_)®@Àôpÿ_x001A_3¿@LRv2e¾@(M}Nò À@nÕÊ ýº³@å[W_x0007_¿øÂ@_x0002__x0002_Ôîm¯Æ@V@/U_x0001_¿@&amp;­Ä@càÄ"H°Â@¦ÆYA{Sº@¾5£­_x000C_Å@Va_x001F_VÓÇ@6¤o&lt;!±@E"_x001F_u½@Oï¿ñ_x001B_GÃ@,ðØ#mÐÈ@_x0007_-OÙÅ@4ë:±®_x0016_È@â¹i--äº@£Ê _x0001__x0004_«-¶@ØíL_x0002__x001D_·É@Ð´àÂ@ÃcÍ?8Ä@H¼_x0013_ð_x0006_Æ@-C_x0011_¿@ÕXl&lt;Ì¯@DùÎ@·vÅ@Góô3_x0006_À@_x0001_]´|x¼¸@DåqÙ'À@¼#«ÿ×@p89_x0003_ 3Â@`A1C½@ÀØ·UÇ¦Ç@÷ÓØø²@¼"_x0004_¤BÅ@ìíP)_x0004_¤¸@9A'÷¸¸¾@0ëéÜÀ_x0013_Ã@¹/Jl­Ã@¢oü£óÃ@¶_x0017__x0007__x0015_E_x0011_Ê@ÿÿÿÿÿÿÿÿwÀ6ôÐ{Ã@àÈêl%Ä@_x0004_|:fuÑ@Æ^_x0002_£HxÃ@4nÙíK_x0004_Ç@Ì _x0004_ø¹ÒÁ@î²°t2É@_x001A_"NÀ¦_È@_x0005__x0006_£`ïTéZ¼@_x0003_&amp;¡Â@i¸ø¼©RÁ@/-r{AÅ@ñvò4,Û¿@êb4ÝÊ@Áì^_x0006_Á@×~´ TFÇ@x®ZBkÆÀ@ùÞXÀ@ÿÿÿÿÿÿÿÿ_x000B__x0017__x0001_ùNÊ@ _x0002_[è¼µ@7Ë¨ÐÕèÁ@._x0005_/´Æ@"ÕÓ_x000C_Vë´@tKP!âÚ¹@kz__x000F_6·@6:øÎFåÀ@ÃÕ9òRäÃ@!aõlc·@pÉþ"ß_x0004_²@)¼ßç¹ÿÀ@6üO._x0014_IÄ@¾æ_x000B_x_x000D_Á@ÿÿÿÿÿÿÿÿÿÿÿÿÿÿÿÿÿÿÿÿÿÿÿÿÿÿÿÿÿÿÿÿpu_x0013_Ò&gt;î¯@ÿÿÿÿÿÿÿÿÿÿÿÿ_x0001__x0003_ÿÿÿÿÿÿÿÿÿÿÿÿÿÿÿÿÿÿÿÿÿÿÿÿÿÿÿÿÿÿÿÿÿÿÿÿÿÿÿÿÿÿÿÿ·ºMÄg¦@ÿÿÿÿÿÿÿÿÿÿÿÿÿÿÿÿÿÿÿÿÿÿÿÿÿÿÿÿÿÿÿÿÿÿÿÿÿÿÿÿÿÿÿÿÿÿÿÿÿÿÿÿÿÿÿÿÿÿÿÿÿÿÿÿÿÿÿÿÿÿÿÿÍUoz`³¢@ÿÿÿÿÿÿÿÿÿÿÿÿÿÿÿÿÿÿÿÿÿÿÿÿÿÿÿÿÿÿÿÿÿÿÿÿÿÿÿÿÿÿÿÿÿÿÿÿÿÿÿÿÿÿÿÿÿÿÿÿÿÿÿÿÿÿÿÿÿÿÿÿÿÿÿÿÿÿÿÿÿÿÿÿÿÿÿÿÖ_x0002_ô_x001B_´«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ã_x0010__x0015_[Ò¡@ÿÿÿÿÿÿÿÿÿÿÿÿÿÿÿÿÿÿÿÿÿÿÿÿÿÿÿÿÿÿÿÿÿÿÿÿÿÿÿÿÜ_x0012__x001A_±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ü\1,º@_x0001__x0003__aË_x000C_º@B_x0007_H/}´@Èî`´q´@ÿÿÿÿÿÿÿÿ¤_ôÚP¸@ò_x001B_Å@W²@_x0010_zé_x000F_,Ô¶@_x0008_.Ë³H¯@ÜrÏ°_x0016_Â@_x0018_Jm²À_x000B_¹@î0O­X¸@ÿÿÿÿÿÿÿÿ¶OP±Á@3_x001A_÷r¶@¼-L-l_x0014_²@óìþæTµ@`A³Ûé"Ã@_x0012_&lt;uë Ûµ@N«D¹@¬HûòÌ9¶@k¸Ö~W¼@ÿÿÿÿÿÿÿÿZý­´h±@qáú¦¶@ÚÍYTõ_x0002_²@mq]_x0014_¹b·@fnê6áÂ@¥î&gt;_x0003_®°@¬µg¼1ã¸@AYó°+Á@Wàa\Ò_x0011_º@3¬D_x0001__x0003_*¢·@_x0007_GiRÔ²@ÿÿÿÿÿÿÿÿãèSö;Á@_x000B_OûÂµ@Õyàd®@$ÜÖm¾òº@%j_x0013_ºµþ¶@Ì$I¹}À@_x0003_ãÝñ¿@¦§bÙ_x0001_¿@a_x0007_y³_x0001_¥@owÖ´J¹@Ø®8·|·@_x0005_½rÈ8·@ÈÇ_x0002_ó:¿@# YEâ³@&amp;ß@áð²@Bn$e¸À@hcÌÿËÐº@ÚO¿@_x000B_ô=ï_x000F_½@_x000B_-Ä_x0018_Á®³@_x0011_Yùsr;°@|93.¨»@byöD_x0011_D¾@_x0010_Cò_x001E_´@_x0006_%¼Dã:µ@ÿ¿{lª@xR½=«Ö³@¢°ÒíÝp½@§´ý&gt;pí»@_x0003__x0008_IwÙ7_x0001_Þ½@Ã"I¦b_x0004_³@m^¸þÈ_x0007_°@í_x0001_	ö¢¡¼@Ý!_x0005_ÿ»@ (Z,½@°æÄI!À@ÿÿÿÿÿÿÿÿ¦[_x001F__x0013_Fu£@/Ün_x000E_¶@f¦Y_x0017_úÞ´@_x0018_°beÎ°@,_x001F__x001D_"X®@ÿÿÿÿÿÿÿÿ%û8S!»@Î_x0008_å_x000E_=)´@Øìl&lt;_x0018_§@6¥Ï°ú_x0003_¸@_x0017_¨lIõ©@UÀ¯Ä»µ@_x001F_pÉ_x0002_ïB¸@«ÀÕòç»@_x0015__x0017_î^$Ú¸@¬{ý_x0013_. @Q¿Y£Ío¹@Ì}m:_x0002_µ@w*%Â9È@·_x000B_ú4_x0002_+±@æC²_x0006_äL³@&lt;_x001F_8¥ÕÓ·@&lt;^Á_x0017_­@ÂüçB_x0001__x0002_	_x0019_¾@{_Q©+¬@Íu¬{@Ô¼@Üöðáw2¨@ìýZ=_x001C_=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¹MÀZ­@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LqÚ_x0001_U¨ 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¥vgm_x0002_¨@ÿÿÿÿÿÿÿÿÿÿÿÿÿÿÿÿÿÿÿÿÿÿÿÿÿÿÿÿÿÿÿÿÿÿÿÿÿÿÿÿÿÿÿÿÿÿÿÿÿÿÿÿÿÿÿÿÿÿÿÿÿÿÿÿ_x0001__x0004_ÿÿÿÿÿÿÿÿÿÿÿÿÿÿÿÿÿÿÿÿÿÿÿÿÿÿÿÿÿÿÿÿÿÿÿÿÿÿÿÿÿÿÿÿÿÿÿÿÿÿÿÿÿÿÿÿÿÿÿÿÿÿÿÿÿÿÿÿÿÿÿÿÿÿÿÿÿÿÿÿ)(d¬o_x0002_³@ða7b-@ÂÜ§_x0002_§Î½@Zîp\é_x000E_·@¶.÷ã%¼@ßÍ¢h®´¼@Þ´HFUÀ@9õ^_x000D_.Ñ¶@R9	_x0016__x0016_¸@o¡%¢¼@_x000C_éJ$~Á@ä1ß_x0016_Ç½@Õ¢_x0002__x0004_¢@¦¼?c^º@Q°_x000F__x0003_D®@Àæëuu_x001C_¨@[68:Ä´@5/ì¶Ô²@&lt;¡ém Â@ut_x001B_}à¼@	LþêÀ@_x0001_¨iÝ_x0001__x0005_$%¿@·ë_x0004_A_x0011__x0002_º@ÔsR=T½@_x0001_&gt;ß^ ÉÃ@,U·ÎHÂ±@ÿÿÿÿÿÿÿÿ½pNÛ-i¹@×ëRæV¤@úSÝÙh·@~0_x0003__x0017_¸@2U_x0003_å5i¸@ÖhÅ(Og»@¶:_x000E_cÆº@X?P§ç¿@RáÌ%¹@Z»_x001C_M6Á·@¨3ÖG&gt;5¸@ÖbCfn[«@DÛôÁ°¯@MM_x0015_á£{¶@Aä±¹@äñ×½»µ@ó_x001F__x0016_¬Þ´@l¾«´ïÀ@en}ã¾@a_x0005_gL¾@b½s¿@óçÃa0_x000D_µ@²_x0011_[d9¶@j·Y°èµ@BÕPéÁ@ÿÿÿÿÿÿÿÿ_x0001__x0004_BÆ6L_x0013_?¬@u°WoüÜÀ@_x0003_ZÂLä­@Â_x001C_(çë1¶@ø×«PU´@ãÂc_x000F_§¶@;¯jr°»@PÄ±ï³¾@Ç_x0016_àD$a©@Ó¹èë¬@Nyk¡º@9_x0006_ÕÅlS¹@¸ÖÌTµ@#A"3]²@Åý§_j·@UÂ9¼4µ@_x0018_½F¸ÌH»@ëyo­Ú²@_}^gù_x001E_§@®_x0002_]³ã_x0017_À@_x000E_ÿþÒ³@®öÕ_x0007_¢å»@3EÅmX-³@ÅçÙ¥õª@û{=ø_x0002_¾@¥¢¥à(÷±@þ_x001D_ª/_x0011_	²@_x000C_ÎïGV¼@ÿÿÿÿÿÿÿÿ§áM¤Ý°@#L¿íÅ_x000C_»@0Îºw_x0001__x0003__x0001_]³@[¤5¾dbÄ@×³W_x0006_´@ãí_x000E_1]þ¸@_x0019__x001F_½¥@Æ_x0011__x001C_mû!±@«ÐàA·@6Kúß³@_x000B_F]`	ò¹@ÁL`k´@D_x0017_@_x001B_ë°@m¤_x0016_°¨µ@¦_x0002_E|±@´_x000F_fm[°@_x0001_êé¥qÐÁ@ðU6Ã_x0016_°@ÿÿÿÿÿÿÿÿÿÿÿÿÿÿÿÿÿÿÿÿÿÿÿÿ-¶_x001A_í@ÿÿÿÿÿÿÿÿÿÿÿÿÿÿÿÿÿÿÿÿÿÿÿÿÿÿÿÿÿÿÿÿrJY_x0013_²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_x000D_]ÆÎ£@ÿÿÿÿÿÿÿÿÿÿÿÿÿÿÿÿÿÿÿÿÿÿÿÿÿÿÿÿÿÿÿÿÿÿÿÿÿÿÿÿÿÿÿÿÿÿÿÿÿÿÿÿÿÿÿÿ¯ÆÛy@ÿÿÿÿÿÿÿÿÿÿÿÿÿÿÿÿë[_x0019_1{­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;`i3ú±@ÿÿÿÿÿÿÿÿÿÿÿÿÿÿÿÿÿÿÿÿÿÿÿÿÿÿÿÿÿÿÿÿÿÿÿÿÿÿÿÿÿÿÿÿÿÿÿÿÿÿÿÿÿÿÿÿÿÿÿÿÿÿÿÿÿÿÿÿÿÿÿÿÿÿÿÿÿÿÿÿÿÿÿÿÿÿÿÿÿÿÿÿÿÿÿÿÿÿÿÿÿÿÿÿÿÿÿÿÿÿÿÿ+Ê=_x0007_Y¸@w÷ªè(_x000B_³@_x001B_Xe½¶»@ÿÿÿÿÿÿÿÿiùi³Ã@v³J"Ï¼@_x001B_ù_x0013_íÄÀÁ@5ª$_x000F_Nb´@ÿÿÿÿÿÿÿÿ_x000B_Ò\_x0008_ø_x0011_¡@%;_x0006__x0004_	æyÁ@_x000C_~PXða¾@_x0018_b¿a³@1[ ¹{¶@Yò_x001A_unÐÀ@ð9FÇâÂ·@y_x001C_f|&amp;&amp;½@hÏ\i_x0018_4­@[`2³@#ìPíßO¸@2,_x0001_ðÍ§@ëÄz&gt;¼@ÔÛ*_x0006__x0005_øµ@¡!õÂ©¥@	õPe÷¹@Â¬±±¿@â_x0011_­%OÂ@e_x0008_d_x000E__x000D_Y¸@þq_x000C_|_x0002_5¶@L9	GI²@fMÁ5í ±@ÂR?2óº@_x0016_»z7J¹@4_x000C__x0003_ï³@YéíÞµ¶@H³ºQß|²@PÇúÓs_x0016_»@§nÔßªµ¸@þ_x0007__x000B_X0¿@$}§ú µ@ÎW®uäÁ@7ñr8»¹@_x0003__x0005_©$_x001D_*Ã»@0_x0006_¨ã-?º@#ô/aµ´@XUzMFÛ¾@#!&amp;?uÀ@«LZ~¾¶@õ_x001D_ÀÈrÂ´@ºð¶E^y¦@,ÍÓ(ð£@Jz_x001C_±ª@{6q_x0010_Ç@åKÛË[µ@øU¶ÞÓ_x0004_Á@ÿÿÿÿÿÿÿÿ _x0017_ð3å_x001B_µ@_x0002_¢_x0012__x000D_+áº@AB±',nÀ@û|$_x0003_ZD·@¤7TWD±@7_x001B_¡³_x0004_·@_x0012__x001A_ý_x0007_¶@ÿÿÿÿÿÿÿÿèÂ·_x0016_·@:Ê¸_x0001_2¶º@ÿÿÿÿÿÿÿÿ:Wþq_x0001__x001C_µ@)Õ¥ñ«´«@_x000D_ÐêØÂ_x0016_¸@_x0003__x000B_å_x001D_ê²@¯¬_x0008_5Ö³@ëã|n(²@vú#î_x0002__x0005_¦Ê¹@;^}	Çµ@°ö_x000F_ñÔ°@_x0010__x0017_{p_x0002_½@9êü#8·@_x0008_Ì%l_x001A_h¼@'J@N*´@_x000C__x0010_ó_x0004_{=¯@nb?É8_x0001_À@Ù8wHL±@Õ­|NÕ*©@¸Ï,DT¨­@ÿÿÿÿÿÿÿÿ@{ûJâ8@@Îê]K»@Ò¿ÓX.÷³@VdÜ"/°@8·s¸&amp;Û¯@ÙÒ_x0005_uÕ×·@`_x0003_Zò_x0005_,»@w_x0013_ÖP_x001A_¹@myÒ_x000D_ñ©¾@pÉP_x001B_¸®@B×wì~½½@òOb°@O*Gq°¬@¶_x0003_÷@Vy½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7ýmÕ_x0001__x0003_â*§@ÿÿÿÿÿÿÿÿÿÿÿÿÿÿÿÿÿÿÿÿÿÿÿÿÿÿÿÿÿÿÿÿÿÿÿÿÿÿÿÿÿÿÿÿÿÿÿÿÿÿÿÿÿÿÿÿÿÿÿÿÿÿÿÿÿÿÿÿÿÿÿÿÿÿÿÿÿÿÿÿÿÿÿÿÿÿÿÿÿÿÿÿÿÿÿÿÿÿÿÿÿÿÿÿÿÿÿÿÿÿÿÿÿÿÿÿÿÿÿÿÿÿÿÿÿÿÿÿÿÿÿÿÿÿÿÿ¼_x000C_'?¥@ÿÿÿÿÿÿÿÿÿÿÿÿÿÿÿÿÿÿÿÿÿÿÿÿÿÿÿÿÿÿÿÿÿÿÿÿÿÿÿÿÿÿÿÿÿÿÿÿÿÿÿÿÿÿÿÿ&amp;]_x0002_É'U©@ÿÿÿÿÿÿÿÿÿÿÿÿÿÿÿÿÿÿÿÿÿÿÿÿÿÿÿÿÿÿÿÿÿÿÿÿÿÿÿÿ_x0001__x0002_ÿÿÿÿÿÿÿÿÿÿÿÿÿÿÿÿÿÿÿÿÿÿÿÿÿÿÿÿÿÿÿÿÿÿÿÿÿÿÿÿÿÿÿÿÿÿÿÿÿÿÿÿÿÿÿÿª_x0010_l¸_x000F_l³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_x0017_ÕÜù_x0019_¸»@,ßú/r¹@Z_x001A_TÆG_x0019_µ@µ«É`$ü·@_x0014__x000E_(]êîÀ@â¸Å_x0014_R¶@ÂÝ(_x0006_\º@/¦Ò¼@p_x0011_EfU·@\Ù¯üR_x0007_¹@®_x0002__x0003__x0017_*²@ðïhDÊ´@Ü©£_x0017_L·@¾Å¯µ&gt;)´@v&lt;hÖ&amp;_´@½'¯WTÔ¬@zTyB7_x000F_´@ëï½_x000D_;Á@q®§_x000D_,¸@&lt;7S_x0003_»_x000D_±@	¥3µÁ@&lt;áÉÖã¼@,ÎázðAª@_x0011_£D8&gt;´@ÒúÃ¤_x001F_½@Ä[64w_x0003_º@el0_x0016_M-¶@îyë_x0007_Ä»@Læû_x0017_Â@^"Ñ_x001A_%À@YiFA¨@_x0001__x0002_ßO&lt;ôÄ@µ_x000E_C_x0007_®À³@qqãI¸@_x0015_ªö¥¶í±@?"(~s½@ÿÿÿÿÿÿÿÿÂþ_x0019_N®Ù·@yß±×³@&gt;=_x0006_tÀ@¹Qüiv¥@BbÁ¨°@_x0004_\ö_x0008_I~±@ÖàÍ(C­¸@¬!²Vµ±@uZ_x0011__x001D_¢@Ü_x001E__¯º@b_x0014_CA_x0014__x001E_¾@.Æ.¿@ö½á!QÀ@Õ¾*^ @&lt;×Ñ)¤¾@Y1­_x0003_­ó¶@½í¶É_x0001_Õ½@ÿÿÿÿÿÿÿÿJr+_x0016_Þ=¾@öTógUi³@â)ç_x0012_V²@§ _x0004_åjx¼@[__x0010_x	¼@¤RÈ2æ­@¶:×ff¼@ÿÿÿÿ_x0002__x0003_ÿÿÿÿQp_x0003_5À#»@_x000E_u[$½¶@;Øâ®z@_x000B__x001F_?ÀÅ_x0013_»@Xò6LLqµ@N1_x001D__x0004_Ú°@0&lt;p7_x0001_ê¯@úh¢âXµ@÷_x0019_ô¡Ã@T2'Æ4·@ê:9^Çµ@ªoBøµ@ÿÿÿÿÿÿÿÿ»zï_x0013_½²@âBm_£_x0011_³@^PC²@_x0003_&lt;ú_x0019_k=¹@´Í ¹@Fö¹Wòk«@_x0005_9Ôÿ¿@_x0006__x000C_¼w;º@êÇ½^°@_x001C_&gt;_x001C_%h¯@±³­T&gt;¿@_x0014_pwa.é¬@­-£;9µ@?_x0019_ÊÔk(¹@üñÙßµ¥Â@%ÅJî»@_x001F_'W±8®@v_x0012_a-_x0007_ß¹@_x0001__x0002_&amp;|Üs_x000C_:³@_x0015_Ã_x001D_Î§¶@GÔ_x0008_ýúËº@ø_x000E_®¹_x0006_{¶@)9vSL_x001F_·@*¥³8ù¾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I_x0019_Ùcx²@ÿÿÿÿÿÿÿÿÿÿÿÿÿÿÿÿÿÿÿÿÿÿÿÿÿÿÿÿÿÿÿÿÿÿÿÿÿÿÿÿÿÿÿÿÿÿÿÿÿÿÿÿÿÿÿÿÿÿÿÿÿÿÿÿÿÿÿÿÿÿÿÿÿÿÿÿÿÿÿÿ_x0002_s"6Á×§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tòJê9£@6Ka_ö=¼@_x000F__x0002_8å[?±@_x000D_òMÆ¾¢@ _x0014_Ù&amp;ÃÀ@|_x0019__x001F_WW_x0005_Á@p¬xß°@_x000B_ð¬FËý±@JÑè¬Á@Å_x0002_¯_x0012_Õ+¾@Ì^^2Òµ@$T_x0015_N_x0003_ï¸@X_x0005_DäÀ´@}A¥ÖªÉ¸@aÊ_x0005_°_x001D_¦@ù_x001F__í»@ìJ`¤Ñ¸½@ê¦_x000F_ÙØ·@üWÊ´Ú`»@²EÞP_x0019_\¯@Ô_x000D_o_x001C_ÉÀ²@_x0002__x0005_&lt;ÛévFö¾@Óªt_x0003__x0018_´@_x0018_*×hU­@_x0012_¸Øö~´@ÖEÉ0ßkº@v_x0013_\¬P¹@\Ù¼b9@ïrpá~Pº@_x0014_8XÀ¼@§U¦j_x0013__x001F_¾@_x0011_è_x0016_gzC»@%&gt;¨¹B®@þÓS°Ì3µ@96ã_x001F_UèÅ@x©¼`Áð²@_x001D_m_x000D_z#-²@_x0004_ï_x0012_KØÆ®@_x0014_Á4_x001D_wÁ»@(Ã­_x000E__x0001_Çº@ßv_x0018_æ1N³@Ö*×§_x0007__x000D_¼@Ð»¬ô7k²@jNÛÌ÷w¸@dOXLfÁ¹@.RÛ%ø+·@uÔûº@_x0015_;M_x0005_ª±@{Nå_x0013_Ú±@:_®ò#¿@U}Ê4µ³@õà°_x000D_ñ_x0001_¸@/ròA_x0002__x0008_Y¹°@`1è¶l{µ@uv¼ûæ_x001A_À@xJx_x0005_3½@CækQ°@«Z¢æ_x0007_·@ë_x0019_-y¬@m×1_x001E_·´@8­_x000E_b º@B7e_x0010__x0002_³@Ru[ä0¸@ÿÿÿÿÿÿÿÿÏé¼àî_x0002_°@_x0010_®Üyoø¼@Óææ¹_x0005_|¾@"ezõ_Ë¿@~àÐ¬_x001D_È«@ s¹o¨@ëþ-Äþw·@Á-_x001B_Öy¹@è:Ñ´Î¶@J_x0014_§[Ë_x0015_ª@ÿÿÿÿÿÿÿÿ§:Ò_x0004_Ç\§@=Îmyµ@ã_x0007_j6ª@ÿ_x001A_ÊG_Ã@ÐWä«;i¼@f_x0007_Q·oâ¹@¸]_x000E_à_x0006__x0003_µ@_x001B__x000F_¾_x0001__x0007_¶@iÆG½_x0016_3´@_x0001__x0002_l^â Ç²@hÍÖ.ä_x0001_º@ÅèÑç_x0011_¶@Ñeõá_x0010_¿@YÉ_x001C_Z÷º¶@3e_x0015_üGz½@ªWýÅ°·@@«Þö,¹@XÇ_x0010_â³@æÏ_x0001_[¶@W«+­&gt;À@]8_x0018_;3¸@f_x0011_áu_x0001_¶@Ïi¡/Y·@_x000C_XÅaÁvÀ@û_x000D_F8Î#Â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®,ô'Gª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R¢úáãl²@ùZí_x001E_,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[à¼×M¦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ß³`jXÓº@¶ý_x0010_)A±@{r$&amp;_x000C_¾@^_x0013__x0017_SS5´@+Ã²_x0014_­·@ä#þ*Ñ±@Î2ª¦5â°@ý²y_x0013_»¾@Ç¿_x001E_'Á³@_x0001__x0003_?¯|_x0007_ZÃ@&gt;Ô]¶@gaT_x0003_»@_x0010_þCû²@ÿcÎ~y_x001A_À@eËÍQ_x0007_²@-§_x001F_X±@_x0017_4_x001E_ï;y @m)GGs¶@ÿÿÿÿÿÿÿÿº(_x001A_§¬´@Ô5å(=·@wPW_x0001_¿§@;(dgf_³@0uJ"]ù·@_x0019_¶ÇóhÑ´@¦°8Á÷_x000F_»@"i?:¸@&gt;¯ãº/ª@å_x0002_/Ð6I¿@VòÎ4_x0011_Á@èÿÄVåÜ@K¼·£q»@ãìMÌp_x0013_¾@nÛ_x0006_@ã²@Pµ´_x001F_à¾µ@gÙ®;W¶@ÞHXÏ_x000F_W¸@Öse®oG°@@¸³7Ïÿ¹@¢çO¯«@&gt;ý_x001F__x0001__x0004__x0011_Y¹@d]rÙäÌ»@ð_x0006_ûÛD Â@ûMs_x0013_µ@òô_À@§?c{£º@¹_x000B_Bµ¯°@wî_x001B_ê®@_x0016_®_x001F_ó,¢±@ÿÿÿÿÿÿÿÿÿÿÿÿÿÿÿÿsÒói.¼@ÆÈÀ_x0004_¶@ZÉòÏ¹@n®\c:¾@_x000D_w_x0003_ý_x0016_²¹@_x000B_ßYö@­@'W&lt;ÿÉ³@Ü¡ëo ¿@NDK÷c¯@09x_x0004_$¥µ@#_x0019_ò¶ÆZÀ@f;ùIß¶@w	Ó©@_&gt;_x0002_Àú¹@uîâl_x0002_ö¶@âÇQ_x0002_È¿@ÇÖ¬-»Z¤@d_x0019_É)+&lt;µ@-U9½u;Á@¤ë=NUº@ÿÿÿÿÿÿÿÿ_x0002__x0003_MÈQ¢8Ú·@jÊk;pÛ¸@Ðs_x001D_^å-¹@)läq·@ÊL_x000E_A Y²@¤_x0002_Ý'Á@®ÅxÎ%ÇÀ@_x000C_j±d©Sµ@v&lt;BS_x0002_¶@ÕÉM+·b·@é¾ÈÑ÷¼¼@_x0003_«7&amp;³¹Â@Þ!×G:½@º§º¨t´@lA¬YD®@ _x000B_2¿U«½@_x0018_ÛìÁô_x0006_¹@÷Ïx½Cã§@ÜR4ý¼@V»w¬H»@¥ïxs_kÅ@_x0015__x001E_±_x0001_×ù³@uÓºþG³@ÂËH=ú}¼@Á÷_x000F_`½@*pâ¬Î¬@Íw¶¬§²@_x0007_'ÚûJuº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_x001C_.lÕ¢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ña¸ä_x000B_µ@á®v·d½@ºDù_x0019__x0002_À@&lt;W)¿·@¯Ø_x0012_Âïª@Ñ$;µ¸@¢_x000C_v0ä·@ç_x0006__x0014_Cº@Ç`_x001B_¸_x0003_À@_x001F_bñÂ¼@uc³Ö_x001F_'µ@_x0008_¦o»òdÀ@_&gt;~²»@Ú·|7´@ _x0007_uáÀ~º@_x000C_Þ^Å¹­¤@X_x001F_ý	Ò²@;ÖOÃ@_x000B_:4¦_x001F_ð¶@(%9gj´@öM\øÓ¹@!W9A-x£@Á-9_x0013_M¼@¼Î.RÓp·@ÜµQí´Â@Øe¹Òµ@Ä_x0013_´©¹@a|ËÃIó¿@¼v_x0015_¸«@îgöh_x0001__x0002_jõ»@l¯.æµ@ÿÿÿÿÿÿÿÿYb,0~¶@ô¶Gü±°@v_x001B_e&lt;_x0007_¸@tãfMÊ¹@_x001C_%Â[¹@«6ï¤«½@-í»_x0004_×³@ "µ¥%¶@&amp;r¿3³@tg,D_x001A_¹@ufx5_x0013_Á@g_x0008_b¢±@M}~Ì©º@_x000C_-_x001C_â ü²@5Ü°@ík~_x0016_!»·@_x000F_ÿäÿE_x0017_·@¾h*.jB¡@æ_x000E_6N±¬@_x0018_Ö¬_x0019_	Ù¶@2i+d0»@,Iï_x0005_VI°@°và#&lt;G´@¬O,£#©@ cqeô»@_x000C__x0008_ñ]î_x000F_Â@Ø§¬_x0012_R£¶@Pà,Tê¸@(ÙsSúÃÁ@_x0003__x0004_¯Ë¨¼j³@ ¨_x0017_Þ©%º@×ù|&amp;S½@ì{ÙÌ@Àö\-ÆÌ­@__x0008_à±$_x0013_¾@-ÑÍ¤¦@Oeó1Ôº@àtH$C¯@&amp;ú=_x001E_¸@#_x001B__x001C__x001B_ÐX¸@(wj0VÅ@þÛ7ç¸·¼@_x0001_ðß»i²@;±[NJ®¾@©,á_x0016_Ø±@_x001B_iØ_x000D_ü¾@b)âî_x0019_7¶@j0&amp;ìÜ´@3-ë`ïì¬@*=¼Ê]'¸@_x0004_R+ÿ²,¿@|Mµç§:²@SÎöîQµ@Üpù_x0007__x0010_»@_x001A_äO¤½µ@ø4_x0011_´-_x0014_´@ _x0019_ªXh¾@òôIß*±@:24²@xø_x001D__x0002__x0016_°@ÀÎ_ _x0001__x0003_^®@ëÅË_x0010__x0002_¼@³Ä.Å¬ú¼@fY_x001C_G/_x0012_±@þOä¼GÖÀ@_x0013_^mÊú§¿@_x0003_¬×_x001E_7Ë¨@]°_x0010_¯_x0015_sÁ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°¤¶_x001E_yª@ÿÿÿÿÿÿÿÿÿÿÿÿÿÿÿÿÿÿÿÿÿÿÿÿÿÿÿÿ_x0001__x0002_ÿÿÿÿÿÿÿÿÿÿÿÿÿÿÿÿÿÿÿÿÿÿÿÿÿÿÿÿFðºrý÷®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R% ÞÈ²@n	®_x001E__x0013_½@t§É9_x0001_´@ìänUµ@_x0015_/_x0013_Ñú_x001B_¹@Ëêº­@5_x0014_å_x0014_jÃ@_x001A__x0010__x0018_n2»@i_x0001__x000F_e±°@!ê_x0008_@8À@´XfE¸@h´»4Wµ@_x0012_d6_x001E_;Ê²@¯ûÄ&lt;Á@Nq)»@^R_x0003_qï«@ )ñe_¼@Äzá÷tÂ@ ô±_x0003__x0004_9¹`@ÄÑ_x0001_è{l¿@e*Ü_x0007__x0016_,§@þÊïèhL½@(_x0017_êÛ_x0018_N¿@Öþ_x0004_J*µ@f%&amp;%_¸@D8Ó´I¸¾@;'.I-[±@¤Kú¬o·@+an?¸@@k_x001E__x001C__x0011__x0017_º@Nç{B_x000E_À@\ä=ÝQvº@?§k:Î¼@~2_x0019_¨Ó½@:Þ_x0010_Ø·´@_x0002_Rªöõ_x0004_¸@_x0008_5¯ø^_x0002_²@_x0004_òû¯@±×1È¬@J¦_x000D_¹ÅA³@Ä¯¼´@_x0004_Kªª_x001F_©@ôs® g¾@*fÜ\Ý¨@Öç²3ï¹@xD56±@_x001B_tíBR¶@U	_x000F_ûø=´@ ÉYÀ@öÇ©bq¿¼@_x0003__x0005_iRùSÄ·@ÿÿÿÿÿÿÿÿg`-óu½Á@_x0014_	^?Ú¬µ@8Ä{Àè¸@â_x001E_È_x001A_Ë·@mÃÝ	¶@ÀZ¼¤³@j_)×´_x0004_¿@ÿÿÿÿÿÿÿÿ0_x0002_±Ç5Ýµ@* ÊEWg¶@9Ó&lt;ªõ_x0005_¾@Ø_x0016_|øQ_x000F_¼@Â_x000C__x000E_zä³@,:_x0007_üçÀ@¯7å¡A_x001D_·@_x000C_µ´uT_x001A_²@%(r_x0001_q°@(£_x0006_Zª¹@|Ã	Ä©¿¶@_x0017__x0007_C´¸@Ð2JúÒç¬@?1H×_¹@×¡¹"E³@H_x0011_ù"¢¡º@£òÄ«½@_x001E_òÊr&gt;JÄ@&gt;m­&lt;´Mº@Hø7*Fí´@_x001E_²5­Jê¶@0F	_x0003__x0004_Àº@ÛàÅ/Ð¥»@C\øïD(Á@Ñä_x000F_ô²@ðb.ð°@£NÁ3k´@v!+ÔÖª¶@_x0003__ñY_x001E_«@³ÖVä¼W²@ñÍDÌ®@Ì ¢_x0005__x0005_À@§÷g_x0005_ä·@®ÁòX8±@v_x0015_Ýl×»@¡ 7eé^¯@_x0019_^G_x0002_&gt;ÿº@w£_x0001_, ½¢@NU§ÝiR¦@À_x0004_èÞ|íÁ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¼_x0008_¶G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/måJx°@_x0004_cÚ©Â@º&amp;³ôr·@­_x000E__x0014__x000B_Ë_x0001_³@î´üviÇ@Ø½g3&gt;Ê@Ú¹¿'eº@ê?_x0012__x0002__x0003_Kc¹@}ø_x000D__x0014_k~±@H±éæ¹@ÂïKcªÅ@ZµÉÖ·@Æ_x0017_í_x000D_ý)Ç@X«¢Èh&amp;À@èOÑxqP¼@__x001F__x001F_u?ä´@P¯Þ_x001C_HÁ@_x000E_7XcNÁ@"_x0001_P-eâ»@ÃK´}Ê¼@]STÈ¾@ÿÿÿÿÿÿÿÿ½ø¾EøÌ@ÃFøÍ?fÅ@úÞó8c_x000B_Â@¦Ö'_x0007__x000D_ñÄ@_x0003_»¾ÙÚÈµ@-'n_x001A_¬@_x001F_Î¯ÃÿÅ@ÁhI´Zõ¾@à7_x0015_ilÂÊ@_x0004__^DûlÈ@÷y_x000D_L7¾@s_x001A_bS\µ@_MÁ¯ÖÁ@dLg_x0016_Æ@í_x000B_X5[¹Ë@Úã?û­¶@µ¯_x0014_ ùÃ@_x0003__x0005__x000C_BçÑ¦ÔÇ@?¯0¿@&gt;_x000F_3]÷Â@²;YI|JÀ@!«©_x0002_,èÆ@ÐIb_x0002_±¼@ñA_x001C_B³Ç@¨õ¤ÁÀ@_x0010_ªBOÈ@ga7¦sé¿@¶JwìÀ@»dþ75»@	ø`ÌFÃ@,·uPÆ@Â¡_x0004__x001D_½@ß(4Ç¸@_x001C_»å_x001F__x0005_	À@^W]«¾@U=_x0002_m!Å@í_x000F_&amp;³-É@Ê_x000C__x0001_Ü.-Á@_x001A_þXY¼¨@vßQäB_x000B_´@ÞP_x001B_ì¤@Ûß÷IÁyÉ@_x0002__x0010_ø¸waÂ@'qmº^ÞÂ@Û¨òýµ½@ÝöóÂÑTÃ@èÈ_x0007_i8;Â@¾«á¶^v»@ÙImr_x0001__x0003__x001E_¡Á@î¨ÜÒÙÁ@|_x001C_oÈõÂ@_x001E_Öáq71º@_x0017_Uµ|_x0010_¾Æ@Âsé·§Ã@_x0018_©_x001B_ëôÞÃ@ÿ²õ¶@&gt;Â×pþº@MË îàÀ@_x0004_e%:á_x0010_Ã@Pñ¶ôQÄ@½|hõXÆ@H»gqÀ@5.)|e_x0014_Ä@ÎN_x0008_Ä¨oÄ@4Q_x0016__x0002_ê¸@°e@ØÈ@_x001B_º*Ç]¿@w¡ìUH½@©¥~_x0014_Ã@:øb&gt;WÁ@Ï[Å ±Ä@gvÔ[ Å@HMy)p$Å@¨áÍes1Ë@ç_x0004_æy©À@4sV¹ÙÄ@_x000C_Ûî°ª*Ð@/=fL_x0018_\Â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$ÖlÖ°H¹@ÿÿÿÿÿÿÿÿ°~Z4¢@ÿÿÿÿÿÿÿÿÿÿÿÿÿÿÿÿÿÿÿÿÿÿÿÿÿÿÿÿÿÿÿÿÿÿÿÿÿÿÿÿÿÿÿÿÿÿÿÿ_x0001__x0002_ÿÿÿÿÿÿÿÿÿÿÿÿÿÿÿÿÿÿÿÿÿÿÿÿÿÿÿÿÿÿÿÿÿÿÿÿÿÿÿÿÿÿÿÿÿÿÿÿÿÿÿÿÿÿÿÿÿÿÿÿÿÿÿÿÿÿÿÿÿÿÿÿÿÿÿÿÿÿÿÿPýá m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	ÿÿÿÿÿÿÿÿÿÿÿÿÿÿÿÿÿÿÿÿ¢°_x0008__x001C_U³@³Ðim^Ë¾@V%Òe[}À@,_x0005_ÚQ&amp;¾»@_x0007_Í,_x0001__x0007_øÇ@À¶XôÌ:À@ÄÄÎ@Ç@ö_x0004_Îù£+Å@7Å&gt;Æ@_x001A_yÒ\_x000E_Ä@_x000B_&amp;ò_x0014_tPÁ@{¶¨­·èÄ@2LòfÆ@Ï+!_x0004_«Á@ý¿ß¾û_x000C_Å@_x000E_¢ÏßµÏÉ@àì_x001D_ïÀ@vÎù¶_x0006_¦¶@ì¶óð)»@$E_x0006__x000F_É@½(_x0004_E¼_x0012_Â@ò¹×PçÈ@_x001E_¦3Á_x0001_Ó¶@b_x0008_QA¨Å@n%P4ÄÝ®@Dq}s¬_x0005_¿@8#vv_x001A__x001B_Á@°_x0003_'_x0014_?Ã@'_x001D_æ Ê9´@_x0002__x0004_QÑÿG_x001C_Ã@©¡Û;_x000C_æÁ@Y_x0001_ Æ@þ÷f_x0010_À¬@¦_x0007_ÑÅ@_x0011_råáÂ@Ë×_x001A_p_x001B_ÚÅ@|{ì_x001C_Ë@Â¡_x0007_o:Þ§@c__x0003__x000C_¿@á«VþÃ@äÒ_x0001_K³_x0016_È@i_x0006__x000F_µ_x000E_^Ä@úg×5ïÈ@¸ððçÄe¸@:MB1QÁ@_x001E_B®Á*¾@73útÄ@I¼Ü³Ýo¼@ÎÝ±Y²@_x0012_v_x0003_Á@:ÔQÈÁ@8 e1¸Ä@ÉRÌ_x0012_Ð8¸@_x0001_m_x001F_FÚ_x0012_¹@WTù!¿À@/×_x0006_ëî&amp;»@ÅÆ_x0012_J_x0011_É@ÿÿÿÿÿÿÿÿØ_x0005_Ý*·WÇ@ÿÿÿÿÿÿÿÿ_x0003_¨ä_x000F__x0001__x0003__x001D_`Å@_x0002_A(4jÂ@tQ½Ê¶ø¹@¢ÀäÖôÌ@^õ.çNÀ@ÈóÝÓÃ¿@Ü òZßLº@ü2õõ_x001D_N·@wI7¼@¢_x000C_Ý"_x001E_ÞÃ@(«·&gt;&amp;Â@N]:®]Ê@h¾æDf·Ã@TÅ_Ó¶º@V¥Ò_x0017_ýÀ@_x001A_ÎÃmÉù°@ÿÿÿÿÿÿÿÿÓ³þÈ´@~iÀØµ@^Eä¿ø_x001F_¹@_x0010_ýa_x0016__x0019__x001F_µ@,_x0013_F¥FÌ@èm-9ôVÂ@ö#Z_x001F_ph¾@ÎÒÀkáÂ@~Ç¢_x0002_Ø½@~)?_x0017_%þÃ@üãËÝëD½@±æ*Tø_x0018_À@_x000F__x000B__x0004_eâÀ@	_x0017_ÑAX³@¸¾b1îÆ@_x0001__x0002_P¤r¯¹@9¼m_îÂ@_x001C__x001A_S_x0007_Æ@ß6I`)ßÍ@"PÒW_x001B_Ç@QXÁ±½@²_x001C_1_x0008_½Â@_x0001_v]j¹¼@ÿÿÿÿÿÿÿÿÿÿÿÿÿÿÿÿÿÿÿÿÿÿÿÿÿÿÿÿÿÿÿÿÿÿÿÿÿÿÿÿMÞ8^ù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°_x000B_¢G¹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c¼»Ç»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_x0016_/«Øg@ÿÿÿÿÿÿÿÿÿÿÿÿÿÿÿÿÿÿÿÿÿÿÿÿÿÿÿÿÿÿÿÿÿÿÿÿÿÿÿÿÿÿÿÿÿÿÿÿÿÿÿÿÿÿÿÿY®0®_x0001_©@ÿÿÿÿÿÿÿÿÿÿÿÿÿÿÿÿÿÿÿÿÿÿÿÿ ÞW·ª_x001A_º@éàèÝ\Ê@_x000E_p8Â¿@Æép«²oÁ@ÿÿÿÿÿÿÿÿØnûë_x0006_+§@Uc§ _x0005_¿@ö¡_x0001_|^ÞÀ@L¸¢p)´Å@3j5Ç@#y!hÈ@_x000E_~f4ñÁ@_x0018_ÅäÏÇ¼@ôÈ¡_\Å@_x000F_6!Az-Î@¥üÿ_x0004_Ç»@uðÂ÷«À@_x0004__x0007_3_x001E_âP1Â@É[Y_$¤¶@ÇôB.É¾@Æ§E"¶¸@.þ±¸_x001A_Â@f_x000D_q_x000D_Ü·@ªÑM¶½Ç@îÈMw_x0019_Ä@ÿÿÿÿÿÿÿÿDûþÀ@_x0015_fÅjüÅ@¢!Ä_x001D_x¸Á@Ó_x0005_¦ÜÊ·@P£.¿þ_x0003_Å@È àQÞ®Á@çÚòö_x001A_À@s+AÜlÄ@þÄ&amp;.ºSÉ@_x0004_y[&gt;¿@¢_x000C_ýªÈ@ÉÓSkÀ@¯ØÜÏ)Á@YÞ;ðSÆ@r_x0001_¢Ü¤±@6E~¢5Å@|'&gt;ÔÃ­²@²À_x0005_H«dÄ@_x0002_×_x001F_[u¸@&amp;@ _x0014_¾@7_x0004_\J,\Ç@AO í_x0015_·@ÜEÔ_x0006__x0001__x0002_ÇÉÂ@-ÔÄ&amp;µ¯Â@Ì¤xÉ@jÞlQ)ùÆ@)aËTA¾@½#?_x000F_QÀ@Z2j_x001A_=Ä¹@h?&lt;À@öW\¯(½@0_x0015_ _x0013_OóÇ@±={½Ã@î?ìP¾Ä@_x0017_³_x001E_³@_x0006_!{QËË@_x0011_åTüGÂ@ý^bO_x0008_Ê@ÿÿÿÿÿÿÿÿ¹Õ_x000F_¸_x0001_xÁ@v¬_x000F_( È@í_x0002_ÐïÅ@ªi/ó¦/Æ@u·Ü±~º@yó_x001B_ÎÍ@Æ~_x0018_zÐÃ@_x0005_¡¸ì;Ã@8H_x0014_!©¹@æàNí.æÄ@ô}|_x000D_L!¶@£^_x0012_C´@p_x0008_·_x0004_Ã@_x0016_á_x0016_MXÃ@øÉC@Ä@_x0001__x0005_ÆÌI÷_x001F_sÃ@¾ñ_x0014_0P»@V£ÕriÂ@GN_x000D__x0019_øPÁ@bt6_x001B_¡½@b+_x0001__x0018_ìo¼@_x001E_j?q~Ë@ñ¼o-¼@ÿÿÿÿÿÿÿÿvólm]n­@c_x0001_-ôØ´»@¬£T_x000B_(_x001F_´@¯ôêd&amp;qÆ@ÕÑuÔ_x0016_Ã@_x0002_ÈÁcÙº@¤Aª _x0004_Ä@ÿÿÿÿÿÿÿÿ_x001E_»Òb:ä¡@&gt;õG^_x0003_-°@Â!w^¿@ÿÿÿÿÿÿÿÿÿÿÿÿÿÿÿÿÿÿÿÿÿÿÿÿÿÿÿÿÿÿÿÿÿÿÿÿÿÿÿÿÿÿÿÿÿÿÿÿÿÿÿÿÿÿÿÿÿÿÿÿÿÿÿÿÿÿÿÿÿÿÿÿÿÿÿÿÿÿÿÿÿÿÿÿÿÿÿÿÿÿÿÿ_x0001__x0002_ÿÿÿÿz_x001F_Hº»³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%ùZF³@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8_x0013_×_x0008_Ó¥@ÿÿÿÿÿÿÿÿÿÿÿÿÿÿÿÿÿÿÿÿÿÿÿÿÿÿÿÿÿÿÿÿÿÿÿÿÿÿÿÿÿÿÿÿÿÿÿÿÿÿÿÿÿÿÿÿÿÿÿÿÿÿÿÿÿÿÿÿÿÿÿÿÿÿÿÿÿÿÿÿÿÿÿÿÿÿÿÿÿÿÿÿÿÿÿÿÿÿÿÿÿÿÿÿÿÿÿÿÿÿÿÿû_x0013__©ÎÇ@¸r!¿@ Wáïà¼µ@_x0001_PâIÃ@¼CÖÀhÓÀ@&lt;H8_x001E_(sÊ@_x0001__x0002_Uª&gt;wªÆ@5?¸»(Á@o+'¿9üÂ@î~Od³@¾î _x0016_sê¾@_x0016_:ÿ_x001E_º@ÿÿÿÿÿÿÿÿý_x001F_D(æéÂ@9TB_x0007_vÑÈ@*AÁ_x0008_aO¾@Ò_x0014_ýõ÷Ëª@Aa_x0011_ÅÀ@y_x001F_à¿ïÅ@²Á=¹¸@IBuL\Á@¿îu_x0012_¶ýÀ@ÈS¦©4^Â@£L«u._x0019_É@j«þÛhÈ@x=û°wÀ@w_x000C_Ù7¢u¸@_x001D_Î&lt;º_x001E_À@îKÛå¿@©¡G_x0017_|]»@_x0008_V3TÃ@L¶_x000C__x0005__x000D_7Â@%ÚB¢".Å@8íL}¾@ô{;ØuçÊ@9_x0003_a_x001A_!b¿@ÌØs¹@3­kï_x0001__x0002_ÊÃ@i_x001E_vIÄ@ü²ôñ|Ç@_x0001__x0006_õËX½@ÈÛÌR¸Bµ@ËÂu;`À@n·qõQN¹@ktF°»@H®=_x0018_lâÃ@"_x0004_,2/_x0007_¼@\_x0006_ÇH]Ä@è»¹!©&gt;Í@W£3Ä@_x000C_¾5ôÐ¢@\²_x0015_¦·@ _x001C_Ðo_x0015_;È@ÜçîÔ#_x000F_¼@2_x001B_¥ì_x0008__x0004_Å@O )æ)	Ä@ºq_x0001_k;_x0015_À@G°1ÂaÃ@fÊ«tÀmº@f7gN´@~çY¢:·@Rîa®@½Ð'YMÂ@TzA­î¼@Ô_x0013_N¶@$M0·ÔÕ¼@ÿÿÿÿÿÿÿÿ_x0006_I_x0005_ý¨R½@I_x0005_7Ý´Á@_x0006__x0007__x001C_ð×¦_x0019_Ä²@*ø­¹Á@»Ã:xà[Æ@`"_x0011_üÀôÄ@_x0003_¶ÃJÁ@_x0008_¸EÀÌÄ@im­â_x0005_Å@0úö_x0015_#Æ@¼s£°ÓÅ@p_x001E_ðNRÅ@A±¡vÁ@_x0019_R_x0006_­_x001B_,¾@²_x000C_:ÊiÉ@$Ç!óË@â~qïæf°@0F_x0019_Û_x001E_Î@ÿÿÿÿÿÿÿÿ0BKò·@³ÛPÖÀ@Úß¬G_x0011_á½@ÂP)ÙåëÁ@|ÛÌ2^°Â@å_/¨zÇ@ì±_x0002_{zÛº@¢q3_x0001_D_x000F_Ê@kAM¢ÛÆ@ø_x0003_Â@_x0004_ÙK]mÂ@­/R¸vÆ@&lt;GÏ"70Ä@J`_x0016_9Ç@ÿÿÿÿ_x0001__x0002_ÿÿÿÿÿÿÿÿÿÿÿÿÿÿÿÿÿÿÿÿÿÿÿÿÿÿÿÿdúñ«¬@ÿÿÿÿÿÿÿÿÿÿÿÿÿÿÿÿÿÿÿÿÿÿÿÿÿÿÿÿÿÿÿÿÿÿÿÿÿÿÿÿÿÿÿÿÿÿÿÿÿÿÿÿÿÿÿÿµÒdÀ§@ÿÿÿÿÿÿÿÿÿÿÿÿÿÿÿÿÿÿÿÿÿÿÿÿÿÿÿÿÿÿÿÿÿÿÿÿÿÿÿÿÿÿÿÿÿÿÿÿÿÿÿÿÿÿÿÿÿÿÿÿÿÿÿÿÿÿÿÿÿÿÿÿJõµÎz@ÿÿÿÿÿÿÿÿÿÿÿÿÿÿÿÿÿÿÿÿÿÿÿÿÿÿÿÿÿÿÿÿÿÿÿÿÿÿÿÿÿÿÿÿÿÿÿÿÿÿÿÿÿÿÿÿÿÿÿÿÿÿÿÿÿÿÿÿÿÿÿÿ_x0001__x0002_ÿÿÿÿÿÿÿÿÿÿÿÿÿÿÿÿÌ¶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¿­FbÚ¢@ÿÿÿÿÿÿÿÿÿÿÿÿÿÿÿÿÿÿÿÿÿÿÿÿÿÿÿÿÿÿÿÿÿÿÿÿÿÿÿÿàµ2SÏ§@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Ð_x0012_Í`¿@Yt¯­@$ÿua&amp;¸@«_x0008_·p¦ ´@ÿÿÿÿÿÿÿÿH~ð-×®¹@¬+tÈkaÁ@È»_x000C_gQ$²@KCK»@_x0005_³çÊ½@_x001B_FqHã±@ì_x0001__x001D_×­¢¸@ÿÿÿÿÿÿÿÿX¹nåá¹@ë_x0002_Jú_x0018_µ@â@&gt;ÕC3¿@x_x0006_Ì_x0005_Ô¾³@Ã`º²D¯@6Aí¯±_x001E_º@_x001E_ªçg_x0004_d¹@Læ_x001A_¥lD@¡±_x0015_±ÀÃ@ÿÿÿÿÿÿÿÿº´_x001D__x0013_©Ä@&amp;£)_x001C_¡û·@_x0016_K1ç*|º@í4û _x0001__x0002_1þ¸@WÉ¥-´º@ztåÙÑa§@ì_x0014_è+_x0019_Ó²@Ë~	D_x000C_Ø·@h±_*_x001B_»@¦_x000F_]c&amp;°¨@"ß÷RÂ±@ÿÿÿÿÿÿÿÿ_x0016__x0008__x0015__x001F_¼¸@_x001A_Iv_x0018_t,¼@ùÀh¾~©@(/Ó'Cû®@&lt;_x001F_Ä5ùàÀ@ÛøõÇ/»@ØüÀp¸@­_x0013_H©:µ@¦î:Ì¹@ª[-Aº°@îAAi2ì­@2!"ÿ_x0017_J·@¨ivÝÏBÀ@ù+º_x0014_¹@´uÈ÷W»Á@q,Ãè_x000B_ª@_x000C_:ýÚ¬æ´@_x0017_è_x000E_ò&amp;Â@ª¹_x0016_®·@4_x0019_À¼@}5ëKSº@Uq_x000F_llyÂ@nÎ£áÿ(¶@_x0001__x0002_ÒÌ·©ßA´@¥ÁëH_x001B_¾@áù_x000B_ôÀ@jj_x0010_Æò­²@ÕþHvË«@Ðnäû_x0015_±@°âÙ_x0004_°@ÑF¥ô±¶@_x0010_§Û{f»@620vl±¾@úm_x001F_zµ@üOiG|³@	¶;±´@ÿÿÿÿÿÿÿÿ2__x0018_N6½@+®t`fã¶@n¨;]_x0015_½º@_x0005__x0005_è_Ì»@Cü_Ë\!¥@ÿÿÿÿÿÿÿÿIaK'Ë_x0002_·@_x001E_*ãÖR²@.»3_x0004_%¶@P¤_x001D__x0006_íT³@µ&amp;·_x0004_h´@~_x000B_C¦º_x0002_½@ºãAô2À@Ï&gt;_x0002__x001A_cÍµ@ªKqºO±@_x001B_{K½@?o§áí¾@p}"u_x0001__x0003_ìþµ@{¨_x000C_C£¼@eïHaÀç³@ðe±Yª8¼@Ö(UPÁ ·@¾_x000B_ÁZ_x0015_µ@_x001B_ÓçâÄ·@»d-4ÊL°@Ât	²\ä°@Âú_x000E_ÖÂ¬@ÃÝ_x0002_Cß_x001D_³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Òt°e_x0013_l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À¾×_x0002__x0003__x0001_{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puÓÏ_¢@ÿÿÿÿÿÿÿÿÿÿÿÿÿÿÿÿ_x0001__x0005_ÿÿÿÿÿÿÿÿÿÿÿÿÿÿÿÿÿÿÿÿÿÿÿÿÿÿÿÿÿÿÿÿÿÿÿÿÿÿÿÿÿÿÿÿÿÿÿÿÿÿÿÿÿÿÿÿÿÿÿÿÿÿÿÿÿÿÿÿÿÿÿÿÿÿÿÿÿÿÿÿÿÿÿÿÿÿÿÿÿÿÿÿÿÿÿÿÿÿÿÿÿÿÿÿÿÿÿÿÿÿÿÿÿÿÿÿÿÿÿÿÿÿÿÿÿÿÿÿ'Ç_x000E_-w´@_x0004_55ÙQÁ¿@ØY ¶@Ç&lt;X_x0019_*¿@&gt;íõ%_x0011_]³@R#¢ÒÕ¹³@Ç'_x0002_Sz½@*FÂþØÀ@ÔzzK_x0003__x0019_³@J*_}¼@îLxsp§@ªºncº_x0002_½@`Ê¹Á@ )i_x0015_ª@-_x0004_Ä_x0015_³Æº@k¤x½_x0001__x0003_fn¶@É#¼4Þ²@F;õÁ±@_x0002_©_x0010_È×­»@¬_x0003_\ ²@óÊt%=³@!+½C·@¼_x000C_ß÷¶@ê°_x0003_C_x0007_æ¨@BfØ²´@xjÌ:ffª@ÿÿÿÿÿÿÿÿ_x0001_ÑØ	J¸@áö#¹?½@ª_x0007_ÐW&lt;@_x0016__x000C_öTÑ¹@ËTÒÄ¼@·KÌ%Æè®@¶yPç®±¾@Ð®_x000B_÷\_x0007_¼@Á_x0018_@¥º=·@_x0002_"ò{¹@Bî_x0001_E?Á@Þ_x0017__x0014_ÿñ¡¿@¦añ6aF»@¢EÌT´@Òu?I_x001C_è¶@«ÓþÄX$Â@H`Ò¥ÙøÀ@CÇ%³'±@Ô\`6)W¹@ÄZ$Ö±N£@_x0002__x0003__x0011_ÜÄR_x001F_º@d(÷ô»@Ð*&amp;é¸@k2¶ÿvý¸@»0¡aÙµµ@ÿÿÿÿÿÿÿÿ¥ò_x000D_ÜcÃ½@Îjý¼·@¦è|åv·@îÔ·o_x001C_¶@Jý8ð·@_x0003_ðK	¬_x0018_¾@$kÙ"çmµ@;×(_x0005_À@ý¹¸×gXº@"´$_x001E__x001A_´@ôÁéwDz¸@îË®ÙÂ@_x0017__x0017_[Á_x001F_¹@l²Fð§¹@_x000E_ûÿùõÌ¸@¸³£`¼Ô±@_x001A_³_x000F_×_x0014_.¬@Êã_x0002_LÆ´@¿O}Ï_x0002_â°@ö²/ï_x0006_2®@W4R÷1¼@¾îÚ&lt;1º@_x0001_q4*4Ä@Õ4_x0008_F_x001F_7À@8øå31R²@á;ì_x0004__x0005_!_x0005_²@j_x001C_OQ¶@N_x001C_9Mºs°@ÿÿÿÿÿÿÿÿ+Ì?N»µ@lÖÚQd_x0011_µ@¿v&gt;_x001E_7e¾@É¡:yÞá¾@ë_x0003_1Q±@ToËæ°@_x0002_èê_x0016_¯@æ_x0001_Ç_x0008_æ³@ák _x001D__x0017_°@_x001F_~FÀ@UÒ2A0x¥@Ý:Ð#¸@_x001E_HÏ¥_x0018_êµ@TÑX¤þÂ@0éÌí[_x001B_»@-9Fr3µ@ÜL×n«_»@M&amp;_x0015_v_x001F_­@ÿÿÿÿÿÿÿÿÿÿÿÿÿÿÿÿÿÿÿÿÿÿÿÿ~îJîr@ÿÿÿÿÿÿÿÿÿÿÿÿÿÿÿÿÿÿÿÿÿÿÿÿÿÿÿÿÿÿÿÿÐ÷]Ú_x0001_f¥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ø\»¼P¬@ÿÿÿÿÿÿÿÿÿÿÿÿÿÿÿÿÿÿÿÿÿÿÿÿÿÿÿÿÿÿÿÿÿÿÿÿÿÿÿÿÿÿÿÿÿÿÿÿÿÿÿÿÿÿÿÿ-wôòQ®@ÿÿÿÿÿÿÿÿÿÿÿÿÿÿÿÿ§_x001A_ÄA¤¥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=^_x001A_°1#«@ÿÿÿÿÿÿÿÿÿÿÿÿÿÿÿÿÿÿÿÿÿÿÿÿÿÿÿÿÿÿÿÿÿÿÿÿÿÿÿÿÿÿÿÿÿÿÿÿÿÿÿÿÿÿÿÿÿÿÿÿÿÿÿÿÿÿÿÿÿÿÿÿÿÿÿÿÿÿÿÿÿÿÿÿÿÿÿÿÿÿÿÿÿÿÿÿÿÿÿÿÿÿÿÿÿÿÿÿÿÿÿÿ¡Â6½@¿f_x0016_-½·@|³s;}ã¿@ÿÿÿÿÿÿÿÿÊÖ_x001B_|_x0002__x0008_4²@5wµi¥¶@â­WI_x0003_Â@Ñ@nÀ7´@ÿÿÿÿÿÿÿÿ{8!'_x0005_¸@õ_x001B__x001B_pËC¹@Ù1-2Âg«@Lt¶çkN°@¦.Ù_x0018__x001A_»@_x0004_1,Võ¼@¿_x0012__x0015_ìåÁ´@;Ãk_x0008_v_x0004_¹@_x0014_-^*¼@p_x001D_BæÎï³@&gt;£c_x000C_F¸@¤_x001C_1ó2/²@0/æ}Ã@Üu«_x0017_Ý»@$!u­i¸@:¨´­@GÁ"rò¶@_x0007_¸CÊñs¿@}ëÈ_x0018__x0003__x0003_º@ó2é_x0001_{4¼@_x0012_ê_x000D_çº@·?Ü.º@]X 3QN±@_x0004__x0006_è·õµ@Z'¨+B²@_x001C_ãÆ_x0004_§ü£@_x0002_#Õþ4¾@_x0002__x0003_dgà1^º@_x000B_áoyÜp¶@[_x0018_j`¼@_x0017_®_x000D__x0002_IÁ@"_x0001_Ì_x0018_¨¬@Ø¯ %È(À@_x000C__x000C_·×}Â@l û`è_x0008_»@Å#%H»@'FG§Á@Å¯Æ¥á·@½¦³&lt;µ½³@ÜwÒ:±@0Ð_x0006_ò5¹@æ	0¥_x001B_·@Ï_x0004_¼À±¾@y_x000F_¸$9ª@4¹®L©@yà½«fµ@ÿÿÿÿÿÿÿÿV_x0011__x0005_ª9Ñ¸@3IãÀÎYÀ@@»_x0003_Âµ@tvü @UNâ_x000B_Í£À@®ÏQ$Æ¹@&amp;%%7Ó¾@ÿÿÿÿÿÿÿÿÇn.ÐÙ_x0010_¿@¤vñ+Z½°@ÿÿÿÿÿÿÿÿÚ_x000E_ _x0003__x0005_ÿD·@;Óõ_x0019_å¾¶@Ì_x0003__x001B_ñ.d´@ì¿¼qõý±@¬ä[_x0002_F³@i-É©_x0015_¯@|Kð?°À@_x000C_ã¹ÿ®@JA_x0004__x001A_Å@_x0008_Î²_x0019_L}µ@Û³.º_x001D_´@}½_x0001_f_x0010_°@Öó_x0018_N­º@)I°`è°@kµ:xdc»@7¡)#9¶@*_x0017_Qè¿¹@}_x0014_&gt;ò·@ÿÿÿÿÿÿÿÿ='ècð¨@öu»¥9Ì¼@ºEE¹Å¹@#èÚÃll½@ÚV §~_x001E_µ@	¤´Ø¥@%_x0004_À-É_x0002_µ@lDT,	³@-oc	_x0005_{¸@¯A_x0006_¸´@_x000C_Ø_x0001_c³@åò7ö1_x0010_ @¤Ýâ_x001A_¢±@</t>
  </si>
  <si>
    <t>ab6e448eddb6d2fc1d82f37730b940a6_x0001__x0002_ÞH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igåû_x000C_ò­@ÿÿÿÿÿÿÿÿÿÿÿÿÿÿÿÿÿÿÿÿÿÿÿÿÿÿÿÿÿÿÿÿÿÿÿÿÿÿÿÿÿÿÿÿÿÿÿÿÿÿÿÿÿÿÿÿÿÿÿÿÿÿÿÿÿÿÿÿÿÿÿÿÿÿÿÿÿÿÿÿÿÿÿÿÿÿÿÿÿÿÿÿÿÿÿÿÿÿÿÿÿÿÿÿÿÿÿÿÿÿÿÿÿÿÿÿÿÿÿÿÿÿÿÿÿÿÿÿÿÿÿÿÿÿÿÿ7±ÿ¥PÌ@ÿÿÿÿÿÿÿÿÿÿÿÿÿÿÿÿÿÿÿÿÿÿÿÿÿÿÿÿÿÿÿÿÿÿÿÿÿÿÿÿÿÿÿÿÿÿÿÿÿÿÿÿÿÿÿÿ_x0001__x0002__x0001_»îNz@¦@ÿÿÿÿÿÿÿÿÿÿÿÿÿÿÿÿÿÿÿÿÿÿÿÿÿÿÿÿÿÿÿÿÿÿÿÿÿÿÿÿÿÿÿÿÿÿÿÿÿÿÿÿÿÿÿÿÿÿÿÿÿÿÿÿÿÿÿÿÿÿÿÿÿÿÿÿÿÿÿÿÿÿÿÿÿÿÿÿÿÿÿÿÿÿÿÿ#¶ÙäD_x000F_­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nf8Rùa¨@_x0001__x0017_«@_x0017_{O?´@_x0018_.îRÍ°@î{t"­°@/$)U_x0012_®@eA|_x001D_n¼@î¬ÅÒGÚ£@÷ýÔÃ_x001B_à¹@á«¦2_x0012_Cµ@°£_x0014_b&amp;Q¶@_x0008_!³__x0014__x0019_Á@ÐãBa¸^¿@_x001A__x001A_0._Ü±@Õ_x000D_¼Ý÷½@`aÓ_x0002_¨Ïª@_x0018_¦ÊÃ_x0019_#Â@Ä·_x0019_0_x0008_±@/É	_x001D_;§@_x001F__x001B_²c»@ª:Xî¸@p=®cêÒ³@ð]&lt; ¨¼@¾Ms:CÀ@Íã¾dÂ@_x0003__x0006__x0015_åûÕKÄ@¯*¤«»@_x0006_N^)_x0016_J½@ã±afv_x0019_ @Öª_x0015_«¹@åÏ28Á@Qo-Hò©@[M /¦iº@_x001D_|Såíw¹@`ÁÙ_x0017_L©Ã@\K®kI\´@ÿÿÿÿÿÿÿÿ¸û1l+^·@_x000C__x0004_Õ{°_x0004_»@âÄRà:y¶@è¯æý_¼@Ñ¥¯^G¤@_x0012_OF²@|ç½ÃÆ¸@@_x0002_MÙ º@}sý9_x000F_*¯@¿_x0001_3{¶Âº@_x001D__x0017_7úJÎ®@u&lt;)%m_x001B_·@=Ö&lt;_x0005_v_x0018_À@tÉQ_x000F_*«Á@_x001A_°Ð·ÿï«@|\Rû_x0010_E¹@p(©î+¼@ÿÿÿÿÿÿÿÿª_x0016_khõª¸@þ/pÒ_x0002__x0003_R6²@wìQÛÈµ@çy_x000B_OU[µ@Û HÀ0¬@Q_x0018_2ç_x0018_´@TÖ#_x0006_ÒF¿@ÿÿÿÿÿÿÿÿ¿_x0019_U_x0017_pW³@n-í`_x0004_é²@_x0014_CÔY²@WëC_x000E_ë¿@Y_x0004_³ÿ_x000C_³@éXÂ_x000D_¾Ù»@_x0008__x0013_éÝÕY¸@&amp;);Ê¹º@6öíÉ__x0018_±@0b_x0004_ÎØ7»@×é©rHÀ@¼­©°^¾@ÿÿÿÿÿÿÿÿ_x0001_æJ¬¢%¹@Å&gt;ü±_x001B_µ@b _x0001__x0005_½@nWHu ´@_x0016_´®ß¶@Ù_x001D_Õ(u¤¾@,½pb)ùµ@L_x0019_S]W°@L{@_x0018_î¾@¦ú_x000B_Ok9º@°ùÝ¨(¶@r_x001E_ï4M_x0014_¸@_x0001__x0002_Dâç_x001F_7x·@AWyÒAõ½@¿Ãþ_x0013_©ÿ¶@J¬¿»_x0011_æ·@àL_x0017_ÊÁ³@ÉùDÿ@¸@°únN}µ@º,m&lt;±À@UYC¬(¶@®_x0005_GN£ñ¼@Ï@ÅSk¤·@¤µ_x001E_sR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X­¤r_x0015_7©@ÿÿÿÿÿÿÿÿÿÿÿÿÿÿÿÿÿÿÿÿÿÿÿÿÿÿÿÿÿÿÿÿÿÿÿÿÿÿÿÿÿÿÿÿÿÿÿÿÿÿÿÿÿÿÿÿÿÿÿÿÿÿÿÿÿÿÿÿÿÿÿÿÿÿÿÿÿÿÿÿêzq&amp;¹©@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ÿÿÿÿÿÿÿÿÿÿÿÿÿÿÿÿÿÿÿÿÿÿÿÿÿÿÿÿÿÿÿÿÿÿÿÿÿÿÿÿÿÿÿÿÿÿÿÿÿÿÿÿÿÿÿÿñÄ8Õc´¡@¦q]ÿ/¹±@@*3¡Òã©@öÖÝ&lt;7·@2O_x0002_YÙ«@¼z²BóM´@¦î_x0018_R	Õ°@h*µæf_x0003_²@_x000E_Þ_Pá­Â@H_x0007_Ø¨e~´@_x0012_OcÆC¹@_x0001_QR¼°@þp¥ìw¹@ _x001A__x0013_ßñÿ¼@þmY7rÄ¥@67íô!ÌäOÁ@@4_x0007_»µ@Ç__x0004_*ø¹@ÂzêÂ+9¶@_ï_x0001_`³³@ýÿÿÿ_x0002__x0001_66_x0003__x0001_66_x0004__x0001_66_x0005__x0001_66_x0006__x0001_66_x0007__x0001_66_x0008__x0001_66	_x0001_667_x0001_66_x000B__x0001_66_x000C__x0001_66_x000D__x0001_66_x000E__x0001_66_x000F__x0001_66_x0010__x0001_66_x0011__x0001_66_x0012__x0001_66_x0013__x0001_66_x0014__x0001_66_x0015__x0001_66_x0016__x0001_66_x0017__x0001_66_x0018__x0001_66_x0019__x0001_66_x001A__x0001_66_x001B__x0001_66_x001C__x0001_66_x001D__x0001_66_x001E__x0001_66_x001F__x0001_66 _x0001_66!_x0001_66"_x0001_66#_x0001_66$_x0001_66%_x0001_66&amp;_x0001_66'_x0001_66(_x0001_66)_x0001_66*_x0001_66+_x0001_66,_x0001_66-_x0001_66._x0001_66/_x0001_660_x0001_661_x0001_662_x0001_663_x0001_664_x0001_665_x0001_66_x0002__x0003_6_x0001__x0002__x0002_7_x0001__x0002__x0002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_x0005__x0006_u_x0001__x0005__x0005_v_x0001__x0005__x0005_w_x0001__x0005__x0005_x_x0001__x0005__x0005_y_x0001__x0005__x0005_z_x0001__x0005__x0005_{_x0001__x0005__x0005_|_x0001__x0005__x0005_}_x0001__x0005__x0005_~_x0001__x0005__x0005__x0001__x0005__x0005__x0001__x0005__x0005__x0015_]YÝþÀ@õE^ÏâJ»@[_x000E_ì_x000E_Ó§@J¢4ËàÊ¹@_x0002_0_x0006__x0016_Ð_x0018_¼@_x0018_I"åa·@ÎëEÛ¦#¶@¼ú0q·qÀ@HÊ)¡iW®@bÉ/ýÕ·À@)È©VXÌ´@n_x0002_*0µ@L¡½Ö_x001F_-À@4Sôdå·@ºÊçi`Çº@¦ÑÚ_x0010_§¿@ïÀÌ?_x0016_c¶@bQà\­¸@Ó_+ïß¯@qwö½@æ¤*D_x0003_³@M)§ügvµ@¤_x001A_Ühî´@ì_x0006_û_x001B_¯@Ñ6Ø_x0004_¸@úô¨_x0003__x0004_ÇÛ¶@Nsõ¤§@L¹_x000B_ÏÜ@°äòÁ.ó½@°0f@Zû³@Ç£æúq²@_x0008_r6Ìu±@bë06ß½@,4_x0013_¡2º@ê¹­¨®@l/tK´@_x0001_¦ :¾@9ç! Õ_x0006_·@å_x0002_+_x0019_1±@°~W_x001A__x0012_L¸@_x001C_sQêÇ¼@²/b~SV»@:ëÓ&gt;Jo¸@ÿÿÿÿÿÿÿÿ3I¸Ãgº@ªi°ÚIÄ²@_x001B_Ê?×¢L°@¨NÃë&lt;½@ià4»é&lt;¢@Ó_x001E__x0004_9Ô-²@¥_x0006__x000D_µlôÁ@B_x0005_SF¤Ý»@1_x0010_íc_x0001_JÀ@XlÄý_x0016_öµ@ÿÿÿÿÿÿÿÿT?G;Ð¸@,_x0014_/&amp;¥¼@_x0001__x0002_è¶&lt;)¯¹@mºëvr¦»@&amp;¦êË@:¼@å_x001C_!,Y®¾@¸Çô4_x0019_»@ñ_x001C_UjÃ@_x0019_ôe_x0016_Wq³@ë»_x000C_{\¹º@¬ìû_x001D_õÄ@|¢®_x0007_§¶@êQ×Ã"³@_x0010__x000D_vé³@Orm_x0018_Ó´Á@ïÊfÀ×Å¿@ð¡ê_x0002_¾¼·@eÖWw6¬@_x001F_±b"í¸@_x0012_3'iÿ¬@ûõö3µ@÷xäþÓè¾@\ë`Ñ²@ÅåÄ-1ª@iá£/\_x001E_¿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`q_x0005_÷î_x0005_¢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,_x000D_=ì¯@ÌäÜ.Ô_x000D_®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0007_!3*Â¤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_x0018_ïÝï_x0007_Á@_x0017_eCc&amp;¿@_x0001__x0003_v_x0008_ÎJÓ6´@ÐqÊ]Â¾Á@çv_x001A_AVU¹@_x0016_ù¶º@J_x001C_y`nÆ¼@5ÑâºSº@_x001A_\ÁðÂ@ÍgJj¢(»@|_x0011_å±WE¢@öÁ»_x0007_À@(2ª Yø¼@\Q#µ@HüG¶@KÉf.ò±@×@ß3ú®@½=Ük_x001A_§@ÿÿÿÿÿÿÿÿðiôy½@¿vÄðHØÀ@§UÐvªÌ·@Ã¬C¹Ëµ@e_x000F_À_x000F_µ@_x0002__ÐF"¹@_x000E_ÝjR³@$FoCô@Pü×_x0014_³Y»@ ÒªÐH-²@-K_x001D_Hj¶@ð_x0014_g»óZ²@_x000E_uÆ9[QÂ@ÜÆ^{Ü²´@Ê/Dª_x0001__x0002_[_x0001_¼@7}dô"\Á@cEÏ"¨@a÷+_x0003_&lt;³³@Fa_x000B_a7À@Ú öqTÀ@¶Úr@³T¶@&gt;0L&amp;¾@§¯|_x000B_dn¼@&amp;ÊbA¹@._x0013__x0002_³@åsüº-®@ËÑóµ@?_í2¶@j§orZÚ±@_x000E_Â1ä²¿@ÿÿÿÿÿÿÿÿÿÿÿÿÿÿÿÿày!~¤º@Ú~`=Ã@+ûW_x0004_p¸@¹ë¦Æ·@_x001E_JÝÇß¿@?p£¸°@ß¿¬g±@ëXj_x0012_Ê¶@_x000D_&gt;^l¾²@'û]Ò½Ä@_x0018_NASñ¸@5àfd&lt;¥¸@+_x0005_"_x0019_³@_x0004_ºÅÞµ@_x0001__x0004_Ù%:¸!_x0011_·@_x0010_hyù½@K{8z_x000B_¸@¯_x0013_èU²_x0016_°@ÊA½_x0014__x0010_Î½@ã)TåH1½@ÿÿÿÿÿÿÿÿ§öØ/_x000E_Ý°@â]ÕK·uµ@_x000F_;P»@ð_x0012_bQ_x001B_Ý¤@_x0002_FÒ_x0004__x0011_B¾@Ü¥|Éë´@ãÕ;Û	X°@$MÇaå»@CÛ¬¼©P·@ªÇô¶3¼@ÂG§4Ò³@Ý¥_x0003_·MÐ¹@íd«_x000C_qT«@2¶a¹~@¯z`A&amp;_x001C_·@KØ¹¹@¯_x001A_8\8Ò¸@_x0012_Û_x000D_s¸»º@Ýæ¯wÑ¾@|B²"_x001F_º@¸Ê*_x001B_øº@1vÖ_x0005_uÿ¬@:¼ÁûJ¢¯@ì_x0014_Ùõ^¬@û_x0003_q®_x0001__x0002_H_x001E_´@_x0014_Ð+_x0017_.òª@_x0015_×"Á7¸@mô·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I« QUö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(&lt;¸o¼@+Ì£Î·@¬Âm_x0005__x0002_¨@Ø4¶¡@ÕDûÕ_x0007_Æ@`Å£Òôd²@_x0018_§_x001B_×_x000B_¯@väEÊG µ@/d¶¢c·@6ª:ä!±@+¯lÅ°ª½@&amp;­°,Ã@9£òý¤_x0013_Â@êÚ_x0010_M¼@ÃÊ^¬¾_x0001_®@ÿeÖµ@\.æ»_x0010_(À@ñ:[À@º^_x001E_&gt;\öº@Ð+h_x0017_»@_x001C_RêBI·@s_x0001_ÞÍ»@­iú{_x0003__x0004_*·@¾îíà¹@¨Û_x0016_m&gt;{»@z÷òµSc¯@_x001F_¶_x001F_¡N±@n_x0010_ÜâÈêº@F³þÅ°¶@æiú³·@x¾úq¹@ÿÿÿÿÿÿÿÿY _x001A_­?¾@ñ_x0005_?åÁ@×Áèénµ@_x0010_îá{´@¡»ì_x001D_uº@ÿK!±tÁ@R¤_x001F_²^mÂ@;Õ¸°_x0001_´¸@kw¹­@v©@¸áM_x0004_[Kº@_x001C_þ_x0010__x000E_ °@Û_x0014_}+8åµ@ÌÎ_x001F_.©¼@Ì¯~_x0019_Å±@MÞ¼Ó¹Ý¢@Õ6Ï_x001B_¹@£_x0010_l\I­@_x0010_L:_x0002__x000C_-´@_x0004_ê?Ú·_x000C_²@ú*®ê(¸@É¹_x0011_tÔ²@º¦4Mi°@_x0003__x0007_¬v|ÛÀ@÷_x000C__x0010_aBv¶@Ø¯5t_Ï¶@¢_x0004_rUùã´@Syå6_x0019_µ@+Å+=_x0001_³@gtÃg_x0019_¶@¨_x0002_¶å¹@í¯À_x001D_P¹@ÏBk¡ú¸@t)î_x0003_4$¾@_x0006_íª_x000B_¾@wO©bJX¸@Â_x0018_cì_º@9`P_x0001_Ðó±@_x0016_/µ©þ-½@:h&amp;_x0013__x000D_¸@3q¯}|°@ßI;õjò¶@ñ_x0005_¹É*Á@M«5¯M»@_x0001_ ëg¡_x0014_´@è¿Rë*³@Ew§CXñ¼@¢2~½@k_x0001_í¶ ¬@]VM´@®gs_x0002_ôxÀ@-È1¸@)ò*Dª@4Ûp1-µ¿@_x0018__x0017_eê_x0003__x0004__x0002_m´@à¹Gf_x0003_0¿@YP_x001B_Ñ1H¥@.Ú¯ç3W¦@gÉ²Æú»@î¾ê×'²@;é°_x0006_r¿@ã#­2ð¾@³ÿü|ð°@ðíO³@¨_x000E_;Ô95µ@iìtåÁ«@|G®_x0001_&amp;8¶@à+_x0015_ç³@ _x0019_ö§eè³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3/é-«G©@ÿÿÿÿÿÿÿÿÿÿÿÿÿÿÿÿÿÿÿÿÿÿÿÿÿÿÿÿÿÿÿÿÿÿÿÿÿÿÿÿÿÿÿÿÿÿÿÿÿÿÿÿÿÿÿÿBóÃ©ß¬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ýË&amp;µ@"yJë_x001C__À@""ûJ&lt;´@"¿Xµß*Å@ñqf_x0013__x0012_ë§@-_x0016_lÄ=,¶@Î¦Ô½=Á¹@_x0001_1h¨éiµ@Âê0Ë_x0011_Ù£@s8_x0014_uÕ¸@_x0002_ VÓ5µ@_x0001_Ä_x000B_°_x0001__x0003_Æ_x001A_ª@qM?Ãë¾@/Â@ªÀ@6_x000C_¼¸°È¿@«k_x001D_×®á­@3ss:e¡@ºðùÒ'·@_x0001_f¢vT¶@çM	%HO¼@_x0006_nðÕ&gt;«@nl9u_x001F__x000F_¹@dÿÜ×½@P®#Èý¹@h&lt;C_x0014_¼ª@hR	,kÛ¯@_x0011_ºÞ7i&lt;²@3Qì½@Ð`Ô¯¶@y_x0018_H*3½@i_x0014_)%±@®¿¤_x000B_µ@9E­°´_x001E_¼@q|8(ò¹@[	_x0014__x0011_~Rº@_x000B_-§¥v¸@Æªÿª(ÄÂ@_x0019_®|5_x0016_§@7&amp;È¼@Ò_x001F_Ä.¯·@·F4_x0019_bç´@Ü$¦)8·@_x0002_LÛúÎº@_x0005__x000F_áýs_x000D__x0004_¸@x`TÐÐ±@$\{øÁ@_x000F_­:þ?¹@%_x0008_Gç_x000B_ô¶@V:­Þ_x0015_¦@_x0019_é	ã_x000C_Ã@×%_x0005_ç_x001A_R²@ÿÿÿÿÿÿÿÿB­DÎû²@ÍYU¹FQÂ@N9LVû¬µ@_x001D_|~À»@8DEN_x0006_@vÉöjm¯@o_x0017_éÔ¨¼@ÿÿÿÿÿÿÿÿ&gt;[),!_x0001_º@o_x000E_ S¢Ë¶@_x0018_iÜ_x0011_U·@_x0008_ÕdJ7³@K_x0017_©l±6¸@_x0012_áÿ&gt;_x0002_½@-Ô¡6B7­@¤Rc_x0007_ðû¸@&amp;ÂÖ\®g°@_x001E__x001E__x0014_b_x0012_Á¬@DAooX´@$ç¹&lt;Rà³@Fãê'E¿@[_x001C_×7ô÷·@_x0003_ªo&lt;_x0001__x0003_D»@k Ñüo³@_x000C_\_x0002_Ôk»@_x0010_E´ÞB'±@¦¾_x001A_é²@åýB¤_x0017__x000E_À@V¨ÇKÀ¸@:­/_x001C_õ®@_x0018_$Âµ_x0018_¾³@ecJp±ªº@$©óFÃ¾@nTg_x0004_Ïñº@Â°Ø²]º@Üt_x0008_r¶@)P"_x000F_ú.¾@r¢pBÉþ°@(¥_x001A_ìJÁ@_x0011_|ê¬u_´@¸ÜRÕÎö³@_x0019_å¶Ò0_x0004_¶@¦ÖlÀ_x0014_.Á@ö¢H§l¿@Áv² q}±@_x0014_m_x0015_ÏËÀ@=U_x000F__x000C_þæ½@ÿ	s¤_x001D_­°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ÊÉâÚã³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¡¾ô_x0002__x0003_qµ@&lt;¤72¬ì¾@±¡d~hÂ¸@«õPJ_x0013_Â@º÷eGý´@u`f=Ã@_x001F_I_x0006_À@ç°®®_x0007_Å@_x0006_;ÿë[Â@_x0002_sØ¯BÅ@¿¡4ìwá¹@ä+ª_x0003_µ7Æ@àÀ¶wÉ³@_x0015_»-¸@è« u£À@Þß_x000F_ML|É@°î¼ÏV¼»@WuPZH_x000E_½@lé{öóÃ@:$mö-ÿ«@ÞB-°g±¯@ÿÿÿÿÿÿÿÿFLTû_x001A_rÁ@7U1n¯Â@UGÁãD_x0001_Ê@èª¹X*Ã@.ôðJïÀ@[þîïöëÈ@YÇõ&lt;_x001D_Á@ÇF¹WÜÅ@_x0007_(¾Ç@ÇÎxÐècÂ@_x0002__x0004__x0019_Ylã_x0001_BÁ@`%âÏ7»@UÚ%èÇ@îiÑB'Å·@=Ë#auoÃ@N _x0008_x´®Ä@l	_x000B__x0003_º@_x0001_È£={Ë@úý³åC9¿@¨*|GiÈ@wY·ÅôÅ@_x0007_mÎú_x001D_ð·@©_x0019_ê_x0004_ô_x0017_Ç@_x0008_ÅkÍ)É@_x0004_ª|¼@¶_x000F_úÚ_x0010_l¶@\¨ÒylJÄ@KñàROáÄ@ô^|_x0007_kgÄ@"û=å ¼@M|ÊmZÁ@@_x001C_KüáDÀ@_x0002_;¿àYoÀ@à_x0018_GÊ_x0011_ Ä@wõ¿_x000D_øñµ@¥tÿ&gt;D&lt;Â@j;Ïní&gt;Ã@Û	`ªT Â@_x001A_wÌ÷{ÿ¼@z~_x0001_Põ_x000B_ª@ÐnXï_x0015_4¾@_x000E_3(Ô_x0002__x0003__x0017_½@àÃµÚåÉÃ@¨Eü_x000C_âåÀ@_x001A_G_x000D_®Ã@äIm_x0013_=ª¢@!2ÙT¡_x0016_Æ@A=_x0005_æ»Ë@n:_x000E_YåÊ²@£h+W)Ã¿@KM4'Æ@ÌÁ~ªÑÁÀ@Wa_x0001_Ã@WzÙþÆ½@_x000D_íQFÅTÇ@F_x0003__x001C_Ù_x000C_Ì¾@Lj6_x001A_È@mòhùÌ¹@_x0003_âÙc_x0005_¶Ê@îð®M®ÃÌ@³S_x0004_·_x000F_Î@rÚÃICÀÁ@û÷jW_x001A_Ä@ÿ_x0014_¿ÙáÁ@_x001E_²p6#À@|ßI5Á@ô_x000E_/Z^Å@#\¦aºùÆ@8D8 iº@"rÂ_²Æ@_x001C_!'õu»@_x0003__x0011_â_x0001_Y¿@_x001C_¾Vñî²@_x0001__x0002_À ÄÀ¾@4îôÁð¶@ùµ¶¹ËÂ@¤_x001A_Ô;Mòº@_x0010_Òû&gt;Ò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¨[s´@ÿÿÿÿÿÿÿÿ_x0001__x0002_ÄÀ)/õ·@ÿÿÿÿÿÿÿÿÿÿÿÿÿÿÿÿÿÿÿÿÿÿÿÿÿÿÿÿÿÿÿÿÿÿÿÿÿÿÿÿÿÿÿÿÿÿÿÿÿÿÿÿÿÿÿÿÿÿÿÿÿÿÿÿÿÿÿÿÿÿÿÿÿÿÿÿÿÿÿÿÿÿÿÿÿÿÿÿÿÿÿÿÿÿÿÿÿÿÿÿÿÿÿÿÿÿÿÿÿÿÿÿÿÿÿÿÿÿÿÿÿÿÿÿÿÿÿÿÒqtY_`©@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ê©Ú_x001A_+µ@V;	ôàÀ@¬µæl	Á@ÉÁ"mÅ_x0002_»@-·Ëf_x0006_ÜÈ@¼6óôð¶@aM´_x000F_úµ@f¥_x0017_­mÎ@à_x0014_	!`¹@2ÐV­Â@­Í³~_x000B_Ä@_x0008_ðt}¥tµ@Ù_x0005_¸Ù:"¿@ Ïó_x0004_Ã@74Ç¶¸@6Îjôõ¾@DÒO6±ä³@këvXÇ@%_x000E_w_x000F_Ä@ûýU_x0006__x001C_¼@_x000D_ã;AÀ@_x0018_-_x000E__x001B_º@_x0005__x0006__x001C_kRä¡ÈÁ@ÚÃ! ðÝÂ@W_x000E_5_x0016_×nÀ@b9ÂK±Æ@_x000F_HzUé»@vg (Â&amp;É@á_x0001_¹_x001B_»ã°@m%¨Ç_x0001_º@_x0013_ý_x0013_»½@¬l¢¥ I½@_x0007_G4»@¾¨Zi+¨Å@¹o¡í}Ã@&amp;U*v«´@|_x0014_rë¹Ã@ù¨&amp;_x0002_õõÇ@§-5§fÇ¼@_x0015_H»_x0019_À@Õ¨vöe¿²@.=.}\·@_x001A_àÖóîq­@_x0004_RÐÔíÕÃ@áQuBCíÁ@ãÜì³¿@A_x0011_îZ_x000E_ À@T|x=%uÁ@è_x0003_ëtì¼Ä@]ê¤MDtÈ@·ÉQ_x0019_)¹À@_x0005_ÝqV1Ê@¢õ_x0005_Ë£QÈ@Ã;_x000E_¼_x0001__x0006_äöÄ@_x0002_s_x001A_Ù|ªÊ@ÂFÿ\iÃ@3wÈÅ@ÿÿÿÿÿÿÿÿrè»Ë_x0006_½@ÿÿÿÿÿÿÿÿÕ½**­ ¾@@Ê"²&amp;cz@_x0004_å1_x0018_Ð_x0019_Á@Y[¯ÏÒüÄ@_x001E_J{AïÁ@LÒVßá4Â@åÉé_x0004_¬Ë@ÅCÊ}6EÂ@_x001D_ÙÇÀ"¹@Pc_x0011_Æ@ÿöQí½©Æ@kÃ;_x0019__x001E_gÁ@h_x0005_èb_x000F_bÇ@6ày_x0008__x0006_¸@ñ_x0001_§_x000F_ú}°@Ê_x0002_µ_x000D_#OÀ@ÿÿÿÿÿÿÿÿ#Àb¹_x0016_1¾@j|_x0013_¤UO»@Ú_è40SÄ@µ_x0004__ÛBÇ@Í_x000E_Æñ_x0016_aÉ@-î_x0002_G¬¼@_x0015__x0005_VÚM_x0003_Â@W[Ó_x000C_pÅ@_x0001__x0002_Ð9ûµ"Â@ïÕÇ2*JÁ@S­àl%zÄ@GIªúÓ¿@î/_x000F__x000D_0³@t.Í_x0018_Ë@é´XäÇ_x0005_Ç@ö_x000E_Ën;_x000C_§@Q1_x0012__x000B_&gt;Æ@ÛVjé_x0013_Ã@l8ç[.Ä@|'îÓ_x0014_DÅ@ïé;j¡pÂ@ÚÅý­»Ç¶@·³äKIÃ@ÿÿÿÿÿÿÿÿÿÿÿÿÿÿÿÿÿÿÿÿÿÿÿÿÿÿÿÿÿÿÿÿÿÿÿÿÿÿÿÿ\i4_j²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ó¨{_x000C__x0003_«·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ö[Ö¼JH£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ÐèÇÓÎ_x001D_@ÿÿÿÿÿÿÿÿÿÿÿÿÿÿÿÿÿÿÿÿÿÿÿÿÿÿÿÿÿÿÿÿÿÿÿÿÿÿÿÿÿÿÿÿÿÿÿÿÿÿÿÿÿÿÿÿ_x0019_$Ì­g_x0010_©@ÿÿÿÿÿÿÿÿÿÿÿÿÿÿÿÿÿÿÿÿÿÿÿÿ4+óÀp·@«ìQ8Ä@P¶8ÞÎÀ@JòË?Ëü¸@ÿÿÿÿÿÿÿÿ Ý_x0002_ô=ÙÍ@¡·ÞyíÅ@ÆS©DxVÇ@¸M_x001F_ÂÌ»Ã@ÑÝÀÈ_x0011__x0019_Â@_x0001__x0002_u¡RlAÂ@æqå7Ü'Â@Ïb²¦Å@¶+.ÖÀÌÍ@X;§H)Ä@Hc_x0008_3}»@_x001A_ûÉîÖ_x0012_À@ªs_x0008_+Ê@_x0016_%²_x000C_¸¶@hÁUè_x001E__x0017_¾@AhÇ,Á@¹-^¶óÂ@X_x000C_Òk8Ã@_x0010__x000C_nLÂ@nG7EÈ@ÿÿÿÿÿÿÿÿò2_x0014_!½µ@ÈÖ9_x000C_Å@]Sá®¥º@_x0001_èïA¾@D.._x001A_ï¦¼@À;_x0007_Â¨âÁ@èãs¡t¹@À¥­_x001F__x0013_Ç@_x000D__x0019_·#Ì@_x0001_#t!À@ÈÁË_x0011_¦¾À@_x001E_ÔÌv3¿@R¹P¸@_x0007_³^_x0001__x0011_¸@&amp;ÔãÄuÃ@2ëß¤_x0001__x0002_ÌÄ@ÚJ_x0016_úkqÀ@G1g¯Ç@L_x0002_._x0008_ÉÜÃ@ziW®_µ²@bRb_x0015_Á@Ú_x0019_ÿ*^ñ¾@FÊNèhË@VïÌBÉ@ÐÉÄ91:´@\¨Ö&amp;Û¿@ì¶ _x000F_`Ä@cAl Ì_x0011_Ã@xDü-â¹@4¶lW¥@ãFbúÇ@_x001B__x0006_°kfÁ@U_x0012_~­³´@ÖÎÆ¯çÄ@.ÒøCD¥Æ@`àL_¿Ä@¬¿IÎ½@vvªê_x000B_Á@ÿÿÿÿÿÿÿÿD_x000D__x0006_½@_x000D_Îã64û¹@¨,lµ_x0006__x001F_·@ÕscO´/É@½Hp_mcÂ@{.%¢È@_x0014_ïo9ëÃ@\£Y7_x001C_°@_x0002__x0003_wõ®u¿@WJ÷~|Æ@½­lwÊÊ@_x0015_j_x000B_n¡:³@º5¦lZØÈ@FJH+³ËÂ@Ú¨))±&gt;Á@fÛwìWÃÂ@cE¨àK¼@ü]_x0004_"_íº@®_x001E__x001C_º49Å@}4i \È¾@Jã4_x000C_*TÅ@s_x0019_ÛdÒGÆ@_x000D_ÍÚ¡?ÁÅ@ÿÿÿÿÿÿÿÿ_x000D__x0011__x0016_i$ÿ»@(óºÍï0µ@ïº¬G¼Á@þbõm®@ã»«°_x0012_Ã@&gt;,ã"_x0003_Ù¼@òY/¦_x0001__x0006_Ç@ÿÿÿÿÿÿÿÿwGã3âË°@_x0002_ü{ªPCÀ@jºú+ÝÀ@ÿÿÿÿÿÿÿÿÿÿÿÿÿÿÿÿÿÿÿÿÿÿÿÿÿÿÿÿÿÿÿÿÿÿÿÿ_x0001__x0002_ÿÿÿÿÿÿÿÿÿÿÿÿÿÿÿÿÿÿÿÿÿÿÿÿÿÿÿÿÿÿÿÿÿÿÿÿÿÿÿÿÿÿÿÿÿÿÿÿÿÿÿÿÿÿÿÿÿÿÿÿhp_x000F__x001F_$¡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_x0017_ UÊ¼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_x0013_«ø-_x0015_§@ÿÿÿÿÿÿÿÿÿÿÿÿÿÿÿÿÿÿÿÿÿÿÿÿÿÿÿÿÿÿÿÿÿÿÿÿÿÿÿÿÿÿÿÿÿÿÿÿÿÿÿÿÿÿÿÿÿÿÿÿÿÿÿÿÿÿÿÿÿÿÿÿÿÿÿÿÿÿÿÿÿÿÿÿÿÿÿÿÿÿÿÿÿÿÿÿÿÿÿÿÿÿÿÿ_x0002__x0005_ÿÿÿÿÿÿÿÿ_x000E_ÊçüxÄ@ì}E³}£@_x0005_§8kÛ_x0011_¶@º/ËØßoÃ@tqRc-¹@ãN_x0003_hOÊÈ@X'k_x0015_Ç@_x0014_Ts._x0004_ï¯@â k;v¸@±n± Â@-_x0006_ô1_x0015_NÀ@_x0015_&gt;U0ÒÚº@ÿÿÿÿÿÿÿÿ±Bb5{Å@m_x0010_sGÞUÁ@yÀ_x0008_¿@_x001D_CUû±À@¤_x001E_$Î²@â_x0015_eOâ?Â@ùC¶Õ$÷´@~4Ì{¥ß©@ÆY_x000D_­_x0001_Á@J_x000E_ÃÎÒÃ@ÚÐ«_x001A_ûÝÅ@¬_x001D_¯õÝ~É@ÇÝ_x000B_3E@Å@K_¹&gt;h½@Åøqô_x0008_Ã@Õ1Ô" _x0008_¾@ÒvÙ_x0006_åÇ@_x000B_^Ùæ_x0001__x0003_ëUÄ@Ó¤?Ä_x000E_Ä@Â¡öÃ@blÆïåÀ@1TI_x0012_K^Å@®*X:Ë@Q_x000E__x0010_&amp;_x001C_÷Ä@­N¼_x0002_â_x0011_Ã@Â¾ÄqjÂ@$ÞH¡!¬@k_x0012_-ç½@!ÑçÅ¶¼Å@	"WÊ@i³j7¸Â@X°PüË@_x0006_QAä_x0006_üÄ@·Ë _x0007_ª±@qÒSöä_Æ@D¨uµ¶@_x0007_Ñ&gt;'è3½@_x0014_-«^Î³@¢9g¢H·@JÂj¶,Ê@²D&gt;ñ2K¿@_x000C_·	_x0013_Á@oöÿÁ@/£T_x001E_6µ@èç(_x000B_=·@G5¯5áÂ@	ã¥¸Hº@QG_x001B_µwÄ@ÌÙX3ØrÍ@_x0001__x0004_×v{Ìrx²@_x0001_ù?ÝÈ@|¦Ç§d'Æ@½ÚêMóÁ¸@ÿÿÿÿÿÿÿÿ ÿ&lt;Þú¾@_x000F_F	Õ&lt;Á@_x0019_vøù¼¿@ªj;ÃÒ_x0015_»@Î¥y¬ÓÏ·@Ò83_x0012_,À@_x0014__x001F_W~_x0011_¼@bj¥_x0003_`Ã@àíz»@®óNq À@DËûÆ@gt&gt;!u¾@%Shp3È@Õ}/aWÑ@`Ø_x0012_YÅ_x0005_Â@Xìp_x0018_jdÀ@EÿÍ"9_x001D_Â@_x001D__x0015_,Ì­Æ@ÿÿÿÿÿÿÿÿÅ_x0016_¨r±aº@¶wcü0Ã@KL3l¼@,_x0013_0Ë:áÆ@_x001A_aåÇ@_x0017_h_x0002_ Ü»@3_x0017_¸²kkÇ@íø_x0001__x0003_ZÁ@éÙ#É¿¹@±M_x001C_½ÀÄ@µ"vÒ_ãÁ@:¶ÌéZ¸¼@F_x001A_Ø÷ÙëÂ@oÑþÍq½Á@ÿÿÿÿÿÿÿÿÿÿÿÿÿÿÿÿÿÿÿÿÿÿÿÿÿÿÿÿÿÿÿÿP&amp;6Ï8gª@ÿÿÿÿÿÿÿÿÿÿÿÿÿÿÿÿÿÿÿÿÿÿÿÿÿÿÿÿÿÿÿÿÿÿÿÿÿÿÿÿÿÿÿÿÿÿÿÿÿÿÿÿÿÿÿÿÔ_x0002__x001E_ú[§@ÿÿÿÿÿÿÿÿÿÿÿÿÿÿÿÿÿÿÿÿÿÿÿÿÿÿÿÿÿÿÿÿÿÿÿÿÿÿÿÿÿÿÿÿÿÿÿÿÿÿÿÿÿÿÿÿÿÿÿÿÿÿÿÿÿÿÿÿÿÿÿÿ~êeU_x000C_­@ÿÿÿÿÿÿÿÿÿÿÿÿÿÿÿÿ_x0001__x0003_ÿÿÿÿÿÿÿÿÿÿÿÿÿÿÿÿÿÿÿÿÿÿÿÿÿÿÿÿÿÿÿÿÿÿÿÿÿÿÿÿÿÿÿÿÿÿÿÿÿÿÿÿÿÿÿÿÿÿÿÿÿÿÿÿÿÿÿÿÿÿÿÿ_x0002_fúÚEr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 ú_x0002_0ýÑ¢@ÿÿÿÿÿÿÿÿÿÿÿÿÿÿÿÿÿÿÿÿÿÿÿÿÿÿÿÿÿÿÿÿÿÿÿÿÿÿÿÿ"_x0019_"_x0007_¥i¨@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UI7=»@\_x000E_ÝVö_x0005_³@éB_x000B__x0001__x0004_gÁ@Y_x001B_Lºú?º@ÿÿÿÿÿÿÿÿ3V){Í§@îÍ_x0016_É±@¢äü:®_x0016_¸@î¨xÓ¹×·@;¢Nnh_x000F_´@_x000D_û¯ÔÅÁ@ýÞ!×å°@ÿÿÿÿÿÿÿÿÒzôð)½@ y©`£@Aÿ_x0010_ÁÉÙÀ@¢ûÎ`ñÀ@$b;Al_x001E_§@û?Þ_x0011_*t·@G_x001B_Ò_x0001__x0005__x001A_.Â@ J_x0002_R²@(Æº?m±@ÿÿÿÿÿÿÿÿ_x0017_cD[Õ³@Yû_x0001_FÇ½@·Î_x0016_vZÂ@Ö9¨_x0013_dÀ@\åC26D³@:`¥_x0012__x001E_b²@L_x000D_B¿¯²¹@_x001D_é¤³@(Z¿%@Ó¶@@_x0010_%_DZ¿@Ö@a¹tm¿@ÿÿÿÿÿÿÿÿP7í_x0004_i+¹@:&amp;^´¨·@$Ê_x000C_í5Öµ@'_x0015_f§B·@º_7D#º@_x0008_]¨_x000E_I¶@È®ÐÒÖ¸@`(ÜBA¦@ë§sB¶@Ý@ûc¸@"!cÞ&gt;d´@H´ð$lv @Á¯¸_x0013_¾@¬/¹·ÇÐ´@_x0008_g´°@«%5oô_x0003_±@_x0005__x0008__x000C_©»_x001E__x0006_ÉÄ@É¢_x0007__x000B__x0019_À@Ïdú@÷{¶@cä{_x0004_ª[ª@·	hy_x0007_¶@_x0007_Èo_x0002_ ³@pÇÅÅp*«@ûøç$cï¹@(_x0019_O»@´_x0013_½bí'°@&gt;)ºïô"¬@ÇÚe+D·@Y¥`©ãº@w}#J	®@fq\%º@Þ0ãYyµ@ð9ìÜ_x0002_¯@n¯p_x001E_ÇpÀ@_x001C_÷D_x0001_^»@äþfÛó/´@ÿÿÿÿÿÿÿÿDwÍu _x001B_Ã@ÉEPS=ú¬@:ÙôûL°@D_x000B__x0002__x0018_Ò©@izý_x0001_·@ÿÿÿÿÿÿÿÿ^_x0011_7k_x0001_»@÷_x0003_ÿ_x001B_G¹@uKP¼@_x001C_´dãêº@+e¬Ä_x0001__x0002__x0019_4½@_x0001_Ó àêº²@X_x0007_Â¦_x0001_A¯@_x0008_RmV3áµ@KmWÎF8²@,_x0010_Ä]Î»@¼-üéÒ¸¼@¹\û¨_x0003_¿@_x0001_¡À2³¼@.­Ç4#bµ@ßº¿!_x0001_½@1M*_x000D_¼@­ÝÀÿ\_x0005_¹@¾M®§¯´@¡ wù´@hq1üD¾@ô_x001C_Ý­¦±@Ö«çµ¿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.F¿î¤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Ä¢×V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#ì®¥¿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MF[]¼@SÕ_x000E_:&lt;ÉÀ@1á°Z_x0011_¥¬@_x000C_lJ_x0002_B¹@°1ÖñHh¼@·l_x0003_UD&amp;³@s»6Ú@·@Ôµl¾Á_x0002_¾@¦§_x001C_A_x0002__x0003_7·@bIè	Ã¸@,_x000D_;´_x0001_^±@\_x000E_JM/¸@uEËÑ£	¡@g_x000C_7ä4²@ÉÎS9Qº@ò_x0005_eZÌ°@_x0015_b_x0010_§±@ü:~_x001A__x0002_°@ò·}_x0012_ä¿@zVã¸@@_x000B_Ks­;¨@ò_x0004_yÞµ@_x0006_¤AéC	¿@JJ»¾Á@97J+r¾³@.Uìx¹@ÿÿÿÿÿÿÿÿ_x0008__x0003_-ºÁJÁ@g_x001A_»§»@Æa_x000C_«¦_x0017_´@Ð_x0013_jg_x000C_aÅ@ÇLf÷_x0008_C®@Úü3_x000F_áÉ«@e¯ÜÔ8²@c:#_x0015_Â@4ùÕT_x0004_;À@fpo©ÿÀ@¶qZê³@&amp;Eaj°@ãÖát¤´@_x0003__x0006__x000E_Ö}1è»@T`kìÞ(§@¨³_x0016_èÚØ±@Ú©_x0010__x001C_i·@'¶ÕñW¸@NvýöÕ´@³2v¹Ac¾@¶j_x0003_î©%µ@¦Lí_x0006_Ú_´@_x0004__x0003_$Î_x0001_­@B,DwÇ·@äø2ãó²@ÿÿÿÿÿÿÿÿ1_x0018__x0018_L¢º@Ú¢_x001B_-6uÀ@å²_x0005_^n_x0002_·@2XYù-¶@b_x000F_7kéÄ²@092ZaÃ@\nEc²@_x0011_4ù_x001B_f¯@Ù¦o_x0001_åÂ@`3Òa¿@z+|X¶@_x001E_:¶Ê½@CKuÖ¸¹@~mñ¡_x001F_.¸@¬pg0 ©@Üv_x0012_.~ý»@_x001D_% í¾@ÁâÞ_x000D_º@Ù$f_x0003__x0004_r6¹@	yÞíÖº@vSLRS_x0015_À@·­&gt;»@_x000D_)J8¶½@îX,ü8¦@OsB´+Yº@_x001B_k3JF´@Qp_x0011_8ª@B« ±@ÿÿÿÿÿÿÿÿg_x000C__x001D_´Vµ@#¼Àñ_x0019_®@÷WD@8\»@¢+sãÓ_x0014_»@_x0014__x0002_½QÁ_x0001_½@¯_x001F_FÕ¹@voi'´M£@_x0014_'_x0005__x0002_VÌ¶@gÆhØ@½@îD&lt;s_x0007_·¼@d8:4_x0005_@py_x0012_â]s¶@¨¶$_x0019_µ@vu99P¬µ@¦à_x001C_Èµ@T7_x0005_÷¹¾@_x0008_ÉL`¶¶@ô$`S1v°@ÿÿÿÿÿÿÿÿÿÿÿÿÿÿÿÿÿÿÿÿÿÿÿÿ_x0001__x0002_W&amp;&gt;ÁÕh°@ÿÿÿÿÿÿÿÿÿÿÿÿÿÿÿÿÿÿÿÿÿÿÿÿÿÿÿÿÿÿÿÿ±Ããöj¸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{_x000D_Ó_x0016_?ª@ÿÿÿÿÿÿÿÿÿÿÿÿÿÿÿÿÿÿÿÿÿÿÿÿÿÿÿÿÿÿÿÿÿÿÿÿÿÿÿÿÿÿÿÿÿÿÿÿÿÿÿÿÿÿÿÿÙ_x0008__x000E_w_x0004_Ú«@ÿÿÿÿÿÿÿÿÿÿÿÿÿÿÿÿ_x0001__x0002_d_x001E_IR$ß¬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_x0018_Ng_x001F_s¬@ÿÿÿÿÿÿÿÿÿÿÿÿÿÿÿÿÿÿÿÿÿÿÿÿÿÿÿÿÿÿÿÿÿÿÿÿÿÿÿÿÿÿÿÿÿÿÿÿÿÿÿÿÿÿÿÿÿÿÿÿÿÿÿÿÿÿÿÿÿÿÿÿÿÿÿÿÿÿÿÿÿÿÿÿÿÿÿÿÿÿÿÿ_x0001__x0002_ÿÿÿÿÿÿÿÿÿÿÿÿÿÿÿÿÿÿÿÿF¢?_x000B_{¶@N0@y_x0013_½@g»ÿt¾@ÿÿÿÿÿÿÿÿÁÄ´åb´@¢d_x001C_ HÀ@=­_x000F_yx6¯@ë_x0011_G0%g·@ÿÿÿÿÿÿÿÿ2½Ñø¹@m_x0012_K0_x0017_¢@_x001A_3	ýð_x0015_£@û_x0013_	D£±@wêq=Ä¹@d"G_x0015_"D³@ÌWû0õ»À@_x0005__x0016_Î6_x0013_À@éPó".Î»@.³LH¼@C7FG_x0015_&gt;»@_x0008_?«£Ðä·@ÁTA_§@È&lt;_x0006_¯Â@XCØè¨@°©ä;QT¿@Bm_x001E_¸rÀº@óý_x0001__x001C_ÿÁ@bxÜã¶@9é1ãÁ@_x0002__x0005_t¤_x0003_¿@æHTC¤ï±@ê).´_x000E_¸@üè¯%;Á@´dÌ:¨jº@6gËËûã¸@_¾:`_x0017_ÿ¿@FÝ¬#&lt;¹@õÚË_x0015_©@|µ_x0006__x000C_«_x0008_µ@Úúô­´@æíW[)n¾@y£_x001F_rhC­@_x001D_÷eÅÓ¬@@T_x0016_Îk¸@gµÏ\¢Î²@&amp;Þ_x0001__x001C_ï_x0001_»@ ×_x0013_M¸@»îX¡#ë®@]`_x0016__x0017_Ë½@äýyÀ@¼_x0003_1Ç|_x0015_¹@¹iÜ²sË¾@¶ûfçÃ³@òàÐ. ²@D¡uIL_x0004_´@ÿÿÿÿÿÿÿÿÝ	=qz³@_x001C_¶(vìàª@x$`_x0004_6ù¯@_x001F_&lt;áS[³@&amp;°ÔÆ_x0002__x0005_N;¶@1(È²(·@Cô3_x0017__x0015_À¼@ÿÿÿÿÿÿÿÿ_x0008_ÙÎ½@i(FM{µ@ÿÿÿÿÿÿÿÿªÌöÝÞ»@}ý_x0005__x0015_k»@E¸@oä9³¸@ ¤øá_x000B_õÀ@Gëu^Y(´@Ü;¹=Îµ@C{ÜÜ7L±@EÒÀ(ú°@á¦ºµi"¶@\7RÚ_x0002_¦@AUã_x000B_¾@Q~(Ñ-·@_x0004__x0013__Òü'µ@ì-3u_x0007_@rM½Cvè´@Ø!_x0010_Â¿9º@7_x0015_5_x0004_þ_x0007_¼@ÿÿÿÿÿÿÿÿ_x001C_+C_x0003_{_x0013_³@Ú°©N°7¼@;õjÒTN«@i¾0é_x0001_º@§§#f5°@@Örýv,°@_x0001__x0002_h8_x0012_B2_x0002_±@É_x0013_M_x0016__x000F_]®@_x001D_¶Ðpõ²@á_x0016_ñ°Û\²@ñøÍ£3áµ@ÈKµÀR«º@|FöÓ¹@B¶×Ñ·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KdéWF¢@ÿÿÿÿÿÿÿÿÿÿÿÿÿÿÿÿÿÿÿÿÿÿÿÿÿÿÿÿÿÿÿÿÿÿÿÿÿÿÿÿÿÿÿÿÿÿÿÿÿÿÿÿÿÿÿÿÿÿÿÿÿÿÿÿÿÿÿÿÿÿÿÿÿÿÿÿÿÿÿÿÿÿÿÿÿÿÿÿÿÿÿÿÿÿÿÿÿÿÿÿÿÿÿÿÿÿÿÿÿÿÿÿÿÿÿÿÿÿÿÿÿÿÿÿÿÿÿÿÿÿÿÿÿÿÿÿM9_x0014__x0001_S¥@_x0001__x0002_ÿÿÿÿÿÿÿÿÿÿÿÿÿÿÿÿÿÿÿÿÿÿÿÿÿÿÿÿÿÿÿÿÿÿÿÿÿÿÿÿÿÿÿÿÿÿÿÿÿÿÿÿÿÿÿÿ_x0012_UF\Ay°@ÿÿÿÿÿÿÿÿÿÿÿÿÿÿÿÿÿÿÿÿÿÿÿÿÿÿÿÿÿÿÿÿÿÿÿÿÿÿÿÿÿÿÿÿÿÿÿÿÿÿÿÿÿÿÿÿÿÿÿÿÿÿÿÿÿÿÿÿÿÿÿÿÿÿÿÿÿÿÿÿÿÿÿÿÿÿÿÿÿÿÿÿÿÿÿÿÑ á¢)²±@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È¢¼fµ[¹@{Méñ_x000D_ä·@_x001A_( _B!¸@OD_x0003_hÊ­@tÚ©¬_x0008_²@t¼g¨Ëa±@¤ò¡ó_x0002_&lt;¶@Ë%¾·©@_x0001_þ%^¶@_x000F_Ã·æÚÍ´@ýeigÝ~¹@Æn©Ê±¼@õ_ô$¶@Sz#é,½@J=oäbÚ³@ò¤13_x001F_À@ò_x000B_c_x0004_VÁ@m_x0004_\vÂ@_x0003__x0005_R#è._x001A_³@E¼ý;¿@I6«RÒ_x0005_·@ïóO½_x001B_·@ÌøÝ*@Ì7_x0012_×­î°@_x001E_.ÒêÅ\´@íÄËØô«´@_x0012_­¯ÝÐ¤¾@¬¸Åt¿@.;­½°ÌÄ@_x001B_øÁiñÈ¶@ÎIÿ¸@ÂÉ9µ@«iìB »@#Í%S_x0003_¢±@,_x0004_QYúü´@5¢·p_x000B_º@ÿÿÿÿÿÿÿÿVÔø!Z_x0017_¥@_x000C__x0011_³ëÖµ@_x001C_A_x000D_Ù_x0004_s¼@Õg_x0006__x0007_%Bº@;áÏ$uº·@óâBÏ&amp;2²@}N_x0002_}ö·½@_x0005_°_x0003_µO­@Z£_x000B_ç6Á®@h´ÍÑ×¯@äé5)·@I¾Â_x0001_ü4´@UðÊ_x000B__x0003__x0004_Ë6Â@Ðç6_x0014_Vª¨@mO¬íÝ³º@½:Ôm½@ù@®ÑOä¾@ÿÿÿÿÿÿÿÿà®'_x0015_fìÀ@Îû&gt;_x0001_÷G¾@tP«_x001F_rº¦@	Á øÎ_x0004_´@_x0005_ÌÁ_x0002_©Ã@ü{_x0010__x0007_Æ»@[Zëâì¸@ÿÿÿÿÿÿÿÿ_x0016_	§Ê_x0002__x0006_¼@·dÕ"háº@"ß=Ê(X¼@$¯¯þT©À@X#Çøµ@Ø;l_x000F_\³@ò&amp;µñIç¹@C_x0013_µëª@ô@Ëðç¸¸@ÕeäÑ_x000B_¢°@ ë_x0007_Ùé±@P_x0004_êa¬p¶@ÿÿÿÿÿÿÿÿPÀR²Y°@÷CB_x0017_±@¬_x0011__x000E_'J	¬@â-_x001F_Ê³@_x001E_­ïR»@_x0001__x0002_eÎ¹B³@úÌ_x0002_¤b_x0004_¶@ww2?C¬@Û_x000C_Ã²@_x001E_üÑ2ÖØÁ@%~82ô ¹@_x0011_²_x001A_8Íõ½@_x001F_z_x0007_?¶¿@¡7_x0013_ì\µ@Ý¬xÑwÐ¢@m$×87¸@\èzék²@í_x0006_Ízóuº@n_x0006_&gt;ê¾:»@ü\´,cè¼@4(÷_x0004_Òv¸@ýÁ¯@lãÍ_x0011_WÀ@\ÔØÅ9À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Lå7ín°@ÿÿÿÿÿÿÿÿÿÿÿÿÿÿÿÿÿÿÿÿÿÿÿÿÿÿÿÿÿÿÿÿÿÿÿÿÿÿÿÿÿÿÿÿÿÿÿÿÿÿÿÿÿÿÿÿÿÿÿÿÿÿÿÿÿÿÿÿÿÿÿÿÿÿÿÿÿÿÿÿ_x001C_\Ý¢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Z/0@0±@ÀÖË_x0015_þ @øµÀEG¾@_x0019_îý^À@6-@Ä²@_x0004_5DP_x0012_¦¿@KÍÐ´ûy´@üÀS/sÒ½@_x0003__x0004_,Î_x0006_0_x001C_A±@SÍ_x001E__x0001_Î,µ@~¸T¼ø¾°@_x0018_k«OÈ²@R.¥t°@_x0006_ïä©´_x001F_¶@`G"_x000D_7í@«YtªÂ·@Ç,ýÐN[¸@à¯R#a®@zSÔÐ_x001D_&lt;¸@æñÌö;³@òm_x0015_çÕÿ»@á EëE^»@m¢_x001F_ ¥@U¯¶X£@_x001E_;ï&lt;&amp;±³@çCD_x0014_ _x0019_¸@ÔÔ¸hKØ´@_x0011__x0018_Ãý@L´@¯Y¡ZPÂ@çûÙ_x0015__x0001_§@Ã&amp;»$·@íîâSN¹@¾-L\8fµ@7&gt;E©@_x0002_¡	Ùâµ@{Ý:ñ_x001B_Ä¸@²ß_x0007_ö_x0017_á¬@hú?Ì¹@bD_x0019_Ïº@&gt;ªZ¤_x0001__x0002__x0001_)²@HÛ_x000D_Éº±@°½_x0014_\·@í«.E?w¹@ÑTþÎò´@¥.ç#C¶@­])ÖS±@_x000B_/f¥Æ¾@:q_x0012_¶GÀ@_x0008_¥¹;îã¶@ç]èn³»@&lt;_x0001_ß¯@;¼Yû²@ö_x001D_K|\_x000D_·@ÙñË_x001F_ù_x001B_·@Åp»Fy½@(D-_x001B_º@hGë¢î¯@é_x001B_9,´w¶@¯ÂPs±_x001C_´@g {í^³@Fÿ8àÇ¸@4&lt;_x0015_.A»@ÚZø_x0004_ÓÀ@ÿÿÿÿÿÿÿÿÊ^èÓ³@,_x0010_3;&amp;À@&lt;5 z_x000B_B¿@_x0018_òFîK½@zOÂ_x0019_Uº@ÿ-³¦JÍ¼@ÿ`ðqU=°@_x0001__x0002_2õËrQ_x001C_»@	¹«PË·@_x0002_&gt;:F¼@ÿÿÿÿÿÿÿÿ¶/ï/C¼@"_x001E_ùâG­@%LH_x0007_ëT¨@Ò_x001A_i@_x0001_´º@÷pË	_«´@¼_°º·_x001A_Á@Õ¬åÛÂ@F:|_x0011_µ¿@â_x0012_,yÚ©µ@xRÊÄ¥_x0010_Æ@LË_x0011_ù^Á@gÞO÷³ª@AkguiÖ»@ÛEÚ0_x0011_A®@ý_x0014_èK«@ÙõGu·µ@__x000E_þmÝ°¹@_x0004_½!m¬O²@© _x0003_e@è¼@Ã_x0015_Ú/_x001B_!¾@_x0019_aä²¶@:uf$Õ±@/ËÔà_x0019_¹@² G»Á@Lö¹¦µ¾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ZßF!_x001C_¦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&amp;çz©_x0010_«@`y_x0008_©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0007_½h_x0016_ |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={£_x000C_µ@Ëfc}cË´@P¡YâJÑ±@9Y_x0002_Ç©´³@#'\¡_x0002_{¸@´Ý[¤ª@H~¥S6²@Ï+Jê°â·@È_x0004_9!J°@N_x0017_º¾@àÒ¥Ó`u´@!¨_x0014_Cq8¹@³L¾_T©@­F{_x0003_HO¹@Á~êÚ4µ@T~&lt;¬Unº@ ¹ñð[e²@ÐF2t#·@ÿÿÿÿÿÿÿÿ­h:ÇßÇ¶@«¿ËjÖ§·@®{Óë³@ø=¶ÿ¼@_x0003_ky%d±@_x0002_¾×Mµ²@§!aoü½@2öÞmY·@p¡_x001C_ß_x0001__x0002_ÀÓ®@2käCýi³@~¹$Áä°@mé{¿Íµ@ÒëUå¸@t-óËk*º@Í¦z&amp;Øº¸@iXÙ{È¦@-gåµ@°ë|_x0018_àÙµ@´#§¼­xµ@)£&amp;»_x000E_´@_x0001_¹ÝÑ°@_x0019_QÄH_x000D_±@$~_x0019__x000B_xèÂ@_x0008_O27+ô§@LÈx?Öx»@Ë¿g{X¤@´Ò³xø¥@ cøVÞ°º@ç§ÖÎ=ßÀ@È¯TI½@ÿÿÿÿÿÿÿÿÿÿÿÿÿÿÿÿ¶i_x0011_¢éÒ½@å»0_=¼@8]Â¥»@gãã§À@DÛµ³@u_x0003_´¬ª¹@!;û_¤´@10¾)_x000C_³@_x0001__x0005__x0004_ 	·ÑÃ@¶C`ï÷m¾@îÉµÍ©±@YXT YÅ@é_x000B_ÛK@É°H_x0006_VA³@_x000C_¥_x0004_°Û¼@9éi5Ü¾@¹ô_x001D_Ë_x000D_¶@Û_x0007_Ê(D«@zé_x001A_0_x0012_fÀ@Î_x0017_ÒS0¿@ÿÿÿÿÿÿÿÿP¿Þ©ô,À@PoT0¨U´@8_cÍÏ¹@æÁÚ0¬@ Ú_x0003_»Æº@.ð#_x0002_·@_x0015_D_x0015_ík¢²@¬í¾°N­@elTÅx_x0010_º@B!æ¦_x0003_¹@:È½g®·¼@F±£½È@¸@bÙ8Ü=»@_x001E_Ò`©ñ¿@¬Ù"7¶@p:¾Ò_x000F_¶@¯¶Åßýä¯@¹Ì"¹@ê &lt;_x0001__x0003_×g¿@Ðý]_x001E_¹ã»@Û2D_x0014_Â@_x001A_5_^2öÀ@%qïRæ¸¶@ê]ñ^W¯@¿Â7TÁ@s_x0019_{_x0002__x0018_®@ÞPgVòÎÁ@)Ë_x001E_@õ"¼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£#È[_x0003_ô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ÿÿÿÿÿÿÿÿÿÿÿÿÿÿÿÿÿÿÿÿÿÿÿÿ_x0004_=á¾µµ½@½å_x0003_âE¶@ß_x0011_*©¸@ÛBªuýeÀ@Ì¾_x0018_OG³@ú	éD¾±@Û,fò½@è_x0010_âd½@Xÿ_x0001_o[µ³@éjBZÃ@¼á_x001A__x0016__x001B_¬@ø_x001E_¥®xµ@Ú÷&amp;B"»@ÍZé7û¼@_x000E_"aÞÌ)²@¿ý_x0008_Cñ·@ºkz_x0002__x0004_Z¾@ãíöã·]·@'ßf¿_x0017_uÁ@Z¥*{Á@bf_x0013_Íº@^²_x0007_l¥²@þO`ß¹@òíÙCfB®@_x0014_÷GÉÍ_x001A_±@þ(£éÝª@Å±ÙSöj¼@Ó»Y8µ@ö·b_x0006_¶0¶@_x0001__x000E_´;º@L,_x0011_»@ÿÿÿÿÿÿÿÿö`_²@aY_x0018_Är¶@ð_x0012_ÔGÌ³@Çøk_x0003_èv«@êÛË©±,½@vv°ìùÅ@º|+Î_x0002_ï±@8ðmòÜ»@ÈýÕ±@Ê¥Å¶£Â@²_x0008_Ê_x000E_c³@e_x0016_gb(_x0002_·@_x000F_i_x0005_«(H¸@_x0016__x0014_¸+Y¨@×ÒÍ®ØÀ·@ê¢ªWêþ³@_x0004__x0008_Ï_x001E_lR®@&lt;&lt;È­´@JÙL~_x0008_y´@Z+(1_x0005_¿¦@1õ1J²°°@u_x0006_"&amp;Y0¥@`³Úþxº@±siáµ@»NlX_x0006_³@àÜÁ¯º@4+Êp*×À@#Ì_x001B_2­@l+_x0003_^ÙP¹@ït_x0001_f¬p»@ÒÊTÎðþ¹@_x0012_Õ5_x001D_¤-°@.`P3&amp;×´@_x0004_4OîYB¿@b_x0006_ËÓ_x0014_Á@¢qñX£@3ÊÚN¾@c_x001B_xc_x0007_ð¡@K|;ô&amp;À@æ8_x000E_ëBq¯@¸`Èð´@ý4©_x0003_£Â©@@À(_x000F_´Ò¯@u3ë_x0002_SÕ¶@ÌÂfÔ¸À@öÌG7îÙµ@ üv	GÍb@_x001A_g_x0001__x0002_¹Ì¼@$îSæÃ¹@ dòòÐ_x0006_¹@n'´_x000E_K»@Úþ¢_x001E_Sµµ@_x0007_;À_x001D_Â@oo_x001A_¼@æ'_x0003_[*¿@òb_x0018_#Í¾¾@²'ÇÔD2¼@Ö¾3_x000D_Ï2´@jéÄ&lt;wú¿@QF¨¶@Uõµ_x0004_¸@Ã=Á1·@æùVW®Ç¸@Vt_x000D_×w·@@½SìÓ²@Å+!i_x000D_¹@¼¬_x0014_#|v¹@_x0012_@_x0019_l¸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­_x0012_WcÄ«¦@ÿÿÿÿÿÿÿÿÿÿÿÿÿÿÿÿÿÿÿÿÿÿÿÿÿÿÿÿÿÿÿÿÿÿÿÿÿÿÿÿÿÿÿÿÿÿÿÿÿÿÿÿÿÿÿÿuÞCåÔj®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ðKµä§N­@_x001D_&lt;¨qcª@ô_x0011_éàÛÌÁ@Q|Nï·@_x0012_	?¥_x0018_pÁ@ï¡__x0002__x0005_ò÷½@_x0016__x001D_vCöè«@_Ãk._x0012_´@Puü¿ÿ(¿@ºçaç»@É¤y¶»M¸@ÿ¯ED¾u¹@:_x000E_ÙãD´@§\#Êõ´¶@Ô)­;I_x0012_@WÃ±ÑÖv·@._x0005__ £À@ÐR1&amp;7¥@ÍGæRþ¹@GU`_x001A_ÃH°@_x0004_ê_x001A_oE¹@.3ü»_x0003_£@tIQ¿_´@Lç£µS³@*gç|¿ÿ»@Ã#Í¾9´@ÕÃ%rB²@n_x0018_Þ¼Û½@ÁÍüxY¨»@K¥ÞÒ%nÂ@Pð²Fí¾@ð|_x0015_þR¸@_x001C__x0003_V²=m±@¦òxËWA·@^~ò´:qµ@L1ôíQ:½@¥ü­_x0001_|²@_x0004__x0006_dvÀ¬&amp;Ã@	Ë)B_x0003_µ@_x0018_cóåÊÈ²@YëYB2µ@PÚµ_x0003_Ú±@5Ïuçï­µ@¼ñL_x0001_Á@_x0014_Ë8uç´@L	cJg¸@LV_x0018_q¬@Ø¯6I#­±@Ðö|Å·éµ@òB"Ë½@Fµ_x001B_°I'¹@ÿÿÿÿÿÿÿÿÒë®ý_x001D_å¿@G E/fµ@ÎåN×Á¸@úÄ_x001D_ÕÚ¹@_x0002__x001B__x001A_ÀÊ^³@bº·_x0001_Á¶@ù_x001C_`§_x0005_Ç@ÿÿÿÿÿÿÿÿä5{&gt;/»@mµÓó;°@_x001A_dª2ëõ²@_x000E_«Ñ»5F¶@ÆtØ_x0015_8Å®@äN¨8¿@3`ªMhF¼@øöv!§Q¯@åTE¥_x0003__x0005_ñF³@¹y¾îÚ_x0018_Â@_x000B_¡E²9²@@{ÔÇ¯ÓÀ@~3_x0003_o_x001C_ÿ¶@1í'åð¦@vÚÔÁ{_x0013_±@Ð;ìX&amp;°@_x0014_e\Ä4º@Ü»Øà±¹@÷¾kFÇd»@õÝsFÍ¬·@/_x001C_M3½¼@=e¦7_x0011_¸@_x0010__ßuûl·@_x0019_²lU¶@_x0004_	!O²C¾@â_x0013_u¢	®@kvp.0À@îIaö¢Æº@G5ô`¼@N:ÌÚ©`¡@%î_x0002_RV¨@³TöÃ_x001F__x0001_±@ªÑÙ(à¸@;Ç¹Þò!¶@ê_x0010_eº@D[8ì_x001A__x0015_½@Ç_x0012_ö®vdº@?`7@;_x000E_»@_x001E_ÞÒ³@{_x001F__x0018_p¡ï©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3&lt;_x0003_¡ï«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_x000F_1\/fÆ@_x0011_}}L/IÄ@D_x0013_Ä*!Ä@¨ì_x0013_¤_x0010__x0013_¸@Än©-ê«@Ý£ªwªÈ@¤ÞQRñ~Â@_x0018_R¥~öÅ@nO?c_x0002_Â@E v_x0018_Ù»@qLoÝZ¼@ÓÒÝ^%¹@_x0017_:Tb¸@¼f_X:µ@¨¬`ÁË4Å@~_x0005_tlá_x0012_Æ@¥Ê!zE_x0013_¹@´°*ÿ@£§@_x001D_ïp{»@|T~oñî¿@Ð¨Zväº@ÿÿÿÿÿÿÿÿ_x0015_&gt;.»^¤Æ@ÌÛA_x0003_ó_x000D_½@¢MÐÄ¾@YHÞ_x0001_W½@_x0002__x0003_æøh	_x0008_8É@$W_x000C_ÓIÃ@ñ aù_x0017_Á@f§oN´@b1"Qß½±@ã,}Å{åÄ@¥¯áH_x0018_UÀ@±_x001C_u­öÁ@HpüWµÀ@hÓ+_x000D_ªÄ@¸K_x001C_Ç@ìÒâbÀbÊ@Á£öd'¾@{_x000B_ÂM4Â@MÇ¢J_x000D_a¾@Û_x0015_ \r_Å@+À}_x001E__x0011_À@2^õô#Ò²@°ýg¢æÎÅ@o^ø×_x0017_"¿@Åâ_x000E_°_x0019_i¿@¼/ßqvÄ½@õ»p7ßÀ@ÆA[@ÝrÆ@È_x0007_­_x0014_ÐÃ@eªë_x0001_+.À@_x000C_)þ£_x000F_Ê¹@f_x0018_AèÛÀ@&gt;Ú_x0005_Ìv¼@À_x000E_,3ítÁ@¼æ#ÞZ·@Á_x0006__x0006__x000C__x0002__x0003_F,Â@_x0016_ÛÒev_x001A_Ã@_x0012_M-O&gt;º@ìÄ_x0010_Q$Ê@1XÄÓYÆÂ@jö_x0018_¸±ÜÂ@ûAd_x0013_\EÁ@÷­§_x0016_H_x0007_Á@Ê·×0Å¼@h7»L¦J¯@HµpÃ@\R_x0010__x001A_öïÆ@v_x0017_LÐðÙ¾@u _x001A_ðSÅ@lF_x001E_9Í@WQÔT_x0006_È@_x0015_µJK_x000E_Ì@Í°âAPÂ@Ò_J©_x0001_¶@_x0002_áÖªR_x0011_·@!_x000C_l¤L¶@Eæ&lt;_x001E_K¸²@Ú_x0006_Ñ_.È@è/µé¸_x0005_È@ T_x0001_e¢Ç@_x001C_teoõ´@èñ¯²Ã@§_x0006_ª_x001F_äÏÁ@îëzÀ@÷ÔXô_x001F_óÃ@°Ì_x000B_ö²É@4Í,_x0014_dÁ@_x0001__x0002_j_x000D_íÅ=_x0010_»@lbWÒµÁ@&gt;/©_x000F__x0015_Ë@Ç&gt;Æ_x000E_iÃ@[_x0019_¦(_x0011_Å@¤Qä_x000B_X @.1Ç	Ã@d%*wºqÄ@Öi_x001E_IÆÄ@¸WòZ9¤Î@]O_x001D_j¼JÇ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{_x001E_?É­@ÿÿÿÿÿÿÿÿÚgsøI¾¯@ÿÿÿÿÿÿÿÿÿÿÿÿÿÿÿÿÿÿÿÿÿÿÿÿÿÿÿÿÿÿÿÿÿÿÿÿÿÿÿÿÿÿÿÿÿÿÿÿÿÿÿÿÿÿÿÿÿÿÿÿÿÿÿÿÿÿÿÿÿÿÿÿÿÿÿÿÿÿÿÿÿÿÿÿÿÿÿÿÿÿÿÿÿÿÿÿÿÿÿÿÿÿÿÿÿÿÿÿÿÿÿÿÿÿÿÿÿÿÿÿÿÿÿÿÿÿÿÿ__x0010__x0018_BÕ²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Ä_x0017_·Ö§´@ª_x000C_G_x001E_p¼@8ÕÜ«2ÐÂ@_x0003_ÓêáDÂ@¸Éc1ëÈ@ßÆ_x0011_5Á@æ¨?ÅÆ@Fe&lt;½@Ä °_²@_x001E_öÑîáZ¼@úLlº_x0003_#Æ@¦_x000D__x0002_¨j*À@¬æ=_x000B_¯uÅ@gè_x0010_-ùÅ@"_x0018_)k_x0012_³º@/óLÏÁ@_x0003__x0006_6é_x001D_¹/Å@ø¦cÑ_x000D_ÓÄ@hã1ôÀ@÷	(7ã¯@mn_x0011_´B©È@iØ%_x000B__x0001_Í@_x000D_(Åë_x0002_Â@8´59é§½@pt«	ÛÆ@_x0004_¾_x0010_ñÂ¿@f_x0015_y¥_x0001_Å@ôwÆTê¼@_x001C_øoU09«@Rj_x001D_¾¸ÖÉ@T?ë½9\Æ@6ÐÐ_x0005_Yg³@¬DëÍ@eÛ ¿Í|Â@ÉÂ_x0008__x000E_h³À@ñK\_x000F_.¿@íá¬é+Æ@¾_x001B_.&amp;(¢@¿×àý¥òÃ@/Ïä¾à_x001A_Ä@îÚR°y_x0004_¹@_x0016_D_x001E_®_x0008_º¹@N¦ê_x000B_ß»@·ß*U_x0006_ÕÁ@9¨¬+ªÊ@`$Á®_x0017_|À@ªNÁV£Ä@á_x0004_ds_x0001__x0002_.-Â@_x000E_Z&amp;¡¨º@\­*_x001E_$³Â@Ìö_x0016__x000B_ßÆÅ@o_x000B_a$ðÉÃ@iMF%e¾@ì_x0013__x0019_|½ÌÄ@	_x0010_SJ­ê°@Øÿ¼YËK¸@{´P_¯Ã@ÿÿÿÿÿÿÿÿ¯_x0014_6ÆÙ£·@ÿÿÿÿÿÿÿÿO0ÒF¢½@Ã02ßÀ_x001E_Å@v§Ï#t¾@wñª_x0001_SÂ@F°Î=É@¨°_x000D_/EÇ@ðF6_x0016_QÊ³@(lÞ_x001D_Ã@Úï¿Û_x0005_É@rN_x0010_³_x0010_,µ@îë_x001D_?_x0018_È@×ã_x0005_Ì@,_x0006_ÖªIÁ@:àg«_x001C_ºÇ@T§H8ml¹@ö_x001E__x0007_UP¶@ÿÿÿÿÿÿÿÿ¾â_x0016_¬À@¾._x0018_pàµ@_x0003__x0004_%MÂCþ_x0019_¾@X&gt;¿_x001E_â_x0012_Á@_x0001_åyf_x0007_PÃ@¡Ñ9ÛU»@úczL_x0002_«©@:_x0008__x001F__x001E_ÙßÀ@K_x001F_³òIëÂ@jì_x0015_lÄ@C_x0004_Eñ?6Ä@pÐ]×Ê@µÜøï@À@_x000C__x0004_¥1ßñ¾@Ø3Þo_x0015_ñÇ@ðÉI_x000D_mUÁ@VºqVìÁ@_x0016_G¨c÷¿@AÖ9ó6¸@B05á¶Dº@¾Lý_x001E_´@eô¹Æ;o¿@c_x0003_­\kÃ@ÿÿÿÿÿÿÿÿÿÿÿÿÿÿÿÿÿÿÿÿÿÿÿÿÿÿÿÿÿÿÿÿÿÿÿÿÿÿÿÿ.üý4µ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(_x000F_Õx¢á~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_x001B_u^SÝ§@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_x0007_G=_x001B_±@ÿÿÿÿÿÿÿÿÿÿÿÿÿÿÿÿÿÿÿÿÿÿÿÿÿÿÿÿÿÿÿÿÿÿÿÿÿÿÿÿÿÿÿÿÿÿÿÿÿÿÿÿÿÿÿÿë-PF»­¬@ÿÿÿÿÿÿÿÿÿÿÿÿÿÿÿÿÿÿÿÿÿÿÿÿnÖ_x0011_ÑE´@Ê|KÊ@Z_x0016_J_x001D_Ã@KZ°r_x0002_gÀ@_x0001__x0003_ÿÿÿÿÿÿÿÿI:«Ï·üÂ@~|L³=À@0´v_x000C_±@_x000F_¶%÷6à´@_x0014_Ù_x001C_æ¿@Bª`_x0002__x000E_Â@áÇâ,;ÜÂ@Ú¦@®¾@Îæ¶R«¸@_x0004_´gÈ@G¸_x001A_¤«÷¹@ö5&lt;,¿¹@_x001D_2Â*¶²¼@­öß_x0018_)Â@v£Òp_x001F_Á@_x0017_á¡ÛQ}Ç@+_x001B_k%_x0003_Á@ðy¤CûÄ@Ý¿Ø_x001D_,Ã@_x001F__x0013_/î³@ÿÿÿÿÿÿÿÿ_x0003_~JÃ@s´_x000F_·Óá·@J_x0007__x0015_+ÖáÆ@/¬_x0001_uÐWÉ@ê^¢ýöçµ@)_x000B_Pþz»@_x0005_é_x0017_ Ä[Á@àrÎ_x000E_ ÙÃ@_x0016_ËÜ=_x0007_+½@_x001D_·µb_x0004__x0005_8Ú¿@àöÔÅãÈ@¼y£¶´ô½@]_x0012_:EN¶@y\&gt;*+Í@ó]_x0003_P1Ñ@®YëÃ@¡Ú§âaÂ@_x0007_~AÒhH¹@_x0010_|jçS¿@ÿ_x0005_L±ÓÞÁ@:`å·{²@p^_x0007_;m¾¾@ÄºoÍø2È@¶°Ï9sÁ@hõ_x0001__x0019_r²Á@¡Ôÿ±©Ã@±_x001D_y¡´4Ç@ðrÆ-_x0002_ÝÄ@9PÿIì8Ä@_x0004_ÝÏà°ÄÄ@ïÖà_x000F_[!Å@_x0014_pmÔÁ@ùX|Â%Æ@'É¶þ9Å@ï_x0019_.Â@·_x0011_q_x0004_kðÇ@ì³_x0008_»ÍÄ¨@_x0010_ê´ÿr$@ÿÿÿÿÿÿÿÿ]§Ùù¦À@Z@_x0001_¦Rº@</t>
  </si>
  <si>
    <t>3793b377bf30e7a03bad2096af3e8e92_x0001__x0005_ù_x0003__x0018_¼Å@Ïü»d¢ÙÅ@`_x001E_\öÔt½@M&amp;_x0018__x0002__x0004_³Ç@ê' _x0015_Å@m(=ÕymÉ@Ö0.+6Æ@Ü@$ãE_x0018_¿@à_x0003_Þ_x0002__x0008_Ë@¶g[Å;Ç½@_x0017__x0017_dúbù¼@î-üäZ·@_x000E_Ý¾ìEÖÀ@2w` ¹»@oî×Ì«@_x0002__x0010__x0004_sÉº@×_x001F_`$MÀ@'­T½t_x0016_¹@ó®RÝ3»@Ò¡_x0017_1¨_x001D_À@Éû8_x0016_¡Æ@ÿÿÿÿÿÿÿÿ×1÷#Õì¶@ÈôJãD_x000E_À@¡¬&gt;Pß²Â@_x0008_8[,!¼@A%1@eÅ@E_x0001_ràý\Â@	VOÕ¡&lt;Á@ÿÿÿÿÿÿÿÿü_x000B__x0015_QUÃ@v_x001D_½_x0001__x0002_.ÏË@ |6Aµ@ÿÿÿÿÿÿÿÿÿÿÿÿÿÿÿÿÿÿÿÿÿÿÿÿÿÿÿÿÿÿÿÿÿÿÿÿÿÿÿÿÿÿÿÿÿÿÿÿÿÿÿÿÿÿÿÿÿÿÿÿÿÿÿÿÿÿÿÿÿÿÿÿÿÿÿÿÿÿÿÿÿÿÿÿÿÿÿÿÿÿÿÿÿÿÿÿLH\z3°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üZ kw¦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0013_Ó_x001A_:¤ö±@ÿÿÿÿÿÿÿÿÿÿÿÿÿÿÿÿÿÿÿÿÿÿÿÿÿÿÿÿÿÿÿÿÿÿÿÿÿÿÿÿÿÿÿÿÿÿÿÿÿÿÿÿÿÿÿÿ_x0001__x0002_ÿÿÿÿÿÿÿÿÿÿÿÿÿÿÿÿÿÿÿÿÿÿÿÿÿÿÿÿÿÿÿÿÿÿÿÿÿÿÿÿÿÿÿÿÿÿÿÿÿÿÿÿÿÿÿÿ1Z_x0018_Xh&gt;·@Ç n´Ê·@Kªi_x0010_EÏ¿@ýàç76ÏÄ@_x0001_x_x0014_æÅeÅ@òèÁÂ@©HAw¦îÂ@â0ÑYYÊ@?áÛ²Á@¹_x0010_:Ê!ÔÄ@x:xÇ@¡ø/×¬É@ÿÿÿÿÿÿÿÿäÎÜÎµ@d»û)»@|6Züdm¾@x"c¢²_x0007_µ@zUcO_x000E_Ä@di+pÓÂ@¨g_x0013_.eD±@_x0004_n?ò&lt;ó¡@. £gßÁ@gëX\,Æ@EÑP)Å@,	_x0002__x0005_TÃÃ@S_x0010_@Á_x0003_Ç@R_x0007_W÷ÂõÃ@üîtXJÁÀ@_x001A_ÓD_x0018__x0006_?Â@Wgfü³(°@_x0004_×ìúÜ¹@«ÎC(zÀ@e9¨Æ@î,¼ZPÀ@à\;_x000F_÷_x000D_®@_x001C__x0001_`¶BÁ»@Y_x0019_©@ÄÇ@q¬ú£_x001B_ËÅ@ÿl@»ëÅ@?í_x0002__x001F_s±¸@_x0012_ô;¯ÌÞÀ@@¤´YTÆ@]íÚr&gt;À@_x001C_­ö3öº@¢/wîúÆ³@×lÊsìÇ@_x0017__x0007_!A°_x0008_Â@ú@l§J5¼@_x001A_[|¶&amp;¯Â@_x001D_öI½_x0019_YÄ@¯¼_x000B_Ý¡.Ã@Æ)\7Ã@¶ièÜÇº@ðX_x0017__x0013_:³@Wy_x0001_'¢È²@_x0018_Õ_x000D_ Á@_x0001__x0002__x0008_oÜ_x001E_ÜCË@f_x0001_ú&lt;nÃ@Ö_x000E__x001C_Ù­ïÈ@ï_x0005_h_x0011_ÜgÂ@xèåaq;¦@÷j¯ý£µ@_x0014_&amp;!»ÀÁ@Ñ­ÞöRÁ@Dd:_x000F_­Ã@ìIÎ½@ÿÿÿÿÿÿÿÿ~sV_x0008_§Ë@"¢XÛu$¿@í(_x000F_}zÃ@äË9ËGÈ@_x0001_.R=Â@ñ¼]0ï½@*e.­V¶@¦$óð«¼@¶_À+Ù·@+a Gâ¦Ä@_x0003_É5½w³»@ô¿¥_x000B_aÛ½@Ïc7K?º@lóR¤Æ@dÞfIº¾@qÃÔkc_x001C_À@´_x0012_Aë(`È@4)_x001E_¤K;¹@ÿÿÿÿÿÿÿÿ#öÇ»A½@¹¹´_x0001__x0003_«õ¼@´]_x0002_³Å×¾@ã_x0002_	+Á@»A_x000F_bëCÄ@WcÆVÆ_x0018_À@-ý)_x0003__x0003_Å@7®¡JA_x0010_Ç@b_x0001_u:ÄEÅ@ÆgÊ_x0017_Î@°¢(é_x000B_4Á@Lç¿%Ê@fzýòÉSÉ@_x0007_.§¬Í@ÿÿÿÿÿÿÿÿÿÿÿÿÿÿÿÿÿÿÿÿÿÿÿÿÿÿÿÿÿÿÿÿ2_x0001_B_x0012_Á¨@ÿÿÿÿÿÿÿÿÿÿÿÿÿÿÿÿÿÿÿÿÿÿÿÿÿÿÿÿÿÿÿÿÿÿÿÿÿÿÿÿÿÿÿÿÿÿÿÿÿÿÿÿÿÿÿÿ9íÄ_x000B_³@ÿÿÿÿÿÿÿÿÿÿÿÿÿÿÿÿÿÿÿÿÿÿÿÿÿÿÿÿÿÿÿÿÿÿÿÿÿÿÿÿÿÿÿÿÿÿÿÿ_x0001__x0002_ÿÿÿÿÿÿÿÿÿÿÿÿÿÿÿÿÿÿÿÿÿÿÿÿèÞúA_x000C_|°@ÿÿÿÿÿÿÿÿÿÿÿÿÿÿÿÿÿÿÿÿÿÿÿÿÿÿÿÿÿÿÿÿÿÿÿÿÿÿÿÿÿÿÿÿÿÿÿÿÿÿÿÿÿÿÿÿÿÿÿÿÿÿÿÿÿÿÿÿÿÿÿÿÿÿÿÿÿÿÿÿÿÿÿÿÿÿÿÿLAï@Ö¬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@_x0001_[@ÿÿÿÿÿÿÿÿÿÿÿÿÿÿÿÿÿÿÿÿÿÿÿÿÿÿÿÿÿÿÿÿÿÿÿÿÿÿÿÿÅK¬@®@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001B_Ç¥eµ²@$_x0010_ªËêÔÉ@¸Ó¸³Û¥Á@^{øXí²@ÿÿÿÿÿÿÿÿÒ±î_x0006_ö±@î_x001D_¼öÜµ@ïP¸éZ¬@H_x0007_¤ÿ`¹@âµ¦_x0010_½@X_x0011_ÄG¸@ÜÅ\°@ÿÿÿÿÿÿÿÿbíæ_x0001__x0003_Ê¶@_x000F_ÊÁßú:·@ë·äø	Ñº@âGê+¡x¼@úåÇSÌ´@X_x0006_ªâ»Y³@¢_x0019_¤9ºÂÀ@dD¢_x000C_HC¼@_x0001__x000C_WÈÓM²@ÿÿÿÿÿÿÿÿ_x001C_ÇÑ1#¨¹@?õ_x0015_lÃµ@_x0002_&amp;¼¾Nµ@ÞTä4)º@¢Uä/eº@jOI_x0004_Ö°@2ð¡á9g»@4ÏÍö¼@Á}_x0018_4§T»@_x0015_cEº@óÍ_x0016_9øº@ÿÿÿÿÿÿÿÿC_x0019_·Þ^D¾@_x0017__x0011_G\®@}ÁC#³@*o_x0017_"I¿@_x000B__x0010_¹±@å¨$¢\p¶@JC¬¤¾@*ð®Ó¬¸@vö9SÙ_x000B_À@¦~_x0002_þ0Ü½@_x0001__x0007_ÍþÄ°_x0003_´@¤|ú_x0006_^¶@K©òP¨@¸/S¹·@ÝØ£_x0006_¯@]mb$0±@ìÖé_x0012_æD«@&amp;²ö_x0010__x0008_­@5þ×æ¹@_x0017_OÓEïÝ»@_x0002__x001C_YµÓ,©@Ä¥èEªñ´@\³ ¨_x001D_m¿@iÓ_x001F__x0001_Æ[·@K­÷ï®¹@MÍrw#Ø¾@çÈøÏM_x0003_º@_x0005_È@§í¸@_x0010__x0004_;Ç@&amp;_x0010_û_x0016__x000E_q§@,Ù_x0011_,9±@ði&amp;Q 6Â@D¶_x0019_ÇgÈ¼@!Bz^âb¸@ao_x0019_+}Sµ@_x0005_¾ÒY_x0006_´@ÿÿÿÿÿÿÿÿ\¨þ~_x0019_BÀ@';`«øÀ@ø*J7ê=²@(ª+QI,½@g_x001F__x0003_÷_x0003__x0005__x001B_»¤@ÿÿÿÿÿÿÿÿ&lt;÷OHHÄ¿@6_x0010_»ÇL_x0017_¾@9ràax·@kãÐõö°¶@eðÎÐ_x0014__x0010_¹@_x0006_)ÀDÁ@_x0005_ß"6	_x001B_Á@hpnqÎ1³@Bèê­_x000D_â³@8+_x0012_&lt;_x0002_*¯@dIV_x0001_¯ª@|U+Ã_x0004_¸@± êâã·@,£uáø²@45_x0006_®¦¢°@Ê~#é:´@¢_x000B_,ênÂ@%=Ùúß¢@I_Ã/Ñ»@3y¢X´@d#ìª°@_x0010_½[ê_x0014_&gt;µ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Ö/@KÕ¤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 _x0018_ô3å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7_x0007_ÛÔ.g¥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2ü2_x0010_Í²@p¾._x001C_Þ±@_x0019_²u_x0001__x0003_±@_x0002_8A Öà¯@½E8-¡³@ÕÎ:_x001E_Á´@z._x0010_âßº@üÊyÓÖ³@XT_x0017_M¸@Åiîç_x0010__x001E_¹@Hè¥Ö©¹@_x0013_(ï¸Ýú¬@DÀ¦_x0005_í_x0001_«@_x0002_ ö§ñý²@VYI,·@¬v\Èc_x0005_¿@ðj_x0017_÷_x0003_²@é÷-_x001B_Gµ@ 6±aÈ_x001A_µ@È_x001A_&amp;°L_x0007_´@%_x0015_ç_x001C_p¤º@j÷_x0016_39¶@j67Æ»@×@p¹6|·@]9l/`H·@±OÄÿ¸@ÿÿÿÿÿÿÿÿö-ÚõM¸@_x001F_fÈeµ@ñÛ·ÊÎ!¸@°_x0014__x000C_·í«­@_x001A_Æ®]öiÀ@°_x0004_íºNî¹@_Æ_x0012_	Ä@_x0003__x0005_¯_x0004_Ñm¸@¼Íø¾h¼@ej_x001B_¯¦-´@ª=lo¹@_x0011_B¹¶½¼@ÄWß_x0016__x0013_ª@Ãü_x000D_HÍ¸@¾Û3Bá½@_x001C_&amp;ùUö@º@§§ù!_x0012_®°@úkîÎY°@¬ÉÔö£nµ@_x0011_ù_x0002_^è¢Á@_x0007_¿\oÿó¼@ïÝrÉÍé®@í Â_x000F_»@_x001A_=Nð¾·@t_x0008_µµ_x0001_¶@ÿÿÿÿÿÿÿÿ§MÒ¹4²¿@h=.&amp;¯@m_x0001_ûé&lt;»@mÄPð¶@v:SE®_x0002_Â@_x0014_ÁO§¥@_x0010_¬F_x0007_&lt;³@r5_x001D__x0019_º§@ Ó+Î_x0019_¼@¹m¬nd¹@Gà³ËÔ¡@wb­-,½@ú®ú_x000C__x0004__x0006_Ì¶@_x0006_./ÂZ¯¾@vU_x0011_7ñ°@¨æ_x001C_y/;±@)/nß±¶@¶_x0019_ij_x001E_¾@Yñ_x0002_x¦Åµ@Æ2_x0004_æ)¶@EEqäæç·@$6ù,Ú$Á@=_x0003__x0016_¢ñtº@aU¦_x001C_ä×½@J xSkö¿@öþÇ£q£@´_x001B__x0014_Uf»@_x0016__x0004_#u³7¾@ÿÿÿÿÿÿÿÿ3×&gt;Vuª«@eìüÂQ¬@_x0003_ñ®êPÌÀ@tF³´Ú[´@Ä#nhKuÀ@Z¢Çìð¨@³_x0017_{_x0005_ñÂ@ÿðm9¢¬»@_x0015_pB6_x000B__x001C_º@5_x0010_ÁÞO¿@_x0001_&gt;¹Ãp¥´@PÞ¢~+PÁ@_x0011_ë¥/!À@Ûxö½²@¦u|êR@_x0001__x0002_¢Cn2³@_x001B_ç¦L²@ûÊNÛi®Â@ÿÿÿÿÿÿÿÿÿÿÿÿÿÿÿÿÿÿÿÿÿÿÿÿÍN_x001F_cÀ_x000F_­@ÿÿÿÿÿÿÿÿÿÿÿÿÿÿÿÿÿÿÿÿÿÿÿÿÿÿÿÿÿÿÿÿ§XÕ_x0006_Y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W_x0013_£ÍÅ°@ÿÿÿÿÿÿÿÿÿÿÿÿÿÿÿÿÿÿÿÿÿÿÿÿÿÿÿÿÿÿÿÿ_x0001__x0002_ÿÿÿÿÿÿÿÿÿÿÿÿÿÿÿÿÿÿÿÿÿÿÿÿ_x000D_Ä_x0018_ù$ß¢@ÿÿÿÿÿÿÿÿÿÿÿÿÿÿÿÿbçlµ®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ÇÁ¿É?«@ÿÿÿÿÿÿÿÿÿÿÿÿÿÿÿÿÿÿÿÿÿÿÿÿÿÿÿÿÿÿÿÿÿÿÿÿÿÿÿÿÿÿÿÿ_x0002__x0003_ÿÿÿÿÿÿÿÿÿÿÿÿÿÿÿÿÿÿÿÿÿÿÿÿÿÿÿÿÿÿÿÿÿÿÿÿÿÿÿÿÿÿÿÿÿÿÿÿÿÿÿÿÿÿÿÿÿÿÿÿÿÿÿÿÿÿÿÿ_&gt;Ó_x0016_/¹@Zì¿þ]»¸@»_x0011_¬â°@ÿÿÿÿÿÿÿÿÅU_x0008_8_x0006_Á@ÓOÅ 2ø¶@ånzh½@^_&amp;t»5³@ÿÿÿÿÿÿÿÿ_x0018_n_x0017_Óî~À@3ÉV_x001C_ì´@gÔ9?)M¹@J·p¡¾@6cZ+_x001C_¶@h@9B_x000B_@p,Ú2ÏK¼@Â_x0004_õ_x0001_µ@p_x000C_º_x000B_§Ó²@SDÅ~ç°@Û²_x0018_[µ@ÛWÀ±8M¿@Æ~ ß!8½@~¿­Ö±@_x0001__x0004__x001C_ÓN_x0001_).º@GÿÌj¤@&lt;Â\õ.¼@/5Þ®²@h:¨Añ¯@·_x0016_«zV_x001F_­@_x0011__x0001_ßDut±@M_x0003__x0007_mÁ¾@=A&gt;_x0018_äp²@¼Ñ³¾ó¹@_x0008_àûZÆ±@dÿÐ"©¡ª@æ2sÄ*¯@8U_x0006_àñ_x0006_À@_x0014_4_x0014_µ_x0017_Æ@QTp_x0006_Å¶@_x000F_Û2_x001B_´@_x000E_¡_x0005_·@Rý%:Né@~.&amp;'÷d¿@x­ØJCÂ½@Fð8^ßo³@¢i_x0019_t_x0018_5´@£å_x001F_hz®¹@9m8ã0µ@&lt;-_x0008_¼µÈµ@âx])`º@;v,"·@qT_x0003_DÓÁ@´g½o_x000E_¯@­\E_x0002_¸ß³@B]õ¯_x0001__x0003_ô3¥@ÿÿÿÿÿÿÿÿ_x000F_ìÒg¤(À@¸öËå½º@UËM5F«¶@¶&amp;EÕå_x0010_²@MÇa_x0014_N^¶@$ÎÄK_x000B_º@	&amp;7_x0006_³@ÿÿÿÿÿÿÿÿ\Xût?H°@'.¥¦@ÿÿÿÿÿÿÿÿtký[÷¢´@YðÞºp·@Ô;À´@u!y_x0004_Ñ¼@_x0014__x0002_ÖôÁ¨@_x001A_ÁF´_x0016_æ¼@¨å&amp;_x0005_ý¸@Õdv/¬@UImÿ¶@=;WE¸@N¬rø~A¸@ÑQy¤¤·@óì2ÔCMÀ@Ïn¶P°¸@ùJÍïÌÂ@[är:»@_x0010_ùy_x001F_»@íþ­&amp;&amp;Â@ÿÿÿÿÿÿÿÿ_x0002__x0003_gQã3{³@ _x0001_N©ö_x0011_ª@rzä?ï·@_x0003_fö[ã»@_x0002_Û^|aTÁ@C^_x0008_@·º@z§ç;¦iµ@E$_x0003_ìñ¹@ÒÀV_x000B_'¿»@¬/â¯¬à«@9_x0004_ö\_x0002_ù·@;"_x0013_;_x0001_¶@m?þôá­Ã@_x0004_4Pf»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à-_x000E_¶ ©@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_x0014_L__x0001__¤@ÿÿÿÿÿÿÿÿÿÿÿÿÿÿÿÿÿÿÿÿÿÿÿÿÿÿÿÿÿÿÿÿÿÿÿÿÿÿÿÿÿÿÿÿÿÿÿÿÿÿÿÿÿÿÿÿ¨)_x000F_ÞY¯@ÿÿÿÿÿÿÿÿÿÿÿÿÿÿÿÿÿÿÿÿÿÿÿÿÿÿÿÿÿÿÿÿÿÿÿÿÿÿÿÿÿÿÿÿÿÿÿÿÿÿÿÿÿÿÿÿÿÿÿÿÿÿÿÿÿÿÿÿÿÿÿÿÿÿÿÿÿÿÿÿÿÿÿÿÿÿÿÿÿÿÿÿÿÿÿÿ¿qb¯_x0002_«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Ò½	É_x0018_¸@}_x0004_0ðÀ@8ÿy.¾á¹@Í:3Yr¸@_x0010_ÌÏ²§ÄÄ@_x001F_%_x0003_¥î»@2k.xã9¼@¼Û^¥*³@_aa_x000D_c_x001B_·@¨ä»»@ÍúF,î¨@M÷²¦²2¹@_x0007__x0008_¸¯&gt;7áz¼@êm+²}²@_x001E__x000D__x001F_mw³@_x0003_N\i¸@_x0004__x001E_4Æk_x0002_±@_x0017__x0014_a»@§KEtX½@_x0004__x0006_ß{9£@-_x0004_JqrÃº@WUÖüÖÀ@_x000B_jl_x0006_ö³@ðý&lt;_x0018_ç_x0001_@}q·Á@_x0012_iæÅÕ¿@Î_x0011_K8_x0003_·@píæD;Ã@w¡^+7'¸@_x0001_ò_x001D_{S»@(êX_x001B_¿®@_x0018_)_x000E_N¶@:öG_x001E__x001A_`·@æ_x0006_{¬e[´@kÑA½¶@t	ñÄ_x0006_¶@ÿÿÿÿÿÿÿÿ]²ùhý¸@_x001F_èð¯_x000F_ª@7¼?w~¶@ã_x0005_®È_x0014_»@ÇCëíú»@_x0010_q:#RÙ¸@³ý=«_x0003__x0004_?Ú¬@ A'o_x0014_½@`£zkz¢¶@3I6¨/_x0008_À@Xe±ªé½¼@_x001D_#¤õ_x0016__x000F_³@_x0002_åm=ø·@D_x0002_ØO+oµ@£tðè°´@ÄL¡MÊ"µ@RÈ©k¾_x0001_¶@ÿÿÿÿÿÿÿÿ"/©]KpÀ@-I_x0014_ëñY¹@Ð_x0004_ÄDþ_x0019_µ@¢V¤ÎKM´@TëeI·°¹@2}W&amp;r²@Kl @ÿÿÿÿÿÿÿÿÏ{Bç_x001A_¾@'_x0016_9ïÈ´@Ui`ßU¾@ËÂ5_x0014_Á@ú¨ÖY±@»_x000E_§_x0011_Ö²@Q_x0007_È((_x0011_·@&amp;W÷c¥É³@æÌ_x0007_Ý_x0008_b¥@:X#£_x0007_$²@ç5_x001F_Àe½@Ì_x0013_kâ±@_x0006__x0007_ÿÿÿÿÿÿÿÿßÄ@µ@ê¨«Ò°@S_x0010_ïfº@2Æ_x000B_î_x0001__x0018_º@ v_x0016_WQ3±@!ðÊrØ½@(_x000B__x0004_¥8T¿@_àa_x0006_â1¯@Bö_x001E_A°@ÒSp_x0012_8Â@6_x001E_&gt;_x0017_ù¾@£3½)Á_x0005_§@ä&lt;Ì¾¥³@G_x001D__x0018_ ª@ÇHgkJº@_x000D_:ÂË©°º@_x001A_Èp_àRÀ@_x0014_Ü_x000F__x0003_Ø_x0012_®@!Z!,:«@£ÏÓoåÂ@¢"òám¿@¡¡HÌÁ±@h¶Ãc*_x0002_­@²áû;ï¾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ç_x0014_Úµ¥@ÿÿÿÿÿÿÿÿÿÿÿÿÿÿÿÿÿÿÿÿÿÿÿÿÿÿÿÿÿÿÿÿÿÿÿÿÿÿÿÿÿÿÿÿÿÿÿÿÿÿÿÿ_x0001__x0002_ÿÿÿÿÿÿÿÿÿÿÿÿÿÿÿÿÿÿÿÿÿÿÿÿÿÿÿÿ¡ÞÅ4Ú[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	;¢ßTb¢@ÈfCHÄ¥@_x0001__x0003_ÒL¾_x0003_¸@¯M2¹[²@ÏG®^³@,·øm¦è¼@QñøÏ(µ@Ú87&lt;Ô®¹@¶I[&amp;À@jåü/¥6¾@ÛûÚ¼«z¹@_x000D_rú#¹»@²ñu_x0015_"º@Ä½NÙvÃ@¦_x0012_?h?M»@0~_x0007_hdµ¶@_x001F_q_x0004_vo;¹@nÉE_x0014_·@àè,;Á¾@+Y2ÖG}¾@WÙ¢ý»¶À@a_x0003__x0002_àq¶@Si¹$6å¹@_x001C_kª¼@&gt;ºZµ¨¦@_x0011_É_x0006_¥_x000D_´@ÔPüÍêº@Ö_x0006_YE¸@ÀµIÜ&gt;L®@ì5ø_x0019__x001D_»@×ÔZõ­@gÓq	¬@ë\CZÇ¸@"Ä_x0001__x0002_hX³@¶_x0014_ÂúÜ²@ÄÕÃTÍ³@c)ÉDz±@þþbA_x0017_ÎÂ@g_x0006_AÀö±@KpÊøí_x0004_¹@Jùâxf¸@_x001A_:ïÅeµ@_x0017_ô¯ÈPõ²@ÍI@s=I´@_x0011_A_x0019_ÑË·@Ìö_x0005_O¬_x0019_¹@³Õ(.º_x0019_µ@*_x0015_æ^)è³@ú_x0011_*R_x000E_Á@%£j_x0004_ä&gt;¼@_x001E__x000C_ZÛÿ§@;7WP¯@=à¢"M¶@-KÞYÕ«@æ¶&amp;·@TÐÕ¡C·µ@*=0_x0004_ç_x0004_°@OW_x0003_£@øW_x0014_ËwÁ@SU/_x0011__x0012_àµ@§ÃFì¥ëª@ÆÏ_x0006_dQÂ@2TMs¹»@ÿÿÿÿÿÿÿÿ P6Ñbç´@_x0001__x0003_ÚÇ_x0006__x001B_[£º@¿Â5¦á_x001F_²@ØÝÛ-¦½²@ _x0014_«7«ç°@Ð¨¶ñßn©@úóÈ_x000E_DÉ»@HH._x0012_Ë¿@iÆEëÔ´@RF0Ð¶@ÿÿÿÿÿÿÿÿ²Ë¢0È]À@à_x001A_¢á-_x000F_¼@Lj@_x0003__x001F_·¼@í`-v¡@\re_x001F_-Ä@»ºñt]·@2ºåDÐ¸@ Ð}/±@'_x001B_/gÁ@9¾_x001F_¾s+¶@2Í£Ûóõ®@¦È_x0014_HB°@+9&amp;8ù&gt;º@_x0014_9lI!·@ô&lt;_x0002_À@(_x001E_âI_x001E_¾@îz³½@ØÅBp_x0006_'µ@_x000B_Ùa¯F¿@¡_x0012_ÌÑnº@Qaeób½@p¤f_x0001__x0002_¯±@_x0002__x0019_²2$½@X_x000C__x0001_fR°@?_x000E_FI_x001C_¿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ãW¹V¢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ÐÆÕ?â¥@¦Ï?_x0018_ÏÓ¢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Aq0­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0006_ÿÿÿÿÿÿÿÿÿÿÿÿÿÿÿÿÿÿÿÿÿÿÿÿÿÿÿÿÿÿÿÿÿÿÿÿÿÿÿÿÿÿÿÿÿÿÿÿÿÿÿÿÿÿÿÿÿÿÿÿÿÿÿÿÿÿÿÿÿÿÿÿÿÿÿÿÿÿÿÿpTÈÝ}À@ñ6!s¦@BVr_x0017_t¬@vØX _x0004_¹@ÀÙoï	¯@f_x0004_Ç!ÆQ»@õïµú1º@Ã	,mT@_x000D_áÉ_x001D_ë´½@ð¿}_x0003_I¸@"2_x0014_)æ§@8H¬X&lt;(¸@ÐF_x0006_ØZ'±@/\_x0002_ëb¯@xòUU_x0005__x0019_Á@Ä7"(¨·@pòsê_x001E_L°@RãÜ1vX¾@ÿÿÿÿÿÿÿÿ_x0001_Ð_x000B_!Ñ¹@gR®"Zñ¿@á¬_x0015_N_x0004__x0006_ª¿@Bc±¬_x000B_»@KµÕ_x0019_´Á@_x001F_b_x000E_óYT¿@Ä-a¹pµ@¬i´Ñ1®@º_x001B__x0006_åb¶@â)q_x0015_Ò©»@g_x0014_E¿d¨µ@%?° @_x0007_²o²)~º@z_x001B_æí¹@_x0001_¨(ðãÛ°@B*UP{´@¸_x000C_3ÊéG¶@ÁS_x0010_:»¸@u_x001F_·Ç£áº@úÜrM³Ø³@Ùj_x0001_ç_x0003_Ó¼@ô¸_x000B_Ã_x0005_y±@ÔYlJG_x000D_º@b8H£Zg»@À_x000C_ÆDÌ±@H¤´LX·@ºE¬	,â½@(2­Í[¼@ã'_x000E_hg¸@_x0017_VÈê¢@ÿÿÿÿÿÿÿÿÿÿÿÿÿÿÿÿ__x0018_ÙïØ¼@¶_x0002_ãÖ/cÁ@_x0001__x0003__x0008_FÅãÀ@vÉ2ïÅÃ@_x0001_À_x000D__x001B_Cï¸@;ÄÚµ_x0002_Þ¶@ØVìÃçæ²@×,ß°_x0011_A·@0V³çÎ_x0004_½@_x0010_õÃ!³@ë	^ÑÆ»@VÂ_x0012_X2½@­7´_x001D_"¸@6j_x000C_»NÂ@;ÍÅÊ)·¶@yõ?Æ4A¹@3_x0018_v×²@@Ñ%"}³@NY¦{½@_x000E_p_x001E_¥_x000E_¶@ÿÿÿÿÿÿÿÿ¶._x001F_aÒ·@¬±_x000D_rH,­@jÐ&amp;?k¶´@¿¥Õqºº@F_x0003_»[ÑCÀ@$$Â¶&amp; ¾@§§gÁ5¦«@åèÂ7ú	³@ÒúÜ×_x000F_·@_x0004_1D=$½ª@TUïH±@_x001B_:¨¿©@ÏóR_x0001__x0003_yÆ¾@ñ(^_x001E__x000D_µ@äË_x0019__x0006_ú¸Å@2/»«þ_x0003_¼@8ÙÅr¸s²@_x001B_L±"ü¬Â@vNÉ)_x0003_ýµ@y.¢Q/³@S³Ãq[Àµ@-Ñ_x0013_¾,5µ@%$Õ¬ÂE´@¦""¡'9À@K_x0002__x0019_É¡¨°@ëAõÝT¶¤@þ°6ca_x0014_´@ªòaäVÙ´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gºQy,¥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0006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¢ÛÂ¹@&amp;inú_x0002_Ã@¾û{iJãº@òJ÷^ì&amp;®@a¦_x001F__x000C_k_x001C_»@G«äNùÐ¸@xXc$@_x0005_µ@'Ùp4_x001E_Â@D^zîê´@R_x0001_(ä´@_x0006__x0003_	_x000C_äÅ@Ön"V6ý¯@1O!Â½@Év_x0006__x0007_*Aº@xS.Àt+¾@ÿs»_x0008_Û¶@8Ô¹	õy¨@_x0016_ìÖXE³@úÜÎ%.²@u"_x000F_Yb«@HÅ_ºÌ®°@ËfÄQÎ_x0016_±@²óÓ_x0010_V¦µ@j=_x0004_ðCÀ@üC&lt;)mµ@_x001A_®à_x0005__x001B_ß³@1Þ¤õ-=´@¸_x000B_¤¬@_x001E_ï¨tª@o_x0001_¬K,ÛÁ@²X_x0003_+À@ÿÿÿÿÿÿÿÿÎ_x0012__x000B_-_x000F_ê±@P%$N¨§¶@_x001D_j#Û©@pPÞO_x0018_[»@ÏBê0_x0004__x0003_À@yæ+_x0002_´Ý®@RïyêÍ´@G¸í+ø½@_x000F_Ô_x0011__x000F_a²@}_x001F__x0004_r5­@_x0004__x0005_ê_x0002_ü9¹@¡ÿJ1_x0013_g±@oLËÄ¦@~Ç¬_G°@Ï	Ý_x0011_³@k¦_x0019_lü_·@Õl£ _x000C_·@Z¦ØA_x0007__x001A_º@ªñ_x0012_D¸@Û×1Peº@å_x0008__x0008_rb_x0008_³@¼ÇæpCÆ°@;Ë¬ý¸À»@î;ÞÇ!_x001D_¸@[|k_x001C_µ@n¦Ë1E#¹@Öñ¸ã®À@_x0013_Þ¸@áAyvê±@z_x000E__x0003_5kY³@÷_x0016_mà_x001B_´@,Ü¨×Á¤£@Å¢"&gt;¿@ë2ïØm¿@Ì_x0003_øµ_x0014_s¸@G_x001B_ã[ÈÍ²@5ÙÄ[õ¼@¨Câ_x0012_îÂ@%üg_x0001_o½@¥_x0011_£_x0017_Ê·@£t:|ûÀ@_x000E_ô'_x0002__x0003_Lô¹@P_x0001_Æá=¶@L;S_x0001__x0017_¦@û3cn_x0010_²@¯ËÕ¡Aí·@ì8¾]zl¶@m_x0014_¬ iÁ@_x001F_{óY£¸@_x0006_Èv|¾@_x000B_ÃÛl¹@:_x0012_U	ë$½@#3_x0004_d_x000F_¸º@_x001B_â_x0010_X×¾@©_uº[Â·@{E5A»@f9Atì¼@.É_x0016_&amp;/K¼@¿öõ_x0011__x000C_À¼@_x000C_ØàRÓµ@EWÎß_x000D_»@''f©e_x0018_·@r:À¬$¼@Î£Øb¯@_x001B_Å7kÈÒÀ@XÏ8­®à@M÷\_x000F__x000D_.¡@æsòµ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Çgx½p8¥@ÿÿÿÿÿÿÿÿÿÿÿÿÿÿÿÿÿÿÿÿÿÿÿÿÿÿÿÿÿÿÿÿÿÿÿÿÿÿÿÿÿÿÿÿÿÿÿÿÿÿÿÿÿÿÿÿr(âïÖ¯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_x0008_ÿÿÿÿ_x0002___x000D_Ô_x0006_·@6ï'´µ¦@kmé_x001C_½@øW_x0002__x001D_:¶@+4_x0012__x0015_Ñ¸@î9²°^0¼@&gt;lø_x001D_	¹@_x0018_·_x000F_}º@"«d$_x000E_S¾@«»$UÇÂ@|ê_x0015_ÝÅ¬@\û¬ÿÑó²@_x0019__x0001_^_x0008_Üº@§ùê_x000D_a±@íÑ [·@aÍ_x0019_ÝlÁ@ilDhÐ¿@½ ìç«Ü¶@_x001A__ê24«@[=­µª¸@³?%ö7ó®@2âÜikµ@O_x0007_B¼4(¼@#xnp³Ã@C_x0003_pOÓ¼@±5Â_x0007_6¸@­1'nÀ_x0001_°@¦i&gt;_x0006_wÀ@¼_x0004_£j¥½@®èùü.³@}´_x0007_¶@_x0001__x0002_­6\¶'µ@Äm/n_x0007_±@{bçõL!¹@´¸««)Á@HâMI`ôµ@ÙËl¿S_x000D_º@_x0010_ß2Ìwv¸@.çØ"ÉªÄ@é_x000E_ÍNÝ_x0010_¶@èÅ/·Áß¼@P²Üa·@º®Qi5º@Ð/1=ØØ±@ä5_x001A_`_x0011_w´@Ñèæaª³@^ê_x0008_r ³º@&lt;GBëª@Îf_x001B_Ì¾°@Öñ_x0019_¹³@}ÁË4_x001B_¼µ@ÿÿÿÿÿÿÿÿêP^ H_x000D_µ@2_x000E_ùÎ´y»@_x0012_emþ¨@Xo!ýQ·@Úp¬1¾±@"t_x000D_6)·@°æ_x000D_WP¨»@ÿÿÿÿÿÿÿÿhF&gt;¾@_x0007_ÕCÇ²@ÿ~`_x0001__x0006_7_x0017_´@X¸AÕÈs¼@Au_x0018_ôuÅ´@¶ÉP÷_x0005_Â@÷dåP:À@SA¿$­@ì&amp;¦_x000B_4À@;¶_x000E_!¤@`v¯§_x0014_¬­@Él¹&amp;.¿@F©àE½°@_x0002_º²ø_x0007_¸@_x001C_DïZX=½@´c-Üô·@P.Îgl¹@f09«à¹@ôò±a½·@ãö4QK»@ 	_x001C_Ö¥¶@i_x0003__x0006__x0006_²©@1rµÎ´À@Gu9?&gt;´@_x001F_ì_x0018_ùx¯@¹Ãëat°@1GgBõº@+_x000E_4T@µ@n_x0015_pE_x0004_²@_x0015_Ð¨¢µ¹@Å_x001A_7ñs¿@ì_x0015_k!õ4Á@ ;@_x0002_ï¤@_x001B_ðní¾@_x0001__x0002_B_x0017_Æ9Ã^²@ÐÝ·1wù½@mèÞÝÜÔ»@ÚÌ(_x0015_¡@_x000F_P_x000C__x001D_×²@]?KõF¹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_x0007_?=_x001F_&lt;µ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¤IßÆ@AµÏb_x0004_/È@¾_è×_x0011_´@©_x0011__ µeÃ@=-i9*_x000E_Ã@£_x0011_í6(»@ÆÎf*ZÀ@°_x001B_x^´@Å¤_x000E__x0007_Ê@À	_x000F_×²8µ@_x0008_&lt;ÜD_x0010__Á@©ã_x000E__x0017_YÐ@ÅÜ_x001C_SPÅ@üý_x001F_ë_x001D_Í@Î¨3¤÷Ã@_x0017_o0ß$ó»@DLK´_x0011_Ä@3DÄìl_x0018_Å@(pT&amp;3Ç@_x0014_#}_x000E_DÂ@_x0001__x0002_¡_x0011_Õ_x0007_Ã Â@ÿÿÿÿÿÿÿÿ^-ùqhÏ¶@°øËTsâÂ@«û_x0019_ÃÃ@¨_x001D_P_x0004_¾@ôÅ©½@¹_x001E_}BÆ@(RÒµ º@6Ù¥¿¹;¶@_³w_x0019_8Õ¿@l,cº_x000F_ÏÁ@[u¿.T·@¶0öU×_x0016_¸@B_x001C__x001C_Áßã¸@ð®v=[¹@«w_x000F_Å@i_x0003_î_x0007_®Å@FG"´¾@W8áøàÈÄ@_x0015_ _x0015_'"¾Â@Æµô_x001F_Ö_x0018_Æ@·Ò_x0008_Á@TêéWÛÃ@7Õ6n/Á@10wÄ@$*¾ÀæÒÀ@F_x0018_ÊÈÙÄ@)TÜíÂ@ÿ£{MÀ@_x000C_qçD­É@°á^_x0003__x0007_»óÀ@ôp_x0015__x0005_ÃÇ@*ÒOÒEÄ@v_x000F_e=!v¼@_x0011_×z-?»@T¦_x0018_0Æ@Ç±/.éúÈ@ZrÞ@_x0019_PÁ@c³·]¤®Ë@Âbd´ä7Å@ö_ßî_x001B_¼@J_x000E_bQÌ_x0002_»@8ð_x0001_·_x0001_Ç@ÑÇÆªnÇ@¨yáùÅ@ÛBY_x0008_\DÉ@_x000C_[Ue]+À@ø_x0015_&amp;_x0006_-GÃ@~T_x0013_#À@Ò¦û_x0002_ÌÈ@D_x0004__x0014_Ñ¶@»2_x0011_î²@hÆ_x001E_¥Â@äÛôöYË@|ªý¼SÂ@ý¸4­ü.Á@Á§HPôÁ@_x000F_Ûb º²@ñØ#öÀcÊ@Ñ3Á_x001F_å?°@ÃB_x0007_[À×½@_x001C_ÎbV%¦@_x0001__x0002_Y½ØÎåZ¾@§"÷þÁ@_x0018_.ù_x0012_2§À@/"x³ì¾@÷vdT¸@·Y)­¶¼@ðµ$YÈI¹@¶DüÕõÇ@EñÖ·Ã@©`ë.¿@:zâ¹¦º@=f_x000F_Ý&gt;_x0003_À@AOB#_x0016_½@:Ô_x001A_ßã#¿@Äæh_ó@úê?­@zî¼åfi±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¿ï_x001D_´_x000D_¥²@ÿÿÿÿÿÿÿÿ_x0017_1&gt;¯@ÿÿÿÿÿÿÿÿÿÿÿÿÿÿÿÿÿÿÿÿÿÿÿÿÿÿÿÿÿÿÿÿÿÿÿÿÿÿÿÿÿÿÿÿÿÿÿÿÿÿÿÿÿÿÿÿÿÿÿÿÿÿÿÿÿÿÿÿÿÿÿÿÿÿÿÿÿÿÿÿÿÿÿÿÿÿÿÿÿÿÿÿÿÿÿÿÿÿÿÿÿÿÿÿÿÿÿÿÿÿÿÿÿÿÿÿÿÿÿÿÿÿÿÿÿÿÿÿ$0 _x001E_q¼²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_x0007_tÛ?|°@DÎ]_x0014_Æ@ú_x0015_]óÍ@{ËÀAù¼@	î3`ÎP·@_x0018__x001A_)°@¼òe?Â@/k_x001D__x0007_ö¿@¼#Î_x001F_ôÁ@÷ã=ºVÄ@_x0002__x0005_?U^º@Æ@Ôt©Ç@à_x001F_ü_x001D_\Á@µ·É(Y{Æ@q3÷B_x0004_áÅ@_x0018_0è_x0001_C¸´@÷ª0Eñü¶@9ZÜm@#µ@&lt;&amp;T¬ô³Í@_x0018_=ºuØ¹@4_x0008_åù_x0003_É@j´ê_x000C_ã_x0018_¨@Òzñ.Ä@5¢ +_x0014_º@P8?çØQÊ@_x001E_Ab«ß)Ã@ÉF%_x000B_D_x000C_¹@7¾{xã¿Å@Å_x0010_+76Å@V`_x0018_v_x001A_½³@Ñè&lt;¶²Æ@ÖH,M×Ç@x¤_x001A_Û_x0004_Â@_x0015_å7ÍW%È@{\&gt;aÀ6Ç@ä¼&lt;_x0003_È&amp;»@4b¨¶«Á@aw¶½@_x0016_è×q8MÀ@¿J»Î`Á@¼_x0002_8éÎI¸@ó_x0016_ä_x0002__x0003_D_x000B_Ã@À,Q_x0007_¥@_x0004__i	Å@ñ3?|ÂÄ@1jÔâÄ@_x001A_¡$8T¶@¤ëq_x0017_Rý½@o¨'A3Ä@ÊÝT¸ÃÈ@ÆçÔ~À@©R	_x0012__x0003_p¾@__x0005_~r·Ã@÷H_x0019_AÈ@×_){zÅ@p_x0002_Ö¦¿@ÛP[_x001B_`Ä@ÿÿÿÿÿÿÿÿ|ìWö¦/³@ÿÿÿÿÿÿÿÿÜæ_x000E_uÏË@Ös`\=Ã@_x0011_å"­UGÇ@n¤yq[®@R-g(Ë@Ðég_x001D_´`Ã@¼4.l¯À@I8K)ÎÁ@²ì,0eáÆ@?¥U_x0001__x0001_Â@f%ÿjÂ@HBÁåbº@»Z_x0013_râÀ½@_x0001__x0002_7ëtÊ%1À@ËóÍ_x0015_ÌNÃ@{,8}À@ÿÿÿÿÿÿÿÿ¥X_x0011_Ç&amp;Â@5H¯óÔÀ@Ì_x001C_Ê8_x000D__x001F_¿@ªßð«¿@_x000D_ªÖçÛ¾@0ùÙm.Q¼@_x000E_Ð¸ÿ=&lt;¹@î n¢Q_x000F_¸@_x0002_¬_x000C_Tñ»@9F_x0015_zfq¼@Æ7n³bi±@òÞüçªÿº@Ü_x0008_nö?ÒÉ@LÿQ?,OÁ@²¥ã©ÍÉ@óKFæ¡_x0012_Á@D_x0019_käÔÃ@!ª_x0014_¯®d²@ó"ß_x0007_¿@Í³ÜÔ5½@'ÄxéÃ@¦bÁô»@¶Uª_x0005_@òÀ@ÿÿÿÿÿÿÿÿÿÿÿÿÿÿÿÿÿÿÿÿÿÿÿÿÿÿÿÿÿÿÿÿÿÿÿÿ_x0001__x0002_ÿÿÿÿX¿Mò¬´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2ÃwÈº¸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øüð©¥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OÁMê¯@ÿÿÿÿÿÿÿÿÿÿÿÿÿÿÿÿÿÿÿÿÿÿÿÿÿÿÿÿÿÿÿÿÿÿÿÿÿÿÿÿÿÿÿÿÿÿÿÿÿÿÿÿÿÿÿÿÔ_x0015_¨¿Y¯@ÿÿÿÿÿÿÿÿ_x0001__x0002_ÿÿÿÿÿÿÿÿÿÿÿÿÿÿÿÿ×£ñØvÅ@°Q_x0003_%ÒÅ@æí~×"À@a³&gt;õ{À@ÿÿÿÿÿÿÿÿB_x0001__x0018_ÈÞ¹@_x001E_}¾_x0004_ZñÈ@}_x0006__x0012_!ÆxË@f5R_x001E_ËÌ@sÜªA7;²@,ór¥@hyõ@_x0014_6º@_x000F_²_x0013_sCÐ@¯7·qZÚ²@_x001E_m³±C°@çIºV×¿@kL­_x0006_½@¬iÏc¯[º@¼	ªóOÀ@&amp;|_x000C_M_È@áîé5CÇ@~x1ÐÄ@zÙÏ)è_x0019_Æ@te}¬&amp;Ä@Ì_x000B_i¤Û/»@ÿÿÿÿÿÿÿÿ@)wWÉ@²¼_x000C_ÃË·@Ó¬_x0001_4uñ¿@2õ2*_x0002__x0004_,Á@~i4É{_x001A_Ì@_x0014__x0002__x0019_Å@S®ò½J À@@_x001C_Á2Mö¾@ÝHX±`ÀÂ@6O|°Æ@;&lt;WI5 Å@§g_x001B__x0001_1Á@èjÚTââ»@YG_x0003_­Á¾@Þð0ÐGj»@ËýïÈÊ@ØÐ_x0001__x0007_±Ã@ý_x0010_ØuUfÇ@Öñ_x000C_0þ£Á@Z·±_x0013_YÆ@ôxì_x0001_v!¹@¤°Öp1ÜÆ@à}ë£áÂ@â`RsIÏÉ@wÅÑkårÆ@ ÐòTr3Ä@=lÄ_x0015_¼@«_x0014__x0007_C/½@)6`Ð]¦¼@­MÑÈòÀ@ÊÓíÿ_±@Ö_x0016_©Á@î¡·oïãÇ@.GKTt´@WÊ^a3Â@_x0001__x0002_Ï_x000D_?½Ã@¤ÚcÜ_x0016_wÂ@_x0008_½£¶_x0019_j¸@ÿÿÿÿÿÿÿÿÞÜl_x001B_ûSÃ@Ð_x0016_¿_x0012_ç_x000F_Â@w^	Â@Ñ_x0008_ÏZÎº@J_x0013_©êmÃ@ò]jWÊ¸@\Û_x0001_z¾@UáwÙ÷Â@*!@"&lt;©­@}aùAWÂ@UÔÃ`Ü/·@_x0007_¦HÔÛ¿@$Ið#LèÀ@¸MMj³ÖÅ@ü_x0012__x001D_ªÙÇ@¯_x0007_Zm´rµ@ª:¨õqFÅ@ÎÒãQ×¢@_x001A_J_x001D_eò+¶@s_x001A_ZA4È@_x0001__x0011_D¹À@éAëCò½@_x000B_Àlÿ¤êÄ@ÿÿÿÿÿÿÿÿ_x0011_à_x0001__x000E_ËÁ@ØI_x000F__x0006_sÉ@ìRìØÛÃ@#û±æ_x0001__x0002_Q*¿@)Ô±_x000F_ôãÁ@x9_x0003_V¡Ò¼@_x0002_O¨_x0019_w·@ÿÿÿÿÿÿÿÿÂ]3ë½@_x0002_F*Ý°aÁ@ËP_x001F_\FZ¶@ÿÿÿÿÿÿÿÿÿÿÿÿÿÿÿÿÿÿÿÿÿÿÿÿÿÿÿÿÿÿÿÿÿÿÿÿÿÿÿÿÿÿÿÿÿÿÿÿÿÿÿÿÿÿÿÿÿÿÿÿÿÿÿÿÿÿÿÿÿÿÿÿÿÿÿÿÿÿÿÿÿÿÿÿÿÿÿÿÿÿÿÿÿÿÿÿR£ÞÄz´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Â³ÞÑzK«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'_x0015_éC¤U¼@ÿÿÿÿÿÿÿÿ_x0001__x0002_ÿÿÿÿÿÿÿÿÿÿÿÿÿÿÿÿÿÿÿÿÿÿÿÿÿÿÿÿÿÿÿÿÿÿÿÿÿÿÿÿÿÿÿÿÿÿÿÿÿÿÿÿÿÿÿÿÿÿÿÿÿÿÿÿÿÿÿÿÿÿÿÿÿÿÿÿÿÿÿÿÿÿÿÿÿÿÿÿÿÿÿÿÿÿÿÿÿÿÿÿÿÿÿÿî¥_x000B_¿¹@þúS_x001D_,À@puæpÄ@_x0008_Ñ.¦_x0006_¶@zóÂj;Ê@Ù3ÔÌû|Â@_x0016_¹hUû½Ê@ã _x0018_B_x0008_]Â@Å_x0003_©_x0003_I	À@IÄ_x0018_9¹&gt;Å@m¿À¦«ÿÄ@ÌÍF[¿@ÿÿÿÿÿÿÿÿc?k¦¯$Â@Þ_x0019_{¦£Å@ª·õÒj«@.¼ÄFÃuË@Ù05_x001A_ÊÙÈ@*Ù@Á_x0003__x0004_	¸Ä@Þã£`2Ä@xÈNÇrÇ@ÙAu3á_x0011_Ä@^Z(ÊýÈ@§pnÝÁÀ@&amp;\_x0015_T¹@¡{&lt;n\XÁ@¿óY2_x0015__x001B_È@Ín°.÷É@¶,ôy Ç@î¬3ÏË¼@'»8ê°àÃ@`­e'OQÆ@_x001F_#"¸@PWZ-¨Ç@®h_x000D_p$ ½@D*ø_x000F_r¼@ò@O¶@êAÁ.Æ@¢_Â\XéÇ@¤FÚÛ_x0002_Í@Ö``Ã¿¾³@©p1¾½@_x0001_JO_x0004_Þ_x0015_»@_x001A_]£ÍWÀ@4XêbÀ@ÕL_x0003_µ¦Ã@_x0013_ß|ÍÅ@-RÜ}_x0016_Ã@BAÝes¾@ÒÆ_x001B_{3iº@_x0001__x0002_7·mS·B¸@â6£_x0001_·@?²oVÛº@J_x0008_ï­_x000C_-²@&gt;$ëC½@¢3¬ÉÓÌ»@âª$4(\È@do¦(r·@À¦AÊ!OÁ@Drõ_x0013_Ê°@öyçÏ}­»@`&lt;3Ò­­Æ@¼Ò_x0019__x0015_¥OÃ@_x0017_dOP×íÄ@É²_x0017__x0015_FÓÀ@_x0004_Ñ±ÝI_x000C_º@ÿÿÿÿÿÿÿÿÂºô×_x001F_úË@·_x0006_ °@am_x000F_7MÂ@¤OeÈÄUÃ@AeývÙÆ@áÐXö»Â@Äºt¾Ì¨¿@_x001F_*6E/ÆÁ@_x0019_'\o_x0007_Ã@F_x0013_]¼Qè¡@x~ÜáôÃ@ÚXÜÐóÅ@ªÉ®ÚË¿@_x0019__x0018_P¿)Î@_x0007_®_x0005_Ø_x0001__x0002_´_x0012_Â@ä_PxxÁ@µâHmA¥Ã@vlËñ=¥Ä@ÿÿÿÿÿÿÿÿ2¤ZÓÂD§@Dgæ_x0008_ËÂ@üÑ_x001E_Æ@_x0008_,Ð)ï_x001C_µ@[ûÃ1PÅ@¾¯zw_x0002_¾@¨0ÙIBÒ´@òu¬TñÁ@ÊðÐy*Á@b_x001A_'?m¸¾@à&gt;üÍÜ_x0012_³@7$£_x0006_´2¼@_x000F_óü®_x0001_Á@_x0018__x0011_ Ë_x001C_¡À@ÿÿÿÿÿÿÿÿÿÿÿÿÿÿÿÿÿÿÿÿÿÿÿÿÿÿÿÿÿÿÿÿóBÄ¨bÐ@ÿÿÿÿÿÿÿÿÿÿÿÿÿÿÿÿÿÿÿÿÿÿÿÿÿÿÿÿÿÿÿÿÿÿÿÿÿÿÿÿÿÿÿÿÿÿÿÿÿÿÿÿÿÿÿÿoT¬ôþ @_x0001__x0002_ÿÿÿÿÿÿÿÿÿÿÿÿÿÿÿÿÿÿÿÿÿÿÿÿÿÿÿÿÿÿÿÿÿÿÿÿÿÿÿÿÿÿÿÿÿÿÿÿÿÿÿÿÿÿÿÿÿÿÿÿÿÿÿÿÿÿÿÿÿÿÿÿHñ±Â¸«@ÿÿÿÿÿÿÿÿÿÿÿÿÿÿÿÿÿÿÿÿÿÿÿÿÿÿÿÿÿÿÿÿÿÿÿÿÿÿÿÿÿÿÿÿÿÿÿÿÿÿÿÿÿÿÿÿÿÿÿÿÿÿÿÿÿÿÿÿÿÿÿÿÿÿÿÿÿÿÿÿÿÿÿÿÿÿÿÿ1å_x000F_Câ¨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0008_¨j~µ¡@ÿÿÿÿÿÿÿÿÿÿÿÿÿÿÿÿÿÿÿÿÿÿÿÿÿÿÿÿÿÿÿÿ_x0001__x0002_ÿÿÿÿÿÿÿÿð_x0005__x0004_ÿ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x'_x0007_D6«@_x0014_ýèÙÉ»@üü_x001A_ &lt;u·@·ð_x000F_u_x0013__x001A_²@ÿÿÿÿÿÿÿÿ_x0003_voWL]¾@_x0016_èW-ò¥@yåO_x0005__x0008_ëz¸@ð¦{ü´·@;´h_x001C_(¨@A~öKÑ¸@_x001E_JíÁù²@ÿÿÿÿÿÿÿÿÊì_x0012__x0006__x001F_R´@õ_x001E_¤jo_x001D_µ@~)_x001B_½¹@é&lt;æ9¹@_x0001_QìZ·@gÈ.i_x0012_ô¿@_x001F_ÂÇ9çT¼@8_x001E_ü^¹îª@hÚ_x0007_#Î_x000F_½@ÿÿÿÿÿÿÿÿ$_x0019_CºQ³@ýâÊÀ¶@|_x0016_Ð_x0013_W+·@ù3%Ñ_x000D_¹@Ò_x0004__x000F_¯@gº°_x0002_Åú½@ÌÈÛýÌ¸@ÈF²_x000E_ë¹@P	xÞ_x001C__x0011_¼@èîàCÔØµ@_x000C_ÂH_x0018__x0016_UÂ@ÿÿÿÿÿÿÿÿµXçén¶@U&amp;_x0003_/íÙ²@ Åã(_x0017_Á@µ­Ö_x001C_»´@_x0002__x0006_Ü_x0002_ÞmD¶@YÚÞ_x001A_ÝÑº@ÙÚ²_g[»@è#:w_x001F_ÇÁ@p_x0019_û¡Ö²@ºÄ_x001A_°@_x0012_¯¯üG¸@©äÀ­9µ³@=·_x0003_&lt;	¹@×øÐZ.]±@ìry/¦ñ¾@å+ï@S¶@_x0004_½ü¬J®@ g'õKM²@mVSê_x001F_ °@ÝßÒ_x0012_¶@Ç«kÎ§@ºø_x001D__x001F_e³@nÇýüoú°@õ6_x0007__x001B_¸@Dò19	È±@¢±ÿdÏm´@_x0013_y:zdº@BkX&amp;Û_x0010_µ@^fó_x001C_Í½@O ôãÈ´@_x0005__x0008_ñôå!¬@9_x0013_Ël!ù¶@X&lt;1_x0018_&amp;»@à0_x0006_8èøÄ@ÐB}¼Zþ@_x0001_mÛ_x0001__x0002_2_x001B_º@ÿÿÿÿÿÿÿÿ*9m¦Á@â_x000C__x0017_À@bðk½Âóº@ðB_x0006_Ý@©SÓ¯ÇÏµ@ÿÿÿÿÿÿÿÿ±=)¾ûa­@=¨ø7º@Ü£]_x0015_»@Ìï÷=º@_x001E__x0011_ö;&lt;+±@&lt;òEÌbã³@Z!¨ï²¿@É!;´û«®@¤~xð_x0017__x0013_´@²f_x0012_qª¼@Ñq&lt;©R¹@+|=µ^½@!Wlìµ@¿¼dÃpÀ@#¨ds°@ì_x001C_F¼@JIûUù¢@uwº8UÀ@ÜfÉC#¿@Õ7kÒÀ@B_x0011_ñE_x0001_Ø·@_x0001_VÝ|ÊF½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/x®z¶ä²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8t_x001A_Ï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&gt;±íÝ_x001D__x000F_¯@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¹Le·@dËUÊ_x001F_¸@ö'üÜ®@_x0016__x001D_$_x0010_Åûµ@ êþe¶²@ö±_x0004_q²@ éÍê¡°@¥û1*÷°@÷\éã(e³@N­d_x0007_þ&amp;¦@_x000B_¯¯÷ÀE¶@hÊsºC¨´@XJáXâ¥Â@ßi¼pd¾@þ§°|»@»Çë_x0010_:*±@t/ö]±@`®­_x0007_²@Â0Fs¸@_x000C_ËÚÑ¾@_x0011_·9F_x0011_°@H¼ö_x000D_m_x001F_@,ñ.¸&lt;&gt;¹@Sú­V_x000C_¶@Mâ¿Á§±@Çué¶1´@ÿÿÿÿÿÿÿÿ¢Ø"_x001F__x0002_·@_x0001__x0002_c_x001D_/R¸·@_x0015_BÔÛ3Yµ@yÃ_x001A_Ã¸@ªx1p[´@Þúqª&gt;¦¶@Ò\¹¶	f»@_x0011__x000C_ÖÀ_x0005_½@FMàù}µ@ùÝþAàÿ±@Éo\&gt;½÷´@_T_x0001_Ç%$À@_x0002_»x¼h¿@;Âîk@_¡@7õ¥·Âµ@c¿_x001C_vl¶@ü?_x0005_)0î¹@ÌR²ù=¹@õÞö­@äÉÛ¦o²@àC7_x0005_=¸@®&gt;kJNyÁ@ÜÄ^_x0003_Ú·@_Lk½º@Â!®FZ_x0001_Â@ÿÿÿÿÿÿÿÿ\3»í½Á@B¯ë·¼@6¿¯#_x000F_d°@à]Gìþ_x0013_¹@Á4Ð_x0007_¨@üñfæã´@=´×÷_x0001__x0005__x0001__x0006_¹@HÀ_x0017_o4Ú¿@hg²ß½lÆ@ê½Ã¶º@ÈH_x000C_]Á¾@¡_x001A_±µÀ@CØ(_x0010_ó½@&amp;YfI&amp;·@ê_x0003_üÊm¼@_x0008_/1X`d§@Ì höÀ¶@ègÝt©³@£nÒ7_x0014_»@º¬$Ùè»½@2²=ç6¢@G[_x0002_ÅuG»@ÖV!?éçª@þ_x001D_hj¡~¯@p"F_x0015_]¸@I:êæ­@ÁÎ|Ëé+³@OzÉÅ³@ÿÿÿÿÿÿÿÿò5êoÆÀ@o+ðtHº@æz ÌR*½@Ûü*@^Ã@.¼Cª?#Á@ÂÞ¤_x0008_¦_x0001_¾@-_x0014_Kù-º@_x0004_Í+8_x0006_´@NÈ_x0010_C-M¼@_x0001__x0002__x0008_J9_x001A_Ué«@²_x0005_Vc·@À7£´+¼@¹ÙLg_x0005_º@Và.ÿò©@¢y«iz¬@_x0006_1½:À@7Óò£µñ²@TTÿøg¹@ÿÿÿÿÿÿÿÿÿÿÿÿÿÿÿÿÿÿÿÿÿÿÿÿä-\®@ÿÿÿÿÿÿÿÿÿÿÿÿÿÿÿÿÿÿÿÿÿÿÿÿÿÿÿÿÿÿÿÿ5Áöû×[¬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&amp;_x0012_e]&gt;ç£@ÿÿÿÿÿÿÿÿÿÿÿÿÿÿÿÿÿÿÿÿÿÿÿÿÿÿÿÿÿÿÿÿÿÿÿÿÿÿÿÿÿÿÿÿÿÿÿÿÿÿÿÿÿÿÿÿÖ¾_x0012_&lt;ÿì¢@ÿÿÿÿÿÿÿÿÿÿÿÿÿÿÿÿb&lt;úíÐ«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%e\_x0002__x0004_ó©§@ÿÿÿÿÿÿÿÿÿÿÿÿÿÿÿÿÿÿÿÿÿÿÿÿÿÿÿÿÿÿÿÿÿÿÿÿÿÿÿÿÿÿÿÿÿÿÿÿÿÿÿÿÿÿÿÿÿÿÿÿÿÿÿÿÿÿÿÿÿÿÿÿÿÿÿÿÿÿÿÿÿÿÿÿÿÿÿÿÿÿÿÿÿÿÿÿÿÿÿÿÿÿÿÿÿÿÿÿÿÿÿÿ_x0004_]Þ]	½@ÚT_x0011_)|´@ÂZîk¾@ÿÿÿÿÿÿÿÿfíO*NÙÁ@$ü~^Â@_x001F_ìË9ãE²@¸¹6åµÚ¸@ÿÿÿÿÿÿÿÿ«ïÁ_x001C__x0004_â«@Úµ1èß²@ñÖPWèÖµ@J0ÀÙ¦Ä@ö$¼_x0005_©@zOU îÞº@ ¦þÿ?í±@_x0001__x0003__x0002_©]¬·@_x0003__x0004__x001A_;Ú_x0011_s±@_x0010_ÃÝä¿¶@_x0003_m¼a-ª´@]HK_x001A__x000E_Á@\pEÌz¹@ëuvÊÄñ¶@ã"uÍO°@_x0004_1bäiW±@ºæd_x001E_²@n2í©_x0003_À@b®¸¶Ø»@_x0008_ö&gt;ô¨@ÄaÐA_x0004_¹@³²óè_x0003_µ@_x0002_Lc+Ô¿@_x000B_ºD9Ò³@*ÊÒU¦_x000C_«@ô_x0007_/G¤½@w½ñ_x0011_¶@8 %@òD±@_x0001_~_x0014_ï ´@¬ãko¾¹@lèµô ¾@Â Îg_x001D_'À@åwÖ_x0017_x·@M?ù²®@Äë^_x000E_1³@£Æ°'_x001D_¹@Òò$¸@z_x001C_iÕümÃ@©T#P_x001B_»@_x000C_*g_x0003__x0004_±¯@_x0019__x0002_0¡û,¸@_x000C_£ùwöµ@JYò§á_x001D_µ@qO9)ÌÀ@f¶É#»@ð»j6µ@ÿÿÿÿÿÿÿÿêÛÇ*àjº@'TTå;¡@mXWu_x0005_-£@(_x001A_ºZÁ@2.?Î°@c_x001D_|Þ¹@_×t_x000F_¦_x001D_§@ÿÿÿÿÿÿÿÿK¥ü y­º@k_x000E_IH`=¦@ÿÿÿÿÿÿÿÿ_x0010_Á_x001D__x0003_ý¶@_x0001_'ê_x0011_¿@«!9Ô.»@[Þèã¬@¬_x001E__x001D_³/+º@z?}Ïèª³@&lt;iâ_x0019_e¿@(&lt;õd%º@_x0016_û_x0010_o_x0018_¶@«dÒ*ó¯@_x001C_¦ËÒð¶¨@_x000E_Æ²¯§¾@þó­Lºh·@_x0001__x0002_(øQØ_x000B_ë´@à?=®ºWÀ@^_x000C_8ò=½@nþfn&amp;n¸@©:¿×\¸@ÿÿÿÿÿÿÿÿ«O\ý»@¤ÁÙq/E¼@³U3»@n(nò0¬@Èßñ&lt;Ð·@¡_x000E_â&amp;+·@üp_x000F_X_x001F_;¹@.2îÃmh³@)_x0014_y-òã°@ÌK_x001C_N´@WO²¶¼@á_x001B_*æ¦:®@0Ìz6²@Ûí _x0007_³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mq¡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á_x0005_Ö«@ÿÿÿÿÿÿÿÿÿÿÿÿÿÿÿÿÿÿÿÿÿÿÿÿÿÿÿÿÿÿÿÿÿÿÿÿÿÿÿÿÿÿÿÿÿÿÿÿÿÿÿÿÿÿÿÿôØáÙ­¬@ÿÿÿÿÿÿÿÿÿÿÿÿÿÿÿÿÿÿÿÿÿÿÿÿÿÿÿÿÿÿÿÿÿÿÿÿÿÿÿÿÿÿÿÿÿÿÿÿÿÿÿÿÿÿÿÿÿÿÿÿÿÿÿÿÿÿÿÿÿÿÿÿÿÿÿÿÿÿÿÿÿÿÿÿÿÿÿÿÿÿÿÿ_x0001__x0002_ÿÿÿÿ÷_x0006_ãÆ¦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[é=a«µ@Õúõýw_x000E_À@Q²7"¨@¾!3_x0014_µ@öÀ¶_x001D_KÀ@]C+Sß¶@_x0001__x0002_t_x0016_Ïï«¿@qÌ~å¹íº@.ß~\¢±@6þêø_x000D_ù¾@qa_x0012_j%0¸@ÀÁ9¯C®@£ÐØÙHÒ³@ñÄðVÃ@À8~A¶²@Eè4Gª¹@)¯#"_x0006_¹@vnmu¼@TNe¨Én°@_x0005_.h®7_x0013_°@³#_x001B_¸[Qµ@)köæ_x001E_º@£G¤ÉÁ·@»r/0È¬¼@mHF)ª_x0015_¸@_x0014_*	£¦´@á¢¥¨©@PÓàÞëi¸@sDWÛÀ@øL'^®È¶@Y_x0003_WN_x0017__x0002_­@_x0011_|¤%á´@V_x000C_^ª¬@§lÃk©óµ@ºÍ¡µB·@|_x0014_ð)ö@ÿÿÿÿÿÿÿÿ2ZÌ?_x0002__x0003_'?µ@_x000B_ q_x0007_Å¥@qÿÚ}rc¯@Læ²¾ïç»@õ_x0017_ÈÑGß«@¶gã_x0011_¾³@éí(n-y´@¥V8pU(¶@¶¯[¡¾@_x0011_{Éº§@fnþ_x0007_µ@_x001C_Òu§»@\Õã@ü¼@ÍlU&gt;þ¶@_x000E_FÚJ·@t6&gt;,T¼@ ü:¢'õ½@ÿÿÿÿÿÿÿÿú^èøÖgÁ@»ËSµº@æ3_x0008_×60´@¯_x0017_ü»¥,±@ò_x001F_ÿ?$B³@ÆQâ±²+Á@6%_x0001__x0007_³@ÿÿÿÿÿÿÿÿ_x001C_Ôg±Ø*»@:|½×Æ±@%¥æ8_x0008_¹@£_x0006_?n5º@iÙÏÅÉ_x0015_´@á·ojI¹@_x0001__x0002_:Oæ"ßC¶@Ú7Êµ_x0003__x001B_¼@ AÉ_x000D_eÔ¿@&gt;L.á²@_x001A__x0015_VÜ·@e_x0014_!\±@ÿÿÿÿÿÿÿÿÙalêþÁ@é[O_x0008__x0001_¸@_x0014_=2èãº@ôËîæq½@`ô¾ §_x0005_²@¦ ¤_x0010_e·@0ÿ_x0012_õÊ¹@-ÂörBÌ¸@Gu4l_x0007_¢@ä _x000C_EªX²@5Â_x0013_8=½@,Ö#QVÂ@Îq]]Uº@\_x0002__x001C_ ª@`FÍ½eg¾@:äOv»@3"_x0019_ê¾®@NÖ_x000C_¡°@HëõWÀ@_x0013_b¾õ_x0016_Ó½@gÝ3·[ªÁ@_x0013_ù+_x0011_wÄ@¶Úv&amp;_x000B_¿@Hrî6\V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»b1Üãã©@ÿÿÿÿ_x0001__x0002_ÿÿÿÿÿÿÿÿÿÿÿÿÿÿÿÿÿÿÿÿÿÿÿÿÿÿÿÿÿÿÿÿÿÿÿÿÿÿÿÿÿÿÿÿÿÿÿÿÿÿÿÿÿÿÿÿÿÿÿÿÿÿÿÿÿÿÿÿÿÿÿÿÿÿÿÿûk©ºÕ_x000F_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,_x001D_T9²@¤òÉMä®@c9ÎÇ¿¥@·÷Æ­àÀ@0óý7¹@KV/êÏy½@å Ê_x001F__x0017_¶@À_x0019_[º¹@v_x000E_´íê/½@¬Z¹xd¯@_x0001_Þ~Ù¼é»@&amp;_x001F_º5xº@ú`_x001E_Uv»¿@ï_x000B_Á&amp;V*¼@è_x0004_í_x001E_)X¹@àé.ÏIY±@r&amp;µ/¹³@"uÂ¢C»@°ì!ßj²@2_x000C_,ö5)Á@Á,/|Á@êd,_x0008_®ó³@;d«êk²@q_x000F_¸M¢±@Ô­´!_x0002_¢Á@_x0003__x0015_§¢X#°@$c´;òÂ@¢_x0008_ù_x0004__x0008_2´@6åíÍÔN¾@Ö_x001A__x0003__x0001_´@_6ðXè-Ê@¤¢µ_x000E__x000B_l·@¾Ü¯í_x000D_À@_x001A_UÃ³J_x0005_©@_x000E_@EÈ,¬¸@ë]ÝuiíÁ@°C_x0002_·@_x0011_:ûÔº@6_x000D__x0006__x0016_µ@N_x001B_/Þ¹@_x0017__x0001_öà·@L	­"_x0004_¹³@³2i?¼@¸¡_x0016__x0008_Q¸@;-±]¡·@_x000F_' «¹¸@ö¬6ÿú¸@eâ$Ì²@ö°Ò)Aðµ@¢Ø(ÖÍ¼@_x0012_ý_x0006_q.Â@Õ¼û©Ý¶@_x001F_Ì;Î~¸@¡Aù_x0011_Û_x0013_»@_x000E__x0018_¢½j¥À@Êô_x0007_­â¾@.#{Ä_x0006_¬@U]u\Ñ¶@·ø*¬µ@_x0001__x0003_0Ý_x001E_OQ°@±À_x000E_[×¬@°¡$Þ_x0019_(§@b+|BÜN¿@ÿÿÿÿÿÿÿÿ=á± ÿ|µ@__x000C_äjÒ±@ð_x0002_Ï_x000D_3³@q_x0008_ÿ_x0007__x0013_¸@ÂkâÜ@µ@×Ýy¶@ÑNZï_x001E_ª@¶D¢Z~VÀ@ _x0019__x0017_îË¼@4äØ§°@ÿÿÿÿÿÿÿÿ²_x0011_'r_x0002__x0018_±@ïµ'Ô$·@0_x001C_pÙÉ´@T}=Ük&gt;¶@Gºþú´@¿ý u_x0002_¾@Ë+|=º@æ?é/Ç_x0004_²@ê°Ab_x0016_f¿@ìÔ!@îH4;_x0017_·´@@cªÈ½@©[ú~ Ð£@ªr_x0012_:@¹@ü$dl³@_x0015_°_x0013_'_x0001__x0002_Û­@ég_x001B_È°@³¶_x001D__x0019_Úaµ@BbG®_x000B_³@­Òß§º@jM­ð.Üª@âCzG­@ä_x0004_ 3»@Kv6ã_x000B_º@V^ödác»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Ò_x0016_#Vc 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äã(=ð¡@_x0002_°õ¶_x001F_N¡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_x0017_pbcÜ@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_x000F__x001E_ÁYd­@_x001F__x0012_'È_x0008_µ@s§àTs_x001A_³@8òZ°¸@â_x001F_EÂî¼@_x0003_â_x000F_²U¿@_x0019_OÃd_x001D_J¾@ç_x0002__x0002_"Ø²@×ßôÌ_x0001_À@¨ìú_x0014_ý¾@ig_x0010_^¸@¼iÏ;uÒ´@¡_x0015_Ý³ø°@×Â9_x0003_·Á@òù$Ï;´@µ¢ì_x0001__x0002_Î¸@-Î&amp;_x001B_,§@`V°_x000E_¾v³@ÿÿÿÿÿÿÿÿ_x0008_ í'Ã³@®aì_x000D__x000B_RÀ@Ø_x000D_un0µ@(_x001F_Ô?¡_x0002_±@ª_x001A__x0017__²@Âã5½ý%½@èÉ¸+Â@uª_x000B_oµ@_x0007_ò1eå¶@T!};r_x001F_®@Zz5x¢@_x0016_­r_x0004_¦»@|};eA_x001A_À@6$,O=³@_x001D_×þ¸þGÂ@y1_x0010_çÒE»@DnæH·@e|¹_x0016_5`ª@_x000E__x001B_4×Ì¾@_x0001__x000D__x0013_äk°@¤_x0015_@»@|U(ÉÕÈº@ä_x000C_²¤é»¹@½A·tµ·@ÖB`_x0018_eµ@¤,q_x0007_â»@¸Ô÷n0?´@çéÎ5A·@_x0001__x0005_ÕªT)_x0011_¾@Å.Ô.ÒHº@ÿÿÿÿÿÿÿÿÿÿÿÿÿÿÿÿiÐ¾ÊZøµ@;Kü¿_x0018_GÁ@ß¯1Û-ñ·@*_x000C_è_x0004_ÝÏ±@u_x0003_°ÁÀ@ÆµaÙaº@úï¸¶r(¶@ÓÜ½_x000F_½@_x0012_±a{_x001F_Ú¹@x¨_x000D_xw¿@&lt;Õ_x0002_û"´@pk³J»¬@úÈºê\)¸@÷ó3gn¥@µã_x0015_Éº¼@_x001E_¦_x0011_É_x000E_¼@äTRaõ´µ@_x0006_ù(µËÀ@iwN?áµÃ@Ù_x0005_Buþ¸@ÿÿÿÿÿÿÿÿRBâ_x0007_·¨@Þ:«yó©@$_x000F_ñ}pY±@pë,ZN¹@¿öå®$¹@ÀUÌ-lÂ±@Ûý_x0004__x0006_Mo¼@Ñ&lt;æ?Á_x000B_»@½½ª$k¹@é[_x001A_&amp;L_x0001_¸@8Èî]*·@0KD_x0005__¦³@À_x0015_î¶@nÀg+â_x0010_°@|ü¹#_x0018_@7&gt;-®[ @æ¬_x000B__x001B_òE²@=0_x0003_ì²º@ùÁ8dÆ¶@^ý-!ß6¶@0*üç_x001A_Á@ÝÌö¹_x0014_²@¾ýþ_x000D_ÃÅ@Ïµ³_x0002_%³½@Kî9?êR«@«Qú2î°@cÞ_x0004_· ¯@d&lt;ï/_x0006_·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°hêß_x0019_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f_x0003_6?à³@º1Z{¶·@/Ýú_x0011_ª®@*_x001E_óf®¬¸@vYyî_x0001__x0002_VaÀ@­É®gÌ¾@H/­&lt;º@Ù)-re«@oD_x0005_ao³@.&amp;JQfY´@îf_x001A__x0011_XÀ@°ÓÖD³@¯û_x0007_C¶@_x000E_e_x0006_«_x0019_´@®µ_x0003__x0005_VmÁ@'Ë6_x001A__x001B__x0019_¶@çÌY%Üðµ@êÞ_x0005_d_¶@=K!©@¥Õë;]µ@E®_ß.Ñ¶@­cSp_x0007__x0012_·@_x000C_g_x0003_{"¬À@¼q_x0016_,µ@zÜ_x001D_°@ëT+ØàË§@/7.ðªô±@}YÈËë_x001F_«@Yh¿_x0006_½°@gU?\Ã¿±@ÕI]b	ó¹@ÿÿÿÿÿÿÿÿó(Áë©_x001F_Ä@¦.­í¾@Îû¿s&lt;_x0008_»@K~YË ·@_x0001__x0002_¹¢ÏÁÊn¬@þJãÊZÙ @kWº_x0017_4¾@Îe;&lt;£Á@æ_x0005_y|P{¸@~Y0È¥µ@Wx.Ï\·@¤&gt;µ¤P_x000D_²@º¿ì(ÆÒ¯@×%;¨­è¸@Lûêvt_@ünH»_x0011_Uº@ÂÇ_x0011__x0014_Ýº@W_x000C_©ä"K±@ÆBaj{á½@HÃ¸Æ_x0011_ð·@_x0017_t£bj´@2*¿@_x0004_æ|ª_x000E_³@@_x0008_öÈJ²@(×-ñ­@ô¶Ã£¹¸@Èeg_^®@æ8_x0018_X_x0011_¤@òé¦¬T+¸@`ck¨¹@&gt;JÓIV_x000B_Á@ÁYFHÚX»@u_x0015_v_x000F_¶@_x0006__x000C_.o¾cÃ@bõ2®³@RÀf_x0003__x0005_i&lt;·@D6$æ²@_x0004_ñÜ;}Àµ@_x000D_:U*ÜD»@_x0007_~WÅ=°@ÌUÙ_x000E_¯@vXÖeö_x0015_Â@'_x0012__x0011_&lt;!ö»@±0±ð6¹@ d¦\Íý¼@_x0007__x0002_´5Å_x001B_À@IWu_x0006_®¼@ú}_x0016_mÂ@'uªÉ#U½@è_x0010_ïr§½@ÈûºØR£@&amp;Éq`ìå´@+É_x0008_u_x0007_¸@8î0W_x000E_¾¹@.î_x0018_¤¦´@_x0012__x0005__x0018_î«_x0019_º@_x0001_Êh²J_¿@øWË2~½@ òv_x0008_Jõ´@*&lt;ø+þÁ¿@ðè`ò_x0006_»@Û@'5;±@7_x0015_#ª_x000C_¨@¢§xÌ÷e¹@t®`Þ	¼@lf_x0004_½9¼@_x0005__x000F__x000C__x0015_é¼@</t>
  </si>
  <si>
    <t>3498e219857ec3f2fc9393b962b43055_x0001__x0002_v_EEzº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¥ªP6ò«@ÿÿÿÿÿÿÿÿÿÿÿÿÿÿÿÿÿÿÿÿÿÿÿÿÿÿÿÿÿÿÿÿÿÿÿÿÿÿÿÿÿÿÿÿÿÿÿÿÿÿÿÿÿÿÿÿjy_x0001_÷¦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öS_x0006_î¸@_x0019_}®_x000B__x001D_.¹@npap:&amp;»@HÂK_x0018_,½@´{_x001B__x001F_¨¾@':ÕRªº@H²{ø³_x0018_°@ý¿nmPµ@¸à2}±m°@_x0004__x0004_W1xM¹@Ôë1®s_x000F_º@;æ£¢O¸@¦#{·2_x0002_À@_x001E_CAJ_x0015_î¾@üÿQ_x0014_ý2¯@©XT6âµ@àód_x001B__x001C_®­@¬îK¨£@²8¸@_x000C_¿@À_x000D__x0001_äÒ8º@Î¶ñ¢èk»@fkBË_x0017_¥­@q­T¦4Ñ¹@ç÷·_x0018__x001A_»»@*á¦+ªÊ»@_x0001__x0002_¢xw.À@yÏQæ*¨@iÛ-'VxÃ@6®8iuº@móû¶_x000F_µ@6ÇVj_x0018_l¿@_x0006_ì K½°@Ë_x000C_Ü_x0007_gú´@±Ó_x0002_¼@7¬Þ1D¾@Â_x0016_Óþ¿@lÓË}´@«ÁM*_x000F_Q´@LÅK«¸¼¶@$2õÀ_x0008_Á¥@0z_x0001_¹£··@¾ÜQ@u½¹@ØB4Ad@q,Ex¤¶@DÿIvc_x0002_²@[j]Ä_x0003_Å@¾íy+ß·@ãQSÑÁ@Ú»_x0004_O¼@¨1sÞ^4³@dHùâW¶@ÿÿÿÿÿÿÿÿÑ:q~Um®@²èé*\±@í&lt;o°±^¸@]_x0018_D_x000B_o¶@íÍ3U_x0004__x0006__x000B_´@"t_x0012_6ß0µ@q_x0012__x001F_rº_x001A_¸@ÿÿÿÿÿÿÿÿ_x0012_k_x000E_tý¶@l_x0003_ákÜ#¾@ÿ_x0001_òßÝ±@µ_x001E_\x_x000B_³@b+À'E²@ú&amp;ûS¢²@+ôÕ4_x0019_&lt;±@_x0013__x0002_Ù·_x001F_¡@öÉªõØÏ²@_x000C_6R_x0003_O:À@/º_x0014_ñ½´@í_x0015_!kxb³@CØ³_x0006__ñ¼@Ó÷¼°@æ°Ù°_x0016_¼@À_x000E_ù¯³@~L6'y¹@8°È'¯¹µ@r½£G;?¸@À_x0016__x0010_3¥^½@1Þ(«Ë½@_x0007_«_x0017_£¼@fû´|_x0005_»@@+j§ÊØÀ@ÏÄÀð&amp;´@Zü³¼¶±@ü~¸å_x0001_o§@w_x0012_G¨Ct·@_x0003__x0004_bÕG_x0007_4·@ÏÁVenÁ@G_x0003__x0011_cÏÍ«@ô_x0019_nS_x0011_¶@Jæ_x0004_Ó¢_x000F_ª@S&gt;¶_x0016_Ïñª@ü_x0007_[:Ü³@£j_x0014_do·@§l+W+¬@_x0002_~HÓÊèº@²¹ Bb	Á@ã(¨´_x0001_EÂ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T_x0011_¦rðí®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d¨®ÐWÁ@Jõ_x000E_+ªñÂ@ÍÐñ$¬¼@ÕWc(^RÅ@_x000D__x0019_k_x0014_¿@_x001A__x0017_³Ì0Ë@»éÁÃ@[Mÿx_x0017_î¼@£Ûâ7]¿@ÜÎÅ°º$Æ@;ÃèíÅ@{+öv²MÌ@_x0007_9l_x0019_8²@Ø_x0018_ZzP.¾@_x0002__x0003_Êf¥_x0016_T»@Ç_x001D_m'Ü£Á@Á/å'~cÀ@8Ö8¿_x0002_Å@!¤d_x0003_U)º@ vHÝÆÆ@*?#S¾à»@ÿÿÿÿÿÿÿÿ¬_(´½´@ºüR§CE´@Â§ÁÒ°Å@_x0003_¨_x0002_@_x0008_Á@àhª=Ê@÷_x0010_Ä¹Á@EÕ~_x0015_Â@_x0003_ä_x000C_IÅ@Îmf¦_x000E_PÃ@v_x0019__x001A_¯_x0019_&amp;Á@M3JÓ_x0011_¶@²n_x000C_ÜòÉ@_x000F_Ä_x0006_F6QÀ@Èâáë ½@-¨Í|4_¾@¸õ_x001E__x0010__x0001_N¹@ÜÊ_x001C_¢»¿@ÏÎÛ&gt;¼8Á@aO_x0019_h§¸@G"	7Ä@&amp;_x001C_üdBÇ@_x0004_Cd8E\Ç@ÂÿtÕÁÆ½@l_x001F_ñÓ_x0003__x0004_wÂÄ@6YæÉ@t_x0005_¿nÀ@LY{j®~·@×w¹ë¾@_x001A_jVÉÄ@5_x0005_!}@ÌÇ@!c®_x0002_î3»@,÷_x0002_7Àø®@ûqM_x0007__x0012_Õ·@_x0008_î©OÅ@¶_x0006_EHîÁ@Ìj_x0013_°_x001E_Ä¶@O_x0001__x0019_qÃ@°»	ø_x0015_Ð@nÃ»_x0002_!Ä¾@¤Fª¬ÅuÍ@@Þ©ëõ­¬@î&amp;åÁçÄ@¿oÎÃ2Â@Í_x0015_º_w_x001A_½@_x0004_PÔ_"xº@[ï&lt;_x0005_t)¼@«(È´¶Â@&amp; gÊ£_£@¦ý_x0001_tÈ@Sa¾ûÄÀ@Þ_B¦Öö¶@²Eú&amp;É@_x0002_Ý}ÿÄ	Ç@"÷óûhéº@vávB¡LÆ@_x0001__x0002__x001C_v?_x001E_5×¸@Glo)_x0018_µ@ºÿÛÈ_x0015_Ã@mÝÇ_x0018__x000E_:À@øÒµ½éÀ@\©Ï0¡±@ØJ_x0011_á_x0013_Ë¹@M[æí­xÂ@(Ìóp_x0003_äÃ@2Hàj_x000D__x0002_À@Yw f=²Ã@½ji­øÃ@àhï_x0008_³@4©|ý^_x000C_È@B_x000C_Cø:î¨@°_x0015_^Å£Â@^W_x000F__x0018__x0016_Ç@]a_x000D__x0006__Ä@_x0002_üGM"Ä@È?8Nï¢Æ@ù«+ÔöNÂ@[ý¥K~Á@\¡_x000D_|FÛÂ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ýÿÿÿ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_x0002__x0003_²_x0001__x0002__x0002_³_x0001__x0002__x0002_´_x0001__x0002__x0002_µ_x0001__x0002__x0002_¶_x0001__x0002__x0002_·_x0001__x0002__x0002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_x0003__x0004_ñ_x0001__x0003__x0003_ò_x0001__x0003__x0003_ó_x0001__x0003__x0003_ô_x0001__x0003__x0003_õ_x0001__x0003__x0003_ö_x0001__x0003__x0003_÷_x0001__x0003__x0003_ø_x0001__x0003__x0003_ù_x0001__x0003__x0003_ú_x0001__x0003__x0003_û_x0001__x0003__x0003_ü_x0001__x0003__x0003_ý_x0001__x0003__x0003_þ_x0001__x0003__x0003_ÿ_x0001__x0003__x0003__x0001__x0002__x0003__x0003_ÿÿÿÿÿÿÿÿÿÿÿÿÿÿÿÿÿÿÿÿÿÿÿÿÿÿÿÿÿÿÿÿÿÿÿÿÿÿÿÿÿÿÿÿÿÿÿÿÿÿÿÿÿÿÿÿÿÿÿÿÿÿÿÿÿÿÿÿÿÿÿÿ_¹¤¢D¯@ÿÿÿÿÿÿÿÿ°Ö|A]	°@ÿÿÿÿÿÿÿÿÿÿÿÿÿÿÿÿÿÿÿÿÿÿÿÿÿÿÿÿÿÿÿÿÿÿÿÿÿÿÿÿÿÿÿÿÿÿÿÿÿÿÿÿÿÿÿÿÿÿÿÿÿÿÿÿÿÿÿÿÿÿÿÿÿÿÿÿÿÿÿÿÿÿÿÿÿÿÿÿÿÿÿÿ_x0002__x0003_ÿÿÿÿÿÿÿÿÿÿÿÿÿÿÿÿÿÿÿÿÿÿÿÿÿÿÿÿÿÿÿÿÿÿÿÿ	Zt_x001D_'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B_@k®ìP²@_x000E_âÔ:¾À@«Õ_x0001_ù¥mÁ@_x0001__x0003_ÝYÛ×åÆ@°¿.3ÔàÄ@1êÂÞªÁ@}L^_x000F_2*¿@_x0001_*¶I+È@ßÀg&lt;rÃ@f$Mø¶@Æ*_x0008_Y£_x0002_½@L		Ä#vÊ@B¨­mZå­@(4_x001E_Ê@²Îiâ'¸@8"n®EÂ@L¨ð¸ Å@¯ÝÅË@§&lt;ìxG¼@hÜK¬DÀ@x_x0010_O8]§@2D_x000E_¨pÄ@gòv·ì_x001C_Á@ö_x001F_±é(¦Ã@*&gt;þæë«¾@{þÁ@w¨ßÅè²¼@D3XÃëÀ@êVO6ÙV»@Ýõñ¾êûÄ@t_x0007_¤Û-ùÊ@´[1\ÞÈÁ@h_x001C_% ÃÓ¸@J£ÿ_x0015_¯@³Ä_x0018__x0003__x0004_oÍ@_x001E_73_x0007_å±@_x000F_mÐ¹»@Ó&gt;?÷3 À@)ðu»@_x0001__x0005_U_x0001_¿@_x001D_°å_x0014__x0014_áÀ@4ñÏÀÀ@ðIî5ÆíÂ@x&lt;¢m©ø°@Äï¾oÎ@mç_x001F_9_x0002_À@¾È¯ÏË7Á@çªÀpÖª¹@Üáú\_x0011_jÀ@Âµ|_x0005_Þ_x000D_¸@oÅ3½.àÂ@^¸x7Íº@¦E3ñ1ã¶@kN_x001A_'çÈ@x_Ù CJ¹@_x0001_p%ªf¿@hÚ_x0007_µÂ@ÿÿÿÿÿÿÿÿh£¬{îÅ@ÿÿÿÿÿÿÿÿ_x001B_ýK_x0013_á5Ã@Ä±~È@¾Uç_x001E_I]Å@Êj?Ñ&gt;Æ@ä,cà=ÿÇ@$­_x0002_âÎÃ@_x0003__x0004_Êféó^½@U.§¯'´@_x0002_Ìá#Å@Vw_x0013_é±Ä@äÓç_x000B_GÀÇ@"(~Ã@l£o_x0012_ap¾@¬ë_x0016_äIÇ@¶¿d_x0011_Sô½@`üvOk@Ä@ÿÿÿÿÿÿÿÿg»_x0001_19à½@+È#(EyÄ@´_x0010__x0003__x001F_NE½@Bm,&amp;³Ã´@ÈG[JT£@æÄ_x000F__x001C_rÆ@PÊ(\¨ËÅ@mÆ èlÂ@L¡_!Â@[nr_x0005_:,É@_x0001_ÂÜöÂ@8@_x0003__x000C_|ÿÁ@`Ùù#&amp;Æ@báìü÷4Ç@úC_x001F_3sÜ¿@	u_x000B__x0002_øÃ@C_x0004__§º@ÎlVü]_x001B_¶@æ_x0003_Ïaý³·@knzê±Æ@Iã(_x0001__x0003_ØóÁ@²ëíÏi_x0015_Ä@J_x0010_BCc*Ã@ÿÿÿÿÿÿÿÿÿÿÿÿÿÿÿÿÿÿÿÿÿÿÿÿÿÿÿÿÿÿÿÿÿÿÿÿÿÿÿÿ¥_x0002_dL«A²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Ãv_x0018_o¤²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à_x0004_CRÓ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"²ÉEÏæ½@ÿÿÿÿÿÿÿÿÿÿÿÿÿÿÿÿ_x0002__x0003_ÿÿÿÿÿÿÿÿÿÿÿÿÿÿÿÿÿÿÿÿÿÿÿÿÿÿÿÿÿÿÿÿÿÿÿÿÿÿÿÿ_x0014_ø²¨F³@ÿÿÿÿÿÿÿÿÿÿÿÿÿÿÿÿÿÿÿÿÿÿÿÿ!¥T¯_x000D_Á@}_x0011__x0004_@À@_x000D_¼}oÂ@«6&gt;$ÿ_x000F_Â@ÿÿÿÿÿÿÿÿjâYòýÆ@áÄØû:7Â@ðË_x001C_Û_x0001_À@_x001C_úfN&amp;&amp;¸@*ÙØfO¤¸@®_x001E_áâ_x0015_¿@àÆûäT³»@ªlB_x0006_Ë@ìPÓE²@_x0002_ûà¹@8¤òP(Ã@)à_x001F_Ø§@â\(±Â@µõ[ìxñÄ@øË'«Ä$É@R_x0018_uÜ¡ËÀ@_x0017_¿ºí_x0003_Ä@¥&gt;_x0001__x0003_RÊ@lO¤ÑBÄ@ -VË#»@ÿÿÿÿÿÿÿÿ *7¡|_x0007_È@_­ÚÛC_x0008_À@\úGTº@µì¾_x0018_!ÈÂ@·«b_x001D_y(¾@ðYí¿_x001B_Æ@KÈ§_x0016_µÂ@ÈIÕ¡Á@d	_x001B_T¾@u´WD_x0019_¶@wÇ¦°·@E_x0003_@[_x0018_V½@_x001B_°¾Ê+ÿÂ@´üN#g_x0016_Ê@ò}ûN/º@µ0_x000F_U0@Ã@nÁ$6@_x001C_¿@ct?¿Ç@º_x001C_²_x000C_ÿÃ@/s{0«@à«_x001A__x0002_¿@öÏîoÎÃ@_xõ&gt;Úá²@7!mQº»@¾_x0007_)©àÅÈ@Ù_ïÉ½Á@ôºfjäË@Ù8K_x000B_ ä¶@_x0001__x0002_&gt;~_x0013_ÅEÇ@ZÒgî%h¼@zÛ,]áÁ@ùTß{É@ì²Â^`¢Ã@_x001E__x0013_	jøµ@ÝÃ:_x0012_Å@vÚ¿u·&gt;µ@Èî_x0010_g°@Çî´Q"N¼@ÿÿÿÿÿÿÿÿ¯FdñAeÀ@¡E¦JÙ_x0008_Ç@ñ¤VöU_x0014_Ä@nuâÝ[|È@ÍÜ?Ê_x001D__x0012_¹@õÖæÑ0Å@î ÷óQÉ´@©ÖT Ç±@&lt;tmÐgÃ@Î_x0001_â¤·]Ç@h^êsÁ@w¨Þo4ã¼@QÛ~_x0008_´½@ôKæ$	qÁ@	ëTÉÆ@¸&lt;"hG¹@\ì ¬Å@º_x0004_©Ã.½@sàz&gt;`¸Ì@_x000F_u³ IEÈ@ûbå_x000E__x0001__x0002__x0005_îÅ@&gt;É-ÎcÄ@O~	¿	6À@ÿÿÿÿÿÿÿÿ_x0002_[A¾rÅ@rA_x001D_Ù¤ª¿@~_x000C_M/¦/Á@_x000D_taÀ§°À@à§Ï´ÇÄ¾@ò´w_x000B_cÆ@'_x0012__x0001_³4Ä@ÿÿÿÿÿÿÿÿ+éÖ(¯`Å@y2£üiªÄ@Zþv*è_x0005_Á@ÿÿÿÿÿÿÿÿÿÿÿÿÿÿÿÿÿÿÿÿÿÿÿÿÿÿÿÿÿÿÿÿÿÿÿÿÿÿÿÿÿÿÿÿÿÿÿÿÿÿÿÿÿÿÿÿÿÿÿÿÿÿÿÿÿÿÿÿÿÿÿÿÿÿÿÿÿÿÿÿÿÿÿÿÿÿÿÿÿÿÿÿÿÿÿÿ_x0014_Ò_x0004_¶v_x001B_¯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$­!²r¶@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ªÂhÖ¾|@ÿÿÿÿÿÿÿÿÿÿÿÿÿÿÿÿÿÿÿÿÿÿÿÿÿÿÿÿÿÿÿÿÿÿÿÿÿÿÿÿÿÿÿÿÿÿÿÿÿÿÿÿÿÿÿÿÿÿÿÿÿÿÿÿÿÿÿÿÿÿÿÿÿÿÿÿÿÿÿÿÿÿÿÿÿÿÿÿÿÿÿÿÿÿÿÿÿÿÿÿÿÿÿÿÿÿÿÿÿÿÿÿäý8ôÝÝÉ@MIÇ_x001D_³È@À'Ù)sÝº@ðhLïÌÊ@¦_x0016_L×ó_x000B_¿@ÏkæS_x001D__x0006_À@Ú¾°&amp;Sî¼@1÷Ê6úÉ@V"K$_x001C_È@|fÍ_x0012_VÀ@ê2ÐÍ%kÇ@_x001E__x0001_^Ó_x0002__x0003_XÆ@ÿÿÿÿÿÿÿÿg_x0012_¿S¸@\Ùh_x000B_¥À@ó_x0019_(#^[Á@V×_x001B_Y2öË@_x001D_]%íì¿@Õb¾_x0004_×uÅ@È_x000B_SÆiûÀ@-IÀ¼k±@¿ Lq!Æ@!¼_x000C_Ã¹@S_x0014_£_x001A_&amp;ÈÀ@_x0019_`ÿ¨_x0006_»@Z«Ô×XË@lëïþ9&gt;Á@F=£ð¯_x0005_Ä@ãP_m4Â@2óa¹@þÍÑfü»@x÷2`s»@Ñ_x0002_½õR½@_x000B__x0018_Wë%·@_x001E_$_x0007__x0014_Ä@_x0019_Ð=½,³¼@¦_x0002_uVD´@_x001C_Y_x0016_XßÅ@!º_x0001_lFßÃ@b'm°`°Ç@BÖ§T&gt;Á@puÁ´­Á@óÓl)´_x0014_Â@_x0001__x0002_'&amp;ö_x0008_PãÂ@;_x0005_ñ_x0007_l¾@ç¯p_x0005_ Å@&gt;oð¤ý+³@_x0010_à(8É@n!;ôËÂ@_x000C__x0015__x0003_°BÄ@]}nâÁ¸´@cH)¨lÌ@nì_x0015_ø-Ç@S»e*KBÃ@_x0010_R~	òã§@Æ`¹_x0011_ù¹@@kÄ{W¿@_x001A_ûÄ_x0012_$¹¸@¨Mzè_x001A_9Î@ÙC³_x001D_/_x000F_¾@em_x001C_¡QhÀ@H_x0019_|_x0016__Ê¾@ÓÉÑ[¬Â@¾_x0013_­¥ ¿@]_x001B_°F¼@8©Dý!kÃ@ÿÿÿÿÿÿÿÿ2ë¸û_x0018_EÅ@:eîyÃWÆ@êJÕ_x001A__x0010_¬@rv1þ_x0014_¸@dÒÂÈ@ëÍ6æóÂ@Þ±_x0012_ÙçÃ@àPýÅ_x0002__x0003__x0012_ÅÁ@8=);ÈÅ@_x0005_¯n×_x000C_À¶@Îq_v_x001A_½@8¤«³¡Æ@_x0007__x001D_dÞ½@6ò	£)À@_x000E_êVº@_x0014_1Xdú®·@¼b_x0008_MñËÀ@Ý_x0015_']c²@ÿÿÿÿÿÿÿÿí_x0011_8þ_x0001__x001B_Ã@p¤~Ëó£°@	¼-hj7Ä@bo,_x0001__x001A_Á@[Ö³VöÄ@|_x0004_i_x0001_{Â@g_x000C_½c.µ@yâ	Ú¯ôÁ@ó³_x001A_U@óÑg·ýÄ@ãy[%«Ä@ó}úÜÕÇ@£HÁ_x0005_Ç@©«ÄA^Ä@ÿÿÿÿÿÿÿÿÿÿÿÿÿÿÿÿÿÿÿÿÿÿÿÿÿÿÿÿÿÿÿÿ_x0013_'F_x0008_¦@ÿÿÿÿÿÿÿÿ_x0001__x0002_ÿÿÿÿÿÿÿÿÿÿÿÿÿÿÿÿÿÿÿÿÿÿÿÿÿÿÿÿÿÿÿÿÿÿÿÿÿÿÿÿÿÿÿÿÿÿÿÿÖ;ºø_x001C_¥@ÿÿÿÿÿÿÿÿÿÿÿÿÿÿÿÿÿÿÿÿÿÿÿÿÿÿÿÿÿÿÿÿÿÿÿÿÿÿÿÿÿÿÿÿÿÿÿÿÿÿÿÿÿÿÿÿÿÿÿÿÿÿÿÿÿÿÿÿÿÿÿÿâù6²á¥@ÿÿÿÿÿÿÿÿÿÿÿÿÿÿÿÿÿÿÿÿÿÿÿÿÿÿÿÿÿÿÿÿÿÿÿÿÿÿÿÿÿÿÿÿÿÿÿÿÿÿÿÿÿÿÿÿÿÿÿÿÿÿÿÿÿÿÿÿÿÿÿÿÿÿÿÿÿÿÿÿÿÿÿÿÿÿÿÿËE5Â£ 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)_x001B_É«¾@ÿÿÿÿÿÿÿÿÿÿÿÿÿÿÿÿÿÿÿÿÿÿÿÿÿÿÿÿÿÿÿÿÿÿÿÿÿÿÿÿCë:ÌÃv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Wê¤_x0003__x0004_w_x0015_³@+!òù@ß¯@qFãæ6®@F_x0011_;óÖ¶@ÿÿÿÿÿÿÿÿYx¬_x000C_±í°@DF'É?±º@_x000D_Â² ¸@l¨å_x0019_º@8$p+''»@ÆªÎ_x0002_S_x0012_¿@ÆCLº¸@ÿÿÿÿÿÿÿÿ®sÅ(àº@¢¦ËÆÿáÃ@â-:çÄ¿@*¼_x0008_\Ê×¹@_x0001_2ÀÖ¥Â@lák_x0015_w¥@_uÜ_x0001_¸@IFkl_x000B_¹@_x0003_©5 û­@ÿÿÿÿÿÿÿÿ|iËj³»@Iè¯÷?º@ÆÒGE&lt;b¸@%+Ma8¾ª@ÖáÔ	ÙÀ@(s_x0018_¶ñ§@"Ô¿ãL\»@ÎÉ^1m·@_x000B_S_x000B_¬#½@_x0002__x0004_±Ó®Öü¶@D¯_x000C__x000F_9µ@ÿÿÿÿÿÿÿÿ_x0003___x001B_â´µ@ÃaHC½@ÁLÈmG¾@$k7ËV_x001C_À@Ò¸E_x0013_Ëÿ¹@ÀéLæ1J±@În8^DÁ@úì_­°@`_x0008__¯@:@®Ð²@ÖL_x0001_yª:·@©¥ñÜ¢_x0013_»@ÝTö ÷á·@/'S3µ¶@¦ëPÈ´@&lt;_x001E_`äñ%²@ÐìØäOa´@8_x0010_úÉ|À@È2¬à_x0013_¹@ &gt;ÈWVY´@_x000C_HéAFÀ@b;h*r¤¹@Ý%3_x0017_mI³@xü¾»¹/¸@}_x000D_SZ¿@_x000B_°ëÙ_x0018_¬@6K_x0006_ìI¹@øl_x0002_z*ìµ@Ë.î_x0002__x0003_1&amp;´@$d¢Á@h¼e%¶º¼@zûk^°@_x001F__x0001__x000F_·@_x0012_¾@ÎI£Ó^M²@Fýë_x000D__x0001_r¼@gÒ_x0003_&amp;¶@ÿÿÿÿÿÿÿÿfÊçwè¸@Dà&amp;ù,¾@aG6í4Ã½@÷ð¬_x0015_iµ@4äô÷»@ÿÿÿÿÿÿÿÿöí º Á@_x0006_ê-_x0014__x0018_x·@©çxn3¼@T(5}íÆ·@î÷¼G­©@'5ÅÚdÊ»@±îq/S¶@t=È_x0007_½¦@Å="Z)¤@À_x000F_à_x0016_5Ï±@_x0014_­»@_x0015_ê¿J¹ð´@/9"_x0014_±¡±@Vdù¸yµ@âw&amp;a"_x0007_±@4sBñÖ³@ &amp;IFO¢²@_x0001__x0002_ïãBó¢³@Å5ÃéÑL­@¸iÃ»¥´@ÅË_x000B__x0013_½f @ª¿|_x000E_;}³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¿B¤ï_x0001__x0002_&amp;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B]Üf«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 Ú)Lï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Ì£~_x001C_-N¶@Ü­,¯@aS_x0011_u²¿»@6_x001A_ìª@+¸_x0017_WÅê£@_x0005_Ô¿å)À@Á,ël_x000E_hµ@_x0004_²ú_x0008_M@´@þÉ{°®½@qòâ^_x0007_¼@ªàærÂ»·@/ð[m-Á@×²!îµ@kS_x0011_Á@ÒuÝîvIº@Ñ¬^þ·¸@wüj¡¤_x0018_ª@UÉw£_x000C_m²@1r1_x0016_ó_x0004_²@ó'²xê¡@'_x001D_üÆP³@_x0002__x0003_®Ñ#_x001C__º@_x001A_©'PG_x000C_¹@É&lt;ç6zã·@oí,~¼@¨Ýú_x0006_ª¶@ÿÿÿÿÿÿÿÿá_x001D_ûn«²@W:Ðù5Ä@g_x000B_Òö&gt;Á@1Õ_x0007_ø7À@_x0012_Ä2"¨,½@#2å#g»@ý_x001C_ÐS¹@ºùüT³µ@e_x0005_ôc;»@6J&gt;Ä¥ßÀ@V_x0010_bìº@j!Ù?±³@È&amp;«M±@Z¤#®Çn¬@(³·"h_x001C_µ@Í~uÆÓ½@_x0006_®ÓëÉ_x0012_Â@©r_x0011_\§@£¨7È¹@³-Á¸Çÿº@=_x0002_¯²µ@¥"¡¹Îø¨@lÌ_x0018_vÂ@_x000D_n_x000B_¾_x0011_íº@h½³_x000D__x0007__x0001_­@ÿÿÿÿ_x0001__x0003_ÿÿÿÿi¼_x0003_ÔÄk«@¬_x0003__x0002_o_x0016_@[í9_x0007_æ²@½Ï`Ñ¶@ù_x0019_q¤Fß´@	ö_x000E__x000C_v¶@n\s&amp;	¶@¬_x0003_¸ã¡»@\`~Ä_x0007_A¦@aâ§në¿@&gt;7ÈºÃ@ýLõ_x0011__x0016_°@ªýÅ_x000E_£Ö®@¤qÕ^·@ø=ÍÇ¤¾@üâ"XJ´@Sü _x001C__´@B_x0007__ü¼@F_x000D_Àe¿@ÖG9_x0019_CÀ@9¤xI\Ä±@_x0004_zA_x0014_pî¾@dqàmÉZ·@JÔÁ¹Ú³@Ú´51_x0010_°@m_x0002_ABI°@&lt;_x001F_D5ÝÆ°@E_x0001_y_x000C_ý¨¸@ÿÿÿÿÿÿÿÿi°_x0017__x0001_|_x0012_³@@B&lt;Õ[®@_x0003__x0004_KAL_x0002__x001A_¸@¯ô$_x000C_vX¹@)ON_x000D_®æ¹@êÀæ_x0015_±@ÅK¥Cm_x0004_·@Û_x0004_E^¡¸@¥_x0004__%(¾@YÐ_x0019_HQ_x0010_´@_x0017_¦vÚ_J¸@Æ{è*_x001E_4·@øs/åÇþ½@áR_x0001_hZ³@\Æp³Z÷´@S&gt;T_x0014_È±@û_x0014_±n_x0007_³¼@_x0012__x001B__¡©T¿@ÿÿÿÿÿÿÿÿÿÿÿÿÿÿÿÿÿÿÿÿÿÿÿÿî_x0018_[ëÏ_x0017_@ÿÿÿÿÿÿÿÿÿÿÿÿÿÿÿÿÿÿÿÿÿÿÿÿÿÿÿÿÿÿÿÿ±¢NÚ/ë¥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0011_ÙU³w©@ÿÿÿÿÿÿÿÿÿÿÿÿÿÿÿÿÿÿÿÿÿÿÿÿÿÿÿÿÿÿÿÿÿÿÿÿÿÿÿÿÿÿÿÿÿÿÿÿÿÿÿÿÿÿÿÿaö]þt¨@ÿÿÿÿÿÿÿÿÿÿÿÿÿÿÿÿ2T_x0018_HÉ©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Å&amp;_x000F_ÁW@ÿÿÿÿÿÿÿÿÿÿÿÿÿÿÿÿÿÿÿÿÿÿÿÿÿÿÿÿÿÿÿÿÿÿÿÿÿÿÿÿÿÿÿÿÿÿÿÿÿÿÿÿÿÿÿÿÿÿÿÿÿÿÿÿÿÿÿÿÿÿÿÿÿÿÿÿÿÿÿÿÿÿÿÿÿÿÿÿÿÿÿÿÿÿÿÿÿÿÿÿÿÿÿÿÿÿÿÿÿÿÿÿ7±w²ÿñ®@Ù_x000B_4Â¯¯@_x000C_®0Ð%_x000C_¶@ÿÿÿÿÿÿÿÿ½ÑÙô©°@~_x000C__x0018_j{±@©­ý_x0002_%½@ ó_x001F_÷Ìæ»@ÿÿÿÿÿÿÿÿ°_x0008_B_x0012_úP£@_x0003__x0007_Æ_x0013_98S²@_x0018_Ýåô ´@ÝnðGÆ²@tZ:Hn_x000C_·@üÅ"ÂGÜ½@_x0004_ÎÚ'¡@_x0012_vb½@Êao_x001F_¦@U8¡_x001C_`pÂ@Ë2ó6-«@½²ºK+»@_x0012_W6È}_x0001_µ@¿3z_x000B_®¸@-^_x0005_´L¹@_x001F_NSPý?´@ß_x0007_º_x000F_ä­@`Ë_x0006__x001F_W_x0015_¸@ºä ¯]Ã@1N_x0015_ã_x0013_¨@Ý¹_x0008_^¶_x001F_º@æ%c\¾@b2_x0005_Ð8¿@¨ç×.À-¹@Hí³çÃº@^D-_x0013_/Á@.f3ý_x001F_¢º@¯'KÐ(X»@ÀZÏ$`Y²@/øLæWº@·AÎY_x001A_¼@Èó_x0002_§ïbÀ@Ú@çú_x0001__x0005_b´@&lt;"I®ö°@½M-ÒM¼@?â¹î·@÷Ë »@_x000D_¶´m¥¹@#|D_x0004_H·@7|_x0003_÷ Ô¸@º8GÇß)¸@ÆÅ¨Å0¾@wý±ç_x0007_°@Ü	üxJ/º@_x000C_'§@&amp;¡F_x0003_Ó¼@ÿÿÿÿÿÿÿÿD'q­nµ@=M_x0002_ì_x000C_Ä¶@d'lz}µ@N×:_x0017_å6¼@fLEê0_x001F_²@_x001A_Inâ_x0001_´@ÈvFîW¸@ÿÿÿÿÿÿÿÿ_x001E_g¢%4±@_x0005__x0012_{Âk%¾@ÿÿÿÿÿÿÿÿ~*_x001C_gã³@Üsp_x0016_Üµ@ß«oê_x0008_­@¢_x001C_øµ3Ê±@Òn_x0012_®³@õi©ãÎ¾À@_x0003__x0004_æ¦_x0017_¬á¹@y1ÏQ¸¶@xÙÀ_x001D_ì¿@ÖñÁyÌ{À@Õ?Uµ»Á@AbMCuª@6G_x001B_7t¿@_x0015_Z_x0002_Ç¬@{_x0005_¸ÿ~Â·@_x0002_Ëü¸v¶@(/"_x001E__x0013_¾Å@PÀªT_x0003_¹@ÿÿÿÿÿÿÿÿêP¾è_x0015_»µ@b_x001C_&amp;|Gò²@·§þb©ÿ¼@ÇïHá£"©@¤_x0015_=w_x0011_~@n£ó.~¹@_x0012_ã{k_x0001_NÂ@~_x0015_ß@Ê_x001F_µ@ëø°^8³@²aÂóX¶@B¾°|CÿÀ@íeËì¯·@bÇ!GÃ¿¾@ê_x0001_}_x0016__x000C_a³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zz_x000F_°=±@ÿÿÿÿÿÿÿÿÿÿÿÿÿÿÿÿÿÿÿÿÿÿÿÿÿÿÿÿÿÿÿÿÿÿÿÿÿÿÿÿÿÿÿÿÿÿÿÿÿÿÿÿÿÿÿÿÿÿÿÿÿÿÿÿÿÿÿÿÿÿÿÿÿÿÿÿÿÿÿÿÿÿÿÿÿÿÿÿÿÿÿÿÿÿÿÿÿÿÿÿÿÿÿÿÿÿÿÿÿÿÿÿÿÿÿÿÿÿÿÿÿÿÿÿÿÿÿÿÿÿÿÿÿÿÿÿøZpÜõõ@ÿÿÿÿÿÿÿÿÿÿÿÿÿÿÿÿÿÿÿÿÿÿÿÿÿÿÿÿÿÿÿÿÿÿÿÿÿÿÿÿÿÿÿÿÿÿÿÿÿÿÿÿÿÿÿÿ²0´Gø_x0011_¬@ÿÿÿÿÿÿÿÿÿÿÿÿÿÿÿÿÿÿÿÿÿÿÿÿÿÿÿÿÿÿÿÿÿÿÿÿ_x0001__x0002_ÿÿÿÿÿÿÿÿÿÿÿÿÿÿÿÿÿÿÿÿÿÿÿÿÿÿÿÿÿÿÿÿÿÿÿÿÿÿÿÿÿÿÿÿÿÿÿÿÿÿÿÿÿÿÿÿÿÿÿÿp8jþ¤¡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þf_x000F_'Â@üØ|Ëó»@6_IµyZ²@Â	¼)o¾@_x0002_÷_x0016_×È×µ@üÉ9*´äÃ@î_x0019_ î/À@@ÊÈÝ(±²@­_x0012_ªPÇ±@N åa÷í²@ð½yCÎE«@,â?r_x001A_°@_x0002_+ÝÃ'¬@pèF³Xh°@â_x0007_·¢ a´@%º`Ùkµ@Dö2ê³@[?_x0016__x000F_ùz¹@®Êú·UT¸@\\Ö3¹@+'nxÍ¨@W~@~È°@_x001C_¿i«Ç@±;QÀì¼³@n_x0017_¤@¼@ê&lt;þ_x001D__x001F_©Á@ &lt;_x0017_÷!»@Ô×_x001B_Pª¿@Ï«³XX_x001A_»@Ó_x0007_&gt;Î%´@Rr_x0006_¾_x0001__x0002_s_x0012_¾@_x001D_Á©Éh£@ð&amp;e»·@_x0007_L_x001B_0É_x001A_²@_x001D_á_x0015_üø2³@ý_x0006_æ.éW·@ÿÿÿÿÿÿÿÿµ_x0006_Øó_x0013_¥@¢f_x000F_6_x000C_µ@ÕÎç6_x0010_¼@Ë¤!dFÁ@vÀº#Æµ@,(|v±¹@äÛHÖ3ª@xÀ*LGµ@ÄâNý6¸@_x0013_nß_x0010_)¡@rÜh?*½@Øµ¶N­@ÄM_x0008_ý}½@$c¥"qs»@&lt;ëøàD¯@­	9\3¶@x\[¸@ÿÿÿÿÿÿÿÿôÙ*ÃÊH´@Ûrµaeº@ó_x001B_K@·@_x0016__x001E_ú,&amp;¿@)_x000D_S.¼@s®úèë;Â@Õ~ _x0018_ë_x0005_º@_x0002__x0003_ÿÿÿÿÿÿÿÿ_x0010_6_x0001_8çÆ´@)_x0001_­ Þª¼@û¿T´Ç¶@pÆg $å²@_x0019_BÙëðÿÀ@öN¶Á±@§i »£´@¹â¦á­À@j_x0010_m?_x000E_·@³K.2ëF¶@À_x0014_øÁâ©@¯2cÐèÉº@ÿÿÿÿÿÿÿÿØ]¹ÅÁ¿@ô_x0018_&gt;µÚ­º@J,ÅQ_x001E_Þ½@xK5×ýñ·@v¢M8I'¾@Ë_x0004_ô'WLº@8ZàxMÃ@j¶áÜxÀ@½Amkù·@9_x001D_&amp;Eµâ¹@_x0018_T¾&gt;ý¼@6µnó§9±@,øqàw¶@Ê]øw°@k_x000B_¤_x0003_í¦@æË\pÊÄ¾@Lc°_x0012_Ã·@j_x0011__x000E__x0010__x0001__x0002_ÞØ­@ T_x0012_j¢»@^KCuÏ¸@3G 7Y³@Y X´U¹@á­Ì%¨æ¸@ëÖ/	½K±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 ÜßÍó¦@ÿÿÿÿÿÿÿÿÿÿÿÿÿÿÿÿÿÿÿÿÿÿÿÿÿÿÿÿÿÿÿÿÿÿÿÿÿÿÿÿÿÿÿÿÿÿÿÿÿÿÿÿÿÿÿÿÿÿÿÿÿÿÿÿÿÿÿÿÿÿÿÿÿÿÿÿÿÿÿÿ¬ÆÌ_x0011_K@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èÁð¡A@7ÇÜéOã­@0_x0002_=[¸@Ms·@e·_x0004_)¢À@_x0004_ó´&gt;Ì®@KÄ_x001E_­&gt;C»@VÖàj&gt;È¬@d©O _®±@µ	pû¸@ú_x001C__x0003_ÚR±@ÿÍ_x0001_J°@öTô:Û°@uî_x0014_J´@ø¦z_x000E_gý¾@Æ~x_x0001_èÈ¸@¦?h,¸²@çW_x001E_ªö³@¶_x001C_wXvª@ÿÉ_x0010_Ã0î¹@Æ"æA_x0002__x0007_,­·@e£_x0006_Ý»´@û4W_x0011_¡¡@ð${	ë-²@xv_x0011_¼_x0003_%¯@«k0ù*_x000B_»@L0§ã¶@PñQÅ_x0006_¶@ó±ñq*¹@}yLè¼@D&amp;_x001A__x000C_þ9¸@_x0016__x001E_Y£`+·@ÜÏ!r&amp;¾@HQ_x0015__x0006__x001F_Ü±@®_x0004_&amp;_É°Ã@èâüJy@ _x0005_©iQ¹@ñ7ÝAé×»@!I5t_x0004_f·@8¦µ³Z·¶@ßmÅë¸³@æ`B:À_x001C_À@ûÅ_x001D_¬¿@¶.|s9«@Xx/%ö³@é¦T_x0014_±@_x001B_ú»ÓTl´@Éºâ\ï´@´_x0001_d`z»@ìÍi¶¼º@,_x000C_lS`¬£@ÇR_x000B__x0007__x001F_]À@_x0001__x0004_!Ø_x000B_3°À@	JÉÒÓð¯@Úx{õÐ&lt;³@&lt;_x000D_´£_x0010_àº@ÿ.;ñÅ³@Ê_x0019_"_x0007_±_x0010_¿@[$Ê×·@ð%ýBÀ½@gä_x0017_Ø]²@;½çÐ=½@,i_x0017_ðtÞ©@ÿÿÿÿÿÿÿÿ_x000E_m@_x0010_½¹@ÈfQ)ÿ°@&amp;Ë`ü9º@gä/,_x0010_~¼@JÈåX+è´@6ÀÒDV_x0017_¸@:ÔäBjù¬@&amp;óQSÂH¶@®M_x0010__x000C__x0016_¼@È7_x0019__x0016_r¿µ@ÿÿÿÿÿÿÿÿH±ß¾@_x0010_\°hËù¨@È$²_x001D_©Á@_x0002_¹_x0019__x000F__x001C_º»@_x0010_9b'¥_x0001_¾@_a¥øO_x0008_Á@_x0012_VF¥å_x0003_·@KÎã_x001B_m_x0003_º@_x000B_VÑ_x0001__x0002_ª¼@_x0010_´=^=£²@_x0003__x0015_{õ3Xº@?ô_x0010_ú1¦@¼_x0006_è9_x0012_Ò¿@1ãÓÕ®Ä¶@Þò30fÅ@¾Kf_x0018_³@ê_x0018_%ñ[µ@Ô¶3Õ_x0007_=Â@a!9öÄ¨½@þÆöS®¹@"£bï¥°¦@p¨_x0005_D¹cÁ@qu=ZÝµ@Ø ¸@,¯Ã\rÂ@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_x000E__x0003_Ô_x0002_&amp;4£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¤6i_x000F_PQ­@nÆ¹Ú÷Å°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Z¼_.d´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 _x0010_y±@Ö_x001F_OÄÁ@[_x0019_ºµ_x0006_È¸@@ÏL1'±@)¿|Ò¢@Ø(vàöÝª@ÿ·_x0004_Sôµ@°Ü_x0013_§C±°@wó_x0015_0_x0003__x0004_RÔ¶@ñ_x000C_"CÁ@.'_x0018_65É®@I_x0015_vã_x0018_p·@\qR¢9¿@_x000C_&amp;9N ¹º@:¨M½@=ÆÌ-u_x001B_Á@ÿ_x0008_ëX¶@ß_x000D_j~Ë­@ÿÿÿÿÿÿÿÿýúR77/¹@õ0¾5c¶@dCWós9¶@_x0008_ouØ´_x0002_²@l&amp;_x001C_í«_x0001_¬@Q)÷x	³@W#_x0013_+;3´@CÑ§¼b´@ôøT¶Ö¹@X¨_x0004_#E»@à¡Ðo_x001A_²@òÝyL;µ@-N_x001A_J_x0007_]À@7ÎxÎÀ@VÂÈ;x_»@&gt;R;J_x000E_°@äq4Q_x000F_¸@½$»AÇ»@ú¡_x0004_Mª^²@&amp;Xj_x000F_²@f#ÂåG_x0005_µ@_x0001__x0007_ÔÆ±Îûp¹@_x0018_l)_x0010_¥_x0007_¥@Ïq¯_x0003_´@_x0006_ÕsuÀ@ m_x0012_nwM¼@(©Å¼{0·@ãQ_å·@_x0005_uDUY·@|Ù 5öâÂ@ÿÿÿÿÿÿÿÿÿÿÿÿÿÿÿÿzIÆ.¯C¹@B¤ÊÃo¬@V`#07¯@0_x0018_0ÝÒº@êdÆw³@¨¥_x001E_ò_x0004_»@ÓmÞ¹-_x0002_À@7½ï VèÁ@_x001F_¼tc¯·@¥_x0007_³jÉ³@Õ8»4Ã²@ wj1Á¦Ã@4¢? B@c_x0013__x0008_Í)®³@¢©[Å£¸@KÄ_x0003_Ü_x0017_½@åø_x0007_Ó¾@ V[ð_x001F_:³@Õ¿S$åî§@_x0011_ÎÒt­@ÿÿÿÿ_x0001__x0002_ÿÿÿÿÓ2l~Ç@äö¢f	¶µ@_x000B_è_x0010_¤^µ@æ¡·AD¿@_x001A_%_x0010_D_x0019_1¸@_x001D_¼`­áï°@_x0001_²%«¦@^Yt'ã`º@ãuñ!_x0005_·@×_x0015_&gt;øòðº@	yáÝ¯0º@Q_x000D_bcì¸@Á¦:ç½¾@åp£;_x001C_Û¼@N8Ú)±@rÉÔ=°@ ë0ìù»@ÓÛ_x001F_é_x001C_´@:á_x0011_o4F¾@ÜâJìÇ½@|Æ&gt;&gt;_x0013_º@C¿Ñ·Ã®¹@ðS+:¼@«{;)Î&amp;¶@3dèçî÷½@rûTðj¸@_x0014_Ð*p_x0014_×´@Æbl5Ó½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{u7é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ÃaMç_±@_x0011__x0007_dä£@4¯ó¹s·¸@üá_x001D_Â@hOï0Q¼@ÊLKE_x0008_²@qÍ-IîH§@sYÎßÚï½@!Dúx¥¶@(Î3_x000C_ù§@ ®}ä±@³+Çe©ª»@Ààò¦i²@s@PA_x001E_·@~êFð®³@¸T¡=¤1µ@_x0005__x0017_ciì_x0001_±@}û"i_x0007_Þ´@_x000F_ð\_x000D_	u¼@_x0010_ËòÝ»@~Ádü1¿@R^Å_x0013_e¹@Kéî½º±@§Ä&lt;µ@_x0013_¶á·i?»@Ø\E¤]²@U_x0014__x0011_	¥«À@_x0006_y=_x0003_©@nÊ3S´¼@_x0005__x0008_ ±Ä©z³@~O_x0005_ª_x000F_àª@ÿÿÿÿÿÿÿÿï_x0003__x000B_J÷/½@&amp;_x0005_l_x000E_Æ_x0017_¶@_x0006_Tmb%¼@a+T&amp;Ü­@_x0004_¡Ä¨_x0003_¸½@dxgu·»²@°wjvd¶@R_x0010_°â¹é¸@A_x0004_o^ÇVÁ@_x0008__x0007_ÙóÀ Á@®N_x0008__x0010_PO³@¨¦y¥í¸@_x001E_Y%Åâ7º@-®þ±_x0010_L´@H_x000C__x0003__x000C_Òµ@1JZ±ù·@¾êÐ_x0001_ài½@_x0002__x0016_ø_x0002_½@*½Õ_x000B_Rµ@Å·c_x0001_ûqº@,n}-l¨¯@_x0002_\I¦ @D5ú«kÂ@®_x001A_Õ)e_x001E_À@@ù,#T«@µ¨é¾(_x0004_º@âNÄ³;º@­Þc@ó³@_x0003_Xm_x0001__x0002_&amp;|»@&lt;£³fü¾@Øï_¨â2Ã@èÄÍ¼«À@_x0005__x0015_NBàO®@Ò©_x0012_)_x0008_Á@¨öK+°@ëþ «d_x001C_´@Í¤¨_x0016_ç¹@}Ük_x000D_äNÅ@(]jç_x0018_×¿@3ÿ+K³`¸@tI®=oc°@_x0008_da_x0004_B_x0002_³@\fµ($BÀ@7È­\_x0013_»@¡njîM·@yõÅ_x0001__x0017_·@_x0014_¿Ðì®@¸_x0019_eÛ¥¥@H_x0010_iµ¬@,Îá\²·@_x000B_¨]Õ·@-§GQM¶@¼É°_x0010_2@3^½_x001D_¿@0l"¾@_x001D_,tïøê¶@9¸¡ZWñµ@+gu_x0017__x0017_s´@m{¬û­´@6Uì.Ä_x0017_¹@_x0001__x0003_`±£ä_x0016_µ@Þ·ÉBç¯@ÿ_x0012_e+f@¸@jßëæá¶@_x0013_·½¼b¾@0_x000E_×&amp;ç¹@¬Ç_x0002_ò'±@IÏ¨_x0018_ª½¹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feäþ@ÿÿÿÿÿÿÿÿÿÿÿÿÿÿÿÿÿÿÿÿÿÿÿÿ_x0001__x0002_ÿÿÿÿÿÿÿÿÿÿÿÿÿÿÿÿÿÿÿÿÿÿÿÿÿÿÿÿÿÿÿÿóÀF_x0018_Ì_x0013_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ÿÿÿÿÿÿÿÿÿÿÿÿ0Â_x0014__x0011__x001C_]½@/æ0"(õ´@_x0003_éA°»@¬äÓ`Ø§¿@lª)ÙÁ@_x001C_J®ô¶@_x0006_EöQÒ·@1_x000E_A&lt;B·@BÛ@²êæ¬@_x000B_'C_x0001_	³@|Pþ__x0002_ê»@_x0018_]&gt;~Ó6¸@F§C%¶@ð[&amp;{ª@Æ2áé»O¹@_x0011_WhtèÉ¶@cÏ/Xöj·@b5¼O¶@_x0001__x0002_ÈÍìï_x0006_ª@_x0010_jsZw®¸@§qtÑE_x000B_¹@Òà.}¯nÀ@&lt;¿ÛnjD»@xè3NðÑ¹@ðÖ·qþÇ¿@_x001F_sJ;Í_x0015_Â@:_x001D_§~ð­@ðÄPì¼·@G_x000D_' ¶@êÅiHÂ!¸@ýÃå_x0016_Æµ@è*µ ¯r·@"_x0016__x000F_Ïk¼@SøåÂ»@Æm¯÷µ@«oÙ©¹@\â»iuFµ@÷©?Pýº@±MÜti_x0005_¾@_x0019_Ø]¡_x0014_zÀ@½h¨_x0004_x¹@¬H¢3Rq´@ÔÁ°Q¿å®@k)8çUÀº@"&lt;öÐï°@Þ.zÒs_x0002_@_x0014_yçaÄ¾¤@RU"·,°@´_x0019_Vdþn@*b4_x0001__x0003_PìÂ@TåÔâ¿P´@ÿÿÿÿÿÿÿÿ_x0013_í¢&lt;{³@aaCõU¤@ÒÃ¥	.¯@_x0008_öö2ã´º@ ïÆò_x0002_ð¼@åd&amp;Â:Ï²@öÄº:qÜ´@ÿÿÿÿÿÿÿÿ¬H±J¾¼@dÔSÍÄËÀ@ST¸@¾{)Þ¬@$G_x0013_6Uº@áH&gt;0Ü°@ïõ·´@wÂgVª±@EÏ)Z9±@ã¿yø_x0001_°@_x000E_Où_x000F_{«@äÐWA²@râKÕÛd§@Ä	_x0018_?Ò×½@4×à­¾@ÉÍ_x0010__x0001_OP²@\_l_x001E_¼@P	=k+³@ú_U?Á@Jq¿lS¾@\ãWåduÃ@_x0003__x0006_¢Z¿Û®³@_x0010_íå¸@¶z_x000E_lQÿµ@ñ&lt;O_x001E_Á@¾ú_x000C_U_x0014_º@z_x0019_¶î´Ä@_x000E_Q_x0006_~¦I½@e_x0018_ÛW¿@b,qÖx_x0004_¹@_x0002_Ö²YOµ@_x000D_øðiI¼@(¼×ý_x0005_¿@5%zÎñz±@õ_x001A_Òµì±@¢~Û_x0011__x0005_²@fµWUzº@S_x000F__x000B__x000D_E_x0007_´@_x0001_äy_è³@_x000E_c~"Þ1À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yµ÷_x0010_ì¶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ª	_x0010_«Kì­@_x0008_ó_x0005_ÐoÂ@:ë_x0006_P1¸@ð_x001C_¿~_x0018_Ì@Û`¾XÅ@qüßùø_x001D_Ã@_x0003_+Ôõ_PÄ@_x0001__x000D_ K¸­¸@rþ0ÓÖ_x0001_·@ÉðÌõÄ@Ð½Ò?V#½@_x001D_G_x000F__x0015_°@W©Í_x0007_Â@^?,8_x0004_ìÇ@ùc_x000B_½_x0010_¦@Ö+ôö"Å@ÎÕÐç^*Ä@ã¸_x001F_Î	2»@µ_x0016_õøÂ@ì_x0019_ã_x0016_âd¼@t_x0005__x0015_¬íÄ@ÿÿÿÿÿÿÿÿ_x0006_|ø_x0002__x001A_éÃ@#ÓôÈ`²@xw_UÇ@¨©3Y®Æ¹@þj9Ã@Lº¦Õ_x0010_{¾@»¯_x000C_tXé³@ÔüN_x0003_Q£@C?\!t¯Ã@º¡4k¹_x0012_¿@jÆþ]´\¼@_x0002_:ä_x000E_î¥Â@t&lt;P8/oË@ír[l~¹@Ö=ñê)®Å@ØóBÓÃ@i_x0002_Ú_x0008__x0002__x0005_ù_x000F_Á@°8oÿ¤Åµ@P)Pà@È¿@l3Ádq¶@_x001C__x001B_±l95À@;u;ëÅS·@_x0007_s	°_x0014_lÈ@êÆÓZ4º@Â½±PµÂ@îÞ±L¾º@\ê½@_x0003_ÙÒvzòÆ@8.Äv¤âÁ@YÝ_x001E_ZÄ@01æ6$Å@¬pÑdH_x0003_Á@où³Ðg_Â@ Gó`Å@£-¢Y4È@¯]f×¾@_x0004_ÃdniìÅ@â_x0019_=Xê×¸@Äè_x001C_[Á@_x0008_WÌG^¢É@	9[_x0001_]Ã@rp{_x001F_²´@ï[¤f_x0010_-Â@Gù_x0004_aO§º@bw_x0019_çÍ;Æ@¥ÀC_x0010_cÀ@á5#Å4±@#ùJÌGÎ²@_x0002__x0003_ho[Vr»@üÀ4òfç½@ÈÓ_x0018_ï_x0007_¼@øÔ7í¥Ê@1_x0004_àí»À@ðT±4TÁ@Y_x0008_ô®ßÎ¼@ÌwnbHÁ@êÔ3é¼²Æ@8ìø_x0010_1µ@FwÄØ_x0004_r¿@ÄÔ®Õ¶À@ù¥ôSv~Ã@¡ù}pÌ@( ²ÏÂ@òOS­à_x000B_Î@:´H¾ÎÁ@«¹_x0004_£ZìÉ@ª¾¼¡ÅÈ@M&amp;~Ä#Æ@®÷YwG*¾@ê_x000B_ôvIÀ@l©]Ìü¿@¦{ÓÁ@ä_x0001_-=ñtÆ@ö\_x0003_dÃ4¿@Ø»VégÇ@Ë!ÌÀ@edêÇÄ@8_x001A_[t_x0019_1Ç@×_x001F_._x0016_73Ò?3_x0004_¹_x0003__x0006_þÔ?ìÂÒ?7A	{¼Ò??/xµ&amp;KÕ?_x0008_ûx	dÅÒ?_x000F_ÅÈV¸¬Ó?_x000F_¯ÆA0Ó?²üß_x001C_¡Ó?±å_x0017_±Ò?­¾&gt;¾°ÂÕ?­_x0011_¨v÷Ò?Ä§%«g_x000D_Õ?R­¦^ª,Õ?_x0001__x0012_WÉÓ?õ¾ #Õ?p_x000B_g_x0002_Ô?mH_x0013_§}¢Ô?ní_x0001_§XhÒ?(n¶dEáÒ?ûù	÷QÒ?ßÕW£ÙÒ?u¢I¬Ô?(¥g"ßÙÔ?vÀÉmeÓÓ?_x0004_[_x001D_6n_x0013_Ô?|/_x0007_Ä£¸Ó?,	úyÈËÒ?¹ç aÕÔ?'ÏÐ_x0005_sÓ?­¶,u¾\Ô?é¨ÆÀxZÓ?_x000E_&lt;¢ÛEöÓ?_x0001__x0005_m_x0018_swÔ?c_x0004_²m~ Õ?_x0010_+g8Ó?À#o_x0015_Ò·Ô?6åàùÒ?Q_x0006_õ}v:Ô?Q£ô³_x0018_Ó?_x000E_moñ)òÒ?ò~ un_x0006_Õ?á_x0002_®'_x0013_¥Ó?}¢"³JêÓ?â´|_x0008__x0016_ÅÔ?í3ø®Ó?xoôé_x0003_«Õ?Ä;CôÔ?¾;«v[_x0017_Ó?ïz_x0011__x0004_ÀêÒ?¯M_x0015__x0001_Ó?_x0019_«|ÿ=Ó?¨»ô:Ö?cMìz0Ô?lðåÕ?ôySú&gt;%Ó?ÞõR_x000D_Ó?NÍ°_x0002_AÓ?_x0006_Üã_x0007_¢çÔ?©W²T2eÒ?¤=%_x0008_y`Ó?YéÉÅÅVÔ?Gã_x0006_þàÓ?Åìð¨¯¹Ó?QêÓD_x0003__x0006__x0018_lÔ?AÑg?´ÕÓ?ã|5KÔÒ?¤õ};|Ó?åê&lt;;mÆÓ?Y_x001B_MTpÕ?_x0004_¢_x000E_-äðÓ?ý_x0002_?_x0004_sPÓ?½Õ[JAÓ?_x0003_ðÈ_x000D_}Ô?J_x000C_½ÕÔ?_x0006_º_x0005_}ªQÔ?ÑRìÕ?n¸HV%Ô?_x001A_É_x001C_ _x001A_Ô?ô¡ïT	Ô?Tª`ÚGÓ?ºb¦½é£Ò?Èg©À¹Ò?O©SFWÓ?oÚñÜ_x0001_vÒ?W(`_x000F_hÔ? pvÄüÓ?ê7Q37Ô?2@^_x0003_Ú	Ó? _x0015__x0001_à_x0010_,Ó?Ñ¯&lt;­oÓ?¤l¨Ú¸LÓ?mÅ#DÔ?®Û_x000F__x0017_¦áÓ?But &lt;Õ?@ødÚÓ?	_x000C_ª&gt;jõe!Ó?Bþµ_x0008_[Õ?/\_x0002_Ð«_x001B_Ò?,ôç.gÓ?ÌúÌ-æÒ?ëN¯wï_x0018_Ô?_x0006_¢_x0014_T}Ò?GS_x0010_ØÁúÔ?â4ÿ|_x0005_DÕ?Ù_x0004_%X:Ô?µßo(Õ?´òK_x0015_lÔ?®Ý~!ÊÒ?ÅÛBÒÖÓ?þmÏxãÔ?_x001B_xnÄ_x0006_Ó?ûQ_x0006__x0007_g8Ô?%]úÕ?Ô_x001C_mÂ$_x0001_Õ?t_x001D_¹X&amp;¹Ô?â_x0003_#·¹]Õ?¨B$_x0007_e´Ô?&amp;tJô_x0011_úÓ?óç$(&gt;QÒ?ZE@_x000B_BÒ?þ3_x0007_ÏæÓ?Ð(_x0007_ÃÊ_x000E_Õ?*ÈÈ_x000D_Ó?¬©Ó?_Í¨(fqÓ?)çï¡yÔ?@±_x0002__x0005_ ÝÔ?TìpÙ	ÖÒ?¤û$³ÉaÓ?Ò_x0001_HÛáÍÔ?á*µõÒ?Ü\w|ËÔ?_x0003_°ÿ/V_x0011_Ò?áÅRó¬_x0017_Ó??bµkÝ¢Ô?­_x0006_EùÒ?®xÊ_x0003_Ó?_x000E_­#GÜ_x001B_Ó?_x0017_å&lt;_x0006_äÒ?¾i­7Ú_x0005_Ô?"2"_x001C_n¹Ó?d_x000F_.F½¿Ò?,y¡rv#Ô?´}_x0005_Ô?ayªìÓ?0[AjÓ?_x0005_4§-s*Ò?í_ò:_x001C_UÔ?¸Ó_x001D_vBÇÔ?[Ç- [_x001F_Ó?_x0008_~õEÓ?))t¶Ò?üfÓ§vÔ?`Å]%Ô?_x0004_®¬côMÓ?á7ëi_x001A_Õ?`_x0003_KÌwÕ?1w\¡_x0018_Ô?_x0002__x0003_Ò]ñÂ&gt;Õ?U7ñ-ÀÓ?_x000F_'C	]«Ò?Án$c­°Ó?¹%xU&lt;_x0004_Ô?f8±Ü[4Ó?÷_x0015__x0014_sSÔ?à^¸]òÓ?)·E_x000B_Æ_x000D_Ö?ïuâJÓ?a[þ/;ÙÕ?U"¶iÓ?G&gt;Î¯ 1Ô?_x0006_]Ð¨Ó?mg_x0001_Â\lÓ? cÉÞñÒ?ÎüË«_ÏÓ?À2sâÅÒ?È.ó?JÓ?![ØÙ$cÔ?»]càÓ?´ò9L´Ó?õ_x0003_²åµ@Ó?_x0013_gà]7Ó?%¶×éj|Ó?¾Ëyæ±Õ?[Üê¦êÒ?ÂëgN~Õ??Ç9Ö_x001E_Ó?â©?äÕ?_x000B_EnÊÈÓ?+°&gt;_x0001__x0004__x0015_Ó?RÌ_x000D_ÕÓ?lJ«_§WÓ?_x0002_¤îe/gÒ?Ç _x000F_ÕÔ%Ó?_x0003_ù¶d"]Ó?_x001D_$w,Ó?°ZÎ²raÒ?éøa±ÜÒ?ì78DÔ?¹Â´òoÔ?Tj´}Q«Ó?·¾_x0007_Ë_x001E_zÒ?õÜ_x0006_ÖÒ?Ïe_x0017__x000F_´Ó?V¥_x0016__x000E_8Ó?W&lt;w)~¬Ô?Ó_x0013_lEÂÔ?O³$3_x001B_pÓ?8èÏLI®Ò?å²PÇV1Ò?ívÏþäÓ?YðMìÒ?O*_õ5õÓ?ÛÉu%Ó?uñ_x0003_IÓ?ô®A¬4Ô?Ê×¢´¸¹Ô?N_x001B_&gt;ãÒ?_x001E_ÌðPßÒ?&lt;(&gt;ÖÓ?ÑeïÓ?_x0007__x0008_6ÌaïëÒ?"¥&amp;{î¶Õ?P_x001B__x0003_;ä-Ô?Á_x000F_­c_x0003_ÃÓ?ÉÅï7XÓ?`_x0013_#¾_x0003__x0003_Ó?_x0017___x001F_ì_x001B_Ó?ô_x0010_þoÓ?²_x0001_'l	Ô?Ä~NècÔ?_x0002_Ñæ)_x0018_Õ?m¬ËÖÓ?_x0007_Þ_x0014__x000D_Ó?9_x001E_±bÒ?Æá_x0018_a^ÿÔ?Ë`¢ÓxÓ?S$_x0006_ÏqÓ?K®_x001A_öZòÒ?j×øZ_x0005_Ó?×z,!5ûÔ?Û#a_x0006__x000F_Ó?l@_x0006_°+Ó?_x0019__êür2Ó?Jº#_x001F_&gt;Ô?!¶¢ªÁÕ?u"ÐÒÉÔ?þáÔqGÔ?ZDEShÓ?´ÀMÔ?Ü«çY|Ò?_x0004_¨ÿø2%Ô?#è!#_x0001__x0004_àiÔ?=_x001E_Í_x001C_ßÕ?_x0010_Ò_x0005_ï§}Ô?Æ_x0012_oYHLÕ?eö®nÒ?ÔS_x0006_ê@_x0015_Ô?ºËoÕ?­2_x0004_£ Ô?_x0004_Ë_jÔÓ?#/`Õ_x0015_ºÓ?Xå_x000F_J_x001D_TÔ?2_x0019_(WM¢Ó?pB7_x001B_ÍÓ?ÏýT®M¼Ò?}6ÃÉ¾;Õ?«Ø_x001C_A_x000D_Ö?ü_x0002_E=éAÓ?*7B¡èÔ?"_x001B_ä_x000F_úbÓ?ª¶Õ|_MÓ?#_x000B__x000D_ÔÖÔ?e?}ÕÆÞÓ?ò4_x0003_Õ?,} ÔÅÁÒ?îsèe_x001B_rÒ?¤ÿ_x0001_Ô?p__x0001_6yúÒ?8`_x0011_}dtÕ?*(ò/Õ?iL6@_x0007_?Ó?_x0002_Éºù2HÒ?_x001A__x000E_X;_x0008_ÐÔ?_x0002__x0003_Þ¹5~_x0007_Ò?*':g®IÓ?_x0001_iP[Å¦Ò?Ó{ÄM_x0007_²Ó?ybMÜ	Õ?Ù_x000F_Lêç^Õ?ä¬Æ¾_x001F_Ó?=!ÄsÔ?$ÍS_x001B_)Ó?£_x001E_6_x0014_H_x0007_Ô?600A_x001A__x0017_Ó?n_x0017__x0004_Ã©YÓ?Þmä#_x001C_Ô?è'røÔ?ø¼CNÊÒ?_x0015_è_x0011_ÿ¼Ò?_x000F_1êVìÔ?1ó_x000D_Ö?w_x0017_Õs¥Ò?r_x001C__x0017_yO?Ô?¶À_x001F_7ó_x001E_Õ?»3Ó°ÅøÒ?¸_x0014_ÖVÚÒ?_x001C_¾&gt;°×ÆÒ?ò&lt;oßú-Õ?á_x0018_¡C³Ò?î_x0014_¸¬ÕÓÔ?nUÔ?²¤_x0006__x0002_§Ó?ÿó!¢±ÖÒ?64£_x000D_þ^Õ?$½*_x0001__x0004_j¥Ò?:Î9UíÇÔ?@ÇX	y%Ô?r¿sÉmÍÒ?ÚcÖQMÒ?&amp;h9_x0006_¢&gt;Ó?DáÄÓ?¤º¾0_x0003__x0013_Ô?_x0011_._x0002__x0015_{Õ?x/Ö1ÏóÒ?ÆOö»EÔ?âôXÏÂîÒ?¤@_x000C_e_x000B_Ó?Cë×_x001D_srÓ?A[_x001B_Ù_x0016__x000C_Ò?8Éf/&gt;_x0005_Ó?MÄõ_x0012_³Ô?ñeêMþÒ?Ð±):Ó?_x001A_4_x000F__x0005_-Ó?tÜ_x0006_Ýþ[Ó?e_x001B_óf_x001E_Ó?Üÿÿh¬DÓ?¦dóËª´Ó?#&gt;=}£Ô?V_x0010_²3Ò?5_x0005_4l_x001B_Ó?`©wÓ?&gt;j_x0011_F Ô?ö×_x001C_¼ïSÔ?C(Î)öÚÓ?È_x0011__x0019_IRÓ?_x0004__x0008_Û\_x001C_kÓ?óGï_x0001_	xÕ?ú_x000E_¡Ä_x0005_Ô?_x0013_=_x0005__x0007__x001F_Ò?.RhÀ¢4Ô?T_x0006_ãE5Ó?_x000C_´_x000D_§ËÓ?/^í_x0008__x001C_KÓ?KË$-@Õ?(j{öÕíÓ?À¸Ç,(Ó?ãA	 NFÕ?|_x0008_¤ÃïoÓ?úÍô~¾,Ô?ì[_x0008_!Ô?LôÑhäöÔ?_x0001_:r¾Ó?=_x0012_jNMjÔ?ÕØY&lt;&lt;¤Ó?!®Ê:wQÔ?ù9þö_x0016_ªÕ?K[ß_x0011_P_x0003_Ö?¡X»_x001B__x000B_Ô?Õe6äãÒ?qÈ_x0008__x001A__x001B_Ó?ì³Z8_x000B_	Õ?®êÉ_x0002_RÒ?¾?ù	úÓ?¦_x0014_.A`Ó?&amp;_x000B_ì_x0016_(ÁÓ?¯è¹7Ô?³²(_x0005__x0008_ã:Õ?_x0012_4##hÓ?Ño }]tÒ?__x001D__x001C_=~Ò?©§¸dÔÓ?9J7L	_x0012_Ó?læg_x0013_Ó?ÈÚ&lt;°!aÔ?3PºÙÔ?ß9_x0005_m_x0004_pÔ?t_x0014_Ên}çÓ?2=ÿ`1ÝÓ?±)SocÒ?º_x0003_v	MxÔ?¤ðÓæÛÕ?2îU_x0001_Ò÷Ó? ü	Û®Ó?¶»£_x0007_ýÔ?;zôÚCÓ?xÿ_x0007_fXÓ?k¼è¹Ô?´;_x0018_Ü_x001E__x000B_Ó?|z¬=Ó?ÖqåàÔ?_x0001_3²¡± Ó?äY½BzÓ?'_x0006_¡&lt;}æÒ?Æß_x0002_?Õ?ëUÛüÙ_x000E_Ô?j÷6ì|{Ô?_x0015_Î]_x0002_AÏÕ?_x0001_ÓI»¦¾Ò?_x0001__x0002_ý&gt;+ËKÓ?%ëyÔ2_x0001_Ô?UT_x001B_èTÓ?_x0011_ÅòAqSÓ?1_x0002_#àZÔ?Hq!ðÕ?Å2&lt;£WôÓ?µqö¥7ÚÔ?óõ_x001F_ÔåwÒ?«âô*ÓÒ?I² ÿÔ?m_x0003_äîÒ? G-2ï&amp;Ô?[_x0012_À$	¨Õ?_x0010__x0007_kIlÔ?0¸ôa}LÔ?ÖEQ_x0007_¤lÓ?ð{N{QÓ?_x0010_ã_x0013_%_x0005_ËÒ?#þû«KdÓ?3ìÛ:Ó?Ä¾_x0011_å0Õ?h»_x001A_BôHÔ?lø9hm¥Ô?GTÆn!6Ô?ZãXJÇÒ?å®_x000D_I4Ò?Ê:_x0010_AðãÔ?£rV_x0006_«_x0019_Ó?_x001E_ÌÓAÔ?m_x001D_ªE_x0014_Õ?bgº_x0001__x0002_úöÔ?_x0014_wX_x0011_ôÒ?_x0013__x0018_È_x001B_IlÕ?ø·¥&gt;Ô?Ù,2ÁïnÒ?!MÔ	áGÒ?_x0001_b1H:ëÓ?L­3_x000C_ÇÓ?/ý_x0002_¶¹×Ó?3.ÎûS_x0017_Ô?*Ý»6X*Ô?_x001A_l|µcÒ?ô_x000F__x000E_özÏÓ?P5_x0017_äárÓ?­3kÕq3Ó?H¿_x0017_y¸Ó?9®&amp;nzÕ?ÉAd_x0007_Ó?¢p½5y`Õ?ûq;^X/Ó?_x0008_AQÆSÕ?*}òÏÒ?®ØÀa¶Ò?_x0001_ÔÊÌË­Ô?O©ìZU÷Ò?GÈ|¿ºBÓ?½­"¶úLÖ?s=_x0017_ÜìÜÒ?áëæÉó_x0016_Ó?EÖ¬LÃÓ?_x0005_dÜiÓ?SÅ2!Ó?_x0001__x0007_x¿¡_x001C__x0017__x0002_Ó?+Ò]F¿Ó?ëëtoÓ?A`ô_x0003_´)Ó?Í*_x0005__x0003_éÅÔ?bóJ¡Ó?_x000E_#¿K Õ?'¿µ^l§Ó?=¢)w±Ó?Vë~ßF¿Ô?ÃEñÔ_x001F_Ó?Gü¹:Ó?_x0016_ã^_x001E_Ô?_x0011_EH~xýÔ?ç#îåG§Ò?7§äÝÓ?úªEZæÕ?®Ëú_x0014_éÓ?_x0006_[Ôë_x000B_[Ó?Â_x0012_Ñà_x001F__x0004_Ô?"_x000E_BõÐÔ?!f¾bÒ?F7_x0010_½îÑ?71Ýá»^Ô?_x001C_±¯öÒ?T_x0010_ò«roÔ?!Î§µ[Ó?ô_3_x0001_Ë_x001B_Ô?èÆYE.Õ?¸Ó9YÍÓ?8ó Ó?_x0010_=Aä_x0002__x0005_®Ò?&amp;H_x0018_ÙÝÓ?ä³îl!Ò?Ê ³F_x0018_ñÓ?vc0_x001E_ñÒ?¹pwfè_x0017_Ô?ô9 !Ó?¶_x0017_²Ó?_x0012_í×SQÔ?ã¸¬Z)Ó?_x0014_ã!úÕ?ôÄ¢+ÏÒ?ÑZ_x0001_È_x0018_Ó?!ªüe6Ô?_x001F_Û"××­Ó?áuô_x0019_õÔ?_x000F_fð=®WÔ?S0O\_x0015_ÑÒ?Ìýv¶?Ó?ºåä_x0013__x0004_øÔ?¦d	îøÓ?/AW¡ÙØÓ?_x0006__x0011_åûPÒ?x¨_x000D_;lÕ?¤ÿ~º¥pÒ?Òë÷Ý/Ó?ù¹_x000E_¨CÔ?Ü_x0012_ÃÑ¼vÔ?º÷ñØ8Õ?¶³_x0019__x0003_ø¿Ó?èN*EÕ??~³ÝõÓ?_x0002__x0003_ÉÔÃ£ÅÕÔ?²T&lt;á_x0014_§Ô?þ×õ_x001A_{ªÓ?ÁÂÒ?¢ô]ûAÔ?ë­Ñß4Ö?¾vßxmeÔ?_x001B_¯Í.}Ó?æ1.vriÓ?_x0010_7¢mÓ?-P/Ô?ðjØ½±ÌÕ?=¢T¸_x000F_Õ?O¨ãnòxÔ?	Ý"NEWÓ?¾l~hª«Ò?y_x0001__x0003_¦TÓ?ä¸ÑÞ×Ô?3aVK§_x000F_Ó?DÎ_x001E_¯ÖÓ?_x0004_xã×_x0012_mÔ?§·_x0003_ÀÖÒ?_x001E_ÓJK_x000F__x0001_Ó?Î®í£%Ô?ç¿ù²9Ò?jU6g©vÓ?@ýö_x0016_xøÒ?NÞÛkQÓ?üpÜ÷Ô?ú_x0015_×"7_x0002_Ò?ë+	5s_x0004_Ó?lÜ¨û_x0001__x0004__x0014_0Ó?`_x0019_N4hOÓ??þEÏúÓ?öÔ»ªAÓ?rT/ÀäÓ?à¸ÊhÈÔ?_x000B__x0015__x0019_Ëÿ_x000F_Ô?&lt;_x001E_M¨¨ÙÔ?+U_x0017_1Ò?JÍÀãìÒ?½Íµ_x0010_4_x0014_Ó?_x001A_úÈñ_x0006_»Õ?òÏ¾_x001F_Ó?ÜT_x000B__x0003_Ó!Õ?Ä_x000D_JíÕ?_x000C_&gt;8å¾Ó?Ø~'A_x0002_HÓ?WÕ.eÜÒ?_x001D_àÙ·ÏÓ?ì_x001A_µWÕ?Äu_x0006_¼Ô?_x0010_þ6ì_x0004__x0008_Ô?_x000C_ _x0002_æ_x0017_9Ó?E#[§®Ô?+üm#_x001A__x0007_Õ?»E&gt;_Ó?cfõCldÒ?AÜ@¢µäÒ?H_x0002_e+ºÒ?¹¬ÿU\ìÔ?¨V/ÍÊÒ?/ÃN9Õ?_x0001__x0004_\fÁùä.Õ?H&gt;_x000B_¿^ Ó?ÊRØÙ2ÝÒ?ôf¹õfÓ?{È_x001B_d÷øÒ?Ó Ï|ÏÓ?Ø_x0008_,_x0017__x001C_Ô?_x0011_v»_x0011_q½Ò?ôêÇlvÔ?æÌ²¢_x0019_=Ó?r,t_x0001_Ô?ÙSW½_x0018_6Ò?NR_x0013_DJÕ?$ÆÝ5PÒ?/_Ód,Ô?ÝÓàe¯PÔ?a»(_x001F_ãÔ?¾X¢,Ô?~(_x0019_&gt;(VÓ?¢³wD_x000E_Õ?)&lt;;åéÑÒ?á§­_x001F_±Ó?|CGã}Ó?d^®-s*Ó?_x0003_¢óåæ\Ó?·1²½PÓ?_x001E_s¨Ü¶_x0002_Ô?Ë3Å´YÔ?°Þ~cp²Ò?*ÛFÉi|Ó?&amp;_x001E_$ AÒ?ßhò_x0002__x0005_¤ùÔ?g_x0011_È_x0001_GÓ?Û£¥PW¬Õ?J_x000C__x001A_ðqÕ?_x000C_Û´îÒ?¼Nr'ÆÓ?cÈ_ùI¿Ó?ºÀÉ¬jÔ?¬_x0013_ÕÖ(Ó?y6K~_x0010_iÒ?zÇã_x001E__x0017_ãÔ?ZN´ç_x0007_"Ó?*Æ_x000D_ÇÃÓ?«y_x001C_s¦Ô?+§méDÐÓ?Ä_x000F_Î&gt;4Ô?ø£k$Ò?i½Ô_x000B__x0013_ßÓ?XåT_x0007__x0013_éÓ?_x0008_©GWÕ?üV_x0004_æáÔ?Li_x0011_$ÉKÓ?e÷2_x000B__x000F_8Ó?É±,_x001D_&gt;%Ô?#ûÆ½m_x0010_Ó?_x001D_ õ_x0002_Õ?_x0013_lÔùÓ?'_x0001_xw`Ó?;Æ_x000E_Ì¶Ô?äÒ_x001A_îFÈÒ?_x0003_@ÔÀQÒ?nt·ö&lt;ÏÒ?_x0002__x0003_Nd7?Ò?²ÐYgqÓ?ì_x0007_1²Ó?jCý=þ&gt;Ô?0sÉ_x000B__x001D_[Ò?fÏJM5yÔ?÷"ÌîÿÒ?Ó_x0005_ëèäÒ?·à·NB§Ó?µÏÒK·ÊÔ?û[ØH¥ÚÓ?u7x¥/0Ó?î~¤Ñy Õ?x×^unÓ?_x0012__x000E__x0015_CÔ?_x0005_Ä±_x0007_ÑÔ?m´r_ËÓ?Bå¼f¡öÒ?yF6	Ó?üÙ1ä®Ô?â~CZËÕ?F]Í-_x0019_Ó?­ò_x0019_zÒ?zòb}(öÓ?Ã¨Ip_x0005_Ö?Ø§6_x0001_¤Ò?&lt;Ü]ÖÂ_x000D_Ô?_x001C_d¾è_x0014_Ô?Ü_x0004_JV´ÛÔ?sñfÿqÕ?jp|¬ÚÓ?_x0018_áÒ¦_x0004__x0005_N:Õ?_éÒ­_x0007_Ö?´í*ådÔ?IvZè±_x0011_Ó?Õý_x000C__x0001_ðÓ?üÃ_x0001_Õ?öP»_x0016_}'Ô?!]?	%Õ?ÁMx§Õ?öÊç1GÁÓ?_x0017_õ`fåÔ?Ó½guXÔ?¾[_x0004_áÛ_x000B_Ö?jªÎxzÔ?_x0003_ul'_x0006_Ô?û_x001E_ÒBfbÓ?À§çýîÓ?g!_x0008__x0014_uÒ?Â_x000B_¦H·8Ô?×ÈEù Ó?__x001F_Ä'òãÒ?ÏèeÈüÒ?~×p°D#Õ?ECê_x0002_æÔ?_x000D_vl°VtÒ?fdÇ^_x000F_Ô?_x001E__x0001_æbenÔ?n_x0011_ú²_x0001_Ó?¾g`_x0005__x001D_Ó?Òí?Õ?m1`_x0011_rÓ?ò,¯_x0012_rÕ?_x0003__x0004_X6=ø_x001A_QÓ?°_x000E__x000D_?ÒÒ?:/;u_x0005_óÒ?Üß_x0014_6ÌÒ?ìfÌ\Ì_x0006_Õ?èèâàø=Ó?b_x000E__x001F__x0001_þÓ?[×ñ}¶ÙÔ?ÚÄ.ÿ_x0004_¨Ò?^__x0014_\Ô?%`;ØP Ò?dg«)èÓ?ï_x0012_Éó_x0019_hÓ?8@©&gt;ÕÁÔ?_x0004_2_x000D_.0ÑÕ?,íÇJYcÕ?hÛ¢ÆõÓ?k_x000F_pÎ_x0005_Ó?.õal_x0002_Ö?çdCý¾ÒÓ?£WXñ4kÓ?çJó `¸Õ?»ùC_x0015_|_x0017_Ó?_x0007_PÆ_x0019_Ò?Qã^a8Ó?çÆÓ~3¹Ô?õ¸àÊ¸Ò?¶*1äÓ?ñ_x001D_ _x0008_	_x000B_Õ?_x001B_ô¯àpÔ?Ãiç\Î_x001A_Ô?oP_x000E__x0001__x0003__x000E_¼Ó?&amp;Uå_x0013_JÓ?Ø*dW¦DÒ?u]/_x001E_ 1Ó?_x0013_TÜÓ?_x0004__x000F_ÂX­Ô?_x000B_ñÅ_x0017_ÂÔ?ëÃrÄ_x0002_Ó?ðßóVÓ?]¦;¯òÔ?Äð_x0005_]Ó?¶_x0017_à|Ó?´ÔzúýÓ?&amp;wÉéîÒ?7_x0003_6b+Ô?à_x001E_5@G·Ó?_x0014_·jv&lt;Ô?_x001E_PþÒaJÔ?ÇtOV&gt;àÓ?í_x0006_"?;Ò?hì ©_x0016_Ô?Zì_x001A_`ÐäÓ?ZkÉhËÔ?úðÕJÕ?Î,Ãf&gt;&amp;Ó?¸b&amp;z§Ó?¡_x000F__x0010_k_x001F_¡Õ?"ä¸-Ó?#Z_x001E_¤´Ò?ä©Ó?£AÌ_x000F_ÛÒ?n¶,PmÿÑ?_x0003__x0007_»_x001F__x000C_ÙÊÓ?îc_x0001_üiFÓ?h_x0013_àÞþÒ?ñiFP±Ó?_x0014_KXØ_x000B_Ó?­ÆÍ_x0008_eÆÒ?¹±Íá£§Ô?_x0017_bÌöaÒ?å_x0005_¹¿_x001F_PÔ?ºÃå_x0016_ÖÓ?¨XÎ|8Ô?NÏ_x000D_V)¬Ô?:j!ê@Ô?_x0007__x000E_GOÑÄÕ?_x0015_¯³^Õ?ÏF=ÔPÓ?Æ(J_x0019_céÔ?å_x0003_ºq_x0006_-Ô?Ñ36_x000B_Ô?ÕF&amp;	_x001D_åÒ?È_x0008_úoä_x0015_Õ?Ø´ØbÓ?â_.m§ìÕ?:ß´V_x001C_ËÔ?#÷\rm_x001F_Ô?1_x0015_ñÖ°Ô?ÎYðÔãdÒ?a²òÉ:ÊÒ?Ià_x0004_=ô×Ò?á&amp;_x0013_;ÝÓ?_x0007__x001F_G¥ª7Ò?_x001B_b_x0002__x0001__x0002_ÎJÓ?U_x000D_óK¬ÙÒ?Â_x0017_sîÕ©Ô?_x0005_"½å_x0006_nÔ?Ò íÄÔ?_x000E_\°â_x0012_TÔ?hW¯±Ò?xaÝøÀÒ?¯MÔ¬±Ó?ÑÎLBÓ?Ð¡_x0001_QÕ? ~µ+Õ?@¹Á_x001D_òÔ?2_x0015_*å{Ó?õ2o~ªÓ?_x000C_­)ÄN¶Õ?¤Ùå_x000C_Ó?_x0016_é¢Ò?_x0005_Î-óÓ?W_x0016_n¶+Ó?Ë¼sk0ÒÓ?Öþ9Ï½Ô?|¼çhÈÒ?°_x000E_ÚoÖ´Ó?^_x001D_S\Ó?Ò$_x0002_ßJÒ?Lv_x0008_X$pÓ?¨¼ýê"Ö?_x000F__x0005_ã&lt;CªÒ?ò:©_x0008__x000C_ Ó?_x0010_^_x0008_ÀêRÔ?'µ_ _x001D__x001A_Ó?_x0001__x0003_2»MJÕ?|Cp_x0015_5_x0005_Ô?ãgÊ û{Ô?¯_x0001_M²&gt;Ó?³ÍW¸_x001D_!Ó?pQÔ`âìÓ? D#ÎÔ?ä1ì/GáÔ?XÃ_x001D_ê_x001A_éÒ?Vwà²Õ? _x0012_çW6_x0004_Õ?(&lt;ÂLÛÓ?Ö½¡·_x0001__x001E_Õ?_x000D_Ü~;ÎnÔ?PÕoa[Ó?&gt;y}ÇiÊÓ?_x0017_û?eâ_x0013_Ô?Ó©_x0002__x0005_PÓ?_x0018_c5±æ¼Ó?_x000F_¯j½8_x0013_Ó?q$l_x001E_pÕ?Mâ_x000E_È5Õ?kð¯(·Ò?Ù«±brÜÓ?_x0010_ GÞñÒ?©]DWJÓ?:_x000D_·úÓ?û _x0014_·ÿ(Ó?[AUôEAÓ?_x0014_\î¿4:Ó?®ÚÞfÓ?!®xÝ_x0002__x0004_ÄÓ?/ß_x0004_[jvÓ?[^¦âIÔ?¦¤TÓ?&amp;Î_x0006_Ó? _x0012_à¨3Ó?Àv%ªÎ_Ô?Ï_x001C_B_x0011_¼ùÒ?_x0018__x0002_rù¢Ô?Ð 0_x0002_äÓ?¿üØu$mÒ?2/_x0007__x000B_µ¿Ò?FTæfå!Ô?KW$__x0011_Ò?×6! _x0014_yÒ?_x0013_6_x001A_¬Â5Ô?sÊ¡_x0003_Ó?ÏüÇ_x000E_6Õ?_x001E__x0002_¿Ð½Ó?$ÅóÒ?)·_x0015_\Ò?Üîj\½_x0003_Ó?ÉïH£ýÓ?_x0018_n_x001B_?J-Ó?^ g_x000B_Ó?V=:óÓ?{ _x0001_¥ÄRÕ?sÖÒêáÓ?ÉÅªéÔ?{)_x0002_e_x0019_:Ó?¥L[|âyÓ?¦ÉÙvÔ?_x0002__x0003_á8$Ë+(Õ?J ZSÞkÒ?_x001E_äÚ_x0003_½Ô?¢[sâ_x0012_Ò?Z¸ÀÒ?_x0001_eF_x0019_$Ó?±Ê§NgÓ?_x0010_aA&gt;_x001E_¨Õ?%æíÎ*Ó?*36:Ò?_x000C_Xh3_x0003_Ó?Ð_x001B_*$ôqÔ?òù_x0006__x0003_~Ò?°BEÓ?§xÙ7¶êÓ?RHwÅ_x001D_Ó?»ÍÐÍº´Ô?ÁuqÕÔ?%I¼ì¾_x0007_Ô?	½}Ûf$Ô?mcwý8ÆÓ?{_x001A_'IÓ?÷ûBÞc_x001A_Ò?ú±ÌêZ¥Ò?üÍ¼3§Ó?E¨\l´©Ô?ºrlíóÕ?h_x000E_´T¢2Ó?bðµ¾E÷Ò?üç£ÔÒ?)à_x000B_½ÅÔ?_x0001_FPÚ_x0003__x0004_m±Ó?z ]_x0001_0jÔ?_x0012_i¿T¿cÔ?hfð¥Ó?ÄMî£VÓ?¯Pà_x000F_åQÓ?ë_x0002_µµðRÔ?}æ^t«éÔ?_x0008__x000B_É¶þ_x0018_Ô?Êä_x0015_,jÞÒ?¶ûË¸½;Ó?6üg#¹_x0014_Ó?e_x0010_2_Ó?dÑ¼_I,Ô?Ã_x000F__x0007__x001B_F_x0014_Ö?_x0003_Ê8c·Ó?&lt;¡ú%xÕ?m_x0014_µ,_x0019_Ô?3f[ý×$Ó?:°TRBÓ?P_x0002_F_x0011_&lt;tÓ?vÊ5²ÿæÒ?Ô\ëóÒÓ?u_éÊÒ?:Ë?Þ4Ô?M_x001D__x0006_ñÔ?áG_x0018_N8_x001F_Õ?±§"êLÕ?&amp;Ñ_x0005_YÔ?]	 Ò?ÕpÊÓ?º{_x000D_Ñ°LÒ?_x0001__x0002_·_x001C__x0010_ÊÓ?¢Nejy]Ó?fRKæ¬Ó?sÍõ_x0004_bJÔ?îMïlìÓ?çÁß)pÓ?Ûn%ß_x0018_Õ?¿OÑ¦_x000B_Õ?_x0012_Ôó}êÒ?_x0012_Õ'%õbÕ?_G_x0017_HsÎÕ?o¥8æ_x0019_@Ô?«µ`Á_x0013_Ô?­¢C_x0010_k²Ò?È¨í_x000B_Ô?¤ï0÷·Ò?uÉÜ2Ó?¤VÒ_x001B_êüÔ?_x0007_TÕz×Ó?)FtË×Ô?_x001E_¬bÔ?ÎE_x000B_åýÒ?¢¡}.w¼Ó?©êW_x001D_ðßÒ?`ùtÔÔ?&gt;P±¬ñÔ?`Ì3û¿Ô?&lt;+ÖôïñÒ?ÊÕÅ4näÒ?¢P1_x0001_Ó?#¹²ò;_Ô?ðh_x0011__x0002__x0003__x0004_ïÔÓ?×I_x0018_µ¥Ò?è°Ld®nÔ?èQæÕ¼§Ô?(WÂÔù*Ò?_x0002_J´_x001F_Û_x0005_Ô?ÛL/{Ó?_x0006_«ÀÐ«ÿÒ?Ç9ÏlÈÔ?5t_x001F_ÐÕ®Ô?¨_x0001__x0005__x001C_OEÓ?µÌ¦AVÓ?ì3QKPÓ?gýh*@Õ?ì(¯_x0012_ªêÔ?íJ7e_x0015_cÒ?W ÃçêÒ?Põc´hÒ?IÉÅÓ?Vï_x000F_BfNÔ?%_x000D_w=i`Ó?Sÿ³`ÆªÓ?G_x0003_r^Ó?pEíÙ¡Ó?ýHZ_x001C_¬Ó?ò_x001D_Çv(Ô?¿_x000C_ÕðÓ?L¨ÈR|âÔ?íÛ+ãðÔ?*f0ÓÔ?¶½÷zK_x001B_Ô?Õ²_x0007_WöÓ?_x0001__x0002_CcVUÒ?_x0001_ì&gt;©±·Ó?Tk«VÕ?:iÃ_x001E_"üÓ?_x0007_Ö_x0014_l¤AÔ?_x0003_â_x0016_PwÒ?ÿ·BÕ×Ò?^^@_x0018_»_x0015_Ó?\êòý(Ó?å_x0013_]ó_x0003_Õ?AÛãßÄÕ?¶x_x0011_qÎ·Õ?_x0014_HÈë´¿Ò?_x0011_áò_x0002_3Ó?U¶ò_x0003_¼1Ô?´ÞÎÔ$FÔ?y_x001B_eÍ,Ô?±ZÚ¦Ò?_x0015_÷_x0005__x0004__x000C_Ó?ò2:_x0014__x0010_ Ó?/_x000E_4ë¡Ò?\»±×÷¶Ô?À4ÑúÒ?2.Õ?ôHý`G(Ö?ÙÑ_x000C_±ÏÜÓ?m_x000C_[_x000E__x000F_Ó?ÇËôÞBÃÒ?®G;rî_x001D_Õ?®ü_x0001_	Õ?A¾;õ_x000B__x0008_Ó?ð	Ç¹_x0007__x0008_¦VÓ?Ø!*ß£sÔ?_x001E_._x0004__x0008_Ô?jÝ'_x0006_oÕ?Oq_x000D_A_x0012_Ò?;õ{UrÓ?*L_x0004_A¦|Ô?T}þwYÔ?îäeB}_x0019_Ó?;®âIiËÓ?_x001F_f_x0002_êÄ-Ó?'G_x0001_§/iÓ?/_x0014_ª yÒ?_x0004_ÁìþçÓ?e_x0006__x0005_O´Ò?É?ìä×_x0011_Ô?5_x0003_ÁxÓ?ÍsT¡_x0015_SÕ?$dê_x0001_#@Ó?të/[Õ?JÐßà3ÌÒ?{ÑQ_x0001_º4Ó?IÓ+dÑþÕ?V=®jÖÓ?I(x_x0007_àYÕ?ÛAÚJÓ?_x0001_ÁH&gt;mÓ?_x0018_Ü¸_x0006_9Ó?\ ÆÞ_x0004_¶ó@_x0001_400éô@7FÁ± ô@_x0005_¹Iüó@_x0005__x000B_Â_x0004_¡Xuãó@Ð_x0002_âø_x0016_õ@cöiá}=õ@¦_x0007_¾0wô@ÖÈÎßZó@_À¢æuðô@&lt;Û®ú_x001F_fô@_x001B_`´+V_x001F_ô@¢x_x0004_îÉ»ò@~÷¸Ä_x000D_ó@¡UA^ô@ÂxÙW{ó@&gt;oÜaûò@ý9è¢|_x000B_ô@B"ßkQ_x0003_ó@øF¨Ø©ô@_x0001__x0001_¯8 Ëó@_x001C_½âÞÛDó@ôêzNãó@w=LÜ_x0008_ÿó@C_x000B_É¾°dõ@t+zÊó@Wq8¿9ó@Râ	_x0002_èÝô@¤SÄQ.Âó@ä)&gt;ywô@Cbóh	*õ@Ù_x0017_ÆØ·ô@j §_x000E_o©ô@_x0006_4_x000B_V%ô@ ¥½Q[ô@_x0008__x000D_0?_x0002__x0004_6øô@_x001B_CÂ¡rßó@_x0019_a@µÔUô@©|Õ_x0005_Êó@ü_x001A_±´)¢ô@KW~Goô@Áµº-òÀô@è¡gp/ô@ãm_x0011_yûÕó@î_x0001_1]_x0007_àô@´­Ô¦	¥ô@_x0012_'rôZô@¤â]dÓ7õ@_x0004_À0Ìà~ô@ãA´¬½ó@¼j_x0002_*ó@8Á±AEô@âÌ¯zÄô@éÃó"ô@|wVEv ó@aBó@X_x0015_ËÖ0ó@ÚßÌ4]ô@»½|X_x0001_ô@&lt;Eñr§ô@ÉUðÙ_x001E_iô@_x0003_aê8|ô@_x000D_L_x0017_Ü¸Ãò@Ó,_x0011_¼¤_x0017_ó@á_x000B_Äóýó@rWntô@¤]ù©W¨ó@</t>
  </si>
  <si>
    <t xml:space="preserve">b2075b0f8cc3fed19d6704183512b0d7_x0001__x0002__x0017__x0017_ÚDªó@q¿NØsô@ìÛ_x0006__x0011_Jõ@)D_x001D_Â@õ@JGÏ_x0002_«,ó@U7®	q0ô@h"ä]_x0004_°ó@Ì]þ¾eTô@y­ÏN_x001A_ò@üEØ.Exó@~23SÞó@_x0007_»®Äæ_x0012_ô@níer|_x001B_õ@_x0012_00j@õ@!6ó@À%w¾û|ô@_x001C__x0008_ºÇâþô@HÏA¢õ@éLB¸n½ò@Ìàöâ_x000B_õ@½§¿s!*ô@~ãò6è&amp;ó@¹q9_x000F_mô@4_x0015__x001C_O°õ@_x000C_Lí\§ïó@ðÝåæô@64Ï´_x0010_)õ@u°,ÊALô@ítêK{õ@(ù7`ó@þÉlÏï5ô@O¸7_x0002__x0003_6_x0019_õ@:î·ÚÜò@é_x0002_H¬_x0016_ AR_x0017_M_x0004_V` AöÛà¾xg A¯_x001B_á"ÏU Akã1¡p A_x000D_mQ|h A_x000F__x0018_Õ¢ Aì*&amp;_x0014_&lt;&amp; ASNq\_x000F_ Aüû$zºt AI2üÒ1 A»-BGÀ+ Aúoëõ5 AÌ_x001B_cÆå_x0001_ Aòtà_x000E_|2 A¹8_x0007_© _x001A_ Ar¹ÞmÚÈ_x001F_AÁ_x001C_¸¦, A9)é_ÝÝ_x001F_AWºt·, A´¨_x0005_üô_x0007_ Ad5K¹_x0013_ Am_x001D_I|G( A+_x0019_Uÿ_x0012_: AÚûz¤s¢ A:bÑ¬YN AEÈ_x001B_jÞ_x0005_ A'ú{&gt;  AZtÄ&lt;_x0018_ A_x0013_6¼H¢_x0017_ A_x0002__x0004_ëíà_x0018_§^ A_x0014_+£ AÒ½k_x0003_y A6X'IY A#È_x0017_Í¦&lt; AjEÉÝ_x001D_ A¾&amp;_x001F_º&amp; AùhüO, AMà' Aj_x0011_Sö6 AL&gt;òËBC Aj`Ü_x000F_G A_x0015_©ÉÙE A8Iõ_x0014__x0012_ AgÀz\Io Aü@)Ç9 Aøt@_x000F_' A\ÕF¼ AàMg9¸T A&lt;Í×I Aq%C¡( A_x0019_º_x0018_¸@ A_x0011_Í~n A_x0001__x0004_÷ê¢! AaiW9G Aâú`_x0019_ïû_x001F_A»Â_x0003_ÚgC AØ¿P~D A_x001B__x0001_§ÆY A_x001F_h AäÇ&lt;; Aç©«Î_x0001__x0007__x001D_/ AÄ_x0006_y];J A"2oóá_x001F_A_x0003_g2) A±'çñ-[ APÑL9j A_x0016_*_x001D_òò_x001F_AÁ_x0004_¤ÿ=] AÈ_x000C_-{o A¥¼|é%x A¦_x0012__x0001_¥_x0014_ Aþ,A.àO A_x0012_;¦_x0002_w~ A(íù4ò' AÒð _x001E_¶I Ah_x0005_ÎÐ$_x001F_A_x000B_ÄËß}_x001E_ Ac2¤ÿ( Af5W_x0004_ A_x001C_¢&lt;  A³FRl½_x001F_ AÄX¯p[ A4¯?Ér} AjdëÚ2~ Aòp_x001D_°Ò_x001F_ARK¨Nh A^_x000B_êM AnÝâµh_x0018_ AÕè]_x001B_S ADIGX@ A¿¯½_x001C_+ A-]ÕK| A_x0002__x0008_Î_x0017_Êù¯N A [vï_x0017_ A¦Ü2ã9 Aïµå~ä_x001F_AÉÎ1ø, A_x000C_ðèdÀ[ A_x0004_l`Ã7 A_x0002_àP¹_x0007_À@ áyÐº×@¶Z+°Â@´9ÞSØÀ@_x0002_öÝ¼þ @@¹Eÿ_x0016_â@zÇµaÿà@ l#ãî|Ø@_x0002_ò_x0001_i±7¢@ÐO}_x0019_êà@à}_x001E_L¶Ø@ F_x0006_Ü¨_x0013_Ó@_x0002_ ±/ÈuÓÀ@'á_x0011__x000E_Á@`Ýg_x0014_qpÖ@~Òd_x0017_ê¹@_x0002_xD_x001E_÷À_x0002_^ð¯¥_x000C_Î@9_x0017_ßm³Àð04i@_x0003_à@ÀÝAü´_É@_x0002_âÚY_x0008__x001D_¬ÀhR4{ZÍ@À)HuÃkË@à_x0005__x001F__x0003__x0004_câ@_x0003__x0018_ùªz;}@O_x0002_Öa¹@ _x0017_íÁâ@À¼_x000D_ÝBÁÉ@0_x0001_A7-à@_x0019_Nþ%[à@À_x0012_5äÄÒ@ÀåùqJGÖ@@ËP·Í@ 6Z-ä&lt;Ò@`Ât°½ÖÛ@ Ç_x0011__x000D_$Ð@àfM*QÚ@À95ilÑÄ@ Å0LP_x0011_Ü@`%ó_x0001_Pð×@`´Éóê*Ø@@Å¼¾¢Ï@À_x0015_G_x0001_p,Ì@ÏLÌä_x0012_Ú@ o_x0015_ßÖUÛ@_x0003_!»=_x0002_ÅÖ@`®¢,Á-à@À R¬Ù¦Ö@_x0003_mÂÅ,&amp;²@ÀN¡æ½ÀuûLÓ@àì£Ê=Õ×@ ;:_x001D_bÓ@_x0003_úLN_x0018_¢À_x0003__x0005_¨1	0À_x0003__x0007_@S»ü_x0015_ÃÀÀ¯ûd_x0002_Õ@@óIìXÆ@ ªÎ,6_x001E_Ø@ _x0012_~Á2¤Ö@ !z,%Û@À_x0006_K¾¬oÕÀ_x0003_CV!Ô¬À_x0003_o_x0005__x000C_XÎ@ £$3A¼Ô@_x0003_è#?}À_x0003_ìï²BÁÂ@_x000E__x0007_+Õ@ @âÜÅ³ä@_x0010__x0004_Øxrå@_x0003_~ÎWJ£À`0_x000F_daÑ@_x0003_(_x0007_z}æ·ÀÀj_x0014_Äw_x0008_Ù@UR]ÖÜÀÀµRõb_x001A_È@@pGSfÅ@ÀC­Þr¿É@àz_x0011_c7à@ÀTæ_x001A_Ëã@_x0003_µpM»_x0018_¬@_x0003_ hxÓ@Àq_x001C_Í_x0007_Þ@_x0003_¬_x000F__x0001_!è@@aÌxÓÄÀPÍÓ¡áâ@_x0003_xO_x0002__x0003_$_x0010_Ð@@»¦S*ç¼À@çªÓ@`:_ ôÑè@À'Ù¶ÌÊ@`ü².Ã¾Ú@Ðø+MúÕä@_x0013_&gt;àQ*Ø@PØm²£ä@dXG²©@_x0002_@ä_x0013__x000D_MÌ@p_x0007_I³C)ä@ î_x0005__x0011_qöÍÀ_x0002_àP¹_x0007_À@ áyÐº×@¶Z+°Â@´9ÞSØÀ@_x0002_öÝ¼þ @@¹Eÿ_x0016_â@zÇµaÿà@ l#ãî|Ø@_x0002_ò_x0001_i±7¢@ÐO}_x0019_êà@à}_x001E_L¶Ø@ F_x0006_Ü¨_x0013_Ó@_x0002_ ±/ÈuÓÀ@'á_x0011__x000E_Á@`Ýg_x0014_qpÖ@~Òd_x0017_ê¹@_x0002_xD_x001E_÷À_x0002_^ð¯¥_x000C_Î@9_x0017_ßm³À_x0004__x0006_ð04i@_x0003_à@ÀÝAü´_É@_x0004_âÚY_x0006__x001D_¬ÀhR4{ZÍ@À)HuÃkË@à_x0005__x001F_câ@_x0004__x0018_ùªz;}@O_x0002_Öa¹@ _x0017_íÁâ@À¼_x000D_ÝBÁÉ@0_x0001_A7-à@_x0019_Nþ%[à@À_x0012_5äÄÒ@ÀåùqJGÖ@@ËP·Í@ 6Z-ä&lt;Ò@`Ât°½ÖÛ@ Ç_x0011__x000D_$Ð@àfM*QÚ@À95ilÑÄ@ Å0LP_x0011_Ü@`%ó_x0001_Pð×@`´Éóê*Ø@@Å¼¾¢Ï@À_x0015_G_x0001_p,Ì@ÏLÌä_x0012_Ú@ o_x0015_ßÖUÛ@_x0004_!»=_x0002_ÅÖ@`®¢,Á-à@À R¬Ù¦Ö@_x0004_mÂÅ,&amp;²@ÀN¡_x0001__x0003_æ½ÀuûLÓ@àì£Ê=Õ×@ ;:_x001D_bÓ@_x0001_úLN_x0018_¢À_x0001__x0005_¨1	0À@S»ü_x0015_ÃÀÀ¯ûd_x0002_Õ@@óIìXÆ@ ªÎ,6_x001E_Ø@ _x0012_~Á2¤Ö@ !z,%Û@À_x0006_K¾¬oÕÀ_x0001_CV!Ô¬À_x0001_o_x0005__x000C_XÎ@ £$3A¼Ô@_x0001_è#?}À_x0001_ìï²BÁÂ@_x000E__x0003_+Õ@ @âÜÅ³ä@_x0010__x0004_Øxrå@_x0001_~ÎWJ£À`0_x000F_daÑ@_x0001_(_x0003_z}æ·ÀÀj_x0014_Äw_x0008_Ù@UR]ÖÜÀÀµRõb_x001A_È@@pGSfÅ@ÀC­Þr¿É@àz_x0011_c7à@ÀTæ_x001A_Ëã@_x0001_µpM»_x0018_¬@_x0002__x0003__x0002_ hxÓ@Àq_x001C_Í_x0003_Þ@_x0002_¬_x000F__x0001_!è@@aÌxÓÄÀPÍÓ¡áâ@_x0002_xO$_x0010_Ð@@»¦S*ç¼À@çªÓ@`:_ ôÑè@À'Ù¶ÌÊ@`ü².Ã¾Ú@Ðø+MúÕä@_x0013_&gt;àQ*Ø@PØm²£ä@dXG²©@_x0002_@ä_x0013__x000D_MÌ@p_x0007_I³C)ä@ î_x0005__x0011_qöÍÀ_x0002_àP¹_x0007_À@ áyÐº×@¶Z+°Â@´9ÞSØÀ@_x0002_öÝ¼þ @@¹Eÿ_x0016_â@zÇµaÿà@ l#ãî|Ø@_x0002_ò_x0001_i±7¢@ÐO}_x0019_êà@à}_x001E_L¶Ø@ F_x0006_Ü¨_x0013_Ó@_x0002_ ±/ÈuÓÀ@'á_x0004__x0006__x0011__x000E_Á@`Ýg_x0014_qpÖ@~Òd_x0017_ê¹@_x0004_xD_x001E_÷À_x0004_^ð¯¥_x000C_Î@9_x0017_ßm³Àð04i@_x0003_à@ÀÝAü´_É@_x0004_âÚY_x0006__x001D_¬ÀhR4{ZÍ@À)HuÃkË@à_x0005__x001F_câ@_x0004__x0018_ùªz;}@O_x0002_Öa¹@ _x0017_íÁâ@À¼_x000D_ÝBÁÉ@0_x0001_A7-à@_x0019_Nþ%[à@À_x0012_5äÄÒ@ÀåùqJGÖ@@ËP·Í@ 6Z-ä&lt;Ò@`Ât°½ÖÛ@ Ç_x0011__x000D_$Ð@àfM*QÚ@À95ilÑÄ@ Å0LP_x0011_Ü@`%ó_x0001_Pð×@`´Éóê*Ø@@Å¼¾¢Ï@À_x0015_G_x0001_p,Ì@ÏLÌä_x0012_Ú@_x0001__x0003_ o_x0015_ßÖUÛ@_x0001_!»=_x0002_ÅÖ@`®¢,Á-à@À R¬Ù¦Ö@_x0001_mÂÅ,&amp;²@ÀN¡æ½ÀuûLÓ@àì£Ê=Õ×@ ;:_x001D_bÓ@_x0001_úLN_x0018_¢À_x0001__x0005_¨1	0À@S»ü_x0015_ÃÀÀ¯ûd_x0002_Õ@@óIìXÆ@ ªÎ,6_x001E_Ø@ _x0012_~Á2¤Ö@ !z,%Û@À_x0006_K¾¬oÕÀ_x0001_CV!Ô¬À_x0001_o_x0005__x000C_XÎ@ £$3A¼Ô@_x0001_è#?}À_x0001_ìï²BÁÂ@_x000E__x0003_+Õ@ @âÜÅ³ä@_x0010__x0004_Øxrå@_x0001_~ÎWJ£À`0_x000F_daÑ@_x0001_(_x0003_z}æ·ÀÀj_x0014_Äw_x0008_Ù@UR]ÖÜÀÀµRõ_x0002__x0003_b_x001A_È@@pGSfÅ@ÀC­Þr¿É@àz_x0011_c7à@ÀTæ_x001A_Ëã@_x0002_µpM»_x0018_¬@_x0002_ hxÓ@Àq_x001C_Í_x0003_Þ@_x0002_¬_x000F__x0001_!è@@aÌxÓÄÀPÍÓ¡áâ@_x0002_xO$_x0010_Ð@@»¦S*ç¼À@çªÓ@`:_ ôÑè@À'Ù¶ÌÊ@`ü².Ã¾Ú@Ðø+MúÕä@_x0013_&gt;àQ*Ø@PØm²£ä@dXG²©@_x0002_@ä_x0013__x000D_MÌ@p_x0007_I³C)ä@ î_x0005__x0011_qöÍÀ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_x0004_A_x0010__x0004_A?_x0001__x0001__x0001__x0001__x0001__x0001_? ø_x001F_ø?_x0008__x001F_|ðÁ_x0007_?g·ð«1?_x001E__x001E__x001E__x001E__x001E__x001E_?Û¹v`®?_x001D_ÔA_x001D_ÔA?_x000B__x0003_VØ?_x0001__x0004__x001C_Çq_x001C_Çq?àÀ_x0003__x0007__x000E_?ÐºÁ_x0014_ù¬?O_x001B_è´N?(¯¡¼ò?¾cj`ï?_x001A_¤A_x001A_¤A?Ù3_x0010_ì??àéÖü°H?ú_x0018_Áù?ªók_x000F_¹¬?_x0018_a_x0018_a?_x0018__x0018__x0018__x0018__x0018__x0018_?ô_x0005_}A_Ð?È¤xL?F_x0017_]tÑE?p_x000B_\à_x0002_?_x0017_lÁ_x0016_lÁ?_x0017_h_x0016_h?d!_x000B_YÈB?_x0006__x0016_X`_x0005_?W_x0010_+É?íX0Ò?UUUUUU?_x0015_øâê_x0007__x001D_?9_x0005_/§àå?[¿R Ö¯?{_x0014_®Gáz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_x0005__x0004__x0004__x0004__x0004__x0004__x0004__x0004__x0004__x0004__x0004__x0004__x0004__x0004__x0004__x0004__x0004__x0004__x0004__x0004__x0004__x0004__x0004__x0004__x0004__x0001__x0004__x0004__x0004__x001A__x0004__x0004__x0004_Qbus3330 assignment 2.xlsx_x0002__x0004__x0004__x0004__x000D__x0004__x0004__x0004_ro_HiddenInfo_x0007__x0004__x0004__x0004__x0002__x0004__x0004__x0004_B1_x000D__x0004__x0004__x0004_=Sheet1!$E$93_x0003__x0004__x0004__x0004__x0001__x0001__x0001__x0004__x0004__x0004__x0004__x0004__x0004__x0004__x0004__x0002__x0004__x0004__x0004_E1_x0018__x0004__x0004__x0004_=@RiskMean(Sheet1!$E$93)_x0004__x0004__x0004__x0004__x0004__x0004__x0004__x0004__x0004__x0004__x0004__x0004__x0002__x0004__x0004__x0004_P2_x0010__x0004__x0004__x0004_=@RiskMean($B$1)_x0004__x0004__x0004__x0004__x0004__x0004__x0004__x0004__x0004__x0004__x0004__x0004__x0002__x0004__x0004__x0004_P3_x0012__x0004__x0004__x0004_=@RiskStdDev($B$1)_x0004__x0004__x0004__x0004__x0004__x0004__x0004__x0004__x0004__x0004__x0004__x0004__x0002__x0004__x0004__x0004_P4_x000F__x0005__x0007__x0005__x0005__x0005_=@RiskMin($B$1)_x0005__x0005__x0005__x0005__x0005__x0005__x0005__x0005__x0005__x0005__x0005__x0005__x0002__x0005__x0005__x0005_P5_x000F__x0005__x0005__x0005_=@RiskMax($B$1)_x0005__x0005__x0005__x0005__x0005__x0005__x0005__x0005__x0005__x0005__x0005__x0005__x0004__x0005__x0005__x0005_GY16_x0018__x0005__x0005__x0005_=@RiskMean(Sheet1!$V$26)_x0005__x0005__x0005__x0005__x0005__x0005__x0005__x0005__x0005__x0005__x0005__x0005__x0006__x0005__x0005__x0005_Sheet1_x0005__x0005__x0005__x0003__x0005__x0005__x0005_T25_x0016__x0005__x0005__x0005_=RiskUniform(0.5, 0.8)_x0012__x0005__x0005__x0005_Online sales_x0001_S25_x0001__x0001__x0001__x0005__x0005__x0005__x0005__x0005__x0005__x0005__x0005__x0005__x0005__x0005__x0001__x0005__x0005__x0005__x0016__x0005__x0005__x0005__x000C__x0005__x0005__x0005_Online sales_x0001__x0005__x0005__x0005__x0005__x0005__x0005__x0005__x0005__x0005__x0005__x0005__x0005__x0005__x0005__x0005__x0005__x0005__x0005__x0005__x0003__x0005__x0005__x0005_T26_x0013__x0005__x0005__x0005_=_x0002__x0004_RiskNormal(4, 1.2)_x0014__x0002__x0002__x0002_Delivery costs_x0001_S26_x0001__x0001__x0001__x0002__x0002__x0002__x0002__x0002__x0002__x0002__x0001__x0002__x0002__x0002__x0001__x0002__x0002__x0002__x0013__x0002__x0002__x0002__x000E__x0002__x0002__x0002_Delivery costs_x0001__x0002__x0002__x0002__x0002__x0002__x0002__x0002__x0002__x0002__x0002__x0002__x0002__x0002__x0002__x0002__x0002__x0002__x0002__x0002__x0003__x0002__x0002__x0002_V26_x000E__x0002__x0002__x0002_=RiskMean(T29)_x0014__x0002__x0002__x0002_Delivery costs_x0001_S26_x0001__x0001__x0002__x0002__x0002__x0002__x0002__x0002__x0002__x0002__x0003__x0002__x0002__x0002_T29_x0018__x0002__x0002__x0002_=IF(E93 &lt;= -20000, 1, 0)_x000F__x0002__x0002__x0002_optimizer_x0001_S29_x0001__x0001__x0002__x0002__x0002__x0002__x0002__x0002__x0002__x0002__x0003__x0002__x0002__x0002_B33h_x0002__x0002__x0002_=IF(S32 = 1, RiskNorma_x0004__x0005_l(B31 * 0.5, B32 * 0.5, RiskTruncate(0,)), RiskNormal(B31, B32, RiskTruncate(0,)))_x0012__x0004__x0004__x0004_Normal_x0001_A33_x0001_B30_x0001_jan_x0002__x0004__x0004__x0004__x0004__x0004__x0004__x0004__x0002__x0004__x0004__x0004__x000D__x0004__x0004__x0004_?_x0004__x0004__x0004__x000C__x0004__x0004__x0004_Normal / jan_x0001__x0004__x0004__x0004__x0004__x0004__x0004__x0004__x0004__x0004__x0004__x0004__x0004__x0004__x0004__x0004__x0004__x0004__x0004__x0004__x0003__x0004__x0004__x0004_A_x0004__x0004__x0004_g_x0004__x0004__x0004__x000C__x0004__x0004__x0004_Normal / jan_x0001__x0004__x0004__x0004__x0004__x0004__x0004__x0004__x0004__x0004__x0004__x0004__x0004__x0004__x0004__x0004__x0004__x0004__x0004__x0004__x0003__x0004__x0004__x0004_C33h_x0004__x0004__x0004_=IF(T32 = 1, RiskNormal(C31 * 0.5_x0006__x0007_, C32 * 0.5, RiskTruncate(0,)), RiskNormal(C31, C32, RiskTruncate(0,)))_x0012__x0006__x0006__x0006_Normal_x0001_A33_x0001_C30_x0001_feb_x0002__x0006__x0006__x0006__x0006__x0006__x0006__x0006__x0004__x0006__x0006__x0006__x000D__x0006__x0006__x0006_?_x0006__x0006__x0006__x000C__x0006__x0006__x0006_Normal / feb_x0001__x0006__x0006__x0006__x0006__x0006__x0006__x0006__x0006__x0006__x0006__x0006__x0006__x0006__x0006__x0006__x0006__x0006__x0006__x0006__x0005__x0006__x0006__x0006_A_x0006__x0006__x0006_g_x0006__x0006__x0006__x000C__x0006__x0006__x0006_Normal / feb_x0001__x0006__x0006__x0006__x0006__x0006__x0006__x0006__x0006__x0006__x0006__x0006__x0006__x0006__x0006__x0006__x0006__x0006__x0006__x0006__x0003__x0006__x0006__x0006_D33h_x0006__x0006__x0006_=IF(U32 = 1, RiskNormal(D31 * 0.5, D32 * 0.5_x0004__x0005_, RiskTruncate(0,)), RiskNormal(D31, D32, RiskTruncate(0,)))_x0014__x0004__x0004__x0004_Normal_x0001_A33_x0001_D30_x0001_march_x0002__x0004__x0004__x0004__x0004__x0004__x0004__x0004__x0006__x0004__x0004__x0004__x000D__x0004__x0004__x0004_?_x0004__x0004__x0004__x000E__x0004__x0004__x0004_Normal / march_x0001__x0004__x0004__x0004__x0004__x0004__x0004__x0004__x0004__x0004__x0004__x0004__x0004__x0004__x0004__x0004__x0004__x0004__x0004__x0004__x0007__x0004__x0004__x0004_A_x0004__x0004__x0004_g_x0004__x0004__x0004__x000E__x0004__x0004__x0004_Normal / march_x0001__x0004__x0004__x0004__x0004__x0004__x0004__x0004__x0004__x0004__x0004__x0004__x0004__x0004__x0004__x0004__x0004__x0004__x0004__x0004__x0003__x0004__x0004__x0004_E33h_x0004__x0004__x0004_=IF(V32 = 1, RiskNormal(E31 * 0.5, E32 * 0.5, Ris_x0004__x0005_kTruncate(0,)), RiskNormal(E31, E32, RiskTruncate(0,)))_x0014__x0004__x0004__x0004_Normal_x0001_A33_x0001_E30_x0001_april_x0002__x0004__x0004__x0004__x0004__x0004__x0004__x0004__x0008__x0004__x0004__x0004__x000D__x0004__x0004__x0004_?_x0004__x0004__x0004__x000E__x0004__x0004__x0004_Normal / april_x0001__x0004__x0004__x0004__x0004__x0004__x0004__x0004__x0004__x0004__x0004__x0004__x0004__x0004__x0004__x0004__x0004__x0004__x0004__x0004_	_x0004__x0004__x0004_A_x0004__x0004__x0004_g_x0004__x0004__x0004__x000E__x0004__x0004__x0004_Normal / april_x0001__x0004__x0004__x0004__x0004__x0004__x0004__x0004__x0004__x0004__x0004__x0004__x0004__x0004__x0004__x0004__x0004__x0004__x0004__x0004__x0003__x0004__x0004__x0004_F33h_x0004__x0004__x0004_=IF(W32 = 1, RiskNormal(F31 * 0.5, F32 * 0.5, RiskTrun_x0004__x0005_cate(0,)), RiskNormal(F31, F32, RiskTruncate(0,)))_x0012__x0004__x0004__x0004_Normal_x0001_A33_x0001_F30_x0001_may_x0002__x0004__x0004__x0004__x0004__x0004__x0004__x0004__x0005__x0004__x0004__x0004__x000D__x0004__x0004__x0004_?_x0004__x0004__x0004__x000C__x0004__x0004__x0004_Normal / may_x0001__x0004__x0004__x0004__x0004__x0004__x0004__x0004__x0004__x0004__x0004__x0004__x0004__x0004__x0004__x0004__x0004__x0004__x0004__x0004__x000B__x0004__x0004__x0004_A_x0004__x0004__x0004_g_x0004__x0004__x0004__x000C__x0004__x0004__x0004_Normal / may_x0001__x0004__x0004__x0004__x0004__x0004__x0004__x0004__x0004__x0004__x0004__x0004__x0004__x0004__x0004__x0004__x0004__x0004__x0004__x0004__x0003__x0004__x0004__x0004_G33h_x0004__x0004__x0004_=IF(X32 = 1, RiskNormal(G31 * 0.5, G32 * 0.5, RiskTruncate(0,)), _x0004__x0005_RiskNormal(G31, G32, RiskTruncate(0,)))_x0013__x0004__x0004__x0004_Normal_x0001_A33_x0001_G30_x0001_june_x0002__x0004__x0004__x0004__x0004__x0004__x0004__x0004__x000C__x0004__x0004__x0004__x000D__x0004__x0004__x0004_?_x0004__x0004__x0004__x000D__x0004__x0004__x0004_Normal / june_x0001__x0004__x0004__x0004__x0004__x0004__x0004__x0004__x0004__x0004__x0004__x0004__x0004__x0004__x0004__x0004__x0004__x0004__x0004__x0004__x000D__x0004__x0004__x0004_A_x0004__x0004__x0004_g_x0004__x0004__x0004__x000D__x0004__x0004__x0004_Normal / june_x0001__x0004__x0004__x0004__x0004__x0004__x0004__x0004__x0004__x0004__x0004__x0004__x0004__x0004__x0004__x0004__x0004__x0004__x0004__x0004__x0003__x0004__x0004__x0004_H33h_x0004__x0004__x0004_=IF(Y32 = 1, RiskNormal(H31 * 0.5, H32 * 0.5, RiskTruncate(0,)), RiskNorm_x0004__x0005_al(H31, H32, RiskTruncate(0,)))_x0013__x0004__x0004__x0004_Normal_x0001_A33_x0001_H30_x0001_july_x0002__x0004__x0004__x0004__x0004__x0004__x0004__x0004__x000E__x0004__x0004__x0004__x000D__x0004__x0004__x0004_?_x0004__x0004__x0004__x000D__x0004__x0004__x0004_Normal / july_x0001__x0004__x0004__x0004__x0004__x0004__x0004__x0004__x0004__x0004__x0004__x0004__x0004__x0004__x0004__x0004__x0004__x0004__x0004__x0004__x000F__x0004__x0004__x0004_A_x0004__x0004__x0004_g_x0004__x0004__x0004__x000D__x0004__x0004__x0004_Normal / july_x0001__x0004__x0004__x0004__x0004__x0004__x0004__x0004__x0004__x0004__x0004__x0004__x0004__x0004__x0004__x0004__x0004__x0004__x0004__x0004__x0003__x0004__x0004__x0004_I33h_x0004__x0004__x0004_=IF(Z32 = 1, RiskNormal(I31 * 0.5, I32 * 0.5, RiskTruncate(0,)), RiskNormal(I31, _x0004__x0005_I32, RiskTruncate(0,)))_x0015__x0004__x0004__x0004_Normal_x0001_A33_x0001_I30_x0001_august_x0002__x0004__x0004__x0004__x0004__x0004__x0004__x0004__x0010__x0004__x0004__x0004__x000D__x0004__x0004__x0004_?_x0004__x0004__x0004__x000F__x0004__x0004__x0004_Normal / august_x0001__x0004__x0004__x0004__x0004__x0004__x0004__x0004__x0004__x0004__x0004__x0004__x0004__x0004__x0004__x0004__x0004__x0004__x0004__x0004__x0011__x0004__x0004__x0004_A_x0004__x0004__x0004_g_x0004__x0004__x0004__x000F__x0004__x0004__x0004_Normal / august_x0001__x0004__x0004__x0004__x0004__x0004__x0004__x0004__x0004__x0004__x0004__x0004__x0004__x0004__x0004__x0004__x0004__x0004__x0004__x0004__x0003__x0004__x0004__x0004_J33i_x0004__x0004__x0004_=IF(AA32 = 1, RiskNormal(J31 * 0.5, J32 * 0.5, RiskTruncate(0,)), RiskNormal(J31, J_x0004__x0005_32, RiskTruncate(0,)))_x0012__x0004__x0004__x0004_Normal_x0001_A33_x0001_J30_x0001_sep_x0002__x0004__x0004__x0004__x0004__x0004__x0004__x0004__x0012__x0004__x0004__x0004__x000E__x0004__x0004__x0004_@_x0004__x0004__x0004__x000C__x0004__x0004__x0004_Normal / sep_x0001__x0004__x0004__x0004__x0004__x0004__x0004__x0004__x0004__x0004__x0004__x0004__x0004__x0004__x0004__x0004__x0004__x0004__x0004__x0004__x0013__x0004__x0004__x0004_B_x0004__x0004__x0004_h_x0004__x0004__x0004__x000C__x0004__x0004__x0004_Normal / sep_x0001__x0004__x0004__x0004__x0004__x0004__x0004__x0004__x0004__x0004__x0004__x0004__x0004__x0004__x0004__x0004__x0004__x0004__x0004__x0004__x0003__x0004__x0004__x0004_K33i_x0004__x0004__x0004_=IF(AB32 = 1, RiskNormal(K31 * 0.5, K32 * 0.5, RiskTruncate(0,)), RiskNormal(K31, K32, RiskTr_x0004__x0005_uncate(0,)))_x0012__x0004__x0004__x0004_Normal_x0001_A33_x0001_K30_x0001_oct_x0002__x0004__x0004__x0004__x0004__x0004__x0004__x0004__x0014__x0004__x0004__x0004__x000E__x0004__x0004__x0004_@_x0004__x0004__x0004__x000C__x0004__x0004__x0004_Normal / oct_x0001__x0004__x0004__x0004__x0004__x0004__x0004__x0004__x0004__x0004__x0004__x0004__x0004__x0004__x0004__x0004__x0004__x0004__x0004__x0004__x0015__x0004__x0004__x0004_B_x0004__x0004__x0004_h_x0004__x0004__x0004__x000C__x0004__x0004__x0004_Normal / oct_x0001__x0004__x0004__x0004__x0004__x0004__x0004__x0004__x0004__x0004__x0004__x0004__x0004__x0004__x0004__x0004__x0004__x0004__x0004__x0004__x0003__x0004__x0004__x0004_L33i_x0004__x0004__x0004_=IF(AC32 = 1, RiskNormal(L31 * 0.5, L32 * 0.5, RiskTruncate(0,)), RiskNormal(L31, L32, RiskTruncate(0,)_x0004__x0005_))_x0012__x0004__x0004__x0004_Normal_x0001_A33_x0001_L30_x0001_nov_x0002__x0004__x0004__x0004__x0004__x0004__x0004__x0004__x0016__x0004__x0004__x0004__x000E__x0004__x0004__x0004_@_x0004__x0004__x0004__x000C__x0004__x0004__x0004_Normal / nov_x0001__x0004__x0004__x0004__x0004__x0004__x0004__x0004__x0004__x0004__x0004__x0004__x0004__x0004__x0004__x0004__x0004__x0004__x0004__x0004__x0017__x0004__x0004__x0004_B_x0004__x0004__x0004_h_x0004__x0004__x0004__x000C__x0004__x0004__x0004_Normal / nov_x0001__x0004__x0004__x0004__x0004__x0004__x0004__x0004__x0004__x0004__x0004__x0004__x0004__x0004__x0004__x0004__x0004__x0004__x0004__x0004__x0003__x0004__x0004__x0004_M33i_x0004__x0004__x0004_=IF(AD32 = 1, RiskNormal(M31 * 0.5, M32 * 0.5, RiskTruncate(0,)), RiskNormal(M31, M32, RiskTruncate(0,)))_x0012__x0004__x0004__x0004_Norm_x0004__x0005_al_x0001_A33_x0001_M30_x0001_dec_x0002__x0004__x0004__x0004__x0004__x0004__x0004__x0004__x0018__x0004__x0004__x0004__x000E__x0004__x0004__x0004_@_x0004__x0004__x0004__x000C__x0004__x0004__x0004_Normal / dec_x0001__x0004__x0004__x0004__x0004__x0004__x0004__x0004__x0004__x0004__x0004__x0004__x0004__x0004__x0004__x0004__x0004__x0004__x0004__x0004__x0019__x0004__x0004__x0004_B_x0004__x0004__x0004_h_x0004__x0004__x0004__x000C__x0004__x0004__x0004_Normal / dec_x0001__x0004__x0004__x0004__x0004__x0004__x0004__x0004__x0004__x0004__x0004__x0004__x0004__x0004__x0004__x0004__x0004__x0004__x0004__x0004__x0003__x0004__x0004__x0004_B37m_x0004__x0004__x0004_=IF(S32 = 1, RiskNormal(B31 * 0.5, B32 * 0.5, RiskTruncate(0,)), RiskNormal(B31, B32, RiskTruncate(0,)))*$F$4_x001B__x0004__x0004__x0004_Long jing _x0004__x0005_green_x0001_A37_x0001_B36_x0001_Jan_x0002__x0004__x0004__x0004__x0004__x0004__x0004__x0004__x001A__x0004__x0004__x0004__x000D__x0004__x0004__x0004_?_x0004__x0004__x0004__x0015__x0004__x0004__x0004_Long jing green / Jan_x0001__x0004__x0004__x0004__x0004__x0004__x0004__x0004__x0004__x0004__x0004__x0004__x0004__x0004__x0004__x0004__x0004__x0004__x0004__x0004__x001B__x0004__x0004__x0004_A_x0004__x0004__x0004_g_x0004__x0004__x0004__x0015__x0004__x0004__x0004_Long jing green / Jan_x0001__x0004__x0004__x0004__x0004__x0004__x0004__x0004__x0004__x0004__x0004__x0004__x0004__x0004__x0004__x0004__x0004__x0004__x0004__x0004__x0003__x0004__x0004__x0004_C37m_x0004__x0004__x0004_=IF(T32 = 1, RiskNormal(C31 * 0.5, C32 * 0.5, RiskTruncate(0,)), RiskNormal(C31, C32, RiskTruncate(0,)_x0004__x0005_))*$F$4_x001B__x0004__x0004__x0004_Long jing green_x0001_A37_x0001_C36_x0001_feb_x0002__x0004__x0004__x0004__x0004__x0004__x0004__x0004__x001C__x0004__x0004__x0004__x000D__x0004__x0004__x0004_?_x0004__x0004__x0004__x0015__x0004__x0004__x0004_Long jing green / feb_x0001__x0004__x0004__x0004__x0004__x0004__x0004__x0004__x0004__x0004__x0004__x0004__x0004__x0004__x0004__x0004__x0004__x0004__x0004__x0004__x001D__x0004__x0004__x0004_A_x0004__x0004__x0004_g_x0004__x0004__x0004__x0015__x0004__x0004__x0004_Long jing green / feb_x0001__x0004__x0004__x0004__x0004__x0004__x0004__x0004__x0004__x0004__x0004__x0004__x0004__x0004__x0004__x0004__x0004__x0004__x0004__x0004__x0003__x0004__x0004__x0004_D37m_x0004__x0004__x0004_=IF(U32 = 1, RiskNormal(D31 * 0.5, D32 * 0.5, RiskTruncate(0,)), RiskNormal(D31, _x0004__x0005_D32, RiskTruncate(0,)))*$F$4_x001D__x0004__x0004__x0004_Long jing green_x0001_A37_x0001_D36_x0001_march_x0002__x0004__x0004__x0004__x0004__x0004__x0004__x0004__x001E__x0004__x0004__x0004__x000D__x0004__x0004__x0004_?_x0004__x0004__x0004__x0017__x0004__x0004__x0004_Long jing green / march_x0001__x0004__x0004__x0004__x0004__x0004__x0004__x0004__x0004__x0004__x0004__x0004__x0004__x0004__x0004__x0004__x0004__x0004__x0004__x0004__x001F__x0004__x0004__x0004_A_x0004__x0004__x0004_g_x0004__x0004__x0004__x0017__x0004__x0004__x0004_Long jing green / march_x0001__x0004__x0004__x0004__x0004__x0004__x0004__x0004__x0004__x0004__x0004__x0004__x0004__x0004__x0004__x0004__x0004__x0004__x0004__x0004__x0003__x0004__x0004__x0004_E37m_x0004__x0004__x0004_=IF(V32 = 1, RiskNormal(E31 * 0.5, E32 * 0.5, RiskTrun_x0004__x0005_cate(0,)), RiskNormal(E31, E32, RiskTruncate(0,)))*$F$4_x001D__x0004__x0004__x0004_Long jing green_x0001_A37_x0001_E36_x0001_april_x0002__x0004__x0004__x0004__x0004__x0004__x0004__x0004_ _x0004__x0004__x0004__x000D__x0004__x0004__x0004_?_x0004__x0004__x0004__x0017__x0004__x0004__x0004_Long jing green / april_x0001__x0004__x0004__x0004__x0004__x0004__x0004__x0004__x0004__x0004__x0004__x0004__x0004__x0004__x0004__x0004__x0004__x0004__x0004__x0004_!_x0004__x0004__x0004_A_x0004__x0004__x0004_g_x0004__x0004__x0004__x0017__x0004__x0004__x0004_Long jing green / april_x0001__x0004__x0004__x0004__x0004__x0004__x0004__x0004__x0004__x0004__x0004__x0004__x0004__x0004__x0004__x0004__x0004__x0004__x0004__x0004__x0003__x0004__x0004__x0004_F37m_x0004__x0004__x0004_=IF(W32 = 1, RiskNormal(F31_x0004__x0005_ * 0.5, F32 * 0.5, RiskTruncate(0,)), RiskNormal(F31, F32, RiskTruncate(0,)))*$F$4_x001B__x0004__x0004__x0004_Long jing green_x0001_A37_x0001_F36_x0001_may_x0002__x0004__x0004__x0004__x0004__x0004__x0004__x0004_"_x0004__x0004__x0004__x000D__x0004__x0004__x0004_?_x0004__x0004__x0004__x0015__x0004__x0004__x0004_Long jing green / may_x0001__x0004__x0004__x0004__x0004__x0004__x0004__x0004__x0004__x0004__x0004__x0004__x0004__x0004__x0004__x0004__x0004__x0004__x0004__x0004_#_x0004__x0004__x0004_A_x0004__x0004__x0004_g_x0004__x0004__x0004__x0015__x0004__x0004__x0004_Long jing green / may_x0001__x0004__x0004__x0004__x0004__x0004__x0004__x0004__x0004__x0004__x0004__x0004__x0004__x0004__x0004__x0004__x0004__x0004__x0004__x0004__x0003__x0004__x0004__x0004_G37m_x0004__x0004__x0004_=IF(X3_x0003__x0004_2 = 1, RiskNormal(G31 * 0.5, G32 * 0.5, RiskTruncate(0,)), RiskNormal(G31, G32, RiskTruncate(0,)))*$F$4_x001C__x0003__x0003__x0003_Long jing green_x0001_A37_x0001_G36_x0001_june_x0002__x0003__x0003__x0003__x0003__x0003__x0003__x0003_$_x0003__x0003__x0003__x000D__x0003__x0003__x0003_?_x0003__x0003__x0003__x0016__x0003__x0003__x0003_Long jing green / june_x0001__x0003__x0003__x0003__x0003__x0003__x0003__x0003__x0003__x0003__x0003__x0003__x0003__x0003__x0003__x0003__x0003__x0003__x0003__x0003_%_x0003__x0003__x0003_A_x0003__x0003__x0003_g_x0003__x0003__x0003__x0016__x0003__x0003__x0003_Long jing green / june_x0001__x0003__x0003__x0003__x0003__x0003__x0003__x0003__x0003__x0003__x0003__x0003__x0003__x0004__x0005__x0004__x0004__x0004__x0004__x0004__x0004__x0004__x0003__x0004__x0004__x0004_H37m_x0004__x0004__x0004_=IF(Y32 = 1, RiskNormal(H31 * 0.5, H32 * 0.5, RiskTruncate(0,)), RiskNormal(H31, H32, RiskTruncate(0,)))*$F$4_x001C__x0004__x0004__x0004_Long jing green_x0001_A37_x0001_H36_x0001_july_x0002__x0004__x0004__x0004__x0004__x0004__x0004__x0004_&amp;_x0004__x0004__x0004__x000D__x0004__x0004__x0004_?_x0004__x0004__x0004__x0016__x0004__x0004__x0004_Long jing green / july_x0001__x0004__x0004__x0004__x0004__x0004__x0004__x0004__x0004__x0004__x0004__x0004__x0004__x0004__x0004__x0004__x0004__x0004__x0004__x0004_'_x0004__x0004__x0004_A_x0004__x0004__x0004_g_x0004__x0004__x0004__x0016__x0004__x0004__x0004_Long jing g_x0004__x0005_reen / july_x0001__x0004__x0004__x0004__x0004__x0004__x0004__x0004__x0004__x0004__x0004__x0004__x0004__x0004__x0004__x0004__x0004__x0004__x0004__x0004__x0003__x0004__x0004__x0004_I37m_x0004__x0004__x0004_=IF(Z32 = 1, RiskNormal(I31 * 0.5, I32 * 0.5, RiskTruncate(0,)), RiskNormal(I31, I32, RiskTruncate(0,)))*$F$4_x001E__x0004__x0004__x0004_Long jing green_x0001_A37_x0001_I36_x0001_august_x0002__x0004__x0004__x0004__x0004__x0004__x0004__x0004_(_x0004__x0004__x0004__x000D__x0004__x0004__x0004_?_x0004__x0004__x0004__x0018__x0004__x0004__x0004_Long jing green / august_x0001__x0004__x0004__x0004__x0004__x0004__x0004__x0004__x0004__x0004__x0004__x0004__x0004__x0004__x0004__x0004__x0004__x0004__x0004__x0004__x0005__x0004_)_x0004__x0004__x0004_A_x0004__x0004__x0004_g_x0004__x0004__x0004__x0018__x0004__x0004__x0004_Long jing green / august_x0001__x0004__x0004__x0004__x0004__x0004__x0004__x0004__x0004__x0004__x0004__x0004__x0004__x0004__x0004__x0004__x0004__x0004__x0004__x0004__x0003__x0004__x0004__x0004_J37n_x0004__x0004__x0004_=IF(AA32 = 1, RiskNormal(J31 * 0.5, J32 * 0.5, RiskTruncate(0,)), RiskNormal(J31, J32, RiskTruncate(0,)))*$F$4_x001B__x0004__x0004__x0004_Long jing green_x0001_A37_x0001_J36_x0001_sep_x0002__x0004__x0004__x0004__x0004__x0004__x0004__x0004_*_x0004__x0004__x0004__x000E__x0004__x0004__x0004_@_x0004__x0004__x0004__x0015__x0004__x0004__x0004_Long jing green_x0004__x0005_ / sep_x0001__x0004__x0004__x0004__x0004__x0004__x0004__x0004__x0004__x0004__x0004__x0004__x0004__x0004__x0004__x0004__x0004__x0004__x0004__x0004_+_x0004__x0004__x0004_B_x0004__x0004__x0004_h_x0004__x0004__x0004__x0015__x0004__x0004__x0004_Long jing green / sep_x0001__x0004__x0004__x0004__x0004__x0004__x0004__x0004__x0004__x0004__x0004__x0004__x0004__x0004__x0004__x0004__x0004__x0004__x0004__x0004__x0003__x0004__x0004__x0004_K37n_x0004__x0004__x0004_=IF(AB32 = 1, RiskNormal(K31 * 0.5, K32 * 0.5, RiskTruncate(0,)), RiskNormal(K31, K32, RiskTruncate(0,)))*$F$4_x001B__x0004__x0004__x0004_Long jing green_x0001_A37_x0001_K36_x0001_oct_x0002__x0004__x0004__x0004__x0004__x0004__x0004__x0004_,_x0004__x0004__x0004__x000E__x0004__x0004__x0004_@_x0002__x0004__x0002__x0002__x0002__x0015__x0002__x0002__x0002_Long jing green / oct_x0001__x0002__x0002__x0002__x0002__x0002__x0002__x0002__x0002__x0002__x0002__x0002__x0002__x0002__x0002__x0002__x0002__x0002__x0002__x0002_-_x0002__x0002__x0002_B_x0002__x0002__x0002_h_x0002__x0002__x0002__x0015__x0002__x0002__x0002_Long jing green / oct_x0001__x0002__x0002__x0002__x0002__x0002__x0002__x0002__x0002__x0002__x0002__x0002__x0002__x0002__x0002__x0002__x0002__x0002__x0002__x0002__x0003__x0002__x0002__x0002_L37n_x0002__x0002__x0002_=IF(AC32 = 1, RiskNormal(L31 * 0.5, L32 * 0.5, RiskTruncate(0,)), RiskNormal(L31, L32, RiskTruncate(0,)))*$F$4_x001B__x0002__x0002__x0002_Long jing green_x0001_A37_x0001_L3_x0004__x0005_6_x0001_nov_x0002__x0004__x0004__x0004__x0004__x0004__x0004__x0004_._x0004__x0004__x0004__x000E__x0004__x0004__x0004_@_x0004__x0004__x0004__x0015__x0004__x0004__x0004_Long jing green / nov_x0001__x0004__x0004__x0004__x0004__x0004__x0004__x0004__x0004__x0004__x0004__x0004__x0004__x0004__x0004__x0004__x0004__x0004__x0004__x0004_/_x0004__x0004__x0004_B_x0004__x0004__x0004_h_x0004__x0004__x0004__x0015__x0004__x0004__x0004_Long jing green / nov_x0001__x0004__x0004__x0004__x0004__x0004__x0004__x0004__x0004__x0004__x0004__x0004__x0004__x0004__x0004__x0004__x0004__x0004__x0004__x0004__x0003__x0004__x0004__x0004_M37n_x0004__x0004__x0004_=IF(AD32 = 1, RiskNormal(M31 * 0.5, M32 * 0.5, RiskTruncate(0,)), RiskNormal(M31, M32, RiskTruncate(0,)))*$F$4_x001B__x0004__x0004__x0004__x0004__x0005_Long jing green_x0001_A37_x0001_M36_x0001_dec_x0002__x0004__x0004__x0004__x0004__x0004__x0004__x0004_0_x0004__x0004__x0004__x000E__x0004__x0004__x0004_@_x0004__x0004__x0004__x0015__x0004__x0004__x0004_Long jing green / dec_x0001__x0004__x0004__x0004__x0004__x0004__x0004__x0004__x0004__x0004__x0004__x0004__x0004__x0004__x0004__x0004__x0004__x0004__x0004__x0004_1_x0004__x0004__x0004_B_x0004__x0004__x0004_h_x0004__x0004__x0004__x0015__x0004__x0004__x0004_Long jing green / dec_x0001__x0004__x0004__x0004__x0004__x0004__x0004__x0004__x0004__x0004__x0004__x0004__x0004__x0004__x0004__x0004__x0004__x0004__x0004__x0004__x0003__x0004__x0004__x0004_B38m_x0004__x0004__x0004_=IF(S32 = 1, RiskNormal(B31 * 0.5, B32 * 0.5, RiskTruncate(0,)), RiskNormal(B31, B32, RiskTr_x0004__x0005_uncate(0,)))*$F$5 _x0004__x0004__x0004_High mountain oolong_x0001_A38_x0001_B36_x0001_Jan_x0002__x0004__x0004__x0004__x0004__x0004__x0004__x0004_2_x0004__x0004__x0004__x000D__x0004__x0004__x0004_?_x0004__x0004__x0004__x001A__x0004__x0004__x0004_High mountain oolong / Jan_x0001__x0004__x0004__x0004__x0004__x0004__x0004__x0004__x0004__x0004__x0004__x0004__x0004__x0004__x0004__x0004__x0004__x0004__x0004__x0004_3_x0004__x0004__x0004_A_x0004__x0004__x0004_g_x0004__x0004__x0004__x001A__x0004__x0004__x0004_High mountain oolong / Jan_x0001__x0004__x0004__x0004__x0004__x0004__x0004__x0004__x0004__x0004__x0004__x0004__x0004__x0004__x0004__x0004__x0004__x0004__x0004__x0004__x0003__x0004__x0004__x0004_C38m_x0004__x0004__x0004_=IF(T32 = 1, RiskNormal(C31 * 0.5, C32 * 0.5, RiskTrunca_x0004__x0005_te(0,)), RiskNormal(C31, C32, RiskTruncate(0,)))*$F$5 _x0004__x0004__x0004_High mountain oolong_x0001_A38_x0001_C36_x0001_feb_x0002__x0004__x0004__x0004__x0004__x0004__x0004__x0004_4_x0004__x0004__x0004__x000D__x0004__x0004__x0004_?_x0004__x0004__x0004__x001A__x0004__x0004__x0004_High mountain oolong / feb_x0001__x0004__x0004__x0004__x0004__x0004__x0004__x0004__x0004__x0004__x0004__x0004__x0004__x0004__x0004__x0004__x0004__x0004__x0004__x0004_5_x0004__x0004__x0004_A_x0004__x0004__x0004_g_x0004__x0004__x0004__x001A__x0004__x0004__x0004_High mountain oolong / feb_x0001__x0004__x0004__x0004__x0004__x0004__x0004__x0004__x0004__x0004__x0004__x0004__x0004__x0004__x0004__x0004__x0004__x0004__x0004__x0004__x0003__x0004__x0004__x0004_D38m_x0004__x0004__x0004_=IF(U32 = 1, RiskNor_x0003__x0004_mal(D31 * 0.5, D32 * 0.5, RiskTruncate(0,)), RiskNormal(D31, D32, RiskTruncate(0,)))*$F$5"_x0003__x0003__x0003_High mountain oolong_x0001_A38_x0001_D36_x0001_march_x0002__x0003__x0003__x0003__x0003__x0003__x0003__x0003_6_x0003__x0003__x0003__x000D__x0003__x0003__x0003_?_x0003__x0003__x0003__x001C__x0003__x0003__x0003_High mountain oolong / march_x0001__x0003__x0003__x0003__x0003__x0003__x0003__x0003__x0003__x0003__x0003__x0003__x0003__x0003__x0003__x0003__x0003__x0003__x0003__x0003_7_x0003__x0003__x0003_A_x0003__x0003__x0003_g_x0003__x0003__x0003__x001C__x0003__x0003__x0003_High mountain oolong / march_x0001__x0003__x0003__x0003__x0003__x0003__x0003__x0003__x0003__x0004__x0005__x0004__x0004__x0004__x0004__x0004__x0004__x0004__x0004__x0004__x0004__x0004__x0003__x0004__x0004__x0004_E38m_x0004__x0004__x0004_=IF(V32 = 1, RiskNormal(E31 * 0.5, E32 * 0.5, RiskTruncate(0,)), RiskNormal(E31, E32, RiskTruncate(0,)))*$F$5"_x0004__x0004__x0004_High mountain oolong_x0001_A38_x0001_E36_x0001_april_x0002__x0004__x0004__x0004__x0004__x0004__x0004__x0004_8_x0004__x0004__x0004__x000D__x0004__x0004__x0004_?_x0004__x0004__x0004__x001C__x0004__x0004__x0004_High mountain oolong / april_x0001__x0004__x0004__x0004__x0004__x0004__x0004__x0004__x0004__x0004__x0004__x0004__x0004__x0004__x0004__x0004__x0004__x0004__x0004__x0004_9_x0004__x0004__x0004_A_x0004__x0004__x0004_g_x0004__x0004__x0004__x0005__x0004__x001C__x0004__x0004__x0004_High mountain oolong / april_x0001__x0004__x0004__x0004__x0004__x0004__x0004__x0004__x0004__x0004__x0004__x0004__x0004__x0004__x0004__x0004__x0004__x0004__x0004__x0004__x0003__x0004__x0004__x0004_F38m_x0004__x0004__x0004_=IF(W32 = 1, RiskNormal(F31 * 0.5, F32 * 0.5, RiskTruncate(0,)), RiskNormal(F31, F32, RiskTruncate(0,)))*$F$5 _x0004__x0004__x0004_High mountain oolong_x0001_A38_x0001_F36_x0001_may_x0002__x0004__x0004__x0004__x0004__x0004__x0004__x0004_:_x0004__x0004__x0004__x000D__x0004__x0004__x0004_?_x0004__x0004__x0004__x001A__x0004__x0004__x0004_High mountain oolon_x0004__x0005_g / may_x0001__x0004__x0004__x0004__x0004__x0004__x0004__x0004__x0004__x0004__x0004__x0004__x0004__x0004__x0004__x0004__x0004__x0004__x0004__x0004_;_x0004__x0004__x0004_A_x0004__x0004__x0004_g_x0004__x0004__x0004__x001A__x0004__x0004__x0004_High mountain oolong / may_x0001__x0004__x0004__x0004__x0004__x0004__x0004__x0004__x0004__x0004__x0004__x0004__x0004__x0004__x0004__x0004__x0004__x0004__x0004__x0004__x0003__x0004__x0004__x0004_G38m_x0004__x0004__x0004_=IF(X32 = 1, RiskNormal(G31 * 0.5, G32 * 0.5, RiskTruncate(0,)), RiskNormal(G31, G32, RiskTruncate(0,)))*$F$5!_x0004__x0004__x0004_High mountain oolong_x0001_A38_x0001_G36_x0001_june_x0002__x0004__x0004__x0004__x0004__x0004__x0002__x0004__x0002__x0002_&lt;_x0002__x0002__x0002__x000D__x0002__x0002__x0002_?_x0002__x0002__x0002__x001B__x0002__x0002__x0002_High mountain oolong / june_x0001__x0002__x0002__x0002__x0002__x0002__x0002__x0002__x0002__x0002__x0002__x0002__x0002__x0002__x0002__x0002__x0002__x0002__x0002__x0002_=_x0002__x0002__x0002_A_x0002__x0002__x0002_g_x0002__x0002__x0002__x001B__x0002__x0002__x0002_High mountain oolong / june_x0001__x0002__x0002__x0002__x0002__x0002__x0002__x0002__x0002__x0002__x0002__x0002__x0002__x0002__x0002__x0002__x0002__x0002__x0002__x0002__x0003__x0002__x0002__x0002_H38m_x0002__x0002__x0002_=IF(Y32 = 1, RiskNormal(H31 * 0.5, H32 * 0.5, RiskTruncate(0,)), RiskNormal(H31, H32, RiskTruncate(0,)))*$F$5!_x0002__x0002__x0002__x0004__x0005_High mountain oolong_x0001_A38_x0001_H36_x0001_july_x0002__x0004__x0004__x0004__x0004__x0004__x0004__x0004_&gt;_x0004__x0004__x0004__x000D__x0004__x0004__x0004_?_x0004__x0004__x0004__x001B__x0004__x0004__x0004_High mountain oolong / july_x0001__x0004__x0004__x0004__x0004__x0004__x0004__x0004__x0004__x0004__x0004__x0004__x0004__x0004__x0004__x0004__x0004__x0004__x0004__x0004_?_x0004__x0004__x0004_A_x0004__x0004__x0004_g_x0004__x0004__x0004__x001B__x0004__x0004__x0004_High mountain oolong / july_x0001__x0004__x0004__x0004__x0004__x0004__x0004__x0004__x0004__x0004__x0004__x0004__x0004__x0004__x0004__x0004__x0004__x0004__x0004__x0004__x0003__x0004__x0004__x0004_I38m_x0004__x0004__x0004_=IF(Z32 = 1, RiskNormal(I31 * 0.5, I32 * 0.5, RiskTruncate(0,)), RiskNorma_x0004__x0005_l(I31, I32, RiskTruncate(0,)))*$F$5#_x0004__x0004__x0004_High mountain oolong_x0001_A38_x0001_I36_x0001_august_x0002__x0004__x0004__x0004__x0004__x0004__x0004__x0004_@_x0004__x0004__x0004__x000D__x0004__x0004__x0004_?_x0004__x0004__x0004__x001D__x0004__x0004__x0004_High mountain oolong / august_x0001__x0004__x0004__x0004__x0004__x0004__x0004__x0004__x0004__x0004__x0004__x0004__x0004__x0004__x0004__x0004__x0004__x0004__x0004__x0004_A_x0004__x0004__x0004_A_x0004__x0004__x0004_g_x0004__x0004__x0004__x001D__x0004__x0004__x0004_High mountain oolong / august_x0001__x0004__x0004__x0004__x0004__x0004__x0004__x0004__x0004__x0004__x0004__x0004__x0004__x0004__x0004__x0004__x0004__x0004__x0004__x0004__x0003__x0004__x0004__x0004_J38n_x0004__x0004__x0004_=IF(AA32 = 1, RiskNormal(J31 _x0004__x0005_* 0.5, J32 * 0.5, RiskTruncate(0,)), RiskNormal(J31, J32, RiskTruncate(0,)))*$F$5 _x0004__x0004__x0004_High mountain oolong_x0001_A38_x0001_J36_x0001_sep_x0002__x0004__x0004__x0004__x0004__x0004__x0004__x0004_B_x0004__x0004__x0004__x000E__x0004__x0004__x0004_@_x0004__x0004__x0004__x001A__x0004__x0004__x0004_High mountain oolong / sep_x0001__x0004__x0004__x0004__x0004__x0004__x0004__x0004__x0004__x0004__x0004__x0004__x0004__x0004__x0004__x0004__x0004__x0004__x0004__x0004_C_x0004__x0004__x0004_B_x0004__x0004__x0004_h_x0004__x0004__x0004__x001A__x0004__x0004__x0004_High mountain oolong / sep_x0001__x0004__x0004__x0004__x0004__x0004__x0004__x0004__x0004__x0004__x0004__x0004__x0004__x0004__x0004__x0004__x0004__x0004__x0004__x0004__x0003__x0004__x0004__x0003__x0004__x0003_K38n_x0003__x0003__x0003_=IF(AB32 = 1, RiskNormal(K31 * 0.5, K32 * 0.5, RiskTruncate(0,)), RiskNormal(K31, K32, RiskTruncate(0,)))*$F$5 _x0003__x0003__x0003_High mountain oolong_x0001_A38_x0001_K36_x0001_oct_x0002__x0003__x0003__x0003__x0003__x0003__x0003__x0003_D_x0003__x0003__x0003__x000E__x0003__x0003__x0003_@_x0003__x0003__x0003__x001A__x0003__x0003__x0003_High mountain oolong / oct_x0001__x0003__x0003__x0003__x0003__x0003__x0003__x0003__x0003__x0003__x0003__x0003__x0003__x0003__x0003__x0003__x0003__x0003__x0003__x0003_E_x0003__x0003__x0003_B_x0003__x0003__x0003_h_x0003__x0003__x0003__x001A__x0003__x0003__x0003_High mountai_x0004__x0005_n oolong / oct_x0001__x0004__x0004__x0004__x0004__x0004__x0004__x0004__x0004__x0004__x0004__x0004__x0004__x0004__x0004__x0004__x0004__x0004__x0004__x0004__x0003__x0004__x0004__x0004_L38n_x0004__x0004__x0004_=IF(AC32 = 1, RiskNormal(L31 * 0.5, L32 * 0.5, RiskTruncate(0,)), RiskNormal(L31, L32, RiskTruncate(0,)))*$F$5 _x0004__x0004__x0004_High mountain oolong_x0001_A38_x0001_L36_x0001_nov_x0002__x0004__x0004__x0004__x0004__x0004__x0004__x0004_F_x0004__x0004__x0004__x000E__x0004__x0004__x0004_@_x0004__x0004__x0004__x001A__x0004__x0004__x0004_High mountain oolong / nov_x0001__x0004__x0004__x0004__x0004__x0004__x0004__x0004__x0004__x0004__x0004__x0004__x0005__x0004__x0004__x0004__x0004__x0004__x0004__x0004__x0004__x0004_G_x0004__x0004__x0004_B_x0004__x0004__x0004_h_x0004__x0004__x0004__x001A__x0004__x0004__x0004_High mountain oolong / nov_x0001__x0004__x0004__x0004__x0004__x0004__x0004__x0004__x0004__x0004__x0004__x0004__x0004__x0004__x0004__x0004__x0004__x0004__x0004__x0004__x0003__x0004__x0004__x0004_M38n_x0004__x0004__x0004_=IF(AD32 = 1, RiskNormal(M31 * 0.5, M32 * 0.5, RiskTruncate(0,)), RiskNormal(M31, M32, RiskTruncate(0,)))*$F$5 _x0004__x0004__x0004_High mountain oolong_x0001_A38_x0001_M36_x0001_dec_x0002__x0004__x0004__x0004__x0004__x0004__x0004__x0004_H_x0004__x0004__x0004__x000E__x0004__x0004__x0004_@_x0004__x0004__x0004__x001A__x0004__x0004__x0004__x0002__x0004_High mountain oolong / dec_x0001__x0002__x0002__x0002__x0002__x0002__x0002__x0002__x0002__x0002__x0002__x0002__x0002__x0002__x0002__x0002__x0002__x0002__x0002__x0002_I_x0002__x0002__x0002_B_x0002__x0002__x0002_h_x0002__x0002__x0002__x001A__x0002__x0002__x0002_High mountain oolong / dec_x0001__x0002__x0002__x0002__x0002__x0002__x0002__x0002__x0002__x0002__x0002__x0002__x0002__x0002__x0002__x0002__x0002__x0002__x0002__x0002__x0003__x0002__x0002__x0002_B39m_x0002__x0002__x0002_=IF(S32 = 1, RiskNormal(B31 * 0.5, B32 * 0.5, RiskTruncate(0,)), RiskNormal(B31, B32, RiskTruncate(0,)))*$F$6_x0018__x0002__x0002__x0002_Yunnan black_x0001_A39_x0001_B36_x0004__x0005__x0001_Jan_x0002__x0004__x0004__x0004__x0004__x0004__x0004__x0004_J_x0004__x0004__x0004__x000D__x0004__x0004__x0004_?_x0004__x0004__x0004__x0012__x0004__x0004__x0004_Yunnan black / Jan_x0001__x0004__x0004__x0004__x0004__x0004__x0004__x0004__x0004__x0004__x0004__x0004__x0004__x0004__x0004__x0004__x0004__x0004__x0004__x0004_K_x0004__x0004__x0004_A_x0004__x0004__x0004_g_x0004__x0004__x0004__x0012__x0004__x0004__x0004_Yunnan black / Jan_x0001__x0004__x0004__x0004__x0004__x0004__x0004__x0004__x0004__x0004__x0004__x0004__x0004__x0004__x0004__x0004__x0004__x0004__x0004__x0004__x0003__x0004__x0004__x0004_C39m_x0004__x0004__x0004_=IF(T32 = 1, RiskNormal(C31 * 0.5, C32 * 0.5, RiskTruncate(0,)), RiskNormal(C31, C32, RiskTruncate(0,)))*$F$6_x0018__x0004__x0004__x0004_Yunnan b_x0004__x0005_lack_x0001_A39_x0001_C36_x0001_feb_x0002__x0004__x0004__x0004__x0004__x0004__x0004__x0004_L_x0004__x0004__x0004__x000D__x0004__x0004__x0004_?_x0004__x0004__x0004__x0012__x0004__x0004__x0004_Yunnan black / feb_x0001__x0004__x0004__x0004__x0004__x0004__x0004__x0004__x0004__x0004__x0004__x0004__x0004__x0004__x0004__x0004__x0004__x0004__x0004__x0004_M_x0004__x0004__x0004_A_x0004__x0004__x0004_g_x0004__x0004__x0004__x0012__x0004__x0004__x0004_Yunnan black / feb_x0001__x0004__x0004__x0004__x0004__x0004__x0004__x0004__x0004__x0004__x0004__x0004__x0004__x0004__x0004__x0004__x0004__x0004__x0004__x0004__x0003__x0004__x0004__x0004_D39m_x0004__x0004__x0004_=IF(U32 = 1, RiskNormal(D31 * 0.5, D32 * 0.5, RiskTruncate(0,)), RiskNormal(D31, D32, RiskTruncate(0,)))*$F$6_x0004__x0005__x001A__x0004__x0004__x0004_Yunnan black_x0001_A39_x0001_D36_x0001_march_x0002__x0004__x0004__x0004__x0004__x0004__x0004__x0004_N_x0004__x0004__x0004__x000D__x0004__x0004__x0004_?_x0004__x0004__x0004__x0014__x0004__x0004__x0004_Yunnan black / march_x0001__x0004__x0004__x0004__x0004__x0004__x0004__x0004__x0004__x0004__x0004__x0004__x0004__x0004__x0004__x0004__x0004__x0004__x0004__x0004_O_x0004__x0004__x0004_A_x0004__x0004__x0004_g_x0004__x0004__x0004__x0014__x0004__x0004__x0004_Yunnan black / march_x0001__x0004__x0004__x0004__x0004__x0004__x0004__x0004__x0004__x0004__x0004__x0004__x0004__x0004__x0004__x0004__x0004__x0004__x0004__x0004__x0003__x0004__x0004__x0004_E39m_x0004__x0004__x0004_=IF(V32 = 1, RiskNormal(E31 * 0.5, E32 * 0.5, RiskTruncate(0,)), RiskNormal(E31, E32, RiskT_x0004__x0005_runcate(0,)))*$F$6_x001A__x0004__x0004__x0004_Yunnan black_x0001_A39_x0001_E36_x0001_april_x0002__x0004__x0004__x0004__x0004__x0004__x0004__x0004_P_x0004__x0004__x0004__x000D__x0004__x0004__x0004_?_x0004__x0004__x0004__x0014__x0004__x0004__x0004_Yunnan black / april_x0001__x0004__x0004__x0004__x0004__x0004__x0004__x0004__x0004__x0004__x0004__x0004__x0004__x0004__x0004__x0004__x0004__x0004__x0004__x0004_Q_x0004__x0004__x0004_A_x0004__x0004__x0004_g_x0004__x0004__x0004__x0014__x0004__x0004__x0004_Yunnan black / april_x0001__x0004__x0004__x0004__x0004__x0004__x0004__x0004__x0004__x0004__x0004__x0004__x0004__x0004__x0004__x0004__x0004__x0004__x0004__x0004__x0003__x0004__x0004__x0004_F39m_x0004__x0004__x0004_=IF(W32 = 1, RiskNormal(F31 * 0.5, F32 * 0.5, RiskTruncate(0,)), RiskNorm_x0004__x0005_al(F31, F32, RiskTruncate(0,)))*$F$6_x0018__x0004__x0004__x0004_Yunnan black_x0001_A39_x0001_F36_x0001_may_x0002__x0004__x0004__x0004__x0004__x0004__x0004__x0004_R_x0004__x0004__x0004__x000D__x0004__x0004__x0004_?_x0004__x0004__x0004__x0012__x0004__x0004__x0004_Yunnan black / may_x0001__x0004__x0004__x0004__x0004__x0004__x0004__x0004__x0004__x0004__x0004__x0004__x0004__x0004__x0004__x0004__x0004__x0004__x0004__x0004_S_x0004__x0004__x0004_A_x0004__x0004__x0004_g_x0004__x0004__x0004__x0012__x0004__x0004__x0004_Yunnan black / may_x0001__x0004__x0004__x0004__x0004__x0004__x0004__x0004__x0004__x0004__x0004__x0004__x0004__x0004__x0004__x0004__x0004__x0004__x0004__x0004__x0003__x0004__x0004__x0004_G39m_x0004__x0004__x0004_=IF(X32 = 1, RiskNormal(G31 * 0.5, G32 * 0.5, RiskTruncate(0,_x0004__x0005_)), RiskNormal(G31, G32, RiskTruncate(0,)))*$F$6_x0019__x0004__x0004__x0004_Yunnan black_x0001_A39_x0001_G36_x0001_june_x0002__x0004__x0004__x0004__x0004__x0004__x0004__x0004_T_x0004__x0004__x0004__x000D__x0004__x0004__x0004_?_x0004__x0004__x0004__x0013__x0004__x0004__x0004_Yunnan black / june_x0001__x0004__x0004__x0004__x0004__x0004__x0004__x0004__x0004__x0004__x0004__x0004__x0004__x0004__x0004__x0004__x0004__x0004__x0004__x0004_U_x0004__x0004__x0004_A_x0004__x0004__x0004_g_x0004__x0004__x0004__x0013__x0004__x0004__x0004_Yunnan black / june_x0001__x0004__x0004__x0004__x0004__x0004__x0004__x0004__x0004__x0004__x0004__x0004__x0004__x0004__x0004__x0004__x0004__x0004__x0004__x0004__x0003__x0004__x0004__x0004_H39m_x0004__x0004__x0004_=IF(Y32 = 1, RiskNormal(H31 * 0.5, H32 * 0.5, _x0004__x0005_RiskTruncate(0,)), RiskNormal(H31, H32, RiskTruncate(0,)))*$F$6_x0019__x0004__x0004__x0004_Yunnan black_x0001_A39_x0001_H36_x0001_july_x0002__x0004__x0004__x0004__x0004__x0004__x0004__x0004_V_x0004__x0004__x0004__x000D__x0004__x0004__x0004_?_x0004__x0004__x0004__x0013__x0004__x0004__x0004_Yunnan black / july_x0001__x0004__x0004__x0004__x0004__x0004__x0004__x0004__x0004__x0004__x0004__x0004__x0004__x0004__x0004__x0004__x0004__x0004__x0004__x0004_W_x0004__x0004__x0004_A_x0004__x0004__x0004_g_x0004__x0004__x0004__x0013__x0004__x0004__x0004_Yunnan black / july_x0001__x0004__x0004__x0004__x0004__x0004__x0004__x0004__x0004__x0004__x0004__x0004__x0004__x0004__x0004__x0004__x0004__x0004__x0004__x0004__x0003__x0004__x0004__x0004_I39m_x0004__x0004__x0004_=IF(Z32 = 1, RiskNormal(I31 * 0_x0004__x0005_.5, I32 * 0.5, RiskTruncate(0,)), RiskNormal(I31, I32, RiskTruncate(0,)))*$F$6_x001B__x0004__x0004__x0004_Yunnan black_x0001_A39_x0001_I36_x0001_august_x0002__x0004__x0004__x0004__x0004__x0004__x0004__x0004_X_x0004__x0004__x0004__x000D__x0004__x0004__x0004_?_x0004__x0004__x0004__x0015__x0004__x0004__x0004_Yunnan black / august_x0001__x0004__x0004__x0004__x0004__x0004__x0004__x0004__x0004__x0004__x0004__x0004__x0004__x0004__x0004__x0004__x0004__x0004__x0004__x0004_Y_x0004__x0004__x0004_A_x0004__x0004__x0004_g_x0004__x0004__x0004__x0015__x0004__x0004__x0004_Yunnan black / august_x0001__x0004__x0004__x0004__x0004__x0004__x0004__x0004__x0004__x0004__x0004__x0004__x0004__x0004__x0004__x0004__x0004__x0004__x0004__x0004__x0003__x0004__x0004__x0004_J39n_x0004__x0004__x0004_=IF(AA32 =_x0004__x0005_ 1, RiskNormal(J31 * 0.5, J32 * 0.5, RiskTruncate(0,)), RiskNormal(J31, J32, RiskTruncate(0,)))*$F$6_x0018__x0004__x0004__x0004_Yunnan black_x0001_A39_x0001_J36_x0001_sep_x0002__x0004__x0004__x0004__x0004__x0004__x0004__x0004_Z_x0004__x0004__x0004__x000E__x0004__x0004__x0004_@_x0004__x0004__x0004__x0012__x0004__x0004__x0004_Yunnan black / sep_x0001__x0004__x0004__x0004__x0004__x0004__x0004__x0004__x0004__x0004__x0004__x0004__x0004__x0004__x0004__x0004__x0004__x0004__x0004__x0004_[_x0004__x0004__x0004_B_x0004__x0004__x0004_h_x0004__x0004__x0004__x0012__x0004__x0004__x0004_Yunnan black / sep_x0001__x0004__x0004__x0004__x0004__x0004__x0004__x0004__x0004__x0004__x0004__x0004__x0004__x0004__x0004__x0004__x0004__x0004__x0004__x0004__x0003__x0004__x0004__x0004_K39n_x0003__x0004__x0003__x0003__x0003_=IF(AB32 = 1, RiskNormal(K31 * 0.5, K32 * 0.5, RiskTruncate(0,)), RiskNormal(K31, K32, RiskTruncate(0,)))*$F$6_x0018__x0003__x0003__x0003_Yunnan black_x0001_A39_x0001_K36_x0001_oct_x0002__x0003__x0003__x0003__x0003__x0003__x0003__x0003_\_x0003__x0003__x0003__x000E__x0003__x0003__x0003_@_x0003__x0003__x0003__x0012__x0003__x0003__x0003_Yunnan black / oct_x0001__x0003__x0003__x0003__x0003__x0003__x0003__x0003__x0003__x0003__x0003__x0003__x0003__x0003__x0003__x0003__x0003__x0003__x0003__x0003_]_x0003__x0003__x0003_B_x0003__x0003__x0003_h_x0003__x0003__x0003__x0012__x0003__x0003__x0003_Yunnan black / oct_x0001__x0003__x0003__x0003__x0003__x0003__x0003__x0003__x0003__x0003__x0003__x0003__x0003__x0003__x0003__x0004__x0005__x0004__x0004__x0004__x0004__x0004__x0003__x0004__x0004__x0004_L39n_x0004__x0004__x0004_=IF(AC32 = 1, RiskNormal(L31 * 0.5, L32 * 0.5, RiskTruncate(0,)), RiskNormal(L31, L32, RiskTruncate(0,)))*$F$6_x0018__x0004__x0004__x0004_Yunnan black_x0001_A39_x0001_L36_x0001_nov_x0002__x0004__x0004__x0004__x0004__x0004__x0004__x0004_^_x0004__x0004__x0004__x000E__x0004__x0004__x0004_@_x0004__x0004__x0004__x0012__x0004__x0004__x0004_Yunnan black / nov_x0001__x0004__x0004__x0004__x0004__x0004__x0004__x0004__x0004__x0004__x0004__x0004__x0004__x0004__x0004__x0004__x0004__x0004__x0004__x0004___x0004__x0004__x0004_B_x0004__x0004__x0004_h_x0004__x0004__x0004__x0012__x0004__x0004__x0004_Yunnan black / nov_x0001__x0004__x0004__x0005__x0004__x0004__x0004__x0004__x0004__x0004__x0004__x0004__x0004__x0004__x0004__x0004__x0004__x0004__x0004__x0004__x0004__x0004__x0003__x0004__x0004__x0004_M39n_x0004__x0004__x0004_=IF(AD32 = 1, RiskNormal(M31 * 0.5, M32 * 0.5, RiskTruncate(0,)), RiskNormal(M31, M32, RiskTruncate(0,)))*$F$6_x0018__x0004__x0004__x0004_Yunnan black_x0001_A39_x0001_M36_x0001_dec_x0002__x0004__x0004__x0004__x0004__x0004__x0004__x0004_`_x0004__x0004__x0004__x000E__x0004__x0004__x0004_@_x0004__x0004__x0004__x0012__x0004__x0004__x0004_Yunnan black / dec_x0001__x0004__x0004__x0004__x0004__x0004__x0004__x0004__x0004__x0004__x0004__x0004__x0004__x0004__x0004__x0004__x0004__x0004__x0004__x0004_a_x0004__x0004__x0004_B_x0004__x0004__x0004_h_x0004__x0004__x0004__x0012__x0004__x0004__x0004_Yunnan _x0004__x0005_black / dec_x0001__x0004__x0004__x0004__x0004__x0004__x0004__x0004__x0004__x0004__x0004__x0004__x0004__x0004__x0004__x0004__x0004__x0004__x0004__x0004__x0003__x0004__x0004__x0004_B40a_x0004__x0004__x0004_=IF(S32=1,RiskNormal(B31*0.5,B32*0.5,RiskTruncate(0,)),RiskNormal(B31,B32,RiskTruncate(0,)))*$F$7_x0019__x0004__x0004__x0004_Jasmine Green_x0001_A40_x0001_B36_x0001_Jan_x0002__x0004__x0004__x0004__x0004__x0004__x0004__x0004_b_x0004__x0004__x0004__x0005__x0004__x0004__x0004_6_x0004__x0004__x0004__x0013__x0004__x0004__x0004_Jasmine Green / Jan_x0001__x0004__x0004__x0004__x0004__x0004__x0004__x0004__x0004__x0004__x0004__x0004__x0004__x0004__x0004__x0004__x0004__x0004__x0004__x0004_c_x0004__x0004__x0004_7_x0004__x0004__x0004_[_x0004__x0004__x0004__x0013__x0004__x0004__x0004_Jasmi_x0004__x0005_ne Green / Jan_x0001__x0004__x0004__x0004__x0004__x0004__x0004__x0004__x0004__x0004__x0004__x0004__x0004__x0004__x0004__x0004__x0004__x0004__x0004__x0004__x0003__x0004__x0004__x0004_C40a_x0004__x0004__x0004_=IF(T32=1,RiskNormal(C31*0.5,C32*0.5,RiskTruncate(0,)),RiskNormal(C31,C32,RiskTruncate(0,)))*$F$7_x0019__x0004__x0004__x0004_Jasmine Green_x0001_A40_x0001_C36_x0001_feb_x0002__x0004__x0004__x0004__x0004__x0004__x0004__x0004_d_x0004__x0004__x0004__x0005__x0004__x0004__x0004_6_x0004__x0004__x0004__x0013__x0004__x0004__x0004_Jasmine Green / feb_x0001__x0004__x0004__x0004__x0004__x0004__x0004__x0004__x0004__x0004__x0004__x0004__x0004__x0004__x0004__x0004__x0004__x0004__x0004__x0004_e_x0004__x0004__x0004_7_x0004__x0004__x0004_[_x0004__x0004__x0004__x0013__x0004__x0004__x0004_Ja_x0004__x0005_smine Green / feb_x0001__x0004__x0004__x0004__x0004__x0004__x0004__x0004__x0004__x0004__x0004__x0004__x0004__x0004__x0004__x0004__x0004__x0004__x0004__x0004__x0003__x0004__x0004__x0004_D40a_x0004__x0004__x0004_=IF(U32=1,RiskNormal(D31*0.5,D32*0.5,RiskTruncate(0,)),RiskNormal(D31,D32,RiskTruncate(0,)))*$F$7_x001B__x0004__x0004__x0004_Jasmine Green_x0001_A40_x0001_D36_x0001_march_x0002__x0004__x0004__x0004__x0004__x0004__x0004__x0004_f_x0004__x0004__x0004__x0005__x0004__x0004__x0004_6_x0004__x0004__x0004__x0015__x0004__x0004__x0004_Jasmine Green / march_x0001__x0004__x0004__x0004__x0004__x0004__x0004__x0004__x0004__x0004__x0004__x0004__x0004__x0004__x0004__x0004__x0004__x0004__x0004__x0004_g_x0004__x0004__x0004_7_x0004__x0004__x0004_[_x0004__x0004__x0004__x0005__x0004__x0015__x0004__x0004__x0004_Jasmine Green / march_x0001__x0004__x0004__x0004__x0004__x0004__x0004__x0004__x0004__x0004__x0004__x0004__x0004__x0004__x0004__x0004__x0004__x0004__x0004__x0004__x0003__x0004__x0004__x0004_E40a_x0004__x0004__x0004_=IF(V32=1,RiskNormal(E31*0.5,E32*0.5,RiskTruncate(0,)),RiskNormal(E31,E32,RiskTruncate(0,)))*$F$7_x001B__x0004__x0004__x0004_Jasmine Green_x0001_A40_x0001_E36_x0001_april_x0002__x0004__x0004__x0004__x0004__x0004__x0004__x0004_h_x0004__x0004__x0004__x0005__x0004__x0004__x0004_6_x0004__x0004__x0004__x0015__x0004__x0004__x0004_Jasmine Green / april_x0001__x0004__x0004__x0004__x0004__x0004__x0004__x0004__x0004__x0004__x0004__x0004__x0004__x0004__x0004__x0004__x0004__x0004__x0004__x0004_i_x0004__x0004__x0005__x0004__x0004_7_x0004__x0004__x0004_[_x0004__x0004__x0004__x0015__x0004__x0004__x0004_Jasmine Green / april_x0001__x0004__x0004__x0004__x0004__x0004__x0004__x0004__x0004__x0004__x0004__x0004__x0004__x0004__x0004__x0004__x0004__x0004__x0004__x0004__x0003__x0004__x0004__x0004_F40a_x0004__x0004__x0004_=IF(W32=1,RiskNormal(F31*0.5,F32*0.5,RiskTruncate(0,)),RiskNormal(F31,F32,RiskTruncate(0,)))*$F$7_x0019__x0004__x0004__x0004_Jasmine Green_x0001_A40_x0001_F36_x0001_may_x0002__x0004__x0004__x0004__x0004__x0004__x0004__x0004_j_x0004__x0004__x0004__x0005__x0004__x0004__x0004_6_x0004__x0004__x0004__x0013__x0004__x0004__x0004_Jasmine Green / may_x0001__x0004__x0004__x0004__x0004__x0004__x0004__x0004__x0004__x0004__x0004__x0004__x0004__x0004__x0004__x0004__x0004__x0004__x0005__x0004__x0004__x0004_k_x0004__x0004__x0004_7_x0004__x0004__x0004_[_x0004__x0004__x0004__x0013__x0004__x0004__x0004_Jasmine Green / may_x0001__x0004__x0004__x0004__x0004__x0004__x0004__x0004__x0004__x0004__x0004__x0004__x0004__x0004__x0004__x0004__x0004__x0004__x0004__x0004__x0003__x0004__x0004__x0004_G40a_x0004__x0004__x0004_=IF(X32=1,RiskNormal(G31*0.5,G32*0.5,RiskTruncate(0,)),RiskNormal(G31,G32,RiskTruncate(0,)))*$F$7_x001A__x0004__x0004__x0004_Jasmine Green_x0001_A40_x0001_G36_x0001_june_x0002__x0004__x0004__x0004__x0004__x0004__x0004__x0004_l_x0004__x0004__x0004__x0005__x0004__x0004__x0004_6_x0004__x0004__x0004__x0014__x0004__x0004__x0004_Jasmine Green / june_x0001__x0004__x0004__x0004__x0004__x0004__x0004__x0004__x0004__x0004__x0004__x0004__x0004__x0005__x0004__x0004__x0004__x0004__x0004__x0004__x0004__x0004_m_x0004__x0004__x0004_7_x0004__x0004__x0004_[_x0004__x0004__x0004__x0014__x0004__x0004__x0004_Jasmine Green / june_x0001__x0004__x0004__x0004__x0004__x0004__x0004__x0004__x0004__x0004__x0004__x0004__x0004__x0004__x0004__x0004__x0004__x0004__x0004__x0004__x0003__x0004__x0004__x0004_H40a_x0004__x0004__x0004_=IF(Y32=1,RiskNormal(H31*0.5,H32*0.5,RiskTruncate(0,)),RiskNormal(H31,H32,RiskTruncate(0,)))*$F$7_x001A__x0004__x0004__x0004_Jasmine Green_x0001_A40_x0001_H36_x0001_july_x0002__x0004__x0004__x0004__x0004__x0004__x0004__x0004_n_x0004__x0004__x0004__x0005__x0004__x0004__x0004_6_x0004__x0004__x0004__x0014__x0004__x0004__x0004_Jasmine Green / july_x0001__x0004__x0004__x0004__x0004__x0004__x0004__x0005__x0004__x0004__x0004__x0004__x0004__x0004__x0004__x0004__x0004__x0004__x0004__x0004__x0004__x0004_o_x0004__x0004__x0004_7_x0004__x0004__x0004_[_x0004__x0004__x0004__x0014__x0004__x0004__x0004_Jasmine Green / july_x0001__x0004__x0004__x0004__x0004__x0004__x0004__x0004__x0004__x0004__x0004__x0004__x0004__x0004__x0004__x0004__x0004__x0004__x0004__x0004__x0003__x0004__x0004__x0004_I40a_x0004__x0004__x0004_=IF(Z32=1,RiskNormal(I31*0.5,I32*0.5,RiskTruncate(0,)),RiskNormal(I31,I32,RiskTruncate(0,)))*$F$7_x001C__x0004__x0004__x0004_Jasmine Green_x0001_A40_x0001_I36_x0001_august_x0002__x0004__x0004__x0004__x0004__x0004__x0004__x0004_p_x0004__x0004__x0004__x0005__x0004__x0004__x0004_6_x0004__x0004__x0004__x0016__x0004__x0004__x0004_Jasmine Green / au_x0004__x0005_gust_x0001__x0004__x0004__x0004__x0004__x0004__x0004__x0004__x0004__x0004__x0004__x0004__x0004__x0004__x0004__x0004__x0004__x0004__x0004__x0004_q_x0004__x0004__x0004_7_x0004__x0004__x0004_[_x0004__x0004__x0004__x0016__x0004__x0004__x0004_Jasmine Green / august_x0001__x0004__x0004__x0004__x0004__x0004__x0004__x0004__x0004__x0004__x0004__x0004__x0004__x0004__x0004__x0004__x0004__x0004__x0004__x0004__x0003__x0004__x0004__x0004_J40b_x0004__x0004__x0004_=IF(AA32=1,RiskNormal(J31*0.5,J32*0.5,RiskTruncate(0,)),RiskNormal(J31,J32,RiskTruncate(0,)))*$F$7_x0019__x0004__x0004__x0004_Jasmine Green_x0001_A40_x0001_J36_x0001_sep_x0002__x0004__x0004__x0004__x0004__x0004__x0004__x0004_r_x0004__x0004__x0004__x000B__x0004__x0004__x0004_7_x0004__x0004__x0004__x0013__x0004__x0004__x0004_Jasmine _x0004__x0005_Green / sep_x0001__x0004__x0004__x0004__x0004__x0004__x0004__x0004__x0004__x0004__x0004__x0004__x0004__x0004__x0004__x0004__x0004__x0004__x0004__x0004_s_x0004__x0004__x0004_8_x0004__x0004__x0004_\_x0004__x0004__x0004__x0013__x0004__x0004__x0004_Jasmine Green / sep_x0001__x0004__x0004__x0004__x0004__x0004__x0004__x0004__x0004__x0004__x0004__x0004__x0004__x0004__x0004__x0004__x0004__x0004__x0004__x0004__x0003__x0004__x0004__x0004_K40b_x0004__x0004__x0004_=IF(AB32=1,RiskNormal(K31*0.5,K32*0.5,RiskTruncate(0,)),RiskNormal(K31,K32,RiskTruncate(0,)))*$F$7_x0019__x0004__x0004__x0004_Jasmine Green_x0001_A40_x0001_K36_x0001_oct_x0002__x0004__x0004__x0004__x0004__x0004__x0004__x0004_t_x0004__x0004__x0004__x000B__x0004__x0004__x0004_7_x0004__x0004__x0004__x0013__x0004__x0004__x0004_Jasm_x0004__x0005_ine Green / oct_x0001__x0004__x0004__x0004__x0004__x0004__x0004__x0004__x0004__x0004__x0004__x0004__x0004__x0004__x0004__x0004__x0004__x0004__x0004__x0004_u_x0004__x0004__x0004_8_x0004__x0004__x0004_\_x0004__x0004__x0004__x0013__x0004__x0004__x0004_Jasmine Green / oct_x0001__x0004__x0004__x0004__x0004__x0004__x0004__x0004__x0004__x0004__x0004__x0004__x0004__x0004__x0004__x0004__x0004__x0004__x0004__x0004__x0003__x0004__x0004__x0004_L40b_x0004__x0004__x0004_=IF(AC32=1,RiskNormal(L31*0.5,L32*0.5,RiskTruncate(0,)),RiskNormal(L31,L32,RiskTruncate(0,)))*$F$7_x0019__x0004__x0004__x0004_Jasmine Green_x0001_A40_x0001_L36_x0001_nov_x0002__x0004__x0004__x0004__x0004__x0004__x0004__x0004_v_x0004__x0004__x0004__x000B__x0004__x0004__x0004_7_x0004__x0004__x0004__x0013__x0004__x0004__x0004__x0004__x0005_Jasmine Green / nov_x0001__x0004__x0004__x0004__x0004__x0004__x0004__x0004__x0004__x0004__x0004__x0004__x0004__x0004__x0004__x0004__x0004__x0004__x0004__x0004_w_x0004__x0004__x0004_8_x0004__x0004__x0004_\_x0004__x0004__x0004__x0013__x0004__x0004__x0004_Jasmine Green / nov_x0001__x0004__x0004__x0004__x0004__x0004__x0004__x0004__x0004__x0004__x0004__x0004__x0004__x0004__x0004__x0004__x0004__x0004__x0004__x0004__x0003__x0004__x0004__x0004_M40b_x0004__x0004__x0004_=IF(AD32=1,RiskNormal(M31*0.5,M32*0.5,RiskTruncate(0,)),RiskNormal(M31,M32,RiskTruncate(0,)))*$F$7_x0019__x0004__x0004__x0004_Jasmine Green_x0001_A40_x0001_M36_x0001_dec_x0002__x0004__x0004__x0004__x0004__x0004__x0004__x0004_x_x0004__x0004__x0004__x000B__x0004__x0004__x0004_7_x0004__x0004__x0004__x0004__x0005__x0013__x0004__x0004__x0004_Jasmine Green / dec_x0001__x0004__x0004__x0004__x0004__x0004__x0004__x0004__x0004__x0004__x0004__x0004__x0004__x0004__x0004__x0004__x0004__x0004__x0004__x0004_y_x0004__x0004__x0004_8_x0004__x0004__x0004_\_x0004__x0004__x0004__x0013__x0004__x0004__x0004_Jasmine Green / dec_x0001__x0004__x0004__x0004__x0004__x0004__x0004__x0004__x0004__x0004__x0004__x0004__x0004__x0004__x0004__x0004__x0004__x0004__x0004__x0004__x0003__x0004__x0004__x0004_B41m_x0004__x0004__x0004_=IF(S32 = 1, RiskNormal(B31 * 0.5, B32 * 0.5, RiskTruncate(0,)), RiskNormal(B31, B32, RiskTruncate(0,)))*$F$8_x001C__x0004__x0004__x0004_Assam Black Milk_x0001_A41_x0001_B36_x0001_Jan_x0002__x0004__x0002__x0004__x0002__x0002__x0002__x0002__x0002__x0002_z_x0002__x0002__x0002__x000D__x0002__x0002__x0002_?_x0002__x0002__x0002__x0016__x0002__x0002__x0002_Assam Black Milk / Jan_x0001__x0002__x0002__x0002__x0002__x0002__x0002__x0002__x0002__x0002__x0002__x0002__x0002__x0002__x0002__x0002__x0002__x0002__x0002__x0002_{_x0002__x0002__x0002_A_x0002__x0002__x0002_g_x0002__x0002__x0002__x0016__x0002__x0002__x0002_Assam Black Milk / Jan_x0001__x0002__x0002__x0002__x0002__x0002__x0002__x0002__x0002__x0002__x0002__x0002__x0002__x0002__x0002__x0002__x0002__x0002__x0002__x0002__x0003__x0002__x0002__x0002_C41m_x0002__x0002__x0002_=IF(T32 = 1, RiskNormal(C31 * 0.5, C32 * 0.5, RiskTruncate(0,)), RiskNormal(C31, C32, RiskTruncate(0,)))*$F$8_x001C__x0002__x0002__x0002_Assam _x0004__x0005_Black Milk_x0001_A41_x0001_C36_x0001_feb_x0002__x0004__x0004__x0004__x0004__x0004__x0004__x0004_|_x0004__x0004__x0004__x000D__x0004__x0004__x0004_?_x0004__x0004__x0004__x0016__x0004__x0004__x0004_Assam Black Milk / feb_x0001__x0004__x0004__x0004__x0004__x0004__x0004__x0004__x0004__x0004__x0004__x0004__x0004__x0004__x0004__x0004__x0004__x0004__x0004__x0004_}_x0004__x0004__x0004_A_x0004__x0004__x0004_g_x0004__x0004__x0004__x0016__x0004__x0004__x0004_Assam Black Milk / feb_x0001__x0004__x0004__x0004__x0004__x0004__x0004__x0004__x0004__x0004__x0004__x0004__x0004__x0004__x0004__x0004__x0004__x0004__x0004__x0004__x0003__x0004__x0004__x0004_D41m_x0004__x0004__x0004_=IF(U32 = 1, RiskNormal(D31 * 0.5, D32 * 0.5, RiskTruncate(0,)), RiskNormal(D31, D32, RiskTrunc_x0004__x0005_ate(0,)))*$F$8_x001E__x0004__x0004__x0004_Assam Black Milk_x0001_A41_x0001_D36_x0001_march_x0002__x0004__x0004__x0004__x0004__x0004__x0004__x0004_~_x0004__x0004__x0004__x000D__x0004__x0004__x0004_?_x0004__x0004__x0004__x0018__x0004__x0004__x0004_Assam Black Milk / march_x0001__x0004__x0004__x0004__x0004__x0004__x0004__x0004__x0004__x0004__x0004__x0004__x0004__x0004__x0004__x0004__x0004__x0004__x0004__x0004__x0004__x0004__x0004_A_x0004__x0004__x0004_g_x0004__x0004__x0004__x0018__x0004__x0004__x0004_Assam Black Milk / march_x0001__x0004__x0004__x0004__x0004__x0004__x0004__x0004__x0004__x0004__x0004__x0004__x0004__x0004__x0004__x0004__x0004__x0004__x0004__x0004__x0003__x0004__x0004__x0004_E41m_x0004__x0004__x0004_=IF(V32 = 1, RiskNormal(E31 * 0.5, E32 * 0.5, RiskTruncate(0,)), _x0004__x0005_RiskNormal(E31, E32, RiskTruncate(0,)))*$F$8_x001E__x0004__x0004__x0004_Assam Black Milk_x0001_A41_x0001_E36_x0001_april_x0002__x0004__x0004__x0004__x0004__x0004__x0004__x0004__x0004__x0004__x0004__x000D__x0004__x0004__x0004_?_x0004__x0004__x0004__x0018__x0004__x0004__x0004_Assam Black Milk / april_x0001__x0004__x0004__x0004__x0004__x0004__x0004__x0004__x0004__x0004__x0004__x0004__x0004__x0004__x0004__x0004__x0004__x0004__x0004__x0004__x0004__x0004__x0004_A_x0004__x0004__x0004_g_x0004__x0004__x0004__x0018__x0004__x0004__x0004_Assam Black Milk / april_x0001__x0004__x0004__x0004__x0004__x0004__x0004__x0004__x0004__x0004__x0004__x0004__x0004__x0004__x0004__x0004__x0004__x0004__x0004__x0004__x0003__x0004__x0004__x0004_F41m_x0004__x0004__x0004_=IF(W32 = 1, RiskNormal(F31 * 0.5, _x0004__x0005_F32 * 0.5, RiskTruncate(0,)), RiskNormal(F31, F32, RiskTruncate(0,)))*$F$8_x001C__x0004__x0004__x0004_Assam Black Milk_x0001_A41_x0001_F36_x0001_may_x0002__x0004__x0004__x0004__x0004__x0004__x0004__x0004__x0004__x0004__x0004__x000D__x0004__x0004__x0004_?_x0004__x0004__x0004__x0016__x0004__x0004__x0004_Assam Black Milk / may_x0001__x0004__x0004__x0004__x0004__x0004__x0004__x0004__x0004__x0004__x0004__x0004__x0004__x0004__x0004__x0004__x0004__x0004__x0004__x0004__x0004__x0004__x0004_A_x0004__x0004__x0004_g_x0004__x0004__x0004__x0016__x0004__x0004__x0004_Assam Black Milk / may_x0001__x0004__x0004__x0004__x0004__x0004__x0004__x0004__x0004__x0004__x0004__x0004__x0004__x0004__x0004__x0004__x0004__x0004__x0004__x0004__x0003__x0004__x0004__x0004_G41m_x0004__x0004__x0004_=IF(X32 = 1_x0003__x0004_, RiskNormal(G31 * 0.5, G32 * 0.5, RiskTruncate(0,)), RiskNormal(G31, G32, RiskTruncate(0,)))*$F$8_x001D__x0003__x0003__x0003_Assam Black Milk_x0001_A41_x0001_G36_x0001_june_x0002__x0003__x0003__x0003__x0003__x0003__x0003__x0003__x0003__x0003__x0003__x000D__x0003__x0003__x0003_?_x0003__x0003__x0003__x0017__x0003__x0003__x0003_Assam Black Milk / june_x0001__x0003__x0003__x0003__x0003__x0003__x0003__x0003__x0003__x0003__x0003__x0003__x0003__x0003__x0003__x0003__x0003__x0003__x0003__x0003__x0003__x0003__x0003_A_x0003__x0003__x0003_g_x0003__x0003__x0003__x0017__x0003__x0003__x0003_Assam Black Milk / june_x0001__x0003__x0003__x0003__x0003__x0003__x0003__x0003__x0003__x0003__x0003__x0003__x0003__x0003__x0003__x0004__x0005__x0004__x0004__x0004__x0004__x0004__x0003__x0004__x0004__x0004_H41m_x0004__x0004__x0004_=IF(Y32 = 1, RiskNormal(H31 * 0.5, H32 * 0.5, RiskTruncate(0,)), RiskNormal(H31, H32, RiskTruncate(0,)))*$F$8_x001D__x0004__x0004__x0004_Assam Black Milk_x0001_A41_x0001_H36_x0001_july_x0002__x0004__x0004__x0004__x0004__x0004__x0004__x0004__x0004__x0004__x0004__x000D__x0004__x0004__x0004_?_x0004__x0004__x0004__x0017__x0004__x0004__x0004_Assam Black Milk / july_x0001__x0004__x0004__x0004__x0004__x0004__x0004__x0004__x0004__x0004__x0004__x0004__x0004__x0004__x0004__x0004__x0004__x0004__x0004__x0004__x0004__x0004__x0004_A_x0004__x0004__x0004_g_x0004__x0004__x0004__x0017__x0004__x0004__x0004_Assam Black_x0004__x0005_ Milk / july_x0001__x0004__x0004__x0004__x0004__x0004__x0004__x0004__x0004__x0004__x0004__x0004__x0004__x0004__x0004__x0004__x0004__x0004__x0004__x0004__x0003__x0004__x0004__x0004_I41m_x0004__x0004__x0004_=IF(Z32 = 1, RiskNormal(I31 * 0.5, I32 * 0.5, RiskTruncate(0,)), RiskNormal(I31, I32, RiskTruncate(0,)))*$F$8_x001F__x0004__x0004__x0004_Assam Black Milk_x0001_A41_x0001_I36_x0001_august_x0002__x0004__x0004__x0004__x0004__x0004__x0004__x0004__x0004__x0004__x0004__x000D__x0004__x0004__x0004_?_x0004__x0004__x0004__x0019__x0004__x0004__x0004_Assam Black Milk / august_x0001__x0004__x0004__x0004__x0004__x0004__x0004__x0004__x0004__x0004__x0004__x0004__x0004__x0004__x0004__x0004__x0004__x0005__x0004__x0004__x0004__x0004__x0004__x0004__x0004_A_x0004__x0004__x0004_g_x0004__x0004__x0004__x0019__x0004__x0004__x0004_Assam Black Milk / august_x0001__x0004__x0004__x0004__x0004__x0004__x0004__x0004__x0004__x0004__x0004__x0004__x0004__x0004__x0004__x0004__x0004__x0004__x0004__x0004__x0003__x0004__x0004__x0004_J41n_x0004__x0004__x0004_=IF(AA32 = 1, RiskNormal(J31 * 0.5, J32 * 0.5, RiskTruncate(0,)), RiskNormal(J31, J32, RiskTruncate(0,)))*$F$8_x001C__x0004__x0004__x0004_Assam Black Milk_x0001_A41_x0001_J36_x0001_sep_x0002__x0004__x0004__x0004__x0004__x0004__x0004__x0004__x0004__x0004__x0004__x000E__x0004__x0004__x0004_@_x0004__x0004__x0004__x0016__x0004__x0004__x0004_Assam Blac_x0004__x0005_k Milk / sep_x0001__x0004__x0004__x0004__x0004__x0004__x0004__x0004__x0004__x0004__x0004__x0004__x0004__x0004__x0004__x0004__x0004__x0004__x0004__x0004__x0004__x0004__x0004_B_x0004__x0004__x0004_h_x0004__x0004__x0004__x0016__x0004__x0004__x0004_Assam Black Milk / sep_x0001__x0004__x0004__x0004__x0004__x0004__x0004__x0004__x0004__x0004__x0004__x0004__x0004__x0004__x0004__x0004__x0004__x0004__x0004__x0004__x0003__x0004__x0004__x0004_K41n_x0004__x0004__x0004_=IF(AB32 = 1, RiskNormal(K31 * 0.5, K32 * 0.5, RiskTruncate(0,)), RiskNormal(K31, K32, RiskTruncate(0,)))*$F$8_x001C__x0004__x0004__x0004_Assam Black Milk_x0001_A41_x0001_K36_x0001_oct_x0002__x0004__x0004__x0004__x0004__x0004__x0004__x0004__x0002__x0004__x0002__x0002__x0002__x000E__x0002__x0002__x0002_@_x0002__x0002__x0002__x0016__x0002__x0002__x0002_Assam Black Milk / oct_x0001__x0002__x0002__x0002__x0002__x0002__x0002__x0002__x0002__x0002__x0002__x0002__x0002__x0002__x0002__x0002__x0002__x0002__x0002__x0002__x0002__x0002__x0002_B_x0002__x0002__x0002_h_x0002__x0002__x0002__x0016__x0002__x0002__x0002_Assam Black Milk / oct_x0001__x0002__x0002__x0002__x0002__x0002__x0002__x0002__x0002__x0002__x0002__x0002__x0002__x0002__x0002__x0002__x0002__x0002__x0002__x0002__x0003__x0002__x0002__x0002_L41n_x0002__x0002__x0002_=IF(AC32 = 1, RiskNormal(L31 * 0.5, L32 * 0.5, RiskTruncate(0,)), RiskNormal(L31, L32, RiskTruncate(0,)))*$F$8_x001C__x0002__x0002__x0002_Assam Black _x0004__x0005_Milk_x0001_A41_x0001_L36_x0001_nov_x0002__x0004__x0004__x0004__x0004__x0004__x0004__x0004__x0004__x0004__x0004__x000E__x0004__x0004__x0004_@_x0004__x0004__x0004__x0016__x0004__x0004__x0004_Assam Black Milk / nov_x0001__x0004__x0004__x0004__x0004__x0004__x0004__x0004__x0004__x0004__x0004__x0004__x0004__x0004__x0004__x0004__x0004__x0004__x0004__x0004__x0004__x0004__x0004_B_x0004__x0004__x0004_h_x0004__x0004__x0004__x0016__x0004__x0004__x0004_Assam Black Milk / nov_x0001__x0004__x0004__x0004__x0004__x0004__x0004__x0004__x0004__x0004__x0004__x0004__x0004__x0004__x0004__x0004__x0004__x0004__x0004__x0004__x0003__x0004__x0004__x0004_M41n_x0004__x0004__x0004_=IF(AD32 = 1, RiskNormal(M31 * 0.5, M32 * 0.5, RiskTruncate(0,)), RiskNormal(M31, M32, RiskTruncate(0_x0004__x0005_,)))*$F$8_x001C__x0004__x0004__x0004_Assam Black Milk_x0001_A41_x0001_M36_x0001_dec_x0002__x0004__x0004__x0004__x0004__x0004__x0004__x0004__x0004__x0004__x0004__x000E__x0004__x0004__x0004_@_x0004__x0004__x0004__x0016__x0004__x0004__x0004_Assam Black Milk / dec_x0001__x0004__x0004__x0004__x0004__x0004__x0004__x0004__x0004__x0004__x0004__x0004__x0004__x0004__x0004__x0004__x0004__x0004__x0004__x0004__x0004__x0004__x0004_B_x0004__x0004__x0004_h_x0004__x0004__x0004__x0016__x0004__x0004__x0004_Assam Black Milk / dec_x0001__x0004__x0004__x0004__x0004__x0004__x0004__x0004__x0004__x0004__x0004__x0004__x0004__x0004__x0004__x0004__x0004__x0004__x0004__x0004__x0003__x0004__x0004__x0004_B42m_x0004__x0004__x0004_=IF(S32 = 1, RiskNormal(B31 * 0.5, B32 * 0.5, RiskTruncate(0,)), RiskNormal(_x0004__x0005_B31, B32, RiskTruncate(0,)))*$F$9_x001D__x0004__x0004__x0004_Brown sugar Latte_x0001_A42_x0001_B36_x0001_Jan_x0002__x0004__x0004__x0004__x0004__x0004__x0004__x0004__x0004__x0004__x0004__x000D__x0004__x0004__x0004_?_x0004__x0004__x0004__x0017__x0004__x0004__x0004_Brown sugar Latte / Jan_x0001__x0004__x0004__x0004__x0004__x0004__x0004__x0004__x0004__x0004__x0004__x0004__x0004__x0004__x0004__x0004__x0004__x0004__x0004__x0004__x0004__x0004__x0004_A_x0004__x0004__x0004_g_x0004__x0004__x0004__x0017__x0004__x0004__x0004_Brown sugar Latte / Jan_x0001__x0004__x0004__x0004__x0004__x0004__x0004__x0004__x0004__x0004__x0004__x0004__x0004__x0004__x0004__x0004__x0004__x0004__x0004__x0004__x0003__x0004__x0004__x0004_C42m_x0004__x0004__x0004_=IF(T32 = 1, RiskNormal(C31 * 0.5, C32 * 0.5, Ris_x0004__x0005_kTruncate(0,)), RiskNormal(C31, C32, RiskTruncate(0,)))*$F$9_x001D__x0004__x0004__x0004_Brown sugar Latte_x0001_A42_x0001_C36_x0001_feb_x0002__x0004__x0004__x0004__x0004__x0004__x0004__x0004__x0004__x0004__x0004__x000D__x0004__x0004__x0004_?_x0004__x0004__x0004__x0017__x0004__x0004__x0004_Brown sugar Latte / feb_x0001__x0004__x0004__x0004__x0004__x0004__x0004__x0004__x0004__x0004__x0004__x0004__x0004__x0004__x0004__x0004__x0004__x0004__x0004__x0004__x0004__x0004__x0004_A_x0004__x0004__x0004_g_x0004__x0004__x0004__x0017__x0004__x0004__x0004_Brown sugar Latte / feb_x0001__x0004__x0004__x0004__x0004__x0004__x0004__x0004__x0004__x0004__x0004__x0004__x0004__x0004__x0004__x0004__x0004__x0004__x0004__x0004__x0003__x0004__x0004__x0004_D42m_x0004__x0004__x0004_=IF(U32 = 1, RiskNorma_x0003__x0004_l(D31 * 0.5, D32 * 0.5, RiskTruncate(0,)), RiskNormal(D31, D32, RiskTruncate(0,)))*$F$9_x001F__x0003__x0003__x0003_Brown sugar Latte_x0001_A42_x0001_D36_x0001_march_x0002__x0003__x0003__x0003__x0003__x0003__x0003__x0003__x0003__x0003__x0003__x000D__x0003__x0003__x0003_?_x0003__x0003__x0003__x0019__x0003__x0003__x0003_Brown sugar Latte / march_x0001__x0003__x0003__x0003__x0003__x0003__x0003__x0003__x0003__x0003__x0003__x0003__x0003__x0003__x0003__x0003__x0003__x0003__x0003__x0003__x0003__x0003__x0003_A_x0003__x0003__x0003_g_x0003__x0003__x0003__x0019__x0003__x0003__x0003_Brown sugar Latte / march_x0001__x0003__x0003__x0003__x0003__x0003__x0003__x0003__x0003__x0003__x0003__x0003__x0003__x0003__x0003__x0003__x0003__x0003__x0003__x0003__x0004__x0005__x0003__x0004__x0004__x0004_E42m_x0004__x0004__x0004_=IF(V32 = 1, RiskNormal(E31 * 0.5, E32 * 0.5, RiskTruncate(0,)), RiskNormal(E31, E32, RiskTruncate(0,)))*$F$9_x001F__x0004__x0004__x0004_Brown sugar Latte_x0001_A42_x0001_E36_x0001_april_x0002__x0004__x0004__x0004__x0004__x0004__x0004__x0004__x0004__x0004__x0004__x000D__x0004__x0004__x0004_?_x0004__x0004__x0004__x0019__x0004__x0004__x0004_Brown sugar Latte / april_x0001__x0004__x0004__x0004__x0004__x0004__x0004__x0004__x0004__x0004__x0004__x0004__x0004__x0004__x0004__x0004__x0004__x0004__x0004__x0004__x0004__x0004__x0004_A_x0004__x0004__x0004_g_x0004__x0004__x0004__x0019__x0004__x0004__x0004_Brown sugar _x0004__x0005_Latte / april_x0001__x0004__x0004__x0004__x0004__x0004__x0004__x0004__x0004__x0004__x0004__x0004__x0004__x0004__x0004__x0004__x0004__x0004__x0004__x0004__x0003__x0004__x0004__x0004_F42m_x0004__x0004__x0004_=IF(W32 = 1, RiskNormal(F31 * 0.5, F32 * 0.5, RiskTruncate(0,)), RiskNormal(F31, F32, RiskTruncate(0,)))*$F$9_x001D__x0004__x0004__x0004_Brown sugar Latte_x0001_A42_x0001_F36_x0001_may_x0002__x0004__x0004__x0004__x0004__x0004__x0004__x0004__x0004__x0004__x0004__x000D__x0004__x0004__x0004_?_x0004__x0004__x0004__x0017__x0004__x0004__x0004_Brown sugar Latte / may_x0001__x0004__x0004__x0004__x0004__x0004__x0004__x0004__x0004__x0004__x0004__x0004__x0004__x0004__x0004__x0004__x0004__x0004__x0004__x0004__x0005__x0004__x0004__x0004__x0004_A_x0004__x0004__x0004_g_x0004__x0004__x0004__x0017__x0004__x0004__x0004_Brown sugar Latte / may_x0001__x0004__x0004__x0004__x0004__x0004__x0004__x0004__x0004__x0004__x0004__x0004__x0004__x0004__x0004__x0004__x0004__x0004__x0004__x0004__x0003__x0004__x0004__x0004_G42m_x0004__x0004__x0004_=IF(X32 = 1, RiskNormal(G31 * 0.5, G32 * 0.5, RiskTruncate(0,)), RiskNormal(G31, G32, RiskTruncate(0,)))*$F$9_x001E__x0004__x0004__x0004_Brown sugar Latte_x0001_A42_x0001_G36_x0001_june_x0002__x0004__x0004__x0004__x0004__x0004__x0004__x0004__x0004__x0004__x0004__x000D__x0004__x0004__x0004_?_x0004__x0004__x0004__x0018__x0004__x0004__x0004_Brown sugar La_x0004__x0005_tte / june_x0001__x0004__x0004__x0004__x0004__x0004__x0004__x0004__x0004__x0004__x0004__x0004__x0004__x0004__x0004__x0004__x0004__x0004__x0004__x0004__x0004__x0004__x0004_A_x0004__x0004__x0004_g_x0004__x0004__x0004__x0018__x0004__x0004__x0004_Brown sugar Latte / june_x0001__x0004__x0004__x0004__x0004__x0004__x0004__x0004__x0004__x0004__x0004__x0004__x0004__x0004__x0004__x0004__x0004__x0004__x0004__x0004__x0003__x0004__x0004__x0004_H42m_x0004__x0004__x0004_=IF(Y32 = 1, RiskNormal(H31 * 0.5, H32 * 0.5, RiskTruncate(0,)), RiskNormal(H31, H32, RiskTruncate(0,)))*$F$9_x001E__x0004__x0004__x0004_Brown sugar Latte_x0001_A42_x0001_H36_x0001_july_x0002__x0004__x0004__x0004__x0004__x0004__x0004__x0004__x0002__x0004__x0002__x0002__x0002__x000D__x0002__x0002__x0002_?_x0002__x0002__x0002__x0018__x0002__x0002__x0002_Brown sugar Latte / july_x0001__x0002__x0002__x0002__x0002__x0002__x0002__x0002__x0002__x0002__x0002__x0002__x0002__x0002__x0002__x0002__x0002__x0002__x0002__x0002__x0002__x0002__x0002_A_x0002__x0002__x0002_g_x0002__x0002__x0002__x0018__x0002__x0002__x0002_Brown sugar Latte / july_x0001__x0002__x0002__x0002__x0002__x0002__x0002__x0002__x0002__x0002__x0002__x0002__x0002__x0002__x0002__x0002__x0002__x0002__x0002__x0002__x0003__x0002__x0002__x0002_I42m_x0002__x0002__x0002_=IF(Z32 = 1, RiskNormal(I31 * 0.5, I32 * 0.5, RiskTruncate(0,)), RiskNormal(I31, I32, RiskTruncate(0,)))*$F$9 _x0002__x0002__x0002_Brown su_x0004__x0005_gar Latte_x0001_A42_x0001_I36_x0001_august_x0002__x0004__x0004__x0004__x0004__x0004__x0004__x0004_ _x0004__x0004__x0004__x000D__x0004__x0004__x0004_?_x0004__x0004__x0004__x001A__x0004__x0004__x0004_Brown sugar Latte / august_x0001__x0004__x0004__x0004__x0004__x0004__x0004__x0004__x0004__x0004__x0004__x0004__x0004__x0004__x0004__x0004__x0004__x0004__x0004__x0004_¡_x0004__x0004__x0004_A_x0004__x0004__x0004_g_x0004__x0004__x0004__x001A__x0004__x0004__x0004_Brown sugar Latte / august_x0001__x0004__x0004__x0004__x0004__x0004__x0004__x0004__x0004__x0004__x0004__x0004__x0004__x0004__x0004__x0004__x0004__x0004__x0004__x0004__x0003__x0004__x0004__x0004_J42n_x0004__x0004__x0004_=IF(AA32 = 1, RiskNormal(J31 * 0.5, J32 * 0.5, RiskTruncate(0,)), RiskNormal(J31, J32_x0004__x0005_, RiskTruncate(0,)))*$F$9_x001D__x0004__x0004__x0004_Brown sugar Latte_x0001_A42_x0001_J36_x0001_sep_x0002__x0004__x0004__x0004__x0004__x0004__x0004__x0004_¢_x0004__x0004__x0004__x000E__x0004__x0004__x0004_@_x0004__x0004__x0004__x0017__x0004__x0004__x0004_Brown sugar Latte / sep_x0001__x0004__x0004__x0004__x0004__x0004__x0004__x0004__x0004__x0004__x0004__x0004__x0004__x0004__x0004__x0004__x0004__x0004__x0004__x0004_£_x0004__x0004__x0004_B_x0004__x0004__x0004_h_x0004__x0004__x0004__x0017__x0004__x0004__x0004_Brown sugar Latte / sep_x0001__x0004__x0004__x0004__x0004__x0004__x0004__x0004__x0004__x0004__x0004__x0004__x0004__x0004__x0004__x0004__x0004__x0004__x0004__x0004__x0003__x0004__x0004__x0004_K42n_x0004__x0004__x0004_=IF(AB32 = 1, RiskNormal(K31 * 0.5, K32 * 0.5, RiskTrunca_x0004__x0005_te(0,)), RiskNormal(K31, K32, RiskTruncate(0,)))*$F$9_x001D__x0004__x0004__x0004_Brown sugar Latte_x0001_A42_x0001_K36_x0001_oct_x0002__x0004__x0004__x0004__x0004__x0004__x0004__x0004_¤_x0004__x0004__x0004__x000E__x0004__x0004__x0004_@_x0004__x0004__x0004__x0017__x0004__x0004__x0004_Brown sugar Latte / oct_x0001__x0004__x0004__x0004__x0004__x0004__x0004__x0004__x0004__x0004__x0004__x0004__x0004__x0004__x0004__x0004__x0004__x0004__x0004__x0004_¥_x0004__x0004__x0004_B_x0004__x0004__x0004_h_x0004__x0004__x0004__x0017__x0004__x0004__x0004_Brown sugar Latte / oct_x0001__x0004__x0004__x0004__x0004__x0004__x0004__x0004__x0004__x0004__x0004__x0004__x0004__x0004__x0004__x0004__x0004__x0004__x0004__x0004__x0003__x0004__x0004__x0004_L42n_x0004__x0004__x0004_=IF(AC32 = 1, RiskNormal(L31 _x0004__x0005_* 0.5, L32 * 0.5, RiskTruncate(0,)), RiskNormal(L31, L32, RiskTruncate(0,)))*$F$9_x001D__x0004__x0004__x0004_Brown sugar Latte_x0001_A42_x0001_L36_x0001_nov_x0002__x0004__x0004__x0004__x0004__x0004__x0004__x0004_¦_x0004__x0004__x0004__x000E__x0004__x0004__x0004_@_x0004__x0004__x0004__x0017__x0004__x0004__x0004_Brown sugar Latte / nov_x0001__x0004__x0004__x0004__x0004__x0004__x0004__x0004__x0004__x0004__x0004__x0004__x0004__x0004__x0004__x0004__x0004__x0004__x0004__x0004_§_x0004__x0004__x0004_B_x0004__x0004__x0004_h_x0004__x0004__x0004__x0017__x0004__x0004__x0004_Brown sugar Latte / nov_x0001__x0004__x0004__x0004__x0004__x0004__x0004__x0004__x0004__x0004__x0004__x0004__x0004__x0004__x0004__x0004__x0004__x0004__x0004__x0004__x0003__x0004__x0004__x0004_M42n_x0004__x0004__x0004_=_x0003__x0004_IF(AD32 = 1, RiskNormal(M31 * 0.5, M32 * 0.5, RiskTruncate(0,)), RiskNormal(M31, M32, RiskTruncate(0,)))*$F$9_x001D__x0003__x0003__x0003_Brown sugar Latte_x0001_A42_x0001_M36_x0001_dec_x0002__x0003__x0003__x0003__x0003__x0003__x0003__x0003_¨_x0003__x0003__x0003__x000E__x0003__x0003__x0003_@_x0003__x0003__x0003__x0017__x0003__x0003__x0003_Brown sugar Latte / dec_x0001__x0003__x0003__x0003__x0003__x0003__x0003__x0003__x0003__x0003__x0003__x0003__x0003__x0003__x0003__x0003__x0003__x0003__x0003__x0003_©_x0003__x0003__x0003_B_x0003__x0003__x0003_h_x0003__x0003__x0003__x0017__x0003__x0003__x0003_Brown sugar Latte / dec_x0001__x0003__x0003__x0003__x0004__x0005__x0004__x0004__x0004__x0004__x0004__x0004__x0004__x0004__x0004__x0004__x0004__x0004__x0004__x0004__x0004__x0004__x0003__x0004__x0004__x0004_B43n_x0004__x0004__x0004_=IF(S32 = 1, RiskNormal(B31 * 0.5, B32 * 0.5, RiskTruncate(0,)), RiskNormal(B31, B32, RiskTruncate(0,)))*$F$10_x0018__x0004__x0004__x0004_Matcha latte_x0001_A43_x0001_B36_x0001_Jan_x0002__x0004__x0004__x0004__x0004__x0004__x0004__x0004_ª_x0004__x0004__x0004__x000D__x0004__x0004__x0004_?_x0004__x0004__x0004__x0012__x0004__x0004__x0004_Matcha latte / Jan_x0001__x0004__x0004__x0004__x0004__x0004__x0004__x0004__x0004__x0004__x0004__x0004__x0004__x0004__x0004__x0004__x0004__x0004__x0004__x0004_«_x0004__x0004__x0004_A_x0004__x0004__x0004_g_x0004__x0004__x0004__x0012__x0004__x0004__x0004_Matcha la_x0004__x0005_tte / Jan_x0001__x0004__x0004__x0004__x0004__x0004__x0004__x0004__x0004__x0004__x0004__x0004__x0004__x0004__x0004__x0004__x0004__x0004__x0004__x0004__x0003__x0004__x0004__x0004_C43n_x0004__x0004__x0004_=IF(T32 = 1, RiskNormal(C31 * 0.5, C32 * 0.5, RiskTruncate(0,)), RiskNormal(C31, C32, RiskTruncate(0,)))*$F$10_x0018__x0004__x0004__x0004_Matcha latte_x0001_A43_x0001_C36_x0001_feb_x0002__x0004__x0004__x0004__x0004__x0004__x0004__x0004_¬_x0004__x0004__x0004__x000D__x0004__x0004__x0004_?_x0004__x0004__x0004__x0012__x0004__x0004__x0004_Matcha latte / feb_x0001__x0004__x0004__x0004__x0004__x0004__x0004__x0004__x0004__x0004__x0004__x0004__x0004__x0004__x0004__x0004__x0004__x0004__x0004__x0004_­_x0004__x0004__x0004_A_x0004__x0004__x0004_g_x0004__x0004__x0004__x0004__x0005__x0012__x0004__x0004__x0004_Matcha latte / feb_x0001__x0004__x0004__x0004__x0004__x0004__x0004__x0004__x0004__x0004__x0004__x0004__x0004__x0004__x0004__x0004__x0004__x0004__x0004__x0004__x0003__x0004__x0004__x0004_D43n_x0004__x0004__x0004_=IF(U32 = 1, RiskNormal(D31 * 0.5, D32 * 0.5, RiskTruncate(0,)), RiskNormal(D31, D32, RiskTruncate(0,)))*$F$10_x001A__x0004__x0004__x0004_Matcha latte_x0001_A43_x0001_D36_x0001_march_x0002__x0004__x0004__x0004__x0004__x0004__x0004__x0004_®_x0004__x0004__x0004__x000D__x0004__x0004__x0004_?_x0004__x0004__x0004__x0014__x0004__x0004__x0004_Matcha latte / march_x0001__x0004__x0004__x0004__x0004__x0004__x0004__x0004__x0004__x0004__x0004__x0004__x0004__x0004__x0004__x0004__x0005__x0004__x0004__x0004__x0004__x0004_¯_x0004__x0004__x0004_A_x0004__x0004__x0004_g_x0004__x0004__x0004__x0014__x0004__x0004__x0004_Matcha latte / march_x0001__x0004__x0004__x0004__x0004__x0004__x0004__x0004__x0004__x0004__x0004__x0004__x0004__x0004__x0004__x0004__x0004__x0004__x0004__x0004__x0003__x0004__x0004__x0004_E43n_x0004__x0004__x0004_=IF(V32 = 1, RiskNormal(E31 * 0.5, E32 * 0.5, RiskTruncate(0,)), RiskNormal(E31, E32, RiskTruncate(0,)))*$F$10_x001A__x0004__x0004__x0004_Matcha latte_x0001_A43_x0001_E36_x0001_april_x0002__x0004__x0004__x0004__x0004__x0004__x0004__x0004_°_x0004__x0004__x0004__x000D__x0004__x0004__x0004_?_x0004__x0004__x0004__x0014__x0004__x0004__x0004_Matcha latte / a_x0004__x0005_pril_x0001__x0004__x0004__x0004__x0004__x0004__x0004__x0004__x0004__x0004__x0004__x0004__x0004__x0004__x0004__x0004__x0004__x0004__x0004__x0004_±_x0004__x0004__x0004_A_x0004__x0004__x0004_g_x0004__x0004__x0004__x0014__x0004__x0004__x0004_Matcha latte / april_x0001__x0004__x0004__x0004__x0004__x0004__x0004__x0004__x0004__x0004__x0004__x0004__x0004__x0004__x0004__x0004__x0004__x0004__x0004__x0004__x0003__x0004__x0004__x0004_F43n_x0004__x0004__x0004_=IF(W32 = 1, RiskNormal(F31 * 0.5, F32 * 0.5, RiskTruncate(0,)), RiskNormal(F31, F32, RiskTruncate(0,)))*$F$10_x0018__x0004__x0004__x0004_Matcha latte_x0001_A43_x0001_F36_x0001_may_x0002__x0004__x0004__x0004__x0004__x0004__x0004__x0004_²_x0004__x0004__x0004__x000D__x0004__x0004__x0004_?_x0004__x0004__x0004__x0012__x0004__x0004__x0004__x0005__x0004_Matcha latte / may_x0001__x0004__x0004__x0004__x0004__x0004__x0004__x0004__x0004__x0004__x0004__x0004__x0004__x0004__x0004__x0004__x0004__x0004__x0004__x0004_³_x0004__x0004__x0004_A_x0004__x0004__x0004_g_x0004__x0004__x0004__x0012__x0004__x0004__x0004_Matcha latte / may_x0001__x0004__x0004__x0004__x0004__x0004__x0004__x0004__x0004__x0004__x0004__x0004__x0004__x0004__x0004__x0004__x0004__x0004__x0004__x0004__x0003__x0004__x0004__x0004_G43n_x0004__x0004__x0004_=IF(X32 = 1, RiskNormal(G31 * 0.5, G32 * 0.5, RiskTruncate(0,)), RiskNormal(G31, G32, RiskTruncate(0,)))*$F$10_x0019__x0004__x0004__x0004_Matcha latte_x0001_A43_x0001_G36_x0001_june_x0002__x0004__x0004__x0004__x0004__x0004__x0004__x0004_´_x0002__x0004__x0002__x0002__x0002__x000D__x0002__x0002__x0002_?_x0002__x0002__x0002__x0013__x0002__x0002__x0002_Matcha latte / june_x0001__x0002__x0002__x0002__x0002__x0002__x0002__x0002__x0002__x0002__x0002__x0002__x0002__x0002__x0002__x0002__x0002__x0002__x0002__x0002_µ_x0002__x0002__x0002_A_x0002__x0002__x0002_g_x0002__x0002__x0002__x0013__x0002__x0002__x0002_Matcha latte / june_x0001__x0002__x0002__x0002__x0002__x0002__x0002__x0002__x0002__x0002__x0002__x0002__x0002__x0002__x0002__x0002__x0002__x0002__x0002__x0002__x0003__x0002__x0002__x0002_H43n_x0002__x0002__x0002_=IF(Y32 = 1, RiskNormal(H31 * 0.5, H32 * 0.5, RiskTruncate(0,)), RiskNormal(H31, H32, RiskTruncate(0,)))*$F$10_x0019__x0002__x0002__x0002_Matcha latte_x0001_A43_x0001_H_x0004__x0005_36_x0001_july_x0002__x0004__x0004__x0004__x0004__x0004__x0004__x0004_¶_x0004__x0004__x0004__x000D__x0004__x0004__x0004_?_x0004__x0004__x0004__x0013__x0004__x0004__x0004_Matcha latte / july_x0001__x0004__x0004__x0004__x0004__x0004__x0004__x0004__x0004__x0004__x0004__x0004__x0004__x0004__x0004__x0004__x0004__x0004__x0004__x0004_·_x0004__x0004__x0004_A_x0004__x0004__x0004_g_x0004__x0004__x0004__x0013__x0004__x0004__x0004_Matcha latte / july_x0001__x0004__x0004__x0004__x0004__x0004__x0004__x0004__x0004__x0004__x0004__x0004__x0004__x0004__x0004__x0004__x0004__x0004__x0004__x0004__x0003__x0004__x0004__x0004_I43n_x0004__x0004__x0004_=IF(Z32 = 1, RiskNormal(I31 * 0.5, I32 * 0.5, RiskTruncate(0,)), RiskNormal(I31, I32, RiskTruncate(0,)))*$F$10_x001B__x0004__x0004__x0004_Ma_x0004__x0005_tcha latte_x0001_A43_x0001_I36_x0001_august_x0002__x0004__x0004__x0004__x0004__x0004__x0004__x0004_¸_x0004__x0004__x0004__x000D__x0004__x0004__x0004_?_x0004__x0004__x0004__x0015__x0004__x0004__x0004_Matcha latte / august_x0001__x0004__x0004__x0004__x0004__x0004__x0004__x0004__x0004__x0004__x0004__x0004__x0004__x0004__x0004__x0004__x0004__x0004__x0004__x0004_¹_x0004__x0004__x0004_A_x0004__x0004__x0004_g_x0004__x0004__x0004__x0015__x0004__x0004__x0004_Matcha latte / august_x0001__x0004__x0004__x0004__x0004__x0004__x0004__x0004__x0004__x0004__x0004__x0004__x0004__x0004__x0004__x0004__x0004__x0004__x0004__x0004__x0003__x0004__x0004__x0004_J43o_x0004__x0004__x0004_=IF(AA32 = 1, RiskNormal(J31 * 0.5, J32 * 0.5, RiskTruncate(0,)), RiskNormal(J31, J32, RiskTru_x0004__x0005_ncate(0,)))*$F$10_x0018__x0004__x0004__x0004_Matcha latte_x0001_A43_x0001_J36_x0001_sep_x0002__x0004__x0004__x0004__x0004__x0004__x0004__x0004_º_x0004__x0004__x0004__x000E__x0004__x0004__x0004_@_x0004__x0004__x0004__x0012__x0004__x0004__x0004_Matcha latte / sep_x0001__x0004__x0004__x0004__x0004__x0004__x0004__x0004__x0004__x0004__x0004__x0004__x0004__x0004__x0004__x0004__x0004__x0004__x0004__x0004_»_x0004__x0004__x0004_B_x0004__x0004__x0004_h_x0004__x0004__x0004__x0012__x0004__x0004__x0004_Matcha latte / sep_x0001__x0004__x0004__x0004__x0004__x0004__x0004__x0004__x0004__x0004__x0004__x0004__x0004__x0004__x0004__x0004__x0004__x0004__x0004__x0004__x0003__x0004__x0004__x0004_K43o_x0004__x0004__x0004_=IF(AB32 = 1, RiskNormal(K31 * 0.5, K32 * 0.5, RiskTruncate(0,)), RiskNormal(K31_x0004__x0005_, K32, RiskTruncate(0,)))*$F$10_x0018__x0004__x0004__x0004_Matcha latte_x0001_A43_x0001_K36_x0001_oct_x0002__x0004__x0004__x0004__x0004__x0004__x0004__x0004_¼_x0004__x0004__x0004__x000E__x0004__x0004__x0004_@_x0004__x0004__x0004__x0012__x0004__x0004__x0004_Matcha latte / oct_x0001__x0004__x0004__x0004__x0004__x0004__x0004__x0004__x0004__x0004__x0004__x0004__x0004__x0004__x0004__x0004__x0004__x0004__x0004__x0004_½_x0004__x0004__x0004_B_x0004__x0004__x0004_h_x0004__x0004__x0004__x0012__x0004__x0004__x0004_Matcha latte / oct_x0001__x0004__x0004__x0004__x0004__x0004__x0004__x0004__x0004__x0004__x0004__x0004__x0004__x0004__x0004__x0004__x0004__x0004__x0004__x0004__x0003__x0004__x0004__x0004_L43o_x0004__x0004__x0004_=IF(AC32 = 1, RiskNormal(L31 * 0.5, L32 * 0.5, RiskTruncate(0,)), _x0004__x0005_RiskNormal(L31, L32, RiskTruncate(0,)))*$F$10_x0018__x0004__x0004__x0004_Matcha latte_x0001_A43_x0001_L36_x0001_nov_x0002__x0004__x0004__x0004__x0004__x0004__x0004__x0004_¾_x0004__x0004__x0004__x000E__x0004__x0004__x0004_@_x0004__x0004__x0004__x0012__x0004__x0004__x0004_Matcha latte / nov_x0001__x0004__x0004__x0004__x0004__x0004__x0004__x0004__x0004__x0004__x0004__x0004__x0004__x0004__x0004__x0004__x0004__x0004__x0004__x0004_¿_x0004__x0004__x0004_B_x0004__x0004__x0004_h_x0004__x0004__x0004__x0012__x0004__x0004__x0004_Matcha latte / nov_x0001__x0004__x0004__x0004__x0004__x0004__x0004__x0004__x0004__x0004__x0004__x0004__x0004__x0004__x0004__x0004__x0004__x0004__x0004__x0004__x0003__x0004__x0004__x0004_M43o_x0004__x0004__x0004_=IF(AD32 = 1, RiskNormal(M31 * 0.5, M32 * 0.5, RiskT_x0004__x0005_runcate(0,)), RiskNormal(M31, M32, RiskTruncate(0,)))*$F$10_x0018__x0004__x0004__x0004_Matcha latte_x0001_A43_x0001_M36_x0001_dec_x0002__x0004__x0004__x0004__x0004__x0004__x0004__x0004_À_x0004__x0004__x0004__x000E__x0004__x0004__x0004_@_x0004__x0004__x0004__x0012__x0004__x0004__x0004_Matcha latte / dec_x0001__x0004__x0004__x0004__x0004__x0004__x0004__x0004__x0004__x0004__x0004__x0004__x0004__x0004__x0004__x0004__x0004__x0004__x0004__x0004_Á_x0004__x0004__x0004_B_x0004__x0004__x0004_h_x0004__x0004__x0004__x0012__x0004__x0004__x0004_Matcha latte / dec_x0001__x0004__x0004__x0004__x0004__x0004__x0004__x0004__x0004__x0004__x0004__x0004__x0004__x0004__x0004__x0004__x0004__x0004__x0004__x0004__x0003__x0004__x0004__x0004_B44n_x0004__x0004__x0004_=IF(S32 = 1, RiskNormal(B31 * 0.5, B32_x0004__x0005_ * 0.5, RiskTruncate(0,)), RiskNormal(B31, B32, RiskTruncate(0,)))*$F$11_x0015__x0004__x0004__x0004_Peach Tea_x0001_A44_x0001_B36_x0001_Jan_x0002__x0004__x0004__x0004__x0004__x0004__x0004__x0004_Â_x0004__x0004__x0004__x000D__x0004__x0004__x0004_?_x0004__x0004__x0004__x000F__x0004__x0004__x0004_Peach Tea / Jan_x0001__x0004__x0004__x0004__x0004__x0004__x0004__x0004__x0004__x0004__x0004__x0004__x0004__x0004__x0004__x0004__x0004__x0004__x0004__x0004_Ã_x0004__x0004__x0004_A_x0004__x0004__x0004_g_x0004__x0004__x0004__x000F__x0004__x0004__x0004_Peach Tea / Jan_x0001__x0004__x0004__x0004__x0004__x0004__x0004__x0004__x0004__x0004__x0004__x0004__x0004__x0004__x0004__x0004__x0004__x0004__x0004__x0004__x0003__x0004__x0004__x0004_C44n_x0004__x0004__x0004_=IF(T32 = 1, RiskNormal(C31 * 0.5,_x0004__x0005_ C32 * 0.5, RiskTruncate(0,)), RiskNormal(C31, C32, RiskTruncate(0,)))*$F$11_x0015__x0004__x0004__x0004_Peach Tea_x0001_A44_x0001_C36_x0001_feb_x0002__x0004__x0004__x0004__x0004__x0004__x0004__x0004_Ä_x0004__x0004__x0004__x000D__x0004__x0004__x0004_?_x0004__x0004__x0004__x000F__x0004__x0004__x0004_Peach Tea / feb_x0001__x0004__x0004__x0004__x0004__x0004__x0004__x0004__x0004__x0004__x0004__x0004__x0004__x0004__x0004__x0004__x0004__x0004__x0004__x0004_Å_x0004__x0004__x0004_A_x0004__x0004__x0004_g_x0004__x0004__x0004__x000F__x0004__x0004__x0004_Peach Tea / feb_x0001__x0004__x0004__x0004__x0004__x0004__x0004__x0004__x0004__x0004__x0004__x0004__x0004__x0004__x0004__x0004__x0004__x0004__x0004__x0004__x0003__x0004__x0004__x0004_D44n_x0004__x0004__x0004_=IF(U32 = 1, RiskNormal(D31 * </t>
  </si>
  <si>
    <t>b28c883d5899eadfcf2d3ce70e6220d3_x0004__x0005_0.5, D32 * 0.5, RiskTruncate(0,)), RiskNormal(D31, D32, RiskTruncate(0,)))*$F$11_x0017__x0004__x0004__x0004_Peach Tea_x0001_A44_x0001_D36_x0001_march_x0002__x0004__x0004__x0004__x0004__x0004__x0004__x0004_Æ_x0004__x0004__x0004__x000D__x0004__x0004__x0004_?_x0004__x0004__x0004__x0011__x0004__x0004__x0004_Peach Tea / march_x0001__x0004__x0004__x0004__x0004__x0004__x0004__x0004__x0004__x0004__x0004__x0004__x0004__x0004__x0004__x0004__x0004__x0004__x0004__x0004_Ç_x0004__x0004__x0004_A_x0004__x0004__x0004_g_x0004__x0004__x0004__x0011__x0004__x0004__x0004_Peach Tea / march_x0001__x0004__x0004__x0004__x0004__x0004__x0004__x0004__x0004__x0004__x0004__x0004__x0004__x0004__x0004__x0004__x0004__x0004__x0004__x0004__x0003__x0004__x0004__x0004_E44n_x0004__x0004__x0004_=IF(V32 = 1, RiskNor_x0004__x0005_mal(E31 * 0.5, E32 * 0.5, RiskTruncate(0,)), RiskNormal(E31, E32, RiskTruncate(0,)))*$F$11_x0017__x0004__x0004__x0004_Peach Tea_x0001_A44_x0001_E36_x0001_april_x0002__x0004__x0004__x0004__x0004__x0004__x0004__x0004_È_x0004__x0004__x0004__x000D__x0004__x0004__x0004_?_x0004__x0004__x0004__x0011__x0004__x0004__x0004_Peach Tea / april_x0001__x0004__x0004__x0004__x0004__x0004__x0004__x0004__x0004__x0004__x0004__x0004__x0004__x0004__x0004__x0004__x0004__x0004__x0004__x0004_É_x0004__x0004__x0004_A_x0004__x0004__x0004_g_x0004__x0004__x0004__x0011__x0004__x0004__x0004_Peach Tea / april_x0001__x0004__x0004__x0004__x0004__x0004__x0004__x0004__x0004__x0004__x0004__x0004__x0004__x0004__x0004__x0004__x0004__x0004__x0004__x0004__x0003__x0004__x0004__x0004_F44n_x0004__x0004__x0004_=IF(W32 = _x0004__x0005_1, RiskNormal(F31 * 0.5, F32 * 0.5, RiskTruncate(0,)), RiskNormal(F31, F32, RiskTruncate(0,)))*$F$11_x0015__x0004__x0004__x0004_Peach Tea_x0001_A44_x0001_F36_x0001_may_x0002__x0004__x0004__x0004__x0004__x0004__x0004__x0004_Ê_x0004__x0004__x0004__x000D__x0004__x0004__x0004_?_x0004__x0004__x0004__x000F__x0004__x0004__x0004_Peach Tea / may_x0001__x0004__x0004__x0004__x0004__x0004__x0004__x0004__x0004__x0004__x0004__x0004__x0004__x0004__x0004__x0004__x0004__x0004__x0004__x0004_Ë_x0004__x0004__x0004_A_x0004__x0004__x0004_g_x0004__x0004__x0004__x000F__x0004__x0004__x0004_Peach Tea / may_x0001__x0004__x0004__x0004__x0004__x0004__x0004__x0004__x0004__x0004__x0004__x0004__x0004__x0004__x0004__x0004__x0004__x0004__x0004__x0004__x0003__x0004__x0004__x0004_G44n_x0004__x0004__x0004_=IF(X3_x0004__x0005_2 = 1, RiskNormal(G31 * 0.5, G32 * 0.5, RiskTruncate(0,)), RiskNormal(G31, G32, RiskTruncate(0,)))*$F$11_x0016__x0004__x0004__x0004_Peach Tea_x0001_A44_x0001_G36_x0001_june_x0002__x0004__x0004__x0004__x0004__x0004__x0004__x0004_Ì_x0004__x0004__x0004__x000D__x0004__x0004__x0004_?_x0004__x0004__x0004__x0010__x0004__x0004__x0004_Peach Tea / june_x0001__x0004__x0004__x0004__x0004__x0004__x0004__x0004__x0004__x0004__x0004__x0004__x0004__x0004__x0004__x0004__x0004__x0004__x0004__x0004_Í_x0004__x0004__x0004_A_x0004__x0004__x0004_g_x0004__x0004__x0004__x0010__x0004__x0004__x0004_Peach Tea / june_x0001__x0004__x0004__x0004__x0004__x0004__x0004__x0004__x0004__x0004__x0004__x0004__x0004__x0004__x0004__x0004__x0004__x0004__x0004__x0004__x0003__x0004__x0004__x0004_H44n_x0004__x0004__x0004__x0005__x0004_=IF(Y32 = 1, RiskNormal(H31 * 0.5, H32 * 0.5, RiskTruncate(0,)), RiskNormal(H31, H32, RiskTruncate(0,)))*$F$11_x0016__x0004__x0004__x0004_Peach Tea_x0001_A44_x0001_H36_x0001_july_x0002__x0004__x0004__x0004__x0004__x0004__x0004__x0004_Î_x0004__x0004__x0004__x000D__x0004__x0004__x0004_?_x0004__x0004__x0004__x0010__x0004__x0004__x0004_Peach Tea / july_x0001__x0004__x0004__x0004__x0004__x0004__x0004__x0004__x0004__x0004__x0004__x0004__x0004__x0004__x0004__x0004__x0004__x0004__x0004__x0004_Ï_x0004__x0004__x0004_A_x0004__x0004__x0004_g_x0004__x0004__x0004__x0010__x0004__x0004__x0004_Peach Tea / july_x0001__x0004__x0004__x0004__x0004__x0004__x0004__x0004__x0004__x0004__x0004__x0004__x0004__x0004__x0004__x0004__x0004__x0004__x0004__x0004__x0003__x0004__x0004__x0003__x0004__x0003_I44n_x0003__x0003__x0003_=IF(Z32 = 1, RiskNormal(I31 * 0.5, I32 * 0.5, RiskTruncate(0,)), RiskNormal(I31, I32, RiskTruncate(0,)))*$F$11_x0018__x0003__x0003__x0003_Peach Tea_x0001_A44_x0001_I36_x0001_august_x0002__x0003__x0003__x0003__x0003__x0003__x0003__x0003_Ð_x0003__x0003__x0003__x000D__x0003__x0003__x0003_?_x0003__x0003__x0003__x0012__x0003__x0003__x0003_Peach Tea / august_x0001__x0003__x0003__x0003__x0003__x0003__x0003__x0003__x0003__x0003__x0003__x0003__x0003__x0003__x0003__x0003__x0003__x0003__x0003__x0003_Ñ_x0003__x0003__x0003_A_x0003__x0003__x0003_g_x0003__x0003__x0003__x0012__x0003__x0003__x0003_Peach Tea / august_x0001__x0003__x0003__x0003__x0003__x0003__x0003__x0003__x0003__x0003__x0004__x0005__x0004__x0004__x0004__x0004__x0004__x0004__x0004__x0004__x0004__x0004__x0003__x0004__x0004__x0004_J44o_x0004__x0004__x0004_=IF(AA32 = 1, RiskNormal(J31 * 0.5, J32 * 0.5, RiskTruncate(0,)), RiskNormal(J31, J32, RiskTruncate(0,)))*$F$11_x0015__x0004__x0004__x0004_Peach Tea_x0001_A44_x0001_J36_x0001_sep_x0002__x0004__x0004__x0004__x0004__x0004__x0004__x0004_Ò_x0004__x0004__x0004__x000E__x0004__x0004__x0004_@_x0004__x0004__x0004__x000F__x0004__x0004__x0004_Peach Tea / sep_x0001__x0004__x0004__x0004__x0004__x0004__x0004__x0004__x0004__x0004__x0004__x0004__x0004__x0004__x0004__x0004__x0004__x0004__x0004__x0004_Ó_x0004__x0004__x0004_B_x0004__x0004__x0004_h_x0004__x0004__x0004__x000F__x0004__x0004__x0004_Peach Tea / sep_x0001__x0004__x0004__x0004__x0004__x0004__x0005__x0004__x0004__x0004__x0004__x0004__x0004__x0004__x0004__x0004__x0004__x0004__x0004__x0004__x0004__x0004__x0003__x0004__x0004__x0004_K44o_x0004__x0004__x0004_=IF(AB32 = 1, RiskNormal(K31 * 0.5, K32 * 0.5, RiskTruncate(0,)), RiskNormal(K31, K32, RiskTruncate(0,)))*$F$11_x0015__x0004__x0004__x0004_Peach Tea_x0001_A44_x0001_K36_x0001_oct_x0002__x0004__x0004__x0004__x0004__x0004__x0004__x0004_Ô_x0004__x0004__x0004__x000E__x0004__x0004__x0004_@_x0004__x0004__x0004__x000F__x0004__x0004__x0004_Peach Tea / oct_x0001__x0004__x0004__x0004__x0004__x0004__x0004__x0004__x0004__x0004__x0004__x0004__x0004__x0004__x0004__x0004__x0004__x0004__x0004__x0004_Õ_x0004__x0004__x0004_B_x0004__x0004__x0004_h_x0004__x0004__x0004__x000F__x0004__x0004__x0004_Peach Tea / oct_x0004__x0005__x0001__x0004__x0004__x0004__x0004__x0004__x0004__x0004__x0004__x0004__x0004__x0004__x0004__x0004__x0004__x0004__x0004__x0004__x0004__x0004__x0003__x0004__x0004__x0004_L44o_x0004__x0004__x0004_=IF(AC32 = 1, RiskNormal(L31 * 0.5, L32 * 0.5, RiskTruncate(0,)), RiskNormal(L31, L32, RiskTruncate(0,)))*$F$11_x0015__x0004__x0004__x0004_Peach Tea_x0001_A44_x0001_L36_x0001_nov_x0002__x0004__x0004__x0004__x0004__x0004__x0004__x0004_Ö_x0004__x0004__x0004__x000E__x0004__x0004__x0004_@_x0004__x0004__x0004__x000F__x0004__x0004__x0004_Peach Tea / nov_x0001__x0004__x0004__x0004__x0004__x0004__x0004__x0004__x0004__x0004__x0004__x0004__x0004__x0004__x0004__x0004__x0004__x0004__x0004__x0004_×_x0004__x0004__x0004_B_x0004__x0004__x0004_h_x0004__x0004__x0004__x000F__x0004__x0004__x0004_Peach Tea _x0004__x0005_/ nov_x0001__x0004__x0004__x0004__x0004__x0004__x0004__x0004__x0004__x0004__x0004__x0004__x0004__x0004__x0004__x0004__x0004__x0004__x0004__x0004__x0003__x0004__x0004__x0004_M44o_x0004__x0004__x0004_=IF(AD32 = 1, RiskNormal(M31 * 0.5, M32 * 0.5, RiskTruncate(0,)), RiskNormal(M31, M32, RiskTruncate(0,)))*$F$11_x0015__x0004__x0004__x0004_Peach Tea_x0001_A44_x0001_M36_x0001_dec_x0002__x0004__x0004__x0004__x0004__x0004__x0004__x0004_Ø_x0004__x0004__x0004__x000E__x0004__x0004__x0004_@_x0004__x0004__x0004__x000F__x0004__x0004__x0004_Peach Tea / dec_x0001__x0004__x0004__x0004__x0004__x0004__x0004__x0004__x0004__x0004__x0004__x0004__x0004__x0004__x0004__x0004__x0004__x0004__x0004__x0004_Ù_x0004__x0004__x0004_B_x0004__x0004__x0004_h_x0004__x0004__x0004__x000F__x0004__x0004__x0004_Peach_x0004__x0005_ Tea / dec_x0001__x0004__x0004__x0004__x0004__x0004__x0004__x0004__x0004__x0004__x0004__x0004__x0004__x0004__x0004__x0004__x0004__x0004__x0004__x0004__x0003__x0004__x0004__x0004_B45n_x0004__x0004__x0004_=IF(S32 = 1, RiskNormal(B31 * 0.5, B32 * 0.5, RiskTruncate(0,)), RiskNormal(B31, B32, RiskTruncate(0,)))*$F$12_x0016__x0004__x0004__x0004_Lychee tea_x0001_A45_x0001_B36_x0001_Jan_x0002__x0004__x0004__x0004__x0004__x0004__x0004__x0004_Ú_x0004__x0004__x0004__x000D__x0004__x0004__x0004_?_x0004__x0004__x0004__x0010__x0004__x0004__x0004_Lychee tea / Jan_x0001__x0004__x0004__x0004__x0004__x0004__x0004__x0004__x0004__x0004__x0004__x0004__x0004__x0004__x0004__x0004__x0004__x0004__x0004__x0004_Û_x0004__x0004__x0004_A_x0004__x0004__x0004_g_x0004__x0004__x0004__x0010__x0004__x0004__x0004__x0005__x0004_Lychee tea / Jan_x0001__x0004__x0004__x0004__x0004__x0004__x0004__x0004__x0004__x0004__x0004__x0004__x0004__x0004__x0004__x0004__x0004__x0004__x0004__x0004__x0003__x0004__x0004__x0004_C45n_x0004__x0004__x0004_=IF(T32 = 1, RiskNormal(C31 * 0.5, C32 * 0.5, RiskTruncate(0,)), RiskNormal(C31, C32, RiskTruncate(0,)))*$F$12_x0016__x0004__x0004__x0004_Lychee tea_x0001_A45_x0001_C36_x0001_feb_x0002__x0004__x0004__x0004__x0004__x0004__x0004__x0004_Ü_x0004__x0004__x0004__x000D__x0004__x0004__x0004_?_x0004__x0004__x0004__x0010__x0004__x0004__x0004_Lychee tea / feb_x0001__x0004__x0004__x0004__x0004__x0004__x0004__x0004__x0004__x0004__x0004__x0004__x0004__x0004__x0004__x0004__x0004__x0004__x0004__x0004_Ý_x0004__x0004__x0004_A_x0004__x0004__x0004__x0004__x0005_g_x0004__x0004__x0004__x0010__x0004__x0004__x0004_Lychee tea / feb_x0001__x0004__x0004__x0004__x0004__x0004__x0004__x0004__x0004__x0004__x0004__x0004__x0004__x0004__x0004__x0004__x0004__x0004__x0004__x0004__x0003__x0004__x0004__x0004_D45n_x0004__x0004__x0004_=IF(U32 = 1, RiskNormal(D31 * 0.5, D32 * 0.5, RiskTruncate(0,)), RiskNormal(D31, D32, RiskTruncate(0,)))*$F$12_x0018__x0004__x0004__x0004_Lychee tea_x0001_A45_x0001_D36_x0001_march_x0002__x0004__x0004__x0004__x0004__x0004__x0004__x0004_Þ_x0004__x0004__x0004__x000D__x0004__x0004__x0004_?_x0004__x0004__x0004__x0012__x0004__x0004__x0004_Lychee tea / march_x0001__x0004__x0004__x0004__x0004__x0004__x0004__x0004__x0004__x0004__x0004__x0004__x0004__x0004__x0004__x0004__x0004__x0004__x0005__x0004__x0004__x0004_ß_x0004__x0004__x0004_A_x0004__x0004__x0004_g_x0004__x0004__x0004__x0012__x0004__x0004__x0004_Lychee tea / march_x0001__x0004__x0004__x0004__x0004__x0004__x0004__x0004__x0004__x0004__x0004__x0004__x0004__x0004__x0004__x0004__x0004__x0004__x0004__x0004__x0003__x0004__x0004__x0004_E45n_x0004__x0004__x0004_=IF(V32 = 1, RiskNormal(E31 * 0.5, E32 * 0.5, RiskTruncate(0,)), RiskNormal(E31, E32, RiskTruncate(0,)))*$F$12_x0018__x0004__x0004__x0004_Lychee tea_x0001_A45_x0001_E36_x0001_april_x0002__x0004__x0004__x0004__x0004__x0004__x0004__x0004_à_x0004__x0004__x0004__x000D__x0004__x0004__x0004_?_x0004__x0004__x0004__x0012__x0004__x0004__x0004_Lychee tea / april_x0001__x0004__x0004__x0004__x0004__x0005__x0004__x0004__x0004__x0004__x0004__x0004__x0004__x0004__x0004__x0004__x0004__x0004__x0004__x0004__x0004__x0004_á_x0004__x0004__x0004_A_x0004__x0004__x0004_g_x0004__x0004__x0004__x0012__x0004__x0004__x0004_Lychee tea / april_x0001__x0004__x0004__x0004__x0004__x0004__x0004__x0004__x0004__x0004__x0004__x0004__x0004__x0004__x0004__x0004__x0004__x0004__x0004__x0004__x0003__x0004__x0004__x0004_F45n_x0004__x0004__x0004_=IF(W32 = 1, RiskNormal(F31 * 0.5, F32 * 0.5, RiskTruncate(0,)), RiskNormal(F31, F32, RiskTruncate(0,)))*$F$12_x0016__x0004__x0004__x0004_Lychee tea_x0001_A45_x0001_F36_x0001_may_x0002__x0004__x0004__x0004__x0004__x0004__x0004__x0004_â_x0004__x0004__x0004__x000D__x0004__x0004__x0004_?_x0004__x0004__x0004__x0010__x0004__x0004__x0004_Lychee tea _x0004__x0005_/ may_x0001__x0004__x0004__x0004__x0004__x0004__x0004__x0004__x0004__x0004__x0004__x0004__x0004__x0004__x0004__x0004__x0004__x0004__x0004__x0004_ã_x0004__x0004__x0004_A_x0004__x0004__x0004_g_x0004__x0004__x0004__x0010__x0004__x0004__x0004_Lychee tea / may_x0001__x0004__x0004__x0004__x0004__x0004__x0004__x0004__x0004__x0004__x0004__x0004__x0004__x0004__x0004__x0004__x0004__x0004__x0004__x0004__x0003__x0004__x0004__x0004_G45n_x0004__x0004__x0004_=IF(X32 = 1, RiskNormal(G31 * 0.5, G32 * 0.5, RiskTruncate(0,)), RiskNormal(G31, G32, RiskTruncate(0,)))*$F$12_x0017__x0004__x0004__x0004_Lychee tea_x0001_A45_x0001_G36_x0001_june_x0002__x0004__x0004__x0004__x0004__x0004__x0004__x0004_ä_x0004__x0004__x0004__x000D__x0004__x0004__x0004_?_x0004__x0004__x0004__x0011__x0004__x0004__x0004_Lyc_x0004__x0005_hee tea / june_x0001__x0004__x0004__x0004__x0004__x0004__x0004__x0004__x0004__x0004__x0004__x0004__x0004__x0004__x0004__x0004__x0004__x0004__x0004__x0004_å_x0004__x0004__x0004_A_x0004__x0004__x0004_g_x0004__x0004__x0004__x0011__x0004__x0004__x0004_Lychee tea / june_x0001__x0004__x0004__x0004__x0004__x0004__x0004__x0004__x0004__x0004__x0004__x0004__x0004__x0004__x0004__x0004__x0004__x0004__x0004__x0004__x0003__x0004__x0004__x0004_H45n_x0004__x0004__x0004_=IF(Y32 = 1, RiskNormal(H31 * 0.5, H32 * 0.5, RiskTruncate(0,)), RiskNormal(H31, H32, RiskTruncate(0,)))*$F$12_x0017__x0004__x0004__x0004_Lychee tea_x0001_A45_x0001_H36_x0001_july_x0002__x0004__x0004__x0004__x0004__x0004__x0004__x0004_æ_x0004__x0004__x0004__x000D__x0004__x0004__x0004_?_x0004__x0005__x0004__x0004__x0004__x0011__x0004__x0004__x0004_Lychee tea / july_x0001__x0004__x0004__x0004__x0004__x0004__x0004__x0004__x0004__x0004__x0004__x0004__x0004__x0004__x0004__x0004__x0004__x0004__x0004__x0004_ç_x0004__x0004__x0004_A_x0004__x0004__x0004_g_x0004__x0004__x0004__x0011__x0004__x0004__x0004_Lychee tea / july_x0001__x0004__x0004__x0004__x0004__x0004__x0004__x0004__x0004__x0004__x0004__x0004__x0004__x0004__x0004__x0004__x0004__x0004__x0004__x0004__x0003__x0004__x0004__x0004_I45n_x0004__x0004__x0004_=IF(Z32 = 1, RiskNormal(I31 * 0.5, I32 * 0.5, RiskTruncate(0,)), RiskNormal(I31, I32, RiskTruncate(0,)))*$F$12_x0019__x0004__x0004__x0004_Lychee tea_x0001_A45_x0001_I36_x0001_august_x0002__x0004__x0004__x0004__x0004_.0...è..._x000D_...?..._x0013_...Lychee tea / august_x0001_...................é...A...g..._x0013_.ýÿÿÿ_x0002__x0002_.._x0003__x0002_.._x0004__x0002_.._x0005__x0002_.._x0006__x0002_.._x0007__x0002_.._x0008__x0002_..	_x0002_..0_x0002_.._x000B__x0002_.._x000C__x0002_.._x000D__x0002_.._x000E__x0002_.._x000F__x0002_.._x0010__x0002_.._x0011__x0002_.._x0012__x0002_.._x0013__x0002_.._x0014__x0002_.._x0015__x0002_.._x0016__x0002_.._x0017__x0002_.._x0018__x0002_.._x0019__x0002_.._x001A__x0002_.._x001B__x0002_.._x001C__x0002_.._x001D__x0002_.._x001E__x0002_.._x001F__x0002_.. _x0002_..!_x0002_.."_x0002_..#_x0002_..$_x0002_..%_x0002_..&amp;_x0002_..'_x0002_..(_x0002_..)_x0002_..*_x0002_..+_x0002_..,_x0002_..-_x0002_.._x0001__x0003_._x0002__x0001__x0001_/_x0002__x0001__x0001_0_x0002__x0001__x0001_1_x0002__x0001__x0001_2_x0002__x0001__x0001_3_x0002__x0001__x0001_4_x0002__x0001__x0001_5_x0002__x0001__x0001_6_x0002__x0001__x0001_7_x0002__x0001__x0001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_x0004__x0005_m_x0002__x0004__x0004_n_x0002__x0004__x0004_o_x0002__x0004__x0004_p_x0002__x0004__x0004_q_x0002__x0004__x0004_r_x0002__x0004__x0004_s_x0002__x0004__x0004_t_x0002__x0004__x0004_u_x0002__x0004__x0004_v_x0002__x0004__x0004_w_x0002__x0004__x0004_x_x0002__x0004__x0004_y_x0002__x0004__x0004_z_x0002__x0004__x0004_{_x0002__x0004__x0004_|_x0002__x0004__x0004_}_x0002__x0004__x0004_~_x0002__x0004__x0004__x0002__x0004__x0004__x0002__x0004__x0004__x0004__x0004_Lychee tea / august_x0001__x0004__x0004__x0004__x0004__x0004__x0004__x0004__x0004__x0004__x0004__x0004__x0004__x0004__x0004__x0004__x0004__x0004__x0004__x0004__x0003__x0004__x0004__x0004_J45o_x0004__x0004__x0004_=IF(AA32 = 1, RiskNormal(J31 * 0.5, J32 * 0.5, RiskTruncate(0,)), RiskNormal(J31, J32, RiskTruncate(0,)))*$F$12_x0016__x0004__x0004__x0004_Lyche_x0004__x0005_e tea_x0001_A45_x0001_J36_x0001_sep_x0002__x0004__x0004__x0004__x0004__x0004__x0004__x0004_ê_x0004__x0004__x0004__x000E__x0004__x0004__x0004_@_x0004__x0004__x0004__x0010__x0004__x0004__x0004_Lychee tea / sep_x0001__x0004__x0004__x0004__x0004__x0004__x0004__x0004__x0004__x0004__x0004__x0004__x0004__x0004__x0004__x0004__x0004__x0004__x0004__x0004_ë_x0004__x0004__x0004_B_x0004__x0004__x0004_h_x0004__x0004__x0004__x0010__x0004__x0004__x0004_Lychee tea / sep_x0001__x0004__x0004__x0004__x0004__x0004__x0004__x0004__x0004__x0004__x0004__x0004__x0004__x0004__x0004__x0004__x0004__x0004__x0004__x0004__x0003__x0004__x0004__x0004_K45o_x0004__x0004__x0004_=IF(AB32 = 1, RiskNormal(K31 * 0.5, K32 * 0.5, RiskTruncate(0,)), RiskNormal(K31, K32, RiskTruncate(0,)))*$F$12_x0016__x0004__x0005__x0004__x0004__x0004_Lychee tea_x0001_A45_x0001_K36_x0001_oct_x0002__x0004__x0004__x0004__x0004__x0004__x0004__x0004_ì_x0004__x0004__x0004__x000E__x0004__x0004__x0004_@_x0004__x0004__x0004__x0010__x0004__x0004__x0004_Lychee tea / oct_x0001__x0004__x0004__x0004__x0004__x0004__x0004__x0004__x0004__x0004__x0004__x0004__x0004__x0004__x0004__x0004__x0004__x0004__x0004__x0004_í_x0004__x0004__x0004_B_x0004__x0004__x0004_h_x0004__x0004__x0004__x0010__x0004__x0004__x0004_Lychee tea / oct_x0001__x0004__x0004__x0004__x0004__x0004__x0004__x0004__x0004__x0004__x0004__x0004__x0004__x0004__x0004__x0004__x0004__x0004__x0004__x0004__x0003__x0004__x0004__x0004_L45o_x0004__x0004__x0004_=IF(AC32 = 1, RiskNormal(L31 * 0.5, L32 * 0.5, RiskTruncate(0,)), RiskNormal(L31, L32, RiskTruncate(0,))_x0004__x0005_)*$F$12_x0016__x0004__x0004__x0004_Lychee tea_x0001_A45_x0001_L36_x0001_nov_x0002__x0004__x0004__x0004__x0004__x0004__x0004__x0004_î_x0004__x0004__x0004__x000E__x0004__x0004__x0004_@_x0004__x0004__x0004__x0010__x0004__x0004__x0004_Lychee tea / nov_x0001__x0004__x0004__x0004__x0004__x0004__x0004__x0004__x0004__x0004__x0004__x0004__x0004__x0004__x0004__x0004__x0004__x0004__x0004__x0004_ï_x0004__x0004__x0004_B_x0004__x0004__x0004_h_x0004__x0004__x0004__x0010__x0004__x0004__x0004_Lychee tea / nov_x0001__x0004__x0004__x0004__x0004__x0004__x0004__x0004__x0004__x0004__x0004__x0004__x0004__x0004__x0004__x0004__x0004__x0004__x0004__x0004__x0003__x0004__x0004__x0004_M45o_x0004__x0004__x0004_=IF(AD32 = 1, RiskNormal(M31 * 0.5, M32 * 0.5, RiskTruncate(0,)), RiskNormal(M31, M32, RiskTrunc_x0004__x0005_ate(0,)))*$F$12_x0016__x0004__x0004__x0004_Lychee tea_x0001_A45_x0001_M36_x0001_dec_x0002__x0004__x0004__x0004__x0004__x0004__x0004__x0004_ð_x0004__x0004__x0004__x000E__x0004__x0004__x0004_@_x0004__x0004__x0004__x0010__x0004__x0004__x0004_Lychee tea / dec_x0001__x0004__x0004__x0004__x0004__x0004__x0004__x0004__x0004__x0004__x0004__x0004__x0004__x0004__x0004__x0004__x0004__x0004__x0004__x0004_ñ_x0004__x0004__x0004_B_x0004__x0004__x0004_h_x0004__x0004__x0004__x0010__x0004__x0004__x0004_Lychee tea / dec_x0001__x0004__x0004__x0004__x0004__x0004__x0004__x0004__x0004__x0004__x0004__x0004__x0004__x0004__x0004__x0004__x0004__x0004__x0004__x0004__x0003__x0004__x0004__x0004_B46n_x0004__x0004__x0004_=IF(S32 = 1, RiskNormal(B31 * 0.5, B32 * 0.5, RiskTruncate(0,)), RiskNormal(B31, B32, Ri_x0004__x0005_skTruncate(0,)))*$F$13_x0015__x0004__x0004__x0004_Guava tea_x0001_A46_x0001_B36_x0001_Jan_x0002__x0004__x0004__x0004__x0004__x0004__x0004__x0004_ò_x0004__x0004__x0004__x000D__x0004__x0004__x0004_?_x0004__x0004__x0004__x000F__x0004__x0004__x0004_Guava tea / Jan_x0001__x0004__x0004__x0004__x0004__x0004__x0004__x0004__x0004__x0004__x0004__x0004__x0004__x0004__x0004__x0004__x0004__x0004__x0004__x0004_ó_x0004__x0004__x0004_A_x0004__x0004__x0004_g_x0004__x0004__x0004__x000F__x0004__x0004__x0004_Guava tea / Jan_x0001__x0004__x0004__x0004__x0004__x0004__x0004__x0004__x0004__x0004__x0004__x0004__x0004__x0004__x0004__x0004__x0004__x0004__x0004__x0004__x0003__x0004__x0004__x0004_C46n_x0004__x0004__x0004_=IF(T32 = 1, RiskNormal(C31 * 0.5, C32 * 0.5, RiskTruncate(0,)), RiskNormal(C31, C32_x0004__x0005_, RiskTruncate(0,)))*$F$13_x0015__x0004__x0004__x0004_Guava tea_x0001_A46_x0001_C36_x0001_feb_x0002__x0004__x0004__x0004__x0004__x0004__x0004__x0004_ô_x0004__x0004__x0004__x000D__x0004__x0004__x0004_?_x0004__x0004__x0004__x000F__x0004__x0004__x0004_Guava tea / feb_x0001__x0004__x0004__x0004__x0004__x0004__x0004__x0004__x0004__x0004__x0004__x0004__x0004__x0004__x0004__x0004__x0004__x0004__x0004__x0004_õ_x0004__x0004__x0004_A_x0004__x0004__x0004_g_x0004__x0004__x0004__x000F__x0004__x0004__x0004_Guava tea / feb_x0001__x0004__x0004__x0004__x0004__x0004__x0004__x0004__x0004__x0004__x0004__x0004__x0004__x0004__x0004__x0004__x0004__x0004__x0004__x0004__x0003__x0004__x0004__x0004_D46n_x0004__x0004__x0004_=IF(U32 = 1, RiskNormal(D31 * 0.5, D32 * 0.5, RiskTruncate(0,)), RiskNormal(D31,_x0004__x0005_ D32, RiskTruncate(0,)))*$F$13_x0017__x0004__x0004__x0004_Guava tea_x0001_A46_x0001_D36_x0001_march_x0002__x0004__x0004__x0004__x0004__x0004__x0004__x0004_ö_x0004__x0004__x0004__x000D__x0004__x0004__x0004_?_x0004__x0004__x0004__x0011__x0004__x0004__x0004_Guava tea / march_x0001__x0004__x0004__x0004__x0004__x0004__x0004__x0004__x0004__x0004__x0004__x0004__x0004__x0004__x0004__x0004__x0004__x0004__x0004__x0004_÷_x0004__x0004__x0004_A_x0004__x0004__x0004_g_x0004__x0004__x0004__x0011__x0004__x0004__x0004_Guava tea / march_x0001__x0004__x0004__x0004__x0004__x0004__x0004__x0004__x0004__x0004__x0004__x0004__x0004__x0004__x0004__x0004__x0004__x0004__x0004__x0004__x0003__x0004__x0004__x0004_E46n_x0004__x0004__x0004_=IF(V32 = 1, RiskNormal(E31 * 0.5, E32 * 0.5, RiskTruncate(0,)), RiskN_x0004__x0005_ormal(E31, E32, RiskTruncate(0,)))*$F$13_x0017__x0004__x0004__x0004_Guava tea_x0001_A46_x0001_E36_x0001_april_x0002__x0004__x0004__x0004__x0004__x0004__x0004__x0004_ø_x0004__x0004__x0004__x000D__x0004__x0004__x0004_?_x0004__x0004__x0004__x0011__x0004__x0004__x0004_Guava tea / april_x0001__x0004__x0004__x0004__x0004__x0004__x0004__x0004__x0004__x0004__x0004__x0004__x0004__x0004__x0004__x0004__x0004__x0004__x0004__x0004_ù_x0004__x0004__x0004_A_x0004__x0004__x0004_g_x0004__x0004__x0004__x0011__x0004__x0004__x0004_Guava tea / april_x0001__x0004__x0004__x0004__x0004__x0004__x0004__x0004__x0004__x0004__x0004__x0004__x0004__x0004__x0004__x0004__x0004__x0004__x0004__x0004__x0003__x0004__x0004__x0004_F46n_x0004__x0004__x0004_=IF(W32 = 1, RiskNormal(F31 * 0.5, F32 * 0.5, RiskTruncate(0_x0004__x0005_,)), RiskNormal(F31, F32, RiskTruncate(0,)))*$F$13_x0015__x0004__x0004__x0004_Guava tea_x0001_A46_x0001_F36_x0001_may_x0002__x0004__x0004__x0004__x0004__x0004__x0004__x0004_ú_x0004__x0004__x0004__x000D__x0004__x0004__x0004_?_x0004__x0004__x0004__x000F__x0004__x0004__x0004_Guava tea / may_x0001__x0004__x0004__x0004__x0004__x0004__x0004__x0004__x0004__x0004__x0004__x0004__x0004__x0004__x0004__x0004__x0004__x0004__x0004__x0004_û_x0004__x0004__x0004_A_x0004__x0004__x0004_g_x0004__x0004__x0004__x000F__x0004__x0004__x0004_Guava tea / may_x0001__x0004__x0004__x0004__x0004__x0004__x0004__x0004__x0004__x0004__x0004__x0004__x0004__x0004__x0004__x0004__x0004__x0004__x0004__x0004__x0003__x0004__x0004__x0004_G46n_x0004__x0004__x0004_=IF(X32 = 1, RiskNormal(G31 * 0.5, G32 * 0.5, RiskTrunca_x0004__x0005_te(0,)), RiskNormal(G31, G32, RiskTruncate(0,)))*$F$13_x0016__x0004__x0004__x0004_Guava tea_x0001_A46_x0001_G36_x0001_june_x0002__x0004__x0004__x0004__x0004__x0004__x0004__x0004_ü_x0004__x0004__x0004__x000D__x0004__x0004__x0004_?_x0004__x0004__x0004__x0010__x0004__x0004__x0004_Guava tea / june_x0001__x0004__x0004__x0004__x0004__x0004__x0004__x0004__x0004__x0004__x0004__x0004__x0004__x0004__x0004__x0004__x0004__x0004__x0004__x0004_ý_x0004__x0004__x0004_A_x0004__x0004__x0004_g_x0004__x0004__x0004__x0010__x0004__x0004__x0004_Guava tea / june_x0001__x0004__x0004__x0004__x0004__x0004__x0004__x0004__x0004__x0004__x0004__x0004__x0004__x0004__x0004__x0004__x0004__x0004__x0004__x0004__x0003__x0004__x0004__x0004_H46n_x0004__x0004__x0004_=IF(Y32 = 1, RiskNormal(H31 * 0.5, H32 * 0.5, Ris_x0004__x0005_kTruncate(0,)), RiskNormal(H31, H32, RiskTruncate(0,)))*$F$13_x0016__x0004__x0004__x0004_Guava tea_x0001_A46_x0001_H36_x0001_july_x0002__x0004__x0004__x0004__x0004__x0004__x0004__x0004_þ_x0004__x0004__x0004__x000D__x0004__x0004__x0004_?_x0004__x0004__x0004__x0010__x0004__x0004__x0004_Guava tea / july_x0001__x0004__x0004__x0004__x0004__x0004__x0004__x0004__x0004__x0004__x0004__x0004__x0004__x0004__x0004__x0004__x0004__x0004__x0004__x0004_ÿ_x0004__x0004__x0004_A_x0004__x0004__x0004_g_x0004__x0004__x0004__x0010__x0004__x0004__x0004_Guava tea / july_x0001__x0004__x0004__x0004__x0004__x0004__x0004__x0004__x0004__x0004__x0004__x0004__x0004__x0004__x0004__x0004__x0004__x0004__x0004__x0004__x0003__x0004__x0004__x0004_I46n_x0004__x0004__x0004_=IF(Z32 = 1, RiskNormal(I31 * 0.5, I32 * 0_x0004__x0005_.5, RiskTruncate(0,)), RiskNormal(I31, I32, RiskTruncate(0,)))*$F$13_x0018__x0004__x0004__x0004_Guava tea_x0001_A46_x0001_I36_x0001_august_x0002__x0004__x0004__x0004__x0004__x0004__x0004__x0004__x0004__x0001__x0004__x0004__x000D__x0004__x0004__x0004_?_x0004__x0004__x0004__x0012__x0004__x0004__x0004_Guava tea / august_x0001__x0004__x0004__x0004__x0004__x0004__x0004__x0004__x0004__x0004__x0004__x0004__x0004__x0004__x0004__x0004__x0004__x0004__x0004__x0004__x0001__x0001__x0004__x0004_A_x0004__x0004__x0004_g_x0004__x0004__x0004__x0012__x0004__x0004__x0004_Guava tea / august_x0001__x0004__x0004__x0004__x0004__x0004__x0004__x0004__x0004__x0004__x0004__x0004__x0004__x0004__x0004__x0004__x0004__x0004__x0004__x0004__x0003__x0004__x0004__x0004_J46o_x0004__x0004__x0004_=IF(AA32 = 1, RiskNormal(J31 _x0004__x0005_* 0.5, J32 * 0.5, RiskTruncate(0,)), RiskNormal(J31, J32, RiskTruncate(0,)))*$F$13_x0015__x0004__x0004__x0004_Guava tea_x0001_A46_x0001_J36_x0001_sep_x0002__x0004__x0004__x0004__x0004__x0004__x0004__x0004__x0002__x0001__x0004__x0004__x000E__x0004__x0004__x0004_@_x0004__x0004__x0004__x000F__x0004__x0004__x0004_Guava tea / sep_x0001__x0004__x0004__x0004__x0004__x0004__x0004__x0004__x0004__x0004__x0004__x0004__x0004__x0004__x0004__x0004__x0004__x0004__x0004__x0004__x0003__x0001__x0004__x0004_B_x0004__x0004__x0004_h_x0004__x0004__x0004__x000F__x0004__x0004__x0004_Guava tea / sep_x0001__x0004__x0004__x0004__x0004__x0004__x0004__x0004__x0004__x0004__x0004__x0004__x0004__x0004__x0004__x0004__x0004__x0004__x0004__x0004__x0003__x0004__x0004__x0004_K46o_x0004__x0004__x0004_=IF(AB32 = 1, RiskNormal_x0006__x0007_(K31 * 0.5, K32 * 0.5, RiskTruncate(0,)), RiskNormal(K31, K32, RiskTruncate(0,)))*$F$13_x0015__x0006__x0006__x0006_Guava tea_x0001_A46_x0001_K36_x0001_oct_x0002__x0006__x0006__x0006__x0006__x0006__x0006__x0006__x0004__x0001__x0006__x0006__x000E__x0006__x0006__x0006_@_x0006__x0006__x0006__x000F__x0006__x0006__x0006_Guava tea / oct_x0001__x0006__x0006__x0006__x0006__x0006__x0006__x0006__x0006__x0006__x0006__x0006__x0006__x0006__x0006__x0006__x0006__x0006__x0006__x0006__x0005__x0001__x0006__x0006_B_x0006__x0006__x0006_h_x0006__x0006__x0006__x000F__x0006__x0006__x0006_Guava tea / oct_x0001__x0006__x0006__x0006__x0006__x0006__x0006__x0006__x0006__x0006__x0006__x0006__x0006__x0006__x0006__x0006__x0006__x0006__x0006__x0006__x0003__x0006__x0006__x0006_L46o_x0006__x0006__x0006_=IF(AC32 = 1, RiskN_x0004__x0005_ormal(L31 * 0.5, L32 * 0.5, RiskTruncate(0,)), RiskNormal(L31, L32, RiskTruncate(0,)))*$F$13_x0015__x0004__x0004__x0004_Guava tea_x0001_A46_x0001_L36_x0001_nov_x0002__x0004__x0004__x0004__x0004__x0004__x0004__x0004__x0006__x0001__x0004__x0004__x000E__x0004__x0004__x0004_@_x0004__x0004__x0004__x000F__x0004__x0004__x0004_Guava tea / nov_x0001__x0004__x0004__x0004__x0004__x0004__x0004__x0004__x0004__x0004__x0004__x0004__x0004__x0004__x0004__x0004__x0004__x0004__x0004__x0004__x0007__x0001__x0004__x0004_B_x0004__x0004__x0004_h_x0004__x0004__x0004__x000F__x0004__x0004__x0004_Guava tea / nov_x0001__x0004__x0004__x0004__x0004__x0004__x0004__x0004__x0004__x0004__x0004__x0004__x0004__x0004__x0004__x0004__x0004__x0004__x0004__x0004__x0003__x0004__x0004__x0004_M46o_x0004__x0004__x0004_=IF(AD32 = 1, _x0004__x0005_RiskNormal(M31 * 0.5, M32 * 0.5, RiskTruncate(0,)), RiskNormal(M31, M32, RiskTruncate(0,)))*$F$13_x0015__x0004__x0004__x0004_Guava tea_x0001_A46_x0001_M36_x0001_dec_x0002__x0004__x0004__x0004__x0004__x0004__x0004__x0004__x0008__x0001__x0004__x0004__x000E__x0004__x0004__x0004_@_x0004__x0004__x0004__x000F__x0004__x0004__x0004_Guava tea / dec_x0001__x0004__x0004__x0004__x0004__x0004__x0004__x0004__x0004__x0004__x0004__x0004__x0004__x0004__x0004__x0004__x0004__x0004__x0004__x0004_	_x0001__x0004__x0004_B_x0004__x0004__x0004_h_x0004__x0004__x0004__x000F__x0004__x0004__x0004_Guava tea / dec_x0001__x0004__x0004__x0004__x0004__x0004__x0004__x0004__x0004__x0004__x0004__x0004__x0004__x0004__x0004__x0004__x0004__x0004__x0004__x0004__x0003__x0004__x0004__x0004_B48 _x0004__x0004__x0004_=RiskTria_x0002__x0004_ng($E$17, $E$18, $E$19)_x001A__x0002__x0002__x0002_Variable costs_x0001_A48_x0001_B36_x0001_Jan_x0001__x0002__x0002__x0002__x0002__x0002__x0002__x0002__x0004__x0001__x0002__x0002__x0001__x0002__x0002__x0002_ _x0002__x0002__x0002__x0014__x0002__x0002__x0002_Variable costs / Jan_x0001__x0002__x0002__x0002__x0002__x0002__x0002__x0002__x0002__x0002__x0002__x0002__x0002__x0002__x0002__x0002__x0002__x0002__x0002__x0002__x0003__x0002__x0002__x0002_B50#_x0002__x0002__x0002_=RiskTriang($E$17, $E$18, $E$19)*E4_x001B__x0002__x0002__x0002_Long jing green_x0001_A50_x0001_B36_x0001_Jan_x0001__x0002__x0002__x0002__x0002__x0002__x0002__x0002__x000B__x0001__x0002__x0002__x0001__x0002__x0002__x0002_ _x0002__x0002__x0002__x0015__x0002__x0002__x0002_Long jing green / Jan_x0001__x0002__x0002__x0002__x0002__x0002__x0002__x0002__x0002__x0002__x0002__x0002__x0002__x0002__x0004__x0002__x0002__x0002__x0002__x0002__x0002__x0002__x0003__x0002__x0002__x0002_B51#_x0002__x0002__x0002_=RiskTriang($E$17, $E$18, $E$19)*E5 _x0002__x0002__x0002_High mountain oolong_x0001_A51_x0001_B36_x0001_Jan_x0001__x0002__x0002__x0002__x0002__x0002__x0002__x0002__x000C__x0001__x0002__x0002__x0001__x0002__x0002__x0002_ _x0002__x0002__x0002__x001A__x0002__x0002__x0002_High mountain oolong / Jan_x0001__x0002__x0002__x0002__x0002__x0002__x0002__x0002__x0002__x0002__x0002__x0002__x0002__x0002__x0002__x0002__x0002__x0002__x0002__x0002__x0003__x0002__x0002__x0002_B52#_x0002__x0002__x0002_=RiskTriang($E$17, $E$18, $E$19)*E6_x0018__x0002__x0002__x0002_Yunnan black_x0001_A52_x0001_B36_x0001_Jan_x0001__x0002__x0002__x0002__x0002__x0002__x0002__x0002__x000D__x0001__x0002__x0002__x0001__x0002__x0002__x0002_ _x0002__x0002__x0002__x0004__x0002__x0012__x0002__x0002__x0002_Yunnan black / Jan_x0001__x0002__x0002__x0002__x0002__x0002__x0002__x0002__x0002__x0002__x0002__x0002__x0002__x0002__x0002__x0002__x0002__x0002__x0002__x0002__x0003__x0002__x0002__x0002_B53#_x0002__x0002__x0002_=RiskTriang($E$17, $E$18, $E$19)*E7_x0019__x0002__x0002__x0002_Jasmine Green_x0001_A53_x0001_B36_x0001_Jan_x0001__x0002__x0002__x0002__x0002__x0002__x0002__x0002__x000E__x0001__x0002__x0002__x0001__x0002__x0002__x0002_ _x0002__x0002__x0002__x0013__x0002__x0002__x0002_Jasmine Green / Jan_x0001__x0002__x0002__x0002__x0002__x0002__x0002__x0002__x0002__x0002__x0002__x0002__x0002__x0002__x0002__x0002__x0002__x0002__x0002__x0002__x0003__x0002__x0002__x0002_B54#_x0002__x0002__x0002_=RiskTriang($E$17, $E$18, $E$19)*E8_x001C__x0002__x0002__x0002_Assam Black Milk_x0001_A54_x0001__x0002__x0004_B36_x0001_Jan_x0001__x0002__x0002__x0002__x0002__x0002__x0002__x0002__x000F__x0001__x0002__x0002__x0001__x0002__x0002__x0002_ _x0002__x0002__x0002__x0016__x0002__x0002__x0002_Assam Black Milk / Jan_x0001__x0002__x0002__x0002__x0002__x0002__x0002__x0002__x0002__x0002__x0002__x0002__x0002__x0002__x0002__x0002__x0002__x0002__x0002__x0002__x0003__x0002__x0002__x0002_B55#_x0002__x0002__x0002_=RiskTriang($E$17, $E$18, $E$19)*E9_x001D__x0002__x0002__x0002_Brown sugar Latte_x0001_A55_x0001_B36_x0001_Jan_x0001__x0002__x0002__x0002__x0002__x0002__x0002__x0002__x0010__x0001__x0002__x0002__x0001__x0002__x0002__x0002_ _x0002__x0002__x0002__x0017__x0002__x0002__x0002_Brown sugar Latte / Jan_x0001__x0002__x0002__x0002__x0002__x0002__x0002__x0002__x0002__x0002__x0002__x0002__x0002__x0002__x0002__x0002__x0002__x0002__x0002__x0002__x0003__x0002__x0002__x0002_B56$_x0002__x0002__x0002_=RiskTriang($E$17, $E$_x0002__x0004_18, $E$19)*E10_x0018__x0002__x0002__x0002_Matcha latte_x0001_A56_x0001_B36_x0001_Jan_x0001__x0002__x0002__x0002__x0002__x0002__x0002__x0002__x0011__x0001__x0002__x0002__x0001__x0002__x0002__x0002_ _x0002__x0002__x0002__x0012__x0002__x0002__x0002_Matcha latte / Jan_x0001__x0002__x0002__x0002__x0002__x0002__x0002__x0002__x0002__x0002__x0002__x0002__x0002__x0002__x0002__x0002__x0002__x0002__x0002__x0002__x0003__x0002__x0002__x0002_B57$_x0002__x0002__x0002_=RiskTriang($E$17, $E$18, $E$19)*E11_x0015__x0002__x0002__x0002_Peach Tea_x0001_A57_x0001_B36_x0001_Jan_x0001__x0002__x0002__x0002__x0002__x0002__x0002__x0002__x0012__x0001__x0002__x0002__x0001__x0002__x0002__x0002_ _x0002__x0002__x0002__x000F__x0002__x0002__x0002_Peach Tea / Jan_x0001__x0002__x0002__x0002__x0002__x0002__x0002__x0002__x0002__x0002__x0002__x0002__x0002__x0002__x0002__x0002__x0002__x0002__x0002__x0002__x0003__x0002__x0002__x0002_B58$_x0002__x0002__x0002_=RiskT_x0002__x0004_riang($E$17, $E$18, $E$19)*E12_x0016__x0002__x0002__x0002_Lychee tea_x0001_A58_x0001_B36_x0001_Jan_x0001__x0002__x0002__x0002__x0002__x0002__x0002__x0002__x0013__x0001__x0002__x0002__x0001__x0002__x0002__x0002_ _x0002__x0002__x0002__x0010__x0002__x0002__x0002_Lychee tea / Jan_x0001__x0002__x0002__x0002__x0002__x0002__x0002__x0002__x0002__x0002__x0002__x0002__x0002__x0002__x0002__x0002__x0002__x0002__x0002__x0002__x0003__x0002__x0002__x0002_B59$_x0002__x0002__x0002_=RiskTriang($E$17, $E$18, $E$19)*E13_x0015__x0002__x0002__x0002_Guava tea_x0001_A59_x0001_B36_x0001_Jan_x0001__x0002__x0002__x0002__x0002__x0002__x0002__x0002__x0014__x0001__x0002__x0002__x0001__x0002__x0002__x0002_ _x0002__x0002__x0002__x000F__x0002__x0002__x0002_Guava tea / Jan_x0001__x0002__x0002__x0002__x0002__x0002__x0002__x0002__x0002__x0002__x0002__x0002__x0002__x0002__x0002__x0002__x0002__x0002__x0002__x0002__x0003__x0002__x0002__x0002_E_x0002__x0004_88_x001F__x0002__x0002__x0002_=RiskOutput("yearly sales")+O47_x0002__x0002__x0002__x0002__x0002__x0002__x0002__x0002__x0001__x0002__x0002__x0002__x0002__x0002__x0002__x0002__x0001__x0002__x0002__x0002__x001B__x0002__x0002__x0002__x0002__x0002__x0002__x0002__x000C__x0002__x0002__x0002_yearly sales_x0002__x0002__x0002__x0002__x0002__x0002__x0002__x0002__x0002__x0002_ÿÿÿÿÿÿÿÿÿÿÿÿÿÿÿÿÿÿÿÿÿÿÿÿÿÿÿÿÿÿÿÿÿÿÿÿÿÿÿÿÿÿ_x0002__x0002__x0003__x0002__x0002__x0002_G91'_x0002__x0002__x0002_=RiskOutput("yearly costs")+E90+E91+E92_x0002__x0002__x0002__x0002__x0002__x0002__x0002__x0002__x0001__x0002__x0002__x0002__x0001__x0002__x0002__x0002__x0001__x0002__x0002__x0002__x001B__x0002__x0002__x0002__x0002__x0002__x0002__x0002__x000C__x0002__x0002__x0002_yearly costs_x0002__x0002__x0002__x0002__x0002__x0002__x0002__x0002__x0002__x0002_ÿÿÿÿÿÿÿÿÿÿÿÿÿ_x0005__x0006_ÿÿÿÿÿÿÿÿÿÿÿÿÿÿÿÿÿÿÿÿÿÿÿÿÿÿÿÿÿ_x0005__x0005__x0003__x0005__x0005__x0005_E93_x001F__x0005__x0005__x0005_=RiskOutput()+D60-(C60+E60+E92)_x0019__x0005__x0005__x0005_Net Profit_x0001_D93_x0001_E87_x0001_Values_x0005__x0005__x0005__x0005__x0001__x0005__x0005__x0005__x0002__x0005__x0005__x0005__x0001__x0005__x0005__x0005__x000D__x0005__x0005__x0005__x0005__x0005__x0005__x0005__x0013__x0005__x0005__x0005_Net Profit / Values_x0005__x0005__x0005__x0005__x0005__x0005__x0005__x0005__x0001__x0005_ÿÿÿÿÿÿÿÿÿÿÿÿÿÿÿÿÿÿÿÿÿÿÿÿÿÿÿÿÿÿÿÿÿÿÿÿÿÿÿÿÿÿ_x0005__x0005__x0004__x0005__x0005__x0005_(_x0005__x0005__x0005_'[Qbus3330 assignment 2.xlsx]Sheet1'!E93._x0002__x0004__x0002__x0002__x0002_'[Qbus3330 assignment 2.xlsx]ro_HiddenInfo'!B1(_x0002__x0002__x0002_'[Qbus3330 assignment 2.xlsx]Sheet1'!V26(_x0002__x0002__x0002_'[Qbus3330 assignment 2.xlsx]Sheet1'!T29_x0001__x0002__x0002__x0002__x0005__x0002__x0002__x0002_Sim#1_x0002__x0002__x0002__x0002__x0002__x0002__x0008__x0002__x0002__x0002_MJWR2HCF_x0003__x0002__x0002__x0002_&amp;_x0002__x0002__x0002_	_x0001__x0002__x0002__x0002__x0002_?ÿÿÿÿÿÿÿÿÿÿÿÿÿÿÿÿÿÿÿÿÿÿÿÿÿÿÿÿÿÀ'_x0002__x0002__x0002__x0014__x0001__x0002_ÿÿÿÿÿÿÿÿÿÿÿÿÿÿÿÿÿÿÿÿÿÿÿÿÿÿÿÿÿÿ_x0002__x0003_ÿÿÿßø'_x0002__x0002__x0002__x0014__x0001__x0002_ÿÿÿÿÿÿÿÿÿÿÿÿÿÿÿÿÿÿÿÿÿÿÿÿÿÿÿÿÿÿÿÿÿßø_x0006__x0002__x0001__x0002__x0002_µ_x0005__x0002__x0002_9VYD58E9IY2Y1PPG2PCCFJ3W_x0002__x0002__x0002__x0002__x0002__x0002__x0002__x0002__x0002__x0002__x0002__x0002__x0002__x0002__x0002__x0002__x0002_ÿÿÿÿ_x0002__x0002_ÿÿÿÿ_x0002__x0002__x0002__x0002__x0002__x0002_ÿÿÿÿÿÿÿÿ_x0002__x0002_ÿÿÿÿÿÿÿÿ_x0002__x0002_ÿÿÿÿÿÿÿÿ_x0002__x0002_ÿÿÿÿÿÿÿÿ_x0002__x0002_ÿÿÿÿÿÿÿÿ_x0002__x0002_ÿÿÿÿÿÿÿÿ_x0002__x0002_ÿÿÿÿÿÿÿÿ_x0002__x0002_ÿÿÿÿÿÿÿÿ_x0002__x0002_ÿÿÿÿÿÿÿÿ_x0002__x0002_ÿÿÿÿÿÿÿÿ_x0002__x0002_ÿÿÿÿÿÿÿÿ_x0002__x0002_ÿÿÿÿÿÿÿÿ_x0002__x0002_ÿÿÿÿÿÿÿÿ_x0002__x0002_ÿÿÿÿÿÿÿ_x0001__x0002_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_x0002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_x0001__x0002_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_x0001__x0002_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_x0001__x0002_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ÿÿÿÿ_x0001__x0001_ÿÿÿÿ_x0001__x0001_ÿÿÿÿ_x0001__x0001_ÿÿÿÿ_x0001__x0001_ÿÿÿÿ_x0001__x0001_ÿÿÿÿ_x0001__x0001_ÿÿÿÿ_x0001__x0001_ÿÿÿÿ_x0001__x0001_ÿÿÿÿ_x0001__x0001_ÿÿÿÿ_x0001__x0001_ÿÿÿÿ_x0001__x0001_ÿÿÿÿ_x0001__x0001_ÿÿ_x0001__x0001_ÿÿ_x0001__x0001_ÿÿ _x0005__x0006__x0001__x0005__x0005_ _x0005__x0005__x0005_ñª;¶*Û_x0001_L_x000F_%Ñ¶*Û_x0001_³RÆÒ¶*Û_x0001__x0010_'_x0005__x0005__x0005__x0005__x0005__x0005__x0005__x0005__x0001__x0005__x0005__x0005__x0005__x001A__x0005__x0005_Qbus3330 assignment 2.xlsx_x0018__x0005__x0005__x0005_9VYD58E9IY2Y1PPG2PCCFJ3W_x0002__x0005__x0005__x0005__x0005__x000D__x0005__x0005_ro_HiddenInfo_x0007__x0005__x0005__x0005__x0005__x0005__x0005__x0005__x0005__x0001__x0005__x000D__x0005__x0005_=Sheet1!$E$93_x0003__x0005__x0005__x0001__x0001__x0001__x0005__x0005__x0005__x0005__x0005__x0005__x0005__x0005__x0005__x0005__x0005__x0005__x0005__x0005__x0004__x0005__x0018__x0005__x0005_=@RiskMean(Sheet1!$E$93)_x0005__x0005__x0005__x0005__x0005__x0005__x0005__x0005__x0005__x0005__x0005__x0005__x0005__x0001__x0005__x0005__x0005__x000F__x0005__x0010__x0005__x0005_=@RiskMean($B$1)_x0005__x0005__x0005__x0005__x0007__x0005__x0005__x0005__x0005__x0005__x0005__x0005__x0005__x0005__x0005__x0002__x0005__x0005__x0005__x000F__x0005__x0012__x0005__x0005_=@RiskStdDev($B$1)_x0005__x0005__x0005__x0005__x0005__x0005__x0005__x0005__x0005__x0005__x0005__x0005__x0005__x0003__x0005__x0005__x0005__x000F__x0005__x000F__x0005__x0005_=@RiskMin($B$1)_x0005__x0005__x0005__x0005__x0005__x0005__x0005__x0005__x0005__x0005__x0005__x0005__x0005__x0004__x0005__x0005__x0005__x000F__x0005__x000F__x0005__x0005_=@RiskMax($B$1)_x0005__x0005__x0005__x0005__x0005__x0005__x0005__x0005__x0005__x0005__x0005__x0005__x0005__x000F__x0005__x0005__x0005_Î_x0005__x0018__x0005__x0005_=@RiskMean(Sheet1!$V$26)_x0005__x0005__x0005__x0005__x0005__x0005__x0005__x0005__x0005__x0005__x0005__x0005__x0005__x0006__x0005__x0005_Sheet1_x0005__x0005__x0005__x0005__x0018__x0005__x0005__x0005__x0013__x0005__x0016__x0005__x0005_=RiskUniform(0.5, 0.8)_x0012__x0005__x0005_Online sales_x0001_S25_x0001__x0001__x0005__x0001__x0005__x0005__x0005__x0002__x0003__x0002__x0002__x0002__x0002__x0002__x0001__x0002__x0002__x0002__x0016__x0002__x0002__x0002__x0002__x0002__x0002__x0001__x0002_ÿÿÿÿ_x0002__x0002__x0002__x0002__x0002__x0002__x0002__x0002__x0002__x0002__x0002__x0002__x0002__x0002__x0002__x0002__x0002__x0019__x0002__x0002__x0002__x0013__x0002__x0013__x0002__x0002_=RiskNormal(4, 1.2)_x0014__x0002__x0002_Delivery costs_x0001_S26_x0001__x0001__x0002__x0001__x0002__x0002__x0002__x0002__x0001__x0002__x0002__x0002__x0001__x0002__x0002__x0002__x0013__x0002__x0002__x0002__x0002__x0002__x0002__x0001__x0002_ÿÿÿÿ_x0002__x0002__x0002__x0002__x0002__x0002__x0002__x0002__x0002__x0002__x0002__x0002__x0002__x0002__x0002__x0002__x0002__x0019__x0002__x0002__x0002__x0015__x0002__x000E__x0002__x0002_=RiskMean(T29)_x0014__x0002__x0002_Delivery costs_x0001_S26_x0001__x0001__x0002__x0002__x0002__x0002__x0002__x0002__x0002__x0002__x0002__x0002__x001C__x0002__x0002__x0002__x0013__x0002__x0018__x0002__x0002_=IF(E93 &lt;= -20000, 1, 0)_x000F__x0002__x0002_optimizer_x0001__x0004__x0005_S29_x0001__x0001__x0004__x0004__x0004__x0004__x0004__x0004__x0004__x0004__x0004__x0004_ _x0004__x0004__x0004__x0001__x0004_h_x0004__x0004_=IF(S32 = 1, RiskNormal(B31 * 0.5, B32 * 0.5, RiskTruncate(0,)), RiskNormal(B31, B32, RiskTruncate(0,)))_x0012__x0004__x0004_Normal_x0001_A33_x0001_B30_x0001_jan_x0004__x0002__x0004__x0004__x0004__x0004__x0002__x0004__x0004__x0004__x000D__x0004__x0004__x0004_?_x0004__x0004__x0004__x0004__x0004__x0004__x0001__x0004_ÿÿÿÿ_x0004__x0004__x0004__x0004__x0004__x0004__x0004__x0004__x0004__x0004__x0004__x0004__x0004__x0003__x0004__x0004__x0004_A_x0004__x0004__x0004_g_x0004__x0004__x0004__x0004__x0004__x0004__x0001__x0004_ÿÿÿÿ_x0004__x0004__x0004__x0004__x0004__x0004__x0004__x0004__x0004__x0004__x0004__x0004__x0004__x0004__x0004__x0004__x0004_ _x0004__x0004__x0004__x0002__x0004_h_x0004__x0004_=IF_x0006__x0007_(T32 = 1, RiskNormal(C31 * 0.5, C32 * 0.5, RiskTruncate(0,)), RiskNormal(C31, C32, RiskTruncate(0,)))_x0012__x0006__x0006_Normal_x0001_A33_x0001_C30_x0001_feb_x0006__x0002__x0006__x0006__x0006__x0006__x0004__x0006__x0006__x0006__x000D__x0006__x0006__x0006_?_x0006__x0006__x0006__x0006__x0006__x0006__x0001__x0006_ÿÿÿÿ_x0006__x0006__x0006__x0006__x0006__x0006__x0006__x0006__x0006__x0006__x0006__x0006__x0006__x0005__x0006__x0006__x0006_A_x0006__x0006__x0006_g_x0006__x0006__x0006__x0006__x0006__x0006__x0001__x0006_ÿÿÿÿ_x0006__x0006__x0006__x0006__x0006__x0006__x0006__x0006__x0006__x0006__x0006__x0006__x0006__x0006__x0006__x0006__x0006_ _x0006__x0006__x0006__x0003__x0006_h_x0006__x0006_=IF(U32 = 1, RiskNormal(D31 * 0_x0003__x0005_.5, D32 * 0.5, RiskTruncate(0,)), RiskNormal(D31, D32, RiskTruncate(0,)))_x0014__x0003__x0003_Normal_x0001_A33_x0001_D30_x0001_march_x0003__x0002__x0003__x0003__x0003__x0003__x0006__x0003__x0003__x0003__x000D__x0003__x0003__x0003_?_x0003__x0003__x0003__x0003__x0003__x0003__x0001__x0003_ÿÿÿÿ_x0003__x0003__x0003__x0003__x0003__x0003__x0003__x0003__x0003__x0003__x0003__x0003__x0003__x0007__x0003__x0003__x0003_A_x0003__x0003__x0003_g_x0003__x0003__x0003__x0003__x0003__x0003__x0001__x0003_ÿÿÿÿ_x0003__x0003__x0003__x0003__x0003__x0003__x0003__x0003__x0003__x0003__x0003__x0003__x0003__x0003__x0003__x0003__x0003_ _x0003__x0003__x0003__x0004__x0003_h_x0003__x0003_=IF(V32 = 1, RiskNormal(E31 * 0.5, E32 * 0.5, RiskTruncat_x0003__x0004_e(0,)), RiskNormal(E31, E32, RiskTruncate(0,)))_x0014__x0003__x0003_Normal_x0001_A33_x0001_E30_x0001_april_x0003__x0002__x0003__x0003__x0003__x0003__x0008__x0003__x0003__x0003__x000D__x0003__x0003__x0003_?_x0003__x0003__x0003__x0003__x0003__x0003__x0001__x0003_ÿÿÿÿ_x0003__x0003__x0003__x0003__x0003__x0003__x0003__x0003__x0003__x0003__x0003__x0003__x0003_	_x0003__x0003__x0003_A_x0003__x0003__x0003_g_x0003__x0003__x0003__x0003__x0003__x0003__x0001__x0003_ÿÿÿÿ_x0003__x0003__x0003__x0003__x0003__x0003__x0003__x0003__x0003__x0003__x0003__x0003__x0003__x0003__x0003__x0003__x0003_ _x0003__x0003__x0003__x0005__x0003_h_x0003__x0003_=IF(W32 = 1, RiskNormal(F31 * 0.5, F32 * 0.5, RiskTruncate(0,)), RiskNormal(F31, F3_x0003__x0004_2, RiskTruncate(0,)))_x0012__x0003__x0003_Normal_x0001_A33_x0001_F30_x0001_may_x0003__x0002__x0003__x0003__x0003__x0003__x0004__x0003__x0003__x0003__x000D__x0003__x0003__x0003_?_x0003__x0003__x0003__x0003__x0003__x0003__x0001__x0003_ÿÿÿÿ_x0003__x0003__x0003__x0003__x0003__x0003__x0003__x0003__x0003__x0003__x0003__x0003__x0003__x000B__x0003__x0003__x0003_A_x0003__x0003__x0003_g_x0003__x0003__x0003__x0003__x0003__x0003__x0001__x0003_ÿÿÿÿ_x0003__x0003__x0003__x0003__x0003__x0003__x0003__x0003__x0003__x0003__x0003__x0003__x0003__x0003__x0003__x0003__x0003_ _x0003__x0003__x0003__x0006__x0003_h_x0003__x0003_=IF(X32 = 1, RiskNormal(G31 * 0.5, G32 * 0.5, RiskTruncate(0,)), RiskNormal(G31, G32, RiskTruncate(0,)))_x0013__x0003__x0003_Nor_x0003__x0004_mal_x0001_A33_x0001_G30_x0001_june_x0003__x0002__x0003__x0003__x0003__x0003__x000C__x0003__x0003__x0003__x000D__x0003__x0003__x0003_?_x0003__x0003__x0003__x0003__x0003__x0003__x0001__x0003_ÿÿÿÿ_x0003__x0003__x0003__x0003__x0003__x0003__x0003__x0003__x0003__x0003__x0003__x0003__x0003__x000D__x0003__x0003__x0003_A_x0003__x0003__x0003_g_x0003__x0003__x0003__x0003__x0003__x0003__x0001__x0003_ÿÿÿÿ_x0003__x0003__x0003__x0003__x0003__x0003__x0003__x0003__x0003__x0003__x0003__x0003__x0003__x0003__x0003__x0003__x0003_ _x0003__x0003__x0003__x0007__x0003_h_x0003__x0003_=IF(Y32 = 1, RiskNormal(H31 * 0.5, H32 * 0.5, RiskTruncate(0,)), RiskNormal(H31, H32, RiskTruncate(0,)))_x0013__x0003__x0003_Normal_x0001_A33_x0001_H30_x0001_july_x0003__x0002__x0003__x0003__x0003__x0003__x000E__x0003__x0003__x0003__x000D__x0003__x0004__x0003__x0003__x0003_?_x0003__x0003__x0003__x0003__x0003__x0003__x0001__x0003_ÿÿÿÿ_x0003__x0003__x0003__x0003__x0003__x0003__x0003__x0003__x0003__x0003__x0003__x0003__x0003__x000F__x0003__x0003__x0003_A_x0003__x0003__x0003_g_x0003__x0003__x0003__x0003__x0003__x0003__x0001__x0003_ÿÿÿÿ_x0003__x0003__x0003__x0003__x0003__x0003__x0003__x0003__x0003__x0003__x0003__x0003__x0003__x0003__x0003__x0003__x0003_ _x0003__x0003__x0003__x0008__x0003_h_x0003__x0003_=IF(Z32 = 1, RiskNormal(I31 * 0.5, I32 * 0.5, RiskTruncate(0,)), RiskNormal(I31, I32, RiskTruncate(0,)))_x0015__x0003__x0003_Normal_x0001_A33_x0001_I30_x0001_august_x0003__x0002__x0003__x0003__x0003__x0003__x0010__x0003__x0003__x0003__x000D__x0003__x0003__x0003_?_x0003__x0003__x0003__x0003__x0003__x0003__x0001__x0003_ÿÿÿÿ_x0003__x0003__x0003__x0003__x0003__x0003__x0003__x0004__x0003__x0003__x0003__x0003__x0003__x0003__x0003__x0011__x0003__x0003__x0003_A_x0003__x0003__x0003_g_x0003__x0003__x0003__x0003__x0003__x0003__x0001__x0003_ÿÿÿÿ_x0003__x0003__x0003__x0003__x0003__x0003__x0003__x0003__x0003__x0003__x0003__x0003__x0003__x0003__x0003__x0003__x0003_ _x0003__x0003__x0003_	_x0003_i_x0003__x0003_=IF(AA32 = 1, RiskNormal(J31 * 0.5, J32 * 0.5, RiskTruncate(0,)), RiskNormal(J31, J32, RiskTruncate(0,)))_x0012__x0003__x0003_Normal_x0001_A33_x0001_J30_x0001_sep_x0003__x0002__x0003__x0003__x0003__x0003__x0012__x0003__x0003__x0003__x000E__x0003__x0003__x0003_@_x0003__x0003__x0003__x0003__x0003__x0003__x0001__x0003_ÿÿÿÿ_x0003__x0003__x0003__x0003__x0003__x0003__x0003__x0003__x0003__x0003__x0003__x0003__x0003__x0013__x0003__x0003__x0003_B_x0003__x0003__x0003_h_x0003__x0003__x0003__x0003__x0003__x0003__x0001__x0003__x0003__x0004_ÿÿÿÿ_x0003__x0003__x0003__x0003__x0003__x0003__x0003__x0003__x0003__x0003__x0003__x0003__x0003__x0003__x0003__x0003__x0003_ _x0003__x0003__x0003__x0004__x0003_i_x0003__x0003_=IF(AB32 = 1, RiskNormal(K31 * 0.5, K32 * 0.5, RiskTruncate(0,)), RiskNormal(K31, K32, RiskTruncate(0,)))_x0012__x0003__x0003_Normal_x0001_A33_x0001_K30_x0001_oct_x0003__x0002__x0003__x0003__x0003__x0003__x0014__x0003__x0003__x0003__x000E__x0003__x0003__x0003_@_x0003__x0003__x0003__x0003__x0003__x0003__x0001__x0003_ÿÿÿÿ_x0003__x0003__x0003__x0003__x0003__x0003__x0003__x0003__x0003__x0003__x0003__x0003__x0003__x0015__x0003__x0003__x0003_B_x0003__x0003__x0003_h_x0003__x0003__x0003__x0003__x0003__x0003__x0001__x0003_ÿÿÿÿ_x0003__x0003__x0003__x0003__x0003__x0003__x0003__x0003__x0003__x0003__x0003__x0003__x0003__x0003__x0003__x0003__x0003_ _x0003__x0003__x0004__x0003__x0003__x000B__x0003_i_x0003__x0003_=IF(AC32 = 1, RiskNormal(L31 * 0.5, L32 * 0.5, RiskTruncate(0,)), RiskNormal(L31, L32, RiskTruncate(0,)))_x0012__x0003__x0003_Normal_x0001_A33_x0001_L30_x0001_nov_x0003__x0002__x0003__x0003__x0003__x0003__x0016__x0003__x0003__x0003__x000E__x0003__x0003__x0003_@_x0003__x0003__x0003__x0003__x0003__x0003__x0001__x0003_ÿÿÿÿ_x0003__x0003__x0003__x0003__x0003__x0003__x0003__x0003__x0003__x0003__x0003__x0003__x0003__x0017__x0003__x0003__x0003_B_x0003__x0003__x0003_h_x0003__x0003__x0003__x0003__x0003__x0003__x0001__x0003_ÿÿÿÿ_x0003__x0003__x0003__x0003__x0003__x0003__x0003__x0003__x0003__x0003__x0003__x0003__x0003__x0003__x0003__x0003__x0003_ _x0003__x0003__x0003__x000C__x0003_i_x0003__x0003_=IF(AD32 = 1, RiskN_x0003__x0004_ormal(M31 * 0.5, M32 * 0.5, RiskTruncate(0,)), RiskNormal(M31, M32, RiskTruncate(0,)))_x0012__x0003__x0003_Normal_x0001_A33_x0001_M30_x0001_dec_x0003__x0002__x0003__x0003__x0003__x0003__x0018__x0003__x0003__x0003__x000E__x0003__x0003__x0003_@_x0003__x0003__x0003__x0003__x0003__x0003__x0001__x0003_ÿÿÿÿ_x0003__x0003__x0003__x0003__x0003__x0003__x0003__x0003__x0003__x0003__x0003__x0003__x0003__x0019__x0003__x0003__x0003_B_x0003__x0003__x0003_h_x0003__x0003__x0003__x0003__x0003__x0003__x0001__x0003_ÿÿÿÿ_x0003__x0003__x0003__x0003__x0003__x0003__x0003__x0003__x0003__x0003__x0003__x0003__x0003__x0003__x0003__x0003__x0003_$_x0003__x0003__x0003__x0001__x0003_m_x0003__x0003_=IF(S32 = 1, RiskNormal(B31 * 0.5, B32 * 0.5, _x0003__x0004_RiskTruncate(0,)), RiskNormal(B31, B32, RiskTruncate(0,)))*$F$4_x001B__x0003__x0003_Long jing green_x0001_A37_x0001_B36_x0001_Jan_x0003__x0002__x0003__x0003__x0003__x0003__x001A__x0003__x0003__x0003__x000D__x0003__x0003__x0003_?_x0003__x0003__x0003__x0003__x0003__x0003__x0001__x0003_ÿÿÿÿ_x0003__x0003__x0003__x0003__x0003__x0003__x0003__x0003__x0003__x0003__x0003__x0003__x0003__x001B__x0003__x0003__x0003_A_x0003__x0003__x0003_g_x0003__x0003__x0003__x0003__x0003__x0003__x0001__x0003_ÿÿÿÿ_x0003__x0003__x0003__x0003__x0003__x0003__x0003__x0003__x0003__x0003__x0003__x0003__x0003__x0003__x0003__x0003__x0003_$_x0003__x0003__x0003__x0002__x0003_m_x0003__x0003_=IF(T32 = 1, RiskNormal(C31 * 0.5, C32 * 0.5, RiskTruncate(0_x0004__x0005_,)), RiskNormal(C31, C32, RiskTruncate(0,)))*$F$4_x001B__x0004__x0004_Long jing green_x0001_A37_x0001_C36_x0001_feb_x0004__x0002__x0004__x0004__x0004__x0004__x001C__x0004__x0004__x0004__x000D__x0004__x0004__x0004_?_x0004__x0004__x0004__x0004__x0004__x0004__x0001__x0004_ÿÿÿÿ_x0004__x0004__x0004__x0004__x0004__x0004__x0004__x0004__x0004__x0004__x0004__x0004__x0004__x001D__x0004__x0004__x0004_A_x0004__x0004__x0004_g_x0004__x0004__x0004__x0004__x0004__x0004__x0001__x0004_ÿÿÿÿ_x0004__x0004__x0004__x0004__x0004__x0004__x0004__x0004__x0004__x0004__x0004__x0004__x0004__x0004__x0004__x0004__x0004_$_x0004__x0004__x0004__x0003__x0004_m_x0004__x0004_=IF(U32 = 1, RiskNormal(D31 * 0.5, D32 * 0.5, RiskTruncate(0,)), RiskNorma_x0003__x0005_l(D31, D32, RiskTruncate(0,)))*$F$4_x001D__x0003__x0003_Long jing green_x0001_A37_x0001_D36_x0001_march_x0003__x0002__x0003__x0003__x0003__x0003__x001E__x0003__x0003__x0003__x000D__x0003__x0003__x0003_?_x0003__x0003__x0003__x0003__x0003__x0003__x0001__x0003_ÿÿÿÿ_x0003__x0003__x0003__x0003__x0003__x0003__x0003__x0003__x0003__x0003__x0003__x0003__x0003__x001F__x0003__x0003__x0003_A_x0003__x0003__x0003_g_x0003__x0003__x0003__x0003__x0003__x0003__x0001__x0003_ÿÿÿÿ_x0003__x0003__x0003__x0003__x0003__x0003__x0003__x0003__x0003__x0003__x0003__x0003__x0003__x0003__x0003__x0003__x0003_$_x0003__x0003__x0003__x0004__x0003_m_x0003__x0003_=IF(V32 = 1, RiskNormal(E31 * 0.5, E32 * 0.5, RiskTruncate(0,)), RiskNormal(E31, E32, _x0003__x0004_RiskTruncate(0,)))*$F$4_x001D__x0003__x0003_Long jing green_x0001_A37_x0001_E36_x0001_april_x0003__x0002__x0003__x0003__x0003__x0003_ _x0003__x0003__x0003__x000D__x0003__x0003__x0003_?_x0003__x0003__x0003__x0003__x0003__x0003__x0001__x0003_ÿÿÿÿ_x0003__x0003__x0003__x0003__x0003__x0003__x0003__x0003__x0003__x0003__x0003__x0003__x0003_!_x0003__x0003__x0003_A_x0003__x0003__x0003_g_x0003__x0003__x0003__x0003__x0003__x0003__x0001__x0003_ÿÿÿÿ_x0003__x0003__x0003__x0003__x0003__x0003__x0003__x0003__x0003__x0003__x0003__x0003__x0003__x0003__x0003__x0003__x0003_$_x0003__x0003__x0003__x0005__x0003_m_x0003__x0003_=IF(W32 = 1, RiskNormal(F31 * 0.5, F32 * 0.5, RiskTruncate(0,)), RiskNormal(F31, F32, RiskTruncate_x0003__x0004_(0,)))*$F$4_x001B__x0003__x0003_Long jing green_x0001_A37_x0001_F36_x0001_may_x0003__x0002__x0003__x0003__x0003__x0003_"_x0003__x0003__x0003__x000D__x0003__x0003__x0003_?_x0003__x0003__x0003__x0003__x0003__x0003__x0001__x0003_ÿÿÿÿ_x0003__x0003__x0003__x0003__x0003__x0003__x0003__x0003__x0003__x0003__x0003__x0003__x0003_#_x0003__x0003__x0003_A_x0003__x0003__x0003_g_x0003__x0003__x0003__x0003__x0003__x0003__x0001__x0003_ÿÿÿÿ_x0003__x0003__x0003__x0003__x0003__x0003__x0003__x0003__x0003__x0003__x0003__x0003__x0003__x0003__x0003__x0003__x0003_$_x0003__x0003__x0003__x0006__x0003_m_x0003__x0003_=IF(X32 = 1, RiskNormal(G31 * 0.5, G32 * 0.5, RiskTruncate(0,)), RiskNormal(G31, G32, RiskTruncate(0,)))*$F$4_x001C__x0003__x0003__x0003__x0004_Long jing green_x0001_A37_x0001_G36_x0001_june_x0003__x0002__x0003__x0003__x0003__x0003_$_x0003__x0003__x0003__x000D__x0003__x0003__x0003_?_x0003__x0003__x0003__x0003__x0003__x0003__x0001__x0003_ÿÿÿÿ_x0003__x0003__x0003__x0003__x0003__x0003__x0003__x0003__x0003__x0003__x0003__x0003__x0003_%_x0003__x0003__x0003_A_x0003__x0003__x0003_g_x0003__x0003__x0003__x0003__x0003__x0003__x0001__x0003_ÿÿÿÿ_x0003__x0003__x0003__x0003__x0003__x0003__x0003__x0003__x0003__x0003__x0003__x0003__x0003__x0003__x0003__x0003__x0003_$_x0003__x0003__x0003__x0007__x0003_m_x0003__x0003_=IF(Y32 = 1, RiskNormal(H31 * 0.5, H32 * 0.5, RiskTruncate(0,)), RiskNormal(H31, H32, RiskTruncate(0,)))*$F$4_x001C__x0003__x0003_Long jing gr_x0003__x0004_een_x0001_A37_x0001_H36_x0001_july_x0003__x0002__x0003__x0003__x0003__x0003_&amp;_x0003__x0003__x0003__x000D__x0003__x0003__x0003_?_x0003__x0003__x0003__x0003__x0003__x0003__x0001__x0003_ÿÿÿÿ_x0003__x0003__x0003__x0003__x0003__x0003__x0003__x0003__x0003__x0003__x0003__x0003__x0003_'_x0003__x0003__x0003_A_x0003__x0003__x0003_g_x0003__x0003__x0003__x0003__x0003__x0003__x0001__x0003_ÿÿÿÿ_x0003__x0003__x0003__x0003__x0003__x0003__x0003__x0003__x0003__x0003__x0003__x0003__x0003__x0003__x0003__x0003__x0003_$_x0003__x0003__x0003__x0008__x0003_m_x0003__x0003_=IF(Z32 = 1, RiskNormal(I31 * 0.5, I32 * 0.5, RiskTruncate(0,)), RiskNormal(I31, I32, RiskTruncate(0,)))*$F$4_x001E__x0003__x0003_Long jing green_x0001_A37_x0001_I36_x0001_a_x0003__x0004_ugust_x0003__x0002__x0003__x0003__x0003__x0003_(_x0003__x0003__x0003__x000D__x0003__x0003__x0003_?_x0003__x0003__x0003__x0003__x0003__x0003__x0001__x0003_ÿÿÿÿ_x0003__x0003__x0003__x0003__x0003__x0003__x0003__x0003__x0003__x0003__x0003__x0003__x0003_)_x0003__x0003__x0003_A_x0003__x0003__x0003_g_x0003__x0003__x0003__x0003__x0003__x0003__x0001__x0003_ÿÿÿÿ_x0003__x0003__x0003__x0003__x0003__x0003__x0003__x0003__x0003__x0003__x0003__x0003__x0003__x0003__x0003__x0003__x0003_$_x0003__x0003__x0003_	_x0003_n_x0003__x0003_=IF(AA32 = 1, RiskNormal(J31 * 0.5, J32 * 0.5, RiskTruncate(0,)), RiskNormal(J31, J32, RiskTruncate(0,)))*$F$4_x001B__x0003__x0003_Long jing green_x0001_A37_x0001_J36_x0001_sep_x0003__x0002__x0003__x0003__x0003__x0003_*_x0003__x0003__x0004__x0003__x0003__x000E__x0003__x0003__x0003_@_x0003__x0003__x0003__x0003__x0003__x0003__x0001__x0003_ÿÿÿÿ_x0003__x0003__x0003__x0003__x0003__x0003__x0003__x0003__x0003__x0003__x0003__x0003__x0003_+_x0003__x0003__x0003_B_x0003__x0003__x0003_h_x0003__x0003__x0003__x0003__x0003__x0003__x0001__x0003_ÿÿÿÿ_x0003__x0003__x0003__x0003__x0003__x0003__x0003__x0003__x0003__x0003__x0003__x0003__x0003__x0003__x0003__x0003__x0003_$_x0003__x0003__x0003__x0004__x0003_n_x0003__x0003_=IF(AB32 = 1, RiskNormal(K31 * 0.5, K32 * 0.5, RiskTruncate(0,)), RiskNormal(K31, K32, RiskTruncate(0,)))*$F$4_x001B__x0003__x0003_Long jing green_x0001_A37_x0001_K36_x0001_oct_x0003__x0002__x0003__x0003__x0003__x0003_,_x0003__x0003__x0003__x000E__x0003__x0003__x0003_@_x0003__x0003__x0003__x0003__x0003__x0003__x0003__x0004__x0001__x0003_ÿÿÿÿ_x0003__x0003__x0003__x0003__x0003__x0003__x0003__x0003__x0003__x0003__x0003__x0003__x0003_-_x0003__x0003__x0003_B_x0003__x0003__x0003_h_x0003__x0003__x0003__x0003__x0003__x0003__x0001__x0003_ÿÿÿÿ_x0003__x0003__x0003__x0003__x0003__x0003__x0003__x0003__x0003__x0003__x0003__x0003__x0003__x0003__x0003__x0003__x0003_$_x0003__x0003__x0003__x000B__x0003_n_x0003__x0003_=IF(AC32 = 1, RiskNormal(L31 * 0.5, L32 * 0.5, RiskTruncate(0,)), RiskNormal(L31, L32, RiskTruncate(0,)))*$F$4_x001B__x0003__x0003_Long jing green_x0001_A37_x0001_L36_x0001_nov_x0003__x0002__x0003__x0003__x0003__x0003_._x0003__x0003__x0003__x000E__x0003__x0003__x0003_@_x0003__x0003__x0003__x0003__x0003__x0003__x0001__x0003_ÿÿÿÿ_x0003__x0003__x0003__x0003__x0003__x0003__x0004__x0003__x0003__x0003__x0003__x0003__x0003__x0003__x0003_/_x0003__x0003__x0003_B_x0003__x0003__x0003_h_x0003__x0003__x0003__x0003__x0003__x0003__x0001__x0003_ÿÿÿÿ_x0003__x0003__x0003__x0003__x0003__x0003__x0003__x0003__x0003__x0003__x0003__x0003__x0003__x0003__x0003__x0003__x0003_$_x0003__x0003__x0003__x000C__x0003_n_x0003__x0003_=IF(AD32 = 1, RiskNormal(M31 * 0.5, M32 * 0.5, RiskTruncate(0,)), RiskNormal(M31, M32, RiskTruncate(0,)))*$F$4_x001B__x0003__x0003_Long jing green_x0001_A37_x0001_M36_x0001_dec_x0003__x0002__x0003__x0003__x0003__x0003_0_x0003__x0003__x0003__x000E__x0003__x0003__x0003_@_x0003__x0003__x0003__x0003__x0003__x0003__x0001__x0003_ÿÿÿÿ_x0003__x0003__x0003__x0003__x0003__x0003__x0003__x0003__x0003__x0003__x0003__x0003__x0003_1_x0003__x0003__x0004__x0003__x0003_B_x0003__x0003__x0003_h_x0003__x0003__x0003__x0003__x0003__x0003__x0001__x0003_ÿÿÿÿ_x0003__x0003__x0003__x0003__x0003__x0003__x0003__x0003__x0003__x0003__x0003__x0003__x0003__x0003__x0003__x0003__x0003_%_x0003__x0003__x0003__x0001__x0003_m_x0003__x0003_=IF(S32 = 1, RiskNormal(B31 * 0.5, B32 * 0.5, RiskTruncate(0,)), RiskNormal(B31, B32, RiskTruncate(0,)))*$F$5 _x0003__x0003_High mountain oolong_x0001_A38_x0001_B36_x0001_Jan_x0003__x0002__x0003__x0003__x0003__x0003_2_x0003__x0003__x0003__x000D__x0003__x0003__x0003_?_x0003__x0003__x0003__x0003__x0003__x0003__x0001__x0003_ÿÿÿÿ_x0003__x0003__x0003__x0003__x0003__x0003__x0003__x0003__x0003__x0003__x0003__x0003__x0003_3_x0003__x0003__x0003_A_x0003__x0003__x0003_g_x0003__x0003__x0003__x0004__x0003__x0003__x0003__x0003__x0001__x0003_ÿÿÿÿ_x0003__x0003__x0003__x0003__x0003__x0003__x0003__x0003__x0003__x0003__x0003__x0003__x0003__x0003__x0003__x0003__x0003_%_x0003__x0003__x0003__x0002__x0003_m_x0003__x0003_=IF(T32 = 1, RiskNormal(C31 * 0.5, C32 * 0.5, RiskTruncate(0,)), RiskNormal(C31, C32, RiskTruncate(0,)))*$F$5 _x0003__x0003_High mountain oolong_x0001_A38_x0001_C36_x0001_feb_x0003__x0002__x0003__x0003__x0003__x0003_4_x0003__x0003__x0003__x000D__x0003__x0003__x0003_?_x0003__x0003__x0003__x0003__x0003__x0003__x0001__x0003_ÿÿÿÿ_x0003__x0003__x0003__x0003__x0003__x0003__x0003__x0003__x0003__x0003__x0003__x0003__x0003_5_x0003__x0003__x0003_A_x0003__x0003__x0003_g_x0003__x0003__x0003__x0003__x0003__x0003__x0001__x0003_ÿÿ_x0004__x0005_ÿÿ_x0004__x0004__x0004__x0004__x0004__x0004__x0004__x0004__x0004__x0004__x0004__x0004__x0004__x0004__x0004__x0004__x0004_%_x0004__x0004__x0004__x0003__x0004_m_x0004__x0004_=IF(U32 = 1, RiskNormal(D31 * 0.5, D32 * 0.5, RiskTruncate(0,)), RiskNormal(D31, D32, RiskTruncate(0,)))*$F$5"_x0004__x0004_High mountain oolong_x0001_A38_x0001_D36_x0001_march_x0004__x0002__x0004__x0004__x0004__x0004_6_x0004__x0004__x0004__x000D__x0004__x0004__x0004_?_x0004__x0004__x0004__x0004__x0004__x0004__x0001__x0004_ÿÿÿÿ_x0004__x0004__x0004__x0004__x0004__x0004__x0004__x0004__x0004__x0004__x0004__x0004__x0004_7_x0004__x0004__x0004_A_x0004__x0004__x0004_g_x0004__x0004__x0004__x0004__x0004__x0004__x0001__x0004_ÿÿÿÿ_x0004__x0004__x0004__x0004__x0003__x0005__x0003__x0003__x0003__x0003__x0003__x0003__x0003__x0003__x0003__x0003__x0003__x0003__x0003_%_x0003__x0003__x0003__x0004__x0003_m_x0003__x0003_=IF(V32 = 1, RiskNormal(E31 * 0.5, E32 * 0.5, RiskTruncate(0,)), RiskNormal(E31, E32, RiskTruncate(0,)))*$F$5"_x0003__x0003_High mountain oolong_x0001_A38_x0001_E36_x0001_april_x0003__x0002__x0003__x0003__x0003__x0003_8_x0003__x0003__x0003__x000D__x0003__x0003__x0003_?_x0003__x0003__x0003__x0003__x0003__x0003__x0001__x0003_ÿÿÿÿ_x0003__x0003__x0003__x0003__x0003__x0003__x0003__x0003__x0003__x0003__x0003__x0003__x0003_9_x0003__x0003__x0003_A_x0003__x0003__x0003_g_x0003__x0003__x0003__x0003__x0003__x0003__x0001__x0003_ÿÿÿÿ_x0003__x0003__x0003__x0003__x0003__x0003__x0003__x0003__x0003__x0003__x0004__x0003__x0003__x0003__x0003__x0003__x0003__x0003__x0003_%_x0003__x0003__x0003__x0005__x0003_m_x0003__x0003_=IF(W32 = 1, RiskNormal(F31 * 0.5, F32 * 0.5, RiskTruncate(0,)), RiskNormal(F31, F32, RiskTruncate(0,)))*$F$5 _x0003__x0003_High mountain oolong_x0001_A38_x0001_F36_x0001_may_x0003__x0002__x0003__x0003__x0003__x0003_:_x0003__x0003__x0003__x000D__x0003__x0003__x0003_?_x0003__x0003__x0003__x0003__x0003__x0003__x0001__x0003_ÿÿÿÿ_x0003__x0003__x0003__x0003__x0003__x0003__x0003__x0003__x0003__x0003__x0003__x0003__x0003_;_x0003__x0003__x0003_A_x0003__x0003__x0003_g_x0003__x0003__x0003__x0003__x0003__x0003__x0001__x0003_ÿÿÿÿ_x0003__x0003__x0003__x0003__x0003__x0003__x0003__x0003__x0003__x0003__x0003__x0003__x0003__x0003__x0003__x0003__x0003__x0003__x0004_%_x0003__x0003__x0003__x0006__x0003_m_x0003__x0003_=IF(X32 = 1, RiskNormal(G31 * 0.5, G32 * 0.5, RiskTruncate(0,)), RiskNormal(G31, G32, RiskTruncate(0,)))*$F$5!_x0003__x0003_High mountain oolong_x0001_A38_x0001_G36_x0001_june_x0003__x0002__x0003__x0003__x0003__x0003_&lt;_x0003__x0003__x0003__x000D__x0003__x0003__x0003_?_x0003__x0003__x0003__x0003__x0003__x0003__x0001__x0003_ÿÿÿÿ_x0003__x0003__x0003__x0003__x0003__x0003__x0003__x0003__x0003__x0003__x0003__x0003__x0003_=_x0003__x0003__x0003_A_x0003__x0003__x0003_g_x0003__x0003__x0003__x0003__x0003__x0003__x0001__x0003_ÿÿÿÿ_x0003__x0003__x0003__x0003__x0003__x0003__x0003__x0003__x0003__x0003__x0003__x0003__x0003__x0003__x0003__x0003__x0003_%_x0003__x0003__x0003__x0007__x0003_m_x0003__x0003__x0004__x0003_=IF(Y32 = 1, RiskNormal(H31 * 0.5, H32 * 0.5, RiskTruncate(0,)), RiskNormal(H31, H32, RiskTruncate(0,)))*$F$5!_x0003__x0003_High mountain oolong_x0001_A38_x0001_H36_x0001_july_x0003__x0002__x0003__x0003__x0003__x0003_&gt;_x0003__x0003__x0003__x000D__x0003__x0003__x0003_?_x0003__x0003__x0003__x0003__x0003__x0003__x0001__x0003_ÿÿÿÿ_x0003__x0003__x0003__x0003__x0003__x0003__x0003__x0003__x0003__x0003__x0003__x0003__x0003_?_x0003__x0003__x0003_A_x0003__x0003__x0003_g_x0003__x0003__x0003__x0003__x0003__x0003__x0001__x0003_ÿÿÿÿ_x0003__x0003__x0003__x0003__x0003__x0003__x0003__x0003__x0003__x0003__x0003__x0003__x0003__x0003__x0003__x0003__x0003_%_x0003__x0003__x0003__x0008__x0003_m_x0003__x0003_=IF(Z3_x0003__x0004_2 = 1, RiskNormal(I31 * 0.5, I32 * 0.5, RiskTruncate(0,)), RiskNormal(I31, I32, RiskTruncate(0,)))*$F$5#_x0003__x0003_High mountain oolong_x0001_A38_x0001_I36_x0001_august_x0003__x0002__x0003__x0003__x0003__x0003_@_x0003__x0003__x0003__x000D__x0003__x0003__x0003_?_x0003__x0003__x0003__x0003__x0003__x0003__x0001__x0003_ÿÿÿÿ_x0003__x0003__x0003__x0003__x0003__x0003__x0003__x0003__x0003__x0003__x0003__x0003__x0003_A_x0003__x0003__x0003_A_x0003__x0003__x0003_g_x0003__x0003__x0003__x0003__x0003__x0003__x0001__x0003_ÿÿÿÿ_x0003__x0003__x0003__x0003__x0003__x0003__x0003__x0003__x0003__x0003__x0003__x0003__x0003__x0003__x0003__x0003__x0003_%_x0003__x0003__x0003_	_x0003_n_x0003__x0003_=IF(AA32 = 1_x0003__x0004_, RiskNormal(J31 * 0.5, J32 * 0.5, RiskTruncate(0,)), RiskNormal(J31, J32, RiskTruncate(0,)))*$F$5 _x0003__x0003_High mountain oolong_x0001_A38_x0001_J36_x0001_sep_x0003__x0002__x0003__x0003__x0003__x0003_B_x0003__x0003__x0003__x000E__x0003__x0003__x0003_@_x0003__x0003__x0003__x0003__x0003__x0003__x0001__x0003_ÿÿÿÿ_x0003__x0003__x0003__x0003__x0003__x0003__x0003__x0003__x0003__x0003__x0003__x0003__x0003_C_x0003__x0003__x0003_B_x0003__x0003__x0003_h_x0003__x0003__x0003__x0003__x0003__x0003__x0001__x0003_ÿÿÿÿ_x0003__x0003__x0003__x0003__x0003__x0003__x0003__x0003__x0003__x0003__x0003__x0003__x0003__x0003__x0003__x0003__x0003_%_x0003__x0003__x0003__x0004__x0003_n_x0003__x0003_=IF(AB32 = 1, RiskNo_x0003__x0004_rmal(K31 * 0.5, K32 * 0.5, RiskTruncate(0,)), RiskNormal(K31, K32, RiskTruncate(0,)))*$F$5 _x0003__x0003_High mountain oolong_x0001_A38_x0001_K36_x0001_oct_x0003__x0002__x0003__x0003__x0003__x0003_D_x0003__x0003__x0003__x000E__x0003__x0003__x0003_@_x0003__x0003__x0003__x0003__x0003__x0003__x0001__x0003_ÿÿÿÿ_x0003__x0003__x0003__x0003__x0003__x0003__x0003__x0003__x0003__x0003__x0003__x0003__x0003_E_x0003__x0003__x0003_B_x0003__x0003__x0003_h_x0003__x0003__x0003__x0003__x0003__x0003__x0001__x0003_ÿÿÿÿ_x0003__x0003__x0003__x0003__x0003__x0003__x0003__x0003__x0003__x0003__x0003__x0003__x0003__x0003__x0003__x0003__x0003_%_x0003__x0003__x0003__x000B__x0003_n_x0003__x0003_=IF(AC32 = 1, RiskNormal(L31_x0003__x0004_ * 0.5, L32 * 0.5, RiskTruncate(0,)), RiskNormal(L31, L32, RiskTruncate(0,)))*$F$5 _x0003__x0003_High mountain oolong_x0001_A38_x0001_L36_x0001_nov_x0003__x0002__x0003__x0003__x0003__x0003_F_x0003__x0003__x0003__x000E__x0003__x0003__x0003_@_x0003__x0003__x0003__x0003__x0003__x0003__x0001__x0003_ÿÿÿÿ_x0003__x0003__x0003__x0003__x0003__x0003__x0003__x0003__x0003__x0003__x0003__x0003__x0003_G_x0003__x0003__x0003_B_x0003__x0003__x0003_h_x0003__x0003__x0003__x0003__x0003__x0003__x0001__x0003_ÿÿÿÿ_x0003__x0003__x0003__x0003__x0003__x0003__x0003__x0003__x0003__x0003__x0003__x0003__x0003__x0003__x0003__x0003__x0003_%_x0003__x0003__x0003__x000C__x0003_n_x0003__x0003_=IF(AD32 = 1, RiskNormal(M31 * 0.5, _x0003__x0004_M32 * 0.5, RiskTruncate(0,)), RiskNormal(M31, M32, RiskTruncate(0,)))*$F$5 _x0003__x0003_High mountain oolong_x0001_A38_x0001_M36_x0001_dec_x0003__x0002__x0003__x0003__x0003__x0003_H_x0003__x0003__x0003__x000E__x0003__x0003__x0003_@_x0003__x0003__x0003__x0003__x0003__x0003__x0001__x0003_ÿÿÿÿ_x0003__x0003__x0003__x0003__x0003__x0003__x0003__x0003__x0003__x0003__x0003__x0003__x0003_I_x0003__x0003__x0003_B_x0003__x0003__x0003_h_x0003__x0003__x0003__x0003__x0003__x0003__x0001__x0003_ÿÿÿÿ_x0003__x0003__x0003__x0003__x0003__x0003__x0003__x0003__x0003__x0003__x0003__x0003__x0003__x0003__x0003__x0003__x0003_&amp;_x0003__x0003__x0003__x0001__x0003_m_x0003__x0003_=IF(S32 = 1, RiskNormal(B31 * 0.5, B32 * 0.5_x0003__x0004_, RiskTruncate(0,)), RiskNormal(B31, B32, RiskTruncate(0,)))*$F$6_x0018__x0003__x0003_Yunnan black_x0001_A39_x0001_B36_x0001_Jan_x0003__x0002__x0003__x0003__x0003__x0003_J_x0003__x0003__x0003__x000D__x0003__x0003__x0003_?_x0003__x0003__x0003__x0003__x0003__x0003__x0001__x0003_ÿÿÿÿ_x0003__x0003__x0003__x0003__x0003__x0003__x0003__x0003__x0003__x0003__x0003__x0003__x0003_K_x0003__x0003__x0003_A_x0003__x0003__x0003_g_x0003__x0003__x0003__x0003__x0003__x0003__x0001__x0003_ÿÿÿÿ_x0003__x0003__x0003__x0003__x0003__x0003__x0003__x0003__x0003__x0003__x0003__x0003__x0003__x0003__x0003__x0003__x0003_&amp;_x0003__x0003__x0003__x0002__x0003_m_x0003__x0003_=IF(T32 = 1, RiskNormal(C31 * 0.5, C32 * 0.5, RiskTruncate(0,_x0004__x0005_)), RiskNormal(C31, C32, RiskTruncate(0,)))*$F$6_x0018__x0004__x0004_Yunnan black_x0001_A39_x0001_C36_x0001_feb_x0004__x0002__x0004__x0004__x0004__x0004_L_x0004__x0004__x0004__x000D__x0004__x0004__x0004_?_x0004__x0004__x0004__x0004__x0004__x0004__x0001__x0004_ÿÿÿÿ_x0004__x0004__x0004__x0004__x0004__x0004__x0004__x0004__x0004__x0004__x0004__x0004__x0004_M_x0004__x0004__x0004_A_x0004__x0004__x0004_g_x0004__x0004__x0004__x0004__x0004__x0004__x0001__x0004_ÿÿÿÿ_x0004__x0004__x0004__x0004__x0004__x0004__x0004__x0004__x0004__x0004__x0004__x0004__x0004__x0004__x0004__x0004__x0004_&amp;_x0004__x0004__x0004__x0003__x0004_m_x0004__x0004_=IF(U32 = 1, RiskNormal(D31 * 0.5, D32 * 0.5, RiskTruncate(0,)), RiskNormal(D3_x0003__x0005_1, D32, RiskTruncate(0,)))*$F$6_x001A__x0003__x0003_Yunnan black_x0001_A39_x0001_D36_x0001_march_x0003__x0002__x0003__x0003__x0003__x0003_N_x0003__x0003__x0003__x000D__x0003__x0003__x0003_?_x0003__x0003__x0003__x0003__x0003__x0003__x0001__x0003_ÿÿÿÿ_x0003__x0003__x0003__x0003__x0003__x0003__x0003__x0003__x0003__x0003__x0003__x0003__x0003_O_x0003__x0003__x0003_A_x0003__x0003__x0003_g_x0003__x0003__x0003__x0003__x0003__x0003__x0001__x0003_ÿÿÿÿ_x0003__x0003__x0003__x0003__x0003__x0003__x0003__x0003__x0003__x0003__x0003__x0003__x0003__x0003__x0003__x0003__x0003_&amp;_x0003__x0003__x0003__x0004__x0003_m_x0003__x0003_=IF(V32 = 1, RiskNormal(E31 * 0.5, E32 * 0.5, RiskTruncate(0,)), RiskNormal(E31, E32, RiskTru_x0003__x0004_ncate(0,)))*$F$6_x001A__x0003__x0003_Yunnan black_x0001_A39_x0001_E36_x0001_april_x0003__x0002__x0003__x0003__x0003__x0003_P_x0003__x0003__x0003__x000D__x0003__x0003__x0003_?_x0003__x0003__x0003__x0003__x0003__x0003__x0001__x0003_ÿÿÿÿ_x0003__x0003__x0003__x0003__x0003__x0003__x0003__x0003__x0003__x0003__x0003__x0003__x0003_Q_x0003__x0003__x0003_A_x0003__x0003__x0003_g_x0003__x0003__x0003__x0003__x0003__x0003__x0001__x0003_ÿÿÿÿ_x0003__x0003__x0003__x0003__x0003__x0003__x0003__x0003__x0003__x0003__x0003__x0003__x0003__x0003__x0003__x0003__x0003_&amp;_x0003__x0003__x0003__x0005__x0003_m_x0003__x0003_=IF(W32 = 1, RiskNormal(F31 * 0.5, F32 * 0.5, RiskTruncate(0,)), RiskNormal(F31, F32, RiskTruncate(0,)))*$F$_x0003__x0004_6_x0018__x0003__x0003_Yunnan black_x0001_A39_x0001_F36_x0001_may_x0003__x0002__x0003__x0003__x0003__x0003_R_x0003__x0003__x0003__x000D__x0003__x0003__x0003_?_x0003__x0003__x0003__x0003__x0003__x0003__x0001__x0003_ÿÿÿÿ_x0003__x0003__x0003__x0003__x0003__x0003__x0003__x0003__x0003__x0003__x0003__x0003__x0003_S_x0003__x0003__x0003_A_x0003__x0003__x0003_g_x0003__x0003__x0003__x0003__x0003__x0003__x0001__x0003_ÿÿÿÿ_x0003__x0003__x0003__x0003__x0003__x0003__x0003__x0003__x0003__x0003__x0003__x0003__x0003__x0003__x0003__x0003__x0003_&amp;_x0003__x0003__x0003__x0006__x0003_m_x0003__x0003_=IF(X32 = 1, RiskNormal(G31 * 0.5, G32 * 0.5, RiskTruncate(0,)), RiskNormal(G31, G32, RiskTruncate(0,)))*$F$6_x0019__x0003__x0003_Yunnan black_x0003__x0004__x0001_A39_x0001_G36_x0001_june_x0003__x0002__x0003__x0003__x0003__x0003_T_x0003__x0003__x0003__x000D__x0003__x0003__x0003_?_x0003__x0003__x0003__x0003__x0003__x0003__x0001__x0003_ÿÿÿÿ_x0003__x0003__x0003__x0003__x0003__x0003__x0003__x0003__x0003__x0003__x0003__x0003__x0003_U_x0003__x0003__x0003_A_x0003__x0003__x0003_g_x0003__x0003__x0003__x0003__x0003__x0003__x0001__x0003_ÿÿÿÿ_x0003__x0003__x0003__x0003__x0003__x0003__x0003__x0003__x0003__x0003__x0003__x0003__x0003__x0003__x0003__x0003__x0003_&amp;_x0003__x0003__x0003__x0007__x0003_m_x0003__x0003_=IF(Y32 = 1, RiskNormal(H31 * 0.5, H32 * 0.5, RiskTruncate(0,)), RiskNormal(H31, H32, RiskTruncate(0,)))*$F$6_x0019__x0003__x0003_Yunnan black_x0001_A39_x0001_H36_x0001_july_x0003__x0002__x0003__x0003__x0004__x0003__x0003__x0003_V_x0003__x0003__x0003__x000D__x0003__x0003__x0003_?_x0003__x0003__x0003__x0003__x0003__x0003__x0001__x0003_ÿÿÿÿ_x0003__x0003__x0003__x0003__x0003__x0003__x0003__x0003__x0003__x0003__x0003__x0003__x0003_W_x0003__x0003__x0003_A_x0003__x0003__x0003_g_x0003__x0003__x0003__x0003__x0003__x0003__x0001__x0003_ÿÿÿÿ_x0003__x0003__x0003__x0003__x0003__x0003__x0003__x0003__x0003__x0003__x0003__x0003__x0003__x0003__x0003__x0003__x0003_&amp;_x0003__x0003__x0003__x0008__x0003_m_x0003__x0003_=IF(Z32 = 1, RiskNormal(I31 * 0.5, I32 * 0.5, RiskTruncate(0,)), RiskNormal(I31, I32, RiskTruncate(0,)))*$F$6_x001B__x0003__x0003_Yunnan black_x0001_A39_x0001_I36_x0001_august_x0003__x0002__x0003__x0003__x0003__x0003_X_x0003__x0003__x0003__x000D__x0003__x0003__x0003_?_x0003__x0003__x0003__x0004__x0003__x0003__x0003__x0003__x0001__x0003_ÿÿÿÿ_x0003__x0003__x0003__x0003__x0003__x0003__x0003__x0003__x0003__x0003__x0003__x0003__x0003_Y_x0003__x0003__x0003_A_x0003__x0003__x0003_g_x0003__x0003__x0003__x0003__x0003__x0003__x0001__x0003_ÿÿÿÿ_x0003__x0003__x0003__x0003__x0003__x0003__x0003__x0003__x0003__x0003__x0003__x0003__x0003__x0003__x0003__x0003__x0003_&amp;_x0003__x0003__x0003_	_x0003_n_x0003__x0003_=IF(AA32 = 1, RiskNormal(J31 * 0.5, J32 * 0.5, RiskTruncate(0,)), RiskNormal(J31, J32, RiskTruncate(0,)))*$F$6_x0018__x0003__x0003_Yunnan black_x0001_A39_x0001_J36_x0001_sep_x0003__x0002__x0003__x0003__x0003__x0003_Z_x0003__x0003__x0003__x000E__x0003__x0003__x0003_@_x0003__x0003__x0003__x0003__x0003__x0003__x0001__x0003_ÿÿÿÿ_x0003__x0003__x0003__x0003__x0003__x0004__x0003__x0003__x0003__x0003__x0003__x0003__x0003__x0003__x0003_[_x0003__x0003__x0003_B_x0003__x0003__x0003_h_x0003__x0003__x0003__x0003__x0003__x0003__x0001__x0003_ÿÿÿÿ_x0003__x0003__x0003__x0003__x0003__x0003__x0003__x0003__x0003__x0003__x0003__x0003__x0003__x0003__x0003__x0003__x0003_&amp;_x0003__x0003__x0003__x0004__x0003_n_x0003__x0003_=IF(AB32 = 1, RiskNormal(K31 * 0.5, K32 * 0.5, RiskTruncate(0,)), RiskNormal(K31, K32, RiskTruncate(0,)))*$F$6_x0018__x0003__x0003_Yunnan black_x0001_A39_x0001_K36_x0001_oct_x0003__x0002__x0003__x0003__x0003__x0003_\_x0003__x0003__x0003__x000E__x0003__x0003__x0003_@_x0003__x0003__x0003__x0003__x0003__x0003__x0001__x0003_ÿÿÿÿ_x0003__x0003__x0003__x0003__x0003__x0003__x0003__x0003__x0003__x0003__x0003__x0003__x0003_]_x0003__x0003__x0003__x0003__x0004_B_x0003__x0003__x0003_h_x0003__x0003__x0003__x0003__x0003__x0003__x0001__x0003_ÿÿÿÿ_x0003__x0003__x0003__x0003__x0003__x0003__x0003__x0003__x0003__x0003__x0003__x0003__x0003__x0003__x0003__x0003__x0003_&amp;_x0003__x0003__x0003__x000B__x0003_n_x0003__x0003_=IF(AC32 = 1, RiskNormal(L31 * 0.5, L32 * 0.5, RiskTruncate(0,)), RiskNormal(L31, L32, RiskTruncate(0,)))*$F$6_x0018__x0003__x0003_Yunnan black_x0001_A39_x0001_L36_x0001_nov_x0003__x0002__x0003__x0003__x0003__x0003_^_x0003__x0003__x0003__x000E__x0003__x0003__x0003_@_x0003__x0003__x0003__x0003__x0003__x0003__x0001__x0003_ÿÿÿÿ_x0003__x0003__x0003__x0003__x0003__x0003__x0003__x0003__x0003__x0003__x0003__x0003__x0003___x0003__x0003__x0003_B_x0003__x0003__x0003_h_x0003__x0003__x0003__x0003__x0003__x0003__x0001__x0003_ÿÿ_x0003__x0004_ÿÿ_x0003__x0003__x0003__x0003__x0003__x0003__x0003__x0003__x0003__x0003__x0003__x0003__x0003__x0003__x0003__x0003__x0003_&amp;_x0003__x0003__x0003__x000C__x0003_n_x0003__x0003_=IF(AD32 = 1, RiskNormal(M31 * 0.5, M32 * 0.5, RiskTruncate(0,)), RiskNormal(M31, M32, RiskTruncate(0,)))*$F$6_x0018__x0003__x0003_Yunnan black_x0001_A39_x0001_M36_x0001_dec_x0003__x0002__x0003__x0003__x0003__x0003_`_x0003__x0003__x0003__x000E__x0003__x0003__x0003_@_x0003__x0003__x0003__x0003__x0003__x0003__x0001__x0003_ÿÿÿÿ_x0003__x0003__x0003__x0003__x0003__x0003__x0003__x0003__x0003__x0003__x0003__x0003__x0003_a_x0003__x0003__x0003_B_x0003__x0003__x0003_h_x0003__x0003__x0003__x0003__x0003__x0003__x0001__x0003_ÿÿÿÿ_x0003__x0003__x0003__x0003__x0003__x0003__x0003__x0003__x0003__x0003__x0003__x0003__x0004__x0003__x0003__x0003__x0003__x0003__x0003_'_x0003__x0003__x0003__x0001__x0003_a_x0003__x0003_=IF(S32=1,RiskNormal(B31*0.5,B32*0.5,RiskTruncate(0,)),RiskNormal(B31,B32,RiskTruncate(0,)))*$F$7_x0019__x0003__x0003_Jasmine Green_x0001_A40_x0001_B36_x0001_Jan_x0003__x0002__x0003__x0003__x0003__x0003_b_x0003__x0003__x0003__x0004__x0003__x0003__x0003_6_x0003__x0003__x0003__x0003__x0003__x0003__x0001__x0003_ÿÿÿÿ_x0003__x0003__x0003__x0003__x0003__x0003__x0003__x0003__x0003__x0003__x0003__x0003__x0003_c_x0003__x0003__x0003_7_x0003__x0003__x0003_[_x0003__x0003__x0003__x0003__x0003__x0003__x0001__x0003_ÿÿÿÿ_x0003__x0003__x0003__x0003__x0003__x0003__x0003__x0003__x0003__x0003__x0003__x0003__x0003__x0003__x0003__x0003__x0003_'_x0003__x0003__x0003__x0002__x0003_a_x0003__x0003_=IF(T32=1,R_x0004__x0005_iskNormal(C31*0.5,C32*0.5,RiskTruncate(0,)),RiskNormal(C31,C32,RiskTruncate(0,)))*$F$7_x0019__x0004__x0004_Jasmine Green_x0001_A40_x0001_C36_x0001_feb_x0004__x0002__x0004__x0004__x0004__x0004_d_x0004__x0004__x0004__x0005__x0004__x0004__x0004_6_x0004__x0004__x0004__x0004__x0004__x0004__x0001__x0004_ÿÿÿÿ_x0004__x0004__x0004__x0004__x0004__x0004__x0004__x0004__x0004__x0004__x0004__x0004__x0004_e_x0004__x0004__x0004_7_x0004__x0004__x0004_[_x0004__x0004__x0004__x0004__x0004__x0004__x0001__x0004_ÿÿÿÿ_x0004__x0004__x0004__x0004__x0004__x0004__x0004__x0004__x0004__x0004__x0004__x0004__x0004__x0004__x0004__x0004__x0004_'_x0004__x0004__x0004__x0003__x0004_a_x0004__x0004_=IF(U32=1,RiskNormal(D31*0.5,D32*0.5,Ri_x0003__x0005_skTruncate(0,)),RiskNormal(D31,D32,RiskTruncate(0,)))*$F$7_x001B__x0003__x0003_Jasmine Green_x0001_A40_x0001_D36_x0001_march_x0003__x0002__x0003__x0003__x0003__x0003_f_x0003__x0003__x0003__x0005__x0003__x0003__x0003_6_x0003__x0003__x0003__x0003__x0003__x0003__x0001__x0003_ÿÿÿÿ_x0003__x0003__x0003__x0003__x0003__x0003__x0003__x0003__x0003__x0003__x0003__x0003__x0003_g_x0003__x0003__x0003_7_x0003__x0003__x0003_[_x0003__x0003__x0003__x0003__x0003__x0003__x0001__x0003_ÿÿÿÿ_x0003__x0003__x0003__x0003__x0003__x0003__x0003__x0003__x0003__x0003__x0003__x0003__x0003__x0003__x0003__x0003__x0003_'_x0003__x0003__x0003__x0004__x0003_a_x0003__x0003_=IF(V32=1,RiskNormal(E31*0.5,E32*0.5,RiskTruncate(0,)),RiskNormal_x0003__x0004_(E31,E32,RiskTruncate(0,)))*$F$7_x001B__x0003__x0003_Jasmine Green_x0001_A40_x0001_E36_x0001_april_x0003__x0002__x0003__x0003__x0003__x0003_h_x0003__x0003__x0003__x0004__x0003__x0003__x0003_6_x0003__x0003__x0003__x0003__x0003__x0003__x0001__x0003_ÿÿÿÿ_x0003__x0003__x0003__x0003__x0003__x0003__x0003__x0003__x0003__x0003__x0003__x0003__x0003_i_x0003__x0003__x0003_7_x0003__x0003__x0003_[_x0003__x0003__x0003__x0003__x0003__x0003__x0001__x0003_ÿÿÿÿ_x0003__x0003__x0003__x0003__x0003__x0003__x0003__x0003__x0003__x0003__x0003__x0003__x0003__x0003__x0003__x0003__x0003_'_x0003__x0003__x0003__x0005__x0003_a_x0003__x0003_=IF(W32=1,RiskNormal(F31*0.5,F32*0.5,RiskTruncate(0,)),RiskNormal(F31,F32,RiskTruncate(0,))_x0003__x0004_)*$F$7_x0019__x0003__x0003_Jasmine Green_x0001_A40_x0001_F36_x0001_may_x0003__x0002__x0003__x0003__x0003__x0003_j_x0003__x0003__x0003__x0004__x0003__x0003__x0003_6_x0003__x0003__x0003__x0003__x0003__x0003__x0001__x0003_ÿÿÿÿ_x0003__x0003__x0003__x0003__x0003__x0003__x0003__x0003__x0003__x0003__x0003__x0003__x0003_k_x0003__x0003__x0003_7_x0003__x0003__x0003_[_x0003__x0003__x0003__x0003__x0003__x0003__x0001__x0003_ÿÿÿÿ_x0003__x0003__x0003__x0003__x0003__x0003__x0003__x0003__x0003__x0003__x0003__x0003__x0003__x0003__x0003__x0003__x0003_'_x0003__x0003__x0003__x0006__x0003_a_x0003__x0003_=IF(X32=1,RiskNormal(G31*0.5,G32*0.5,RiskTruncate(0,)),RiskNormal(G31,G32,RiskTruncate(0,)))*$F$7_x001A__x0003__x0003_Jasmine Green_x0001_A40_x0001__x0003__x0004_G36_x0001_june_x0003__x0002__x0003__x0003__x0003__x0003_l_x0003__x0003__x0003__x0004__x0003__x0003__x0003_6_x0003__x0003__x0003__x0003__x0003__x0003__x0001__x0003_ÿÿÿÿ_x0003__x0003__x0003__x0003__x0003__x0003__x0003__x0003__x0003__x0003__x0003__x0003__x0003_m_x0003__x0003__x0003_7_x0003__x0003__x0003_[_x0003__x0003__x0003__x0003__x0003__x0003__x0001__x0003_ÿÿÿÿ_x0003__x0003__x0003__x0003__x0003__x0003__x0003__x0003__x0003__x0003__x0003__x0003__x0003__x0003__x0003__x0003__x0003_'_x0003__x0003__x0003__x0007__x0003_a_x0003__x0003_=IF(Y32=1,RiskNormal(H31*0.5,H32*0.5,RiskTruncate(0,)),RiskNormal(H31,H32,RiskTruncate(0,)))*$F$7_x001A__x0003__x0003_Jasmine Green_x0001_A40_x0001_H36_x0001_july_x0003__x0002__x0003__x0003__x0003__x0003_n_x0003__x0003__x0003__x0004__x0003__x0003__x0003_6_x0003__x0003__x0003__x0003__x0003__x0004__x0003__x0003__x0001__x0003_ÿÿÿÿ_x0003__x0003__x0003__x0003__x0003__x0003__x0003__x0003__x0003__x0003__x0003__x0003__x0003_o_x0003__x0003__x0003_7_x0003__x0003__x0003_[_x0003__x0003__x0003__x0003__x0003__x0003__x0001__x0003_ÿÿÿÿ_x0003__x0003__x0003__x0003__x0003__x0003__x0003__x0003__x0003__x0003__x0003__x0003__x0003__x0003__x0003__x0003__x0003_'_x0003__x0003__x0003__x0008__x0003_a_x0003__x0003_=IF(Z32=1,RiskNormal(I31*0.5,I32*0.5,RiskTruncate(0,)),RiskNormal(I31,I32,RiskTruncate(0,)))*$F$7_x001C__x0003__x0003_Jasmine Green_x0001_A40_x0001_I36_x0001_august_x0003__x0002__x0003__x0003__x0003__x0003_p_x0003__x0003__x0003__x0004__x0003__x0003__x0003_6_x0003__x0003__x0003__x0003__x0003__x0003__x0001__x0003_ÿÿÿÿ_x0003__x0003__x0003__x0003__x0003__x0003__x0003__x0003__x0003__x0003__x0003__x0003__x0003__x0004__x0003_q_x0003__x0003__x0003_7_x0003__x0003__x0003_[_x0003__x0003__x0003__x0003__x0003__x0003__x0001__x0003_ÿÿÿÿ_x0003__x0003__x0003__x0003__x0003__x0003__x0003__x0003__x0003__x0003__x0003__x0003__x0003__x0003__x0003__x0003__x0003_'_x0003__x0003__x0003_	_x0003_b_x0003__x0003_=IF(AA32=1,RiskNormal(J31*0.5,J32*0.5,RiskTruncate(0,)),RiskNormal(J31,J32,RiskTruncate(0,)))*$F$7_x0019__x0003__x0003_Jasmine Green_x0001_A40_x0001_J36_x0001_sep_x0003__x0002__x0003__x0003__x0003__x0003_r_x0003__x0003__x0003__x000B__x0003__x0003__x0003_7_x0003__x0003__x0003__x0003__x0003__x0003__x0001__x0003_ÿÿÿÿ_x0003__x0003__x0003__x0003__x0003__x0003__x0003__x0003__x0003__x0003__x0003__x0003__x0003_s_x0003__x0003__x0003_8_x0003__x0003__x0003_\_x0003__x0003__x0003__x0003__x0003__x0003__x0001__x0003_ÿÿÿÿ_x0003__x0003__x0003__x0003__x0004__x0003__x0003__x0003__x0003__x0003__x0003__x0003__x0003__x0003__x0003__x0003__x0003__x0003__x0003_'_x0003__x0003__x0003__x0004__x0003_b_x0003__x0003_=IF(AB32=1,RiskNormal(K31*0.5,K32*0.5,RiskTruncate(0,)),RiskNormal(K31,K32,RiskTruncate(0,)))*$F$7_x0019__x0003__x0003_Jasmine Green_x0001_A40_x0001_K36_x0001_oct_x0003__x0002__x0003__x0003__x0003__x0003_t_x0003__x0003__x0003__x000B__x0003__x0003__x0003_7_x0003__x0003__x0003__x0003__x0003__x0003__x0001__x0003_ÿÿÿÿ_x0003__x0003__x0003__x0003__x0003__x0003__x0003__x0003__x0003__x0003__x0003__x0003__x0003_u_x0003__x0003__x0003_8_x0003__x0003__x0003_\_x0003__x0003__x0003__x0003__x0003__x0003__x0001__x0003_ÿÿÿÿ_x0003__x0003__x0003__x0003__x0003__x0003__x0003__x0003__x0003__x0003__x0003__x0003__x0003__x0003__x0003__x0003__x0003_'_x0003__x0003__x0003__x000B__x0003_b_x0003__x0003__x0003__x0004_=IF(AC32=1,RiskNormal(L31*0.5,L32*0.5,RiskTruncate(0,)),RiskNormal(L31,L32,RiskTruncate(0,)))*$F$7_x0019__x0003__x0003_Jasmine Green_x0001_A40_x0001_L36_x0001_nov_x0003__x0002__x0003__x0003__x0003__x0003_v_x0003__x0003__x0003__x000B__x0003__x0003__x0003_7_x0003__x0003__x0003__x0003__x0003__x0003__x0001__x0003_ÿÿÿÿ_x0003__x0003__x0003__x0003__x0003__x0003__x0003__x0003__x0003__x0003__x0003__x0003__x0003_w_x0003__x0003__x0003_8_x0003__x0003__x0003_\_x0003__x0003__x0003__x0003__x0003__x0003__x0001__x0003_ÿÿÿÿ_x0003__x0003__x0003__x0003__x0003__x0003__x0003__x0003__x0003__x0003__x0003__x0003__x0003__x0003__x0003__x0003__x0003_'_x0003__x0003__x0003__x000C__x0003_b_x0003__x0003_=IF(AD32=1,RiskNormal(M31*0_x0003__x0004_.5,M32*0.5,RiskTruncate(0,)),RiskNormal(M31,M32,RiskTruncate(0,)))*$F$7_x0019__x0003__x0003_Jasmine Green_x0001_A40_x0001_M36_x0001_dec_x0003__x0002__x0003__x0003__x0003__x0003_x_x0003__x0003__x0003__x000B__x0003__x0003__x0003_7_x0003__x0003__x0003__x0003__x0003__x0003__x0001__x0003_ÿÿÿÿ_x0003__x0003__x0003__x0003__x0003__x0003__x0003__x0003__x0003__x0003__x0003__x0003__x0003_y_x0003__x0003__x0003_8_x0003__x0003__x0003_\_x0003__x0003__x0003__x0003__x0003__x0003__x0001__x0003_ÿÿÿÿ_x0003__x0003__x0003__x0003__x0003__x0003__x0003__x0003__x0003__x0003__x0003__x0003__x0003__x0003__x0003__x0003__x0003_(_x0003__x0003__x0003__x0001__x0003_m_x0003__x0003_=IF(S32 = 1, RiskNormal(B31 * 0.5, B32 * 0.5, RiskTrun_x0003__x0004_cate(0,)), RiskNormal(B31, B32, RiskTruncate(0,)))*$F$8_x001C__x0003__x0003_Assam Black Milk_x0001_A41_x0001_B36_x0001_Jan_x0003__x0002__x0003__x0003__x0003__x0003_z_x0003__x0003__x0003__x000D__x0003__x0003__x0003_?_x0003__x0003__x0003__x0003__x0003__x0003__x0001__x0003_ÿÿÿÿ_x0003__x0003__x0003__x0003__x0003__x0003__x0003__x0003__x0003__x0003__x0003__x0003__x0003_{_x0003__x0003__x0003_A_x0003__x0003__x0003_g_x0003__x0003__x0003__x0003__x0003__x0003__x0001__x0003_ÿÿÿÿ_x0003__x0003__x0003__x0003__x0003__x0003__x0003__x0003__x0003__x0003__x0003__x0003__x0003__x0003__x0003__x0003__x0003_(_x0003__x0003__x0003__x0002__x0003_m_x0003__x0003_=IF(T32 = 1, RiskNormal(C31 * 0.5, C32 * 0.5, RiskTruncate(0,)), Ri_x0004__x0005_skNormal(C31, C32, RiskTruncate(0,)))*$F$8_x001C__x0004__x0004_Assam Black Milk_x0001_A41_x0001_C36_x0001_feb_x0004__x0002__x0004__x0004__x0004__x0004_|_x0004__x0004__x0004__x000D__x0004__x0004__x0004_?_x0004__x0004__x0004__x0004__x0004__x0004__x0001__x0004_ÿÿÿÿ_x0004__x0004__x0004__x0004__x0004__x0004__x0004__x0004__x0004__x0004__x0004__x0004__x0004_}_x0004__x0004__x0004_A_x0004__x0004__x0004_g_x0004__x0004__x0004__x0004__x0004__x0004__x0001__x0004_ÿÿÿÿ_x0004__x0004__x0004__x0004__x0004__x0004__x0004__x0004__x0004__x0004__x0004__x0004__x0004__x0004__x0004__x0004__x0004_(_x0004__x0004__x0004__x0003__x0004_m_x0004__x0004_=IF(U32 = 1, RiskNormal(D31 * 0.5, D32 * 0.5, RiskTruncate(0,)), RiskNormal(D31,_x0003__x0005_ D32, RiskTruncate(0,)))*$F$8_x001E__x0003__x0003_Assam Black Milk_x0001_A41_x0001_D36_x0001_march_x0003__x0002__x0003__x0003__x0003__x0003_~_x0003__x0003__x0003__x000D__x0003__x0003__x0003_?_x0003__x0003__x0003__x0003__x0003__x0003__x0001__x0003_ÿÿÿÿ_x0003__x0003__x0003__x0003__x0003__x0003__x0003__x0003__x0003__x0003__x0003__x0003__x0003__x0003__x0003__x0003_A_x0003__x0003__x0003_g_x0003__x0003__x0003__x0003__x0003__x0003__x0001__x0003_ÿÿÿÿ_x0003__x0003__x0003__x0003__x0003__x0003__x0003__x0003__x0003__x0003__x0003__x0003__x0003__x0003__x0003__x0003__x0003_(_x0003__x0003__x0003__x0004__x0003_m_x0003__x0003_=IF(V32 = 1, RiskNormal(E31 * 0.5, E32 * 0.5, RiskTruncate(0,)), RiskNormal(E31, E32, RiskT_x0003__x0004_runcate(0,)))*$F$8_x001E__x0003__x0003_Assam Black Milk_x0001_A41_x0001_E36_x0001_april_x0003__x0002__x0003__x0003__x0003__x0003__x0003__x0003__x0003__x000D__x0003__x0003__x0003_?_x0003__x0003__x0003__x0003__x0003__x0003__x0001__x0003_ÿÿÿÿ_x0003__x0003__x0003__x0003__x0003__x0003__x0003__x0003__x0003__x0003__x0003__x0003__x0003__x0003__x0003__x0003_A_x0003__x0003__x0003_g_x0003__x0003__x0003__x0003__x0003__x0003__x0001__x0003_ÿÿÿÿ_x0003__x0003__x0003__x0003__x0003__x0003__x0003__x0003__x0003__x0003__x0003__x0003__x0003__x0003__x0003__x0003__x0003_(_x0003__x0003__x0003__x0005__x0003_m_x0003__x0003_=IF(W32 = 1, RiskNormal(F31 * 0.5, F32 * 0.5, RiskTruncate(0,)), RiskNormal(F31, F32, RiskTruncate(0,)_x0003__x0004_))*$F$8_x001C__x0003__x0003_Assam Black Milk_x0001_A41_x0001_F36_x0001_may_x0003__x0002__x0003__x0003__x0003__x0003__x0003__x0003__x0003__x000D__x0003__x0003__x0003_?_x0003__x0003__x0003__x0003__x0003__x0003__x0001__x0003_ÿÿÿÿ_x0003__x0003__x0003__x0003__x0003__x0003__x0003__x0003__x0003__x0003__x0003__x0003__x0003__x0003__x0003__x0003_A_x0003__x0003__x0003_g_x0003__x0003__x0003__x0003__x0003__x0003__x0001__x0003_ÿÿÿÿ_x0003__x0003__x0003__x0003__x0003__x0003__x0003__x0003__x0003__x0003__x0003__x0003__x0003__x0003__x0003__x0003__x0003_(_x0003__x0003__x0003__x0006__x0003_m_x0003__x0003_=IF(X32 = 1, RiskNormal(G31 * 0.5, G32 * 0.5, RiskTruncate(0,)), RiskNormal(G31, G32, RiskTruncate(0,)))*$F$8_x001D__x0003__x0003_As_x0003__x0004_sam Black Milk_x0001_A41_x0001_G36_x0001_june_x0003__x0002__x0003__x0003__x0003__x0003__x0003__x0003__x0003__x000D__x0003__x0003__x0003_?_x0003__x0003__x0003__x0003__x0003__x0003__x0001__x0003_ÿÿÿÿ_x0003__x0003__x0003__x0003__x0003__x0003__x0003__x0003__x0003__x0003__x0003__x0003__x0003__x0003__x0003__x0003_A_x0003__x0003__x0003_g_x0003__x0003__x0003__x0003__x0003__x0003__x0001__x0003_ÿÿÿÿ_x0003__x0003__x0003__x0003__x0003__x0003__x0003__x0003__x0003__x0003__x0003__x0003__x0003__x0003__x0003__x0003__x0003_(_x0003__x0003__x0003__x0007__x0003_m_x0003__x0003_=IF(Y32 = 1, RiskNormal(H31 * 0.5, H32 * 0.5, RiskTruncate(0,)), RiskNormal(H31, H32, RiskTruncate(0,)))*$F$8_x001D__x0003__x0003_Assam Black Mi_x0003__x0004_lk_x0001_A41_x0001_H36_x0001_july_x0003__x0002__x0003__x0003__x0003__x0003__x0003__x0003__x0003__x000D__x0003__x0003__x0003_?_x0003__x0003__x0003__x0003__x0003__x0003__x0001__x0003_ÿÿÿÿ_x0003__x0003__x0003__x0003__x0003__x0003__x0003__x0003__x0003__x0003__x0003__x0003__x0003__x0003__x0003__x0003_A_x0003__x0003__x0003_g_x0003__x0003__x0003__x0003__x0003__x0003__x0001__x0003_ÿÿÿÿ_x0003__x0003__x0003__x0003__x0003__x0003__x0003__x0003__x0003__x0003__x0003__x0003__x0003__x0003__x0003__x0003__x0003_(_x0003__x0003__x0003__x0008__x0003_m_x0003__x0003_=IF(Z32 = 1, RiskNormal(I31 * 0.5, I32 * 0.5, RiskTruncate(0,)), RiskNormal(I31, I32, RiskTruncate(0,)))*$F$8_x001F__x0003__x0003_Assam Black Milk_x0001_A41_x0001_I36_x0001_a_x0003__x0004_ugust_x0003__x0002__x0003__x0003__x0003__x0003__x0003__x0003__x0003__x000D__x0003__x0003__x0003_?_x0003__x0003__x0003__x0003__x0003__x0003__x0001__x0003_ÿÿÿÿ_x0003__x0003__x0003__x0003__x0003__x0003__x0003__x0003__x0003__x0003__x0003__x0003__x0003__x0003__x0003__x0003_A_x0003__x0003__x0003_g_x0003__x0003__x0003__x0003__x0003__x0003__x0001__x0003_ÿÿÿÿ_x0003__x0003__x0003__x0003__x0003__x0003__x0003__x0003__x0003__x0003__x0003__x0003__x0003__x0003__x0003__x0003__x0003_(_x0003__x0003__x0003_	_x0003_n_x0003__x0003_=IF(AA32 = 1, RiskNormal(J31 * 0.5, J32 * 0.5, RiskTruncate(0,)), RiskNormal(J31, J32, RiskTruncate(0,)))*$F$8_x001C__x0003__x0003_Assam Black Milk_x0001_A41_x0001_J36_x0001_sep_x0003__x0002__x0003__x0003__x0003__x0003__x0003__x0004__x0003__x0003__x0003__x000E__x0003__x0003__x0003_@_x0003__x0003__x0003__x0003__x0003__x0003__x0001__x0003_ÿÿÿÿ_x0003__x0003__x0003__x0003__x0003__x0003__x0003__x0003__x0003__x0003__x0003__x0003__x0003__x0003__x0003__x0003_B_x0003__x0003__x0003_h_x0003__x0003__x0003__x0003__x0003__x0003__x0001__x0003_ÿÿÿÿ_x0003__x0003__x0003__x0003__x0003__x0003__x0003__x0003__x0003__x0003__x0003__x0003__x0003__x0003__x0003__x0003__x0003_(_x0003__x0003__x0003__x0004__x0003_n_x0003__x0003_=IF(AB32 = 1, RiskNormal(K31 * 0.5, K32 * 0.5, RiskTruncate(0,)), RiskNormal(K31, K32, RiskTruncate(0,)))*$F$8_x001C__x0003__x0003_Assam Black Milk_x0001_A41_x0001_K36_x0001_oct_x0003__x0002__x0003__x0003__x0003__x0003__x0003__x0003__x0003__x000E__x0003__x0003__x0003_@_x0003__x0003__x0003__x0003__x0003__x0004__x0003__x0003__x0001__x0003_ÿÿÿÿ_x0003__x0003__x0003__x0003__x0003__x0003__x0003__x0003__x0003__x0003__x0003__x0003__x0003__x0003__x0003__x0003_B_x0003__x0003__x0003_h_x0003__x0003__x0003__x0003__x0003__x0003__x0001__x0003_ÿÿÿÿ_x0003__x0003__x0003__x0003__x0003__x0003__x0003__x0003__x0003__x0003__x0003__x0003__x0003__x0003__x0003__x0003__x0003_(_x0003__x0003__x0003__x000B__x0003_n_x0003__x0003_=IF(AC32 = 1, RiskNormal(L31 * 0.5, L32 * 0.5, RiskTruncate(0,)), RiskNormal(L31, L32, RiskTruncate(0,)))*$F$8_x001C__x0003__x0003_Assam Black Milk_x0001_A41_x0001_L36_x0001_nov_x0003__x0002__x0003__x0003__x0003__x0003__x0003__x0003__x0003__x000E__x0003__x0003__x0003_@_x0003__x0003__x0003__x0003__x0003__x0003__x0001__x0003_ÿÿÿÿ_x0003__x0003__x0003__x0003__x0004__x0003__x0003__x0003__x0003__x0003__x0003__x0003__x0003__x0003__x0003__x0003__x0003__x0003_B_x0003__x0003__x0003_h_x0003__x0003__x0003__x0003__x0003__x0003__x0001__x0003_ÿÿÿÿ_x0003__x0003__x0003__x0003__x0003__x0003__x0003__x0003__x0003__x0003__x0003__x0003__x0003__x0003__x0003__x0003__x0003_(_x0003__x0003__x0003__x000C__x0003_n_x0003__x0003_=IF(AD32 = 1, RiskNormal(M31 * 0.5, M32 * 0.5, RiskTruncate(0,)), RiskNormal(M31, M32, RiskTruncate(0,)))*$F$8_x001C__x0003__x0003_Assam Black Milk_x0001_A41_x0001_M36_x0001_dec_x0003__x0002__x0003__x0003__x0003__x0003__x0003__x0003__x0003__x000E__x0003__x0003__x0003_@_x0003__x0003__x0003__x0003__x0003__x0003__x0001__x0003_ÿÿÿÿ_x0003__x0003__x0003__x0003__x0003__x0003__x0003__x0003__x0003__x0003__x0003__x0003__x0003__x0004__x0003__x0003__x0003__x0003_B_x0003__x0003__x0003_h_x0003__x0003__x0003__x0003__x0003__x0003__x0001__x0003_ÿÿÿÿ_x0003__x0003__x0003__x0003__x0003__x0003__x0003__x0003__x0003__x0003__x0003__x0003__x0003__x0003__x0003__x0003__x0003_)_x0003__x0003__x0003__x0001__x0003_m_x0003__x0003_=IF(S32 = 1, RiskNormal(B31 * 0.5, B32 * 0.5, RiskTruncate(0,)), RiskNormal(B31, B32, RiskTruncate(0,)))*$F$9_x001D__x0003__x0003_Brown sugar Latte_x0001_A42_x0001_B36_x0001_Jan_x0003__x0002__x0003__x0003__x0003__x0003__x0003__x0003__x0003__x000D__x0003__x0003__x0003_?_x0003__x0003__x0003__x0003__x0003__x0003__x0001__x0003_ÿÿÿÿ_x0003__x0003__x0003__x0003__x0003__x0003__x0003__x0003__x0003__x0003__x0003__x0003__x0003__x0003__x0003__x0003_A_x0003__x0003__x0003_g_x0003__x0003__x0004__x0003__x0003__x0003__x0003__x0003__x0001__x0003_ÿÿÿÿ_x0003__x0003__x0003__x0003__x0003__x0003__x0003__x0003__x0003__x0003__x0003__x0003__x0003__x0003__x0003__x0003__x0003_)_x0003__x0003__x0003__x0002__x0003_m_x0003__x0003_=IF(T32 = 1, RiskNormal(C31 * 0.5, C32 * 0.5, RiskTruncate(0,)), RiskNormal(C31, C32, RiskTruncate(0,)))*$F$9_x001D__x0003__x0003_Brown sugar Latte_x0001_A42_x0001_C36_x0001_feb_x0003__x0002__x0003__x0003__x0003__x0003__x0003__x0003__x0003__x000D__x0003__x0003__x0003_?_x0003__x0003__x0003__x0003__x0003__x0003__x0001__x0003_ÿÿÿÿ_x0003__x0003__x0003__x0003__x0003__x0003__x0003__x0003__x0003__x0003__x0003__x0003__x0003__x0003__x0003__x0003_A_x0003__x0003__x0003_g_x0003__x0003__x0003__x0003__x0003__x0003__x0001__x0003_ÿÿÿÿ_x0004__x0005__x0004__x0004__x0004__x0004__x0004__x0004__x0004__x0004__x0004__x0004__x0004__x0004__x0004__x0004__x0004__x0004__x0004_)_x0004__x0004__x0004__x0003__x0004_m_x0004__x0004_=IF(U32 = 1, RiskNormal(D31 * 0.5, D32 * 0.5, RiskTruncate(0,)), RiskNormal(D31, D32, RiskTruncate(0,)))*$F$9_x001F__x0004__x0004_Brown sugar Latte_x0001_A42_x0001_D36_x0001_march_x0004__x0002__x0004__x0004__x0004__x0004__x0004__x0004__x0004__x000D__x0004__x0004__x0004_?_x0004__x0004__x0004__x0004__x0004__x0004__x0001__x0004_ÿÿÿÿ_x0004__x0004__x0004__x0004__x0004__x0004__x0004__x0004__x0004__x0004__x0004__x0004__x0004__x0004__x0004__x0004_A_x0004__x0004__x0004_g_x0004__x0004__x0004__x0004__x0004__x0004__x0001__x0004_ÿÿÿÿ_x0004__x0004__x0004__x0004__x0004__x0004__x0004__x0004__x0003__x0005__x0003__x0003__x0003__x0003__x0003__x0003__x0003__x0003__x0003_)_x0003__x0003__x0003__x0004__x0003_m_x0003__x0003_=IF(V32 = 1, RiskNormal(E31 * 0.5, E32 * 0.5, RiskTruncate(0,)), RiskNormal(E31, E32, RiskTruncate(0,)))*$F$9_x001F__x0003__x0003_Brown sugar Latte_x0001_A42_x0001_E36_x0001_april_x0003__x0002__x0003__x0003__x0003__x0003__x0003__x0003__x0003__x000D__x0003__x0003__x0003_?_x0003__x0003__x0003__x0003__x0003__x0003__x0001__x0003_ÿÿÿÿ_x0003__x0003__x0003__x0003__x0003__x0003__x0003__x0003__x0003__x0003__x0003__x0003__x0003__x0003__x0003__x0003_A_x0003__x0003__x0003_g_x0003__x0003__x0003__x0003__x0003__x0003__x0001__x0003_ÿÿÿÿ_x0003__x0003__x0003__x0003__x0003__x0003__x0003__x0003__x0003__x0003__x0003__x0003__x0003__x0003__x0003__x0003__x0003__x0004__x0003_)_x0003__x0003__x0003__x0005__x0003_m_x0003__x0003_=IF(W32 = 1, RiskNormal(F31 * 0.5, F32 * 0.5, RiskTruncate(0,)), RiskNormal(F31, F32, RiskTruncate(0,)))*$F$9_x001D__x0003__x0003_Brown sugar Latte_x0001_A42_x0001_F36_x0001_may_x0003__x0002__x0003__x0003__x0003__x0003__x0003__x0003__x0003__x000D__x0003__x0003__x0003_?_x0003__x0003__x0003__x0003__x0003__x0003__x0001__x0003_ÿÿÿÿ_x0003__x0003__x0003__x0003__x0003__x0003__x0003__x0003__x0003__x0003__x0003__x0003__x0003__x0003__x0003__x0003_A_x0003__x0003__x0003_g_x0003__x0003__x0003__x0003__x0003__x0003__x0001__x0003_ÿÿÿÿ_x0003__x0003__x0003__x0003__x0003__x0003__x0003__x0003__x0003__x0003__x0003__x0003__x0003__x0003__x0003__x0003__x0003_)_x0003__x0003__x0003__x0006__x0003_m_x0003__x0003_=_x0003__x0004_IF(X32 = 1, RiskNormal(G31 * 0.5, G32 * 0.5, RiskTruncate(0,)), RiskNormal(G31, G32, RiskTruncate(0,)))*$F$9_x001E__x0003__x0003_Brown sugar Latte_x0001_A42_x0001_G36_x0001_june_x0003__x0002__x0003__x0003__x0003__x0003__x0003__x0003__x0003__x000D__x0003__x0003__x0003_?_x0003__x0003__x0003__x0003__x0003__x0003__x0001__x0003_ÿÿÿÿ_x0003__x0003__x0003__x0003__x0003__x0003__x0003__x0003__x0003__x0003__x0003__x0003__x0003__x0003__x0003__x0003_A_x0003__x0003__x0003_g_x0003__x0003__x0003__x0003__x0003__x0003__x0001__x0003_ÿÿÿÿ_x0003__x0003__x0003__x0003__x0003__x0003__x0003__x0003__x0003__x0003__x0003__x0003__x0003__x0003__x0003__x0003__x0003_)_x0003__x0003__x0003__x0007__x0003_m_x0003__x0003_=IF(Y32 = 1,</t>
  </si>
  <si>
    <t>ff99dae3a3a506bd7bd00b3933bd3c1f_x0003__x0004_ RiskNormal(H31 * 0.5, H32 * 0.5, RiskTruncate(0,)), RiskNormal(H31, H32, RiskTruncate(0,)))*$F$9_x001E__x0003__x0003_Brown sugar Latte_x0001_A42_x0001_H36_x0001_july_x0003__x0002__x0003__x0003__x0003__x0003__x0003__x0003__x0003__x000D__x0003__x0003__x0003_?_x0003__x0003__x0003__x0003__x0003__x0003__x0001__x0003_ÿÿÿÿ_x0003__x0003__x0003__x0003__x0003__x0003__x0003__x0003__x0003__x0003__x0003__x0003__x0003__x0003__x0003__x0003_A_x0003__x0003__x0003_g_x0003__x0003__x0003__x0003__x0003__x0003__x0001__x0003_ÿÿÿÿ_x0003__x0003__x0003__x0003__x0003__x0003__x0003__x0003__x0003__x0003__x0003__x0003__x0003__x0003__x0003__x0003__x0003_)_x0003__x0003__x0003__x0008__x0003_m_x0003__x0003_=IF(Z32 = 1, RiskNormal_x0003__x0004_(I31 * 0.5, I32 * 0.5, RiskTruncate(0,)), RiskNormal(I31, I32, RiskTruncate(0,)))*$F$9 _x0003__x0003_Brown sugar Latte_x0001_A42_x0001_I36_x0001_august_x0003__x0002__x0003__x0003__x0003__x0003_ _x0003__x0003__x0003__x000D__x0003__x0003__x0003_?_x0003__x0003__x0003__x0003__x0003__x0003__x0001__x0003_ÿÿÿÿ_x0003__x0003__x0003__x0003__x0003__x0003__x0003__x0003__x0003__x0003__x0003__x0003__x0003_¡_x0003__x0003__x0003_A_x0003__x0003__x0003_g_x0003__x0003__x0003__x0003__x0003__x0003__x0001__x0003_ÿÿÿÿ_x0003__x0003__x0003__x0003__x0003__x0003__x0003__x0003__x0003__x0003__x0003__x0003__x0003__x0003__x0003__x0003__x0003_)_x0003__x0003__x0003_	_x0003_n_x0003__x0003_=IF(AA32 = 1, RiskNormal(J31 * 0_x0003__x0004_.5, J32 * 0.5, RiskTruncate(0,)), RiskNormal(J31, J32, RiskTruncate(0,)))*$F$9_x001D__x0003__x0003_Brown sugar Latte_x0001_A42_x0001_J36_x0001_sep_x0003__x0002__x0003__x0003__x0003__x0003_¢_x0003__x0003__x0003__x000E__x0003__x0003__x0003_@_x0003__x0003__x0003__x0003__x0003__x0003__x0001__x0003_ÿÿÿÿ_x0003__x0003__x0003__x0003__x0003__x0003__x0003__x0003__x0003__x0003__x0003__x0003__x0003_£_x0003__x0003__x0003_B_x0003__x0003__x0003_h_x0003__x0003__x0003__x0003__x0003__x0003__x0001__x0003_ÿÿÿÿ_x0003__x0003__x0003__x0003__x0003__x0003__x0003__x0003__x0003__x0003__x0003__x0003__x0003__x0003__x0003__x0003__x0003_)_x0003__x0003__x0003__x0004__x0003_n_x0003__x0003_=IF(AB32 = 1, RiskNormal(K31 * 0.5, K32 * 0_x0003__x0004_.5, RiskTruncate(0,)), RiskNormal(K31, K32, RiskTruncate(0,)))*$F$9_x001D__x0003__x0003_Brown sugar Latte_x0001_A42_x0001_K36_x0001_oct_x0003__x0002__x0003__x0003__x0003__x0003_¤_x0003__x0003__x0003__x000E__x0003__x0003__x0003_@_x0003__x0003__x0003__x0003__x0003__x0003__x0001__x0003_ÿÿÿÿ_x0003__x0003__x0003__x0003__x0003__x0003__x0003__x0003__x0003__x0003__x0003__x0003__x0003_¥_x0003__x0003__x0003_B_x0003__x0003__x0003_h_x0003__x0003__x0003__x0003__x0003__x0003__x0001__x0003_ÿÿÿÿ_x0003__x0003__x0003__x0003__x0003__x0003__x0003__x0003__x0003__x0003__x0003__x0003__x0003__x0003__x0003__x0003__x0003_)_x0003__x0003__x0003__x000B__x0003_n_x0003__x0003_=IF(AC32 = 1, RiskNormal(L31 * 0.5, L32 * 0.5, RiskTru_x0003__x0004_ncate(0,)), RiskNormal(L31, L32, RiskTruncate(0,)))*$F$9_x001D__x0003__x0003_Brown sugar Latte_x0001_A42_x0001_L36_x0001_nov_x0003__x0002__x0003__x0003__x0003__x0003_¦_x0003__x0003__x0003__x000E__x0003__x0003__x0003_@_x0003__x0003__x0003__x0003__x0003__x0003__x0001__x0003_ÿÿÿÿ_x0003__x0003__x0003__x0003__x0003__x0003__x0003__x0003__x0003__x0003__x0003__x0003__x0003_§_x0003__x0003__x0003_B_x0003__x0003__x0003_h_x0003__x0003__x0003__x0003__x0003__x0003__x0001__x0003_ÿÿÿÿ_x0003__x0003__x0003__x0003__x0003__x0003__x0003__x0003__x0003__x0003__x0003__x0003__x0003__x0003__x0003__x0003__x0003_)_x0003__x0003__x0003__x000C__x0003_n_x0003__x0003_=IF(AD32 = 1, RiskNormal(M31 * 0.5, M32 * 0.5, RiskTruncate(0,)),_x0003__x0004_ RiskNormal(M31, M32, RiskTruncate(0,)))*$F$9_x001D__x0003__x0003_Brown sugar Latte_x0001_A42_x0001_M36_x0001_dec_x0003__x0002__x0003__x0003__x0003__x0003_¨_x0003__x0003__x0003__x000E__x0003__x0003__x0003_@_x0003__x0003__x0003__x0003__x0003__x0003__x0001__x0003_ÿÿÿÿ_x0003__x0003__x0003__x0003__x0003__x0003__x0003__x0003__x0003__x0003__x0003__x0003__x0003_©_x0003__x0003__x0003_B_x0003__x0003__x0003_h_x0003__x0003__x0003__x0003__x0003__x0003__x0001__x0003_ÿÿÿÿ_x0003__x0003__x0003__x0003__x0003__x0003__x0003__x0003__x0003__x0003__x0003__x0003__x0003__x0003__x0003__x0003__x0003_*_x0003__x0003__x0003__x0001__x0003_n_x0003__x0003_=IF(S32 = 1, RiskNormal(B31 * 0.5, B32 * 0.5, RiskTruncate(0,)), RiskNormal(_x0003__x0004_B31, B32, RiskTruncate(0,)))*$F$10_x0018__x0003__x0003_Matcha latte_x0001_A43_x0001_B36_x0001_Jan_x0003__x0002__x0003__x0003__x0003__x0003_ª_x0003__x0003__x0003__x000D__x0003__x0003__x0003_?_x0003__x0003__x0003__x0003__x0003__x0003__x0001__x0003_ÿÿÿÿ_x0003__x0003__x0003__x0003__x0003__x0003__x0003__x0003__x0003__x0003__x0003__x0003__x0003_«_x0003__x0003__x0003_A_x0003__x0003__x0003_g_x0003__x0003__x0003__x0003__x0003__x0003__x0001__x0003_ÿÿÿÿ_x0003__x0003__x0003__x0003__x0003__x0003__x0003__x0003__x0003__x0003__x0003__x0003__x0003__x0003__x0003__x0003__x0003_*_x0003__x0003__x0003__x0002__x0003_n_x0003__x0003_=IF(T32 = 1, RiskNormal(C31 * 0.5, C32 * 0.5, RiskTruncate(0,)), RiskNormal(C31, C32, RiskTr_x0004__x0005_uncate(0,)))*$F$10_x0018__x0004__x0004_Matcha latte_x0001_A43_x0001_C36_x0001_feb_x0004__x0002__x0004__x0004__x0004__x0004_¬_x0004__x0004__x0004__x000D__x0004__x0004__x0004_?_x0004__x0004__x0004__x0004__x0004__x0004__x0001__x0004_ÿÿÿÿ_x0004__x0004__x0004__x0004__x0004__x0004__x0004__x0004__x0004__x0004__x0004__x0004__x0004_­_x0004__x0004__x0004_A_x0004__x0004__x0004_g_x0004__x0004__x0004__x0004__x0004__x0004__x0001__x0004_ÿÿÿÿ_x0004__x0004__x0004__x0004__x0004__x0004__x0004__x0004__x0004__x0004__x0004__x0004__x0004__x0004__x0004__x0004__x0004_*_x0004__x0004__x0004__x0003__x0004_n_x0004__x0004_=IF(U32 = 1, RiskNormal(D31 * 0.5, D32 * 0.5, RiskTruncate(0,)), RiskNormal(D31, D32, RiskTruncate(0,)))*$F$_x0003__x0005_10_x001A__x0003__x0003_Matcha latte_x0001_A43_x0001_D36_x0001_march_x0003__x0002__x0003__x0003__x0003__x0003_®_x0003__x0003__x0003__x000D__x0003__x0003__x0003_?_x0003__x0003__x0003__x0003__x0003__x0003__x0001__x0003_ÿÿÿÿ_x0003__x0003__x0003__x0003__x0003__x0003__x0003__x0003__x0003__x0003__x0003__x0003__x0003_¯_x0003__x0003__x0003_A_x0003__x0003__x0003_g_x0003__x0003__x0003__x0003__x0003__x0003__x0001__x0003_ÿÿÿÿ_x0003__x0003__x0003__x0003__x0003__x0003__x0003__x0003__x0003__x0003__x0003__x0003__x0003__x0003__x0003__x0003__x0003_*_x0003__x0003__x0003__x0004__x0003_n_x0003__x0003_=IF(V32 = 1, RiskNormal(E31 * 0.5, E32 * 0.5, RiskTruncate(0,)), RiskNormal(E31, E32, RiskTruncate(0,)))*$F$10_x001A__x0003__x0003_Matcha l_x0003__x0004_atte_x0001_A43_x0001_E36_x0001_april_x0003__x0002__x0003__x0003__x0003__x0003_°_x0003__x0003__x0003__x000D__x0003__x0003__x0003_?_x0003__x0003__x0003__x0003__x0003__x0003__x0001__x0003_ÿÿÿÿ_x0003__x0003__x0003__x0003__x0003__x0003__x0003__x0003__x0003__x0003__x0003__x0003__x0003_±_x0003__x0003__x0003_A_x0003__x0003__x0003_g_x0003__x0003__x0003__x0003__x0003__x0003__x0001__x0003_ÿÿÿÿ_x0003__x0003__x0003__x0003__x0003__x0003__x0003__x0003__x0003__x0003__x0003__x0003__x0003__x0003__x0003__x0003__x0003_*_x0003__x0003__x0003__x0005__x0003_n_x0003__x0003_=IF(W32 = 1, RiskNormal(F31 * 0.5, F32 * 0.5, RiskTruncate(0,)), RiskNormal(F31, F32, RiskTruncate(0,)))*$F$10_x0018__x0003__x0003_Matcha latte_x0001_A43_x0001_F36_x0001_m_x0003__x0004_ay_x0003__x0002__x0003__x0003__x0003__x0003_²_x0003__x0003__x0003__x000D__x0003__x0003__x0003_?_x0003__x0003__x0003__x0003__x0003__x0003__x0001__x0003_ÿÿÿÿ_x0003__x0003__x0003__x0003__x0003__x0003__x0003__x0003__x0003__x0003__x0003__x0003__x0003_³_x0003__x0003__x0003_A_x0003__x0003__x0003_g_x0003__x0003__x0003__x0003__x0003__x0003__x0001__x0003_ÿÿÿÿ_x0003__x0003__x0003__x0003__x0003__x0003__x0003__x0003__x0003__x0003__x0003__x0003__x0003__x0003__x0003__x0003__x0003_*_x0003__x0003__x0003__x0006__x0003_n_x0003__x0003_=IF(X32 = 1, RiskNormal(G31 * 0.5, G32 * 0.5, RiskTruncate(0,)), RiskNormal(G31, G32, RiskTruncate(0,)))*$F$10_x0019__x0003__x0003_Matcha latte_x0001_A43_x0001_G36_x0001_june_x0003__x0002__x0003__x0003__x0003__x0003_´_x0003__x0003__x0003__x000D__x0003__x0003__x0003__x0004__x0003_?_x0003__x0003__x0003__x0003__x0003__x0003__x0001__x0003_ÿÿÿÿ_x0003__x0003__x0003__x0003__x0003__x0003__x0003__x0003__x0003__x0003__x0003__x0003__x0003_µ_x0003__x0003__x0003_A_x0003__x0003__x0003_g_x0003__x0003__x0003__x0003__x0003__x0003__x0001__x0003_ÿÿÿÿ_x0003__x0003__x0003__x0003__x0003__x0003__x0003__x0003__x0003__x0003__x0003__x0003__x0003__x0003__x0003__x0003__x0003_*_x0003__x0003__x0003__x0007__x0003_n_x0003__x0003_=IF(Y32 = 1, RiskNormal(H31 * 0.5, H32 * 0.5, RiskTruncate(0,)), RiskNormal(H31, H32, RiskTruncate(0,)))*$F$10_x0019__x0003__x0003_Matcha latte_x0001_A43_x0001_H36_x0001_july_x0003__x0002__x0003__x0003__x0003__x0003_¶_x0003__x0003__x0003__x000D__x0003__x0003__x0003_?_x0003__x0003__x0003__x0003__x0003__x0003__x0001__x0003_ÿÿÿÿ_x0003__x0004__x0003__x0003__x0003__x0003__x0003__x0003__x0003__x0003__x0003__x0003__x0003__x0003__x0003_·_x0003__x0003__x0003_A_x0003__x0003__x0003_g_x0003__x0003__x0003__x0003__x0003__x0003__x0001__x0003_ÿÿÿÿ_x0003__x0003__x0003__x0003__x0003__x0003__x0003__x0003__x0003__x0003__x0003__x0003__x0003__x0003__x0003__x0003__x0003_*_x0003__x0003__x0003__x0008__x0003_n_x0003__x0003_=IF(Z32 = 1, RiskNormal(I31 * 0.5, I32 * 0.5, RiskTruncate(0,)), RiskNormal(I31, I32, RiskTruncate(0,)))*$F$10_x001B__x0003__x0003_Matcha latte_x0001_A43_x0001_I36_x0001_august_x0003__x0002__x0003__x0003__x0003__x0003_¸_x0003__x0003__x0003__x000D__x0003__x0003__x0003_?_x0003__x0003__x0003__x0003__x0003__x0003__x0001__x0003_ÿÿÿÿ_x0003__x0003__x0003__x0003__x0003__x0003__x0003__x0003__x0003__x0003__x0003__x0004__x0003__x0003__x0003_¹_x0003__x0003__x0003_A_x0003__x0003__x0003_g_x0003__x0003__x0003__x0003__x0003__x0003__x0001__x0003_ÿÿÿÿ_x0003__x0003__x0003__x0003__x0003__x0003__x0003__x0003__x0003__x0003__x0003__x0003__x0003__x0003__x0003__x0003__x0003_*_x0003__x0003__x0003_	_x0003_o_x0003__x0003_=IF(AA32 = 1, RiskNormal(J31 * 0.5, J32 * 0.5, RiskTruncate(0,)), RiskNormal(J31, J32, RiskTruncate(0,)))*$F$10_x0018__x0003__x0003_Matcha latte_x0001_A43_x0001_J36_x0001_sep_x0003__x0002__x0003__x0003__x0003__x0003_º_x0003__x0003__x0003__x000E__x0003__x0003__x0003_@_x0003__x0003__x0003__x0003__x0003__x0003__x0001__x0003_ÿÿÿÿ_x0003__x0003__x0003__x0003__x0003__x0003__x0003__x0003__x0003__x0003__x0003__x0003__x0003_»_x0003__x0003__x0003_B_x0003__x0003__x0003_h_x0003__x0003__x0003__x0004__x0003__x0003__x0003__x0003__x0001__x0003_ÿÿÿÿ_x0003__x0003__x0003__x0003__x0003__x0003__x0003__x0003__x0003__x0003__x0003__x0003__x0003__x0003__x0003__x0003__x0003_*_x0003__x0003__x0003__x0004__x0003_o_x0003__x0003_=IF(AB32 = 1, RiskNormal(K31 * 0.5, K32 * 0.5, RiskTruncate(0,)), RiskNormal(K31, K32, RiskTruncate(0,)))*$F$10_x0018__x0003__x0003_Matcha latte_x0001_A43_x0001_K36_x0001_oct_x0003__x0002__x0003__x0003__x0003__x0003_¼_x0003__x0003__x0003__x000E__x0003__x0003__x0003_@_x0003__x0003__x0003__x0003__x0003__x0003__x0001__x0003_ÿÿÿÿ_x0003__x0003__x0003__x0003__x0003__x0003__x0003__x0003__x0003__x0003__x0003__x0003__x0003_½_x0003__x0003__x0003_B_x0003__x0003__x0003_h_x0003__x0003__x0003__x0003__x0003__x0003__x0001__x0003_ÿÿÿÿ_x0003__x0003__x0003__x0003__x0004__x0003__x0003__x0003__x0003__x0003__x0003__x0003__x0003__x0003__x0003__x0003__x0003__x0003__x0003_*_x0003__x0003__x0003__x000B__x0003_o_x0003__x0003_=IF(AC32 = 1, RiskNormal(L31 * 0.5, L32 * 0.5, RiskTruncate(0,)), RiskNormal(L31, L32, RiskTruncate(0,)))*$F$10_x0018__x0003__x0003_Matcha latte_x0001_A43_x0001_L36_x0001_nov_x0003__x0002__x0003__x0003__x0003__x0003_¾_x0003__x0003__x0003__x000E__x0003__x0003__x0003_@_x0003__x0003__x0003__x0003__x0003__x0003__x0001__x0003_ÿÿÿÿ_x0003__x0003__x0003__x0003__x0003__x0003__x0003__x0003__x0003__x0003__x0003__x0003__x0003_¿_x0003__x0003__x0003_B_x0003__x0003__x0003_h_x0003__x0003__x0003__x0003__x0003__x0003__x0001__x0003_ÿÿÿÿ_x0003__x0003__x0003__x0003__x0003__x0003__x0003__x0003__x0003__x0003__x0003__x0003__x0003__x0003__x0003__x0003__x0004__x0003__x0003_*_x0003__x0003__x0003__x000C__x0003_o_x0003__x0003_=IF(AD32 = 1, RiskNormal(M31 * 0.5, M32 * 0.5, RiskTruncate(0,)), RiskNormal(M31, M32, RiskTruncate(0,)))*$F$10_x0018__x0003__x0003_Matcha latte_x0001_A43_x0001_M36_x0001_dec_x0003__x0002__x0003__x0003__x0003__x0003_À_x0003__x0003__x0003__x000E__x0003__x0003__x0003_@_x0003__x0003__x0003__x0003__x0003__x0003__x0001__x0003_ÿÿÿÿ_x0003__x0003__x0003__x0003__x0003__x0003__x0003__x0003__x0003__x0003__x0003__x0003__x0003_Á_x0003__x0003__x0003_B_x0003__x0003__x0003_h_x0003__x0003__x0003__x0003__x0003__x0003__x0001__x0003_ÿÿÿÿ_x0003__x0003__x0003__x0003__x0003__x0003__x0003__x0003__x0003__x0003__x0003__x0003__x0003__x0003__x0003__x0003__x0003_+_x0003__x0003__x0003__x0001__x0003_n_x0003__x0003_=IF_x0003__x0004_(S32 = 1, RiskNormal(B31 * 0.5, B32 * 0.5, RiskTruncate(0,)), RiskNormal(B31, B32, RiskTruncate(0,)))*$F$11_x0015__x0003__x0003_Peach Tea_x0001_A44_x0001_B36_x0001_Jan_x0003__x0002__x0003__x0003__x0003__x0003_Â_x0003__x0003__x0003__x000D__x0003__x0003__x0003_?_x0003__x0003__x0003__x0003__x0003__x0003__x0001__x0003_ÿÿÿÿ_x0003__x0003__x0003__x0003__x0003__x0003__x0003__x0003__x0003__x0003__x0003__x0003__x0003_Ã_x0003__x0003__x0003_A_x0003__x0003__x0003_g_x0003__x0003__x0003__x0003__x0003__x0003__x0001__x0003_ÿÿÿÿ_x0003__x0003__x0003__x0003__x0003__x0003__x0003__x0003__x0003__x0003__x0003__x0003__x0003__x0003__x0003__x0003__x0003_+_x0003__x0003__x0003__x0002__x0003_n_x0003__x0003_=IF(T32 = 1, RiskNorma_x0004__x0005_l(C31 * 0.5, C32 * 0.5, RiskTruncate(0,)), RiskNormal(C31, C32, RiskTruncate(0,)))*$F$11_x0015__x0004__x0004_Peach Tea_x0001_A44_x0001_C36_x0001_feb_x0004__x0002__x0004__x0004__x0004__x0004_Ä_x0004__x0004__x0004__x000D__x0004__x0004__x0004_?_x0004__x0004__x0004__x0004__x0004__x0004__x0001__x0004_ÿÿÿÿ_x0004__x0004__x0004__x0004__x0004__x0004__x0004__x0004__x0004__x0004__x0004__x0004__x0004_Å_x0004__x0004__x0004_A_x0004__x0004__x0004_g_x0004__x0004__x0004__x0004__x0004__x0004__x0001__x0004_ÿÿÿÿ_x0004__x0004__x0004__x0004__x0004__x0004__x0004__x0004__x0004__x0004__x0004__x0004__x0004__x0004__x0004__x0004__x0004_+_x0004__x0004__x0004__x0003__x0004_n_x0004__x0004_=IF(U32 = 1, RiskNormal(D31 * 0.5, D32 * _x0003__x0005_0.5, RiskTruncate(0,)), RiskNormal(D31, D32, RiskTruncate(0,)))*$F$11_x0017__x0003__x0003_Peach Tea_x0001_A44_x0001_D36_x0001_march_x0003__x0002__x0003__x0003__x0003__x0003_Æ_x0003__x0003__x0003__x000D__x0003__x0003__x0003_?_x0003__x0003__x0003__x0003__x0003__x0003__x0001__x0003_ÿÿÿÿ_x0003__x0003__x0003__x0003__x0003__x0003__x0003__x0003__x0003__x0003__x0003__x0003__x0003_Ç_x0003__x0003__x0003_A_x0003__x0003__x0003_g_x0003__x0003__x0003__x0003__x0003__x0003__x0001__x0003_ÿÿÿÿ_x0003__x0003__x0003__x0003__x0003__x0003__x0003__x0003__x0003__x0003__x0003__x0003__x0003__x0003__x0003__x0003__x0003_+_x0003__x0003__x0003__x0004__x0003_n_x0003__x0003_=IF(V32 = 1, RiskNormal(E31 * 0.5, E32 * 0.5, RiskTruncate_x0003__x0004_(0,)), RiskNormal(E31, E32, RiskTruncate(0,)))*$F$11_x0017__x0003__x0003_Peach Tea_x0001_A44_x0001_E36_x0001_april_x0003__x0002__x0003__x0003__x0003__x0003_È_x0003__x0003__x0003__x000D__x0003__x0003__x0003_?_x0003__x0003__x0003__x0003__x0003__x0003__x0001__x0003_ÿÿÿÿ_x0003__x0003__x0003__x0003__x0003__x0003__x0003__x0003__x0003__x0003__x0003__x0003__x0003_É_x0003__x0003__x0003_A_x0003__x0003__x0003_g_x0003__x0003__x0003__x0003__x0003__x0003__x0001__x0003_ÿÿÿÿ_x0003__x0003__x0003__x0003__x0003__x0003__x0003__x0003__x0003__x0003__x0003__x0003__x0003__x0003__x0003__x0003__x0003_+_x0003__x0003__x0003__x0005__x0003_n_x0003__x0003_=IF(W32 = 1, RiskNormal(F31 * 0.5, F32 * 0.5, RiskTruncate(0,)), RiskNormal_x0003__x0004_(F31, F32, RiskTruncate(0,)))*$F$11_x0015__x0003__x0003_Peach Tea_x0001_A44_x0001_F36_x0001_may_x0003__x0002__x0003__x0003__x0003__x0003_Ê_x0003__x0003__x0003__x000D__x0003__x0003__x0003_?_x0003__x0003__x0003__x0003__x0003__x0003__x0001__x0003_ÿÿÿÿ_x0003__x0003__x0003__x0003__x0003__x0003__x0003__x0003__x0003__x0003__x0003__x0003__x0003_Ë_x0003__x0003__x0003_A_x0003__x0003__x0003_g_x0003__x0003__x0003__x0003__x0003__x0003__x0001__x0003_ÿÿÿÿ_x0003__x0003__x0003__x0003__x0003__x0003__x0003__x0003__x0003__x0003__x0003__x0003__x0003__x0003__x0003__x0003__x0003_+_x0003__x0003__x0003__x0006__x0003_n_x0003__x0003_=IF(X32 = 1, RiskNormal(G31 * 0.5, G32 * 0.5, RiskTruncate(0,)), RiskNormal(G31, G32, RiskTrun_x0003__x0004_cate(0,)))*$F$11_x0016__x0003__x0003_Peach Tea_x0001_A44_x0001_G36_x0001_june_x0003__x0002__x0003__x0003__x0003__x0003_Ì_x0003__x0003__x0003__x000D__x0003__x0003__x0003_?_x0003__x0003__x0003__x0003__x0003__x0003__x0001__x0003_ÿÿÿÿ_x0003__x0003__x0003__x0003__x0003__x0003__x0003__x0003__x0003__x0003__x0003__x0003__x0003_Í_x0003__x0003__x0003_A_x0003__x0003__x0003_g_x0003__x0003__x0003__x0003__x0003__x0003__x0001__x0003_ÿÿÿÿ_x0003__x0003__x0003__x0003__x0003__x0003__x0003__x0003__x0003__x0003__x0003__x0003__x0003__x0003__x0003__x0003__x0003_+_x0003__x0003__x0003__x0007__x0003_n_x0003__x0003_=IF(Y32 = 1, RiskNormal(H31 * 0.5, H32 * 0.5, RiskTruncate(0,)), RiskNormal(H31, H32, RiskTruncate(0,)))*$F$11_x0016__x0003__x0003__x0004__x0003_Peach Tea_x0001_A44_x0001_H36_x0001_july_x0003__x0002__x0003__x0003__x0003__x0003_Î_x0003__x0003__x0003__x000D__x0003__x0003__x0003_?_x0003__x0003__x0003__x0003__x0003__x0003__x0001__x0003_ÿÿÿÿ_x0003__x0003__x0003__x0003__x0003__x0003__x0003__x0003__x0003__x0003__x0003__x0003__x0003_Ï_x0003__x0003__x0003_A_x0003__x0003__x0003_g_x0003__x0003__x0003__x0003__x0003__x0003__x0001__x0003_ÿÿÿÿ_x0003__x0003__x0003__x0003__x0003__x0003__x0003__x0003__x0003__x0003__x0003__x0003__x0003__x0003__x0003__x0003__x0003_+_x0003__x0003__x0003__x0008__x0003_n_x0003__x0003_=IF(Z32 = 1, RiskNormal(I31 * 0.5, I32 * 0.5, RiskTruncate(0,)), RiskNormal(I31, I32, RiskTruncate(0,)))*$F$11_x0018__x0003__x0003_Peach Tea_x0001_A44_x0001_I3_x0003__x0004_6_x0001_august_x0003__x0002__x0003__x0003__x0003__x0003_Ð_x0003__x0003__x0003__x000D__x0003__x0003__x0003_?_x0003__x0003__x0003__x0003__x0003__x0003__x0001__x0003_ÿÿÿÿ_x0003__x0003__x0003__x0003__x0003__x0003__x0003__x0003__x0003__x0003__x0003__x0003__x0003_Ñ_x0003__x0003__x0003_A_x0003__x0003__x0003_g_x0003__x0003__x0003__x0003__x0003__x0003__x0001__x0003_ÿÿÿÿ_x0003__x0003__x0003__x0003__x0003__x0003__x0003__x0003__x0003__x0003__x0003__x0003__x0003__x0003__x0003__x0003__x0003_+_x0003__x0003__x0003_	_x0003_o_x0003__x0003_=IF(AA32 = 1, RiskNormal(J31 * 0.5, J32 * 0.5, RiskTruncate(0,)), RiskNormal(J31, J32, RiskTruncate(0,)))*$F$11_x0015__x0003__x0003_Peach Tea_x0001_A44_x0001_J36_x0001_sep_x0003__x0002__x0003__x0003__x0003__x0003_Ò_x0003__x0003__x0003__x0003__x0004__x000E__x0003__x0003__x0003_@_x0003__x0003__x0003__x0003__x0003__x0003__x0001__x0003_ÿÿÿÿ_x0003__x0003__x0003__x0003__x0003__x0003__x0003__x0003__x0003__x0003__x0003__x0003__x0003_Ó_x0003__x0003__x0003_B_x0003__x0003__x0003_h_x0003__x0003__x0003__x0003__x0003__x0003__x0001__x0003_ÿÿÿÿ_x0003__x0003__x0003__x0003__x0003__x0003__x0003__x0003__x0003__x0003__x0003__x0003__x0003__x0003__x0003__x0003__x0003_+_x0003__x0003__x0003__x0004__x0003_o_x0003__x0003_=IF(AB32 = 1, RiskNormal(K31 * 0.5, K32 * 0.5, RiskTruncate(0,)), RiskNormal(K31, K32, RiskTruncate(0,)))*$F$11_x0015__x0003__x0003_Peach Tea_x0001_A44_x0001_K36_x0001_oct_x0003__x0002__x0003__x0003__x0003__x0003_Ô_x0003__x0003__x0003__x000E__x0003__x0003__x0003_@_x0003__x0003__x0003__x0003__x0003__x0003__x0001__x0003_ÿÿÿÿ_x0003__x0004__x0003__x0003__x0003__x0003__x0003__x0003__x0003__x0003__x0003__x0003__x0003__x0003__x0003_Õ_x0003__x0003__x0003_B_x0003__x0003__x0003_h_x0003__x0003__x0003__x0003__x0003__x0003__x0001__x0003_ÿÿÿÿ_x0003__x0003__x0003__x0003__x0003__x0003__x0003__x0003__x0003__x0003__x0003__x0003__x0003__x0003__x0003__x0003__x0003_+_x0003__x0003__x0003__x000B__x0003_o_x0003__x0003_=IF(AC32 = 1, RiskNormal(L31 * 0.5, L32 * 0.5, RiskTruncate(0,)), RiskNormal(L31, L32, RiskTruncate(0,)))*$F$11_x0015__x0003__x0003_Peach Tea_x0001_A44_x0001_L36_x0001_nov_x0003__x0002__x0003__x0003__x0003__x0003_Ö_x0003__x0003__x0003__x000E__x0003__x0003__x0003_@_x0003__x0003__x0003__x0003__x0003__x0003__x0001__x0003_ÿÿÿÿ_x0003__x0003__x0003__x0003__x0003__x0003__x0003__x0003__x0003__x0003__x0003__x0003__x0003_×_x0003__x0004__x0003__x0003__x0003_B_x0003__x0003__x0003_h_x0003__x0003__x0003__x0003__x0003__x0003__x0001__x0003_ÿÿÿÿ_x0003__x0003__x0003__x0003__x0003__x0003__x0003__x0003__x0003__x0003__x0003__x0003__x0003__x0003__x0003__x0003__x0003_+_x0003__x0003__x0003__x000C__x0003_o_x0003__x0003_=IF(AD32 = 1, RiskNormal(M31 * 0.5, M32 * 0.5, RiskTruncate(0,)), RiskNormal(M31, M32, RiskTruncate(0,)))*$F$11_x0015__x0003__x0003_Peach Tea_x0001_A44_x0001_M36_x0001_dec_x0003__x0002__x0003__x0003__x0003__x0003_Ø_x0003__x0003__x0003__x000E__x0003__x0003__x0003_@_x0003__x0003__x0003__x0003__x0003__x0003__x0001__x0003_ÿÿÿÿ_x0003__x0003__x0003__x0003__x0003__x0003__x0003__x0003__x0003__x0003__x0003__x0003__x0003_Ù_x0003__x0003__x0003_B_x0003__x0003__x0003_h_x0003__x0003__x0003__x0003__x0003__x0003__x0001__x0003_ÿ_x0003__x0004_ÿÿÿ_x0003__x0003__x0003__x0003__x0003__x0003__x0003__x0003__x0003__x0003__x0003__x0003__x0003__x0003__x0003__x0003__x0003_,_x0003__x0003__x0003__x0001__x0003_n_x0003__x0003_=IF(S32 = 1, RiskNormal(B31 * 0.5, B32 * 0.5, RiskTruncate(0,)), RiskNormal(B31, B32, RiskTruncate(0,)))*$F$12_x0016__x0003__x0003_Lychee tea_x0001_A45_x0001_B36_x0001_Jan_x0003__x0002__x0003__x0003__x0003__x0003_Ú_x0003__x0003__x0003__x000D__x0003__x0003__x0003_?_x0003__x0003__x0003__x0003__x0003__x0003__x0001__x0003_ÿÿÿÿ_x0003__x0003__x0003__x0003__x0003__x0003__x0003__x0003__x0003__x0003__x0003__x0003__x0003_Û_x0003__x0003__x0003_A_x0003__x0003__x0003_g_x0003__x0003__x0003__x0003__x0003__x0003__x0001__x0003_ÿÿÿÿ_x0003__x0003__x0003__x0003__x0003__x0003__x0003__x0003__x0003__x0003__x0003__x0003__x0004__x0005__x0004__x0004__x0004__x0004__x0004_,_x0004__x0004__x0004__x0002__x0004_n_x0004__x0004_=IF(T32 = 1, RiskNormal(C31 * 0.5, C32 * 0.5, RiskTruncate(0,)), RiskNormal(C31, C32, RiskTruncate(0,)))*$F$12_x0016__x0004__x0004_Lychee tea_x0001_A45_x0001_C36_x0001_feb_x0004__x0002__x0004__x0004__x0004__x0004_Ü_x0004__x0004__x0004__x000D__x0004__x0004__x0004_?_x0004__x0004__x0004__x0004__x0004__x0004__x0001__x0004_ÿÿÿÿ_x0004__x0004__x0004__x0004__x0004__x0004__x0004__x0004__x0004__x0004__x0004__x0004__x0004_Ý_x0004__x0004__x0004_A_x0004__x0004__x0004_g_x0004__x0004__x0004__x0004__x0004__x0004__x0001__x0004_ÿÿÿÿ_x0004__x0004__x0004__x0004__x0004__x0004__x0004__x0004__x0004__x0004__x0004__x0004__x0004__x0004__x0004__x0004__x0004_,_x0004__x0004__x0004__x0003__x0004_n_x0004__x0004_=I_x0003__x0005_F(U32 = 1, RiskNormal(D31 * 0.5, D32 * 0.5, RiskTruncate(0,)), RiskNormal(D31, D32, RiskTruncate(0,)))*$F$12_x0018__x0003__x0003_Lychee tea_x0001_A45_x0001_D36_x0001_march_x0003__x0002__x0003__x0003__x0003__x0003_Þ_x0003__x0003__x0003__x000D__x0003__x0003__x0003_?_x0003__x0003__x0003__x0003__x0003__x0003__x0001__x0003_ÿÿÿÿ_x0003__x0003__x0003__x0003__x0003__x0003__x0003__x0003__x0003__x0003__x0003__x0003__x0003_ß_x0003__x0003__x0003_A_x0003__x0003__x0003_g_x0003__x0003__x0003__x0003__x0003__x0003__x0001__x0003_ÿÿÿÿ_x0003__x0003__x0003__x0003__x0003__x0003__x0003__x0003__x0003__x0003__x0003__x0003__x0003__x0003__x0003__x0003__x0003_,_x0003__x0003__x0003__x0004__x0003_n_x0003__x0003_=IF(V32 = 1, RiskN_x0003__x0004_ormal(E31 * 0.5, E32 * 0.5, RiskTruncate(0,)), RiskNormal(E31, E32, RiskTruncate(0,)))*$F$12_x0018__x0003__x0003_Lychee tea_x0001_A45_x0001_E36_x0001_april_x0003__x0002__x0003__x0003__x0003__x0003_à_x0003__x0003__x0003__x000D__x0003__x0003__x0003_?_x0003__x0003__x0003__x0003__x0003__x0003__x0001__x0003_ÿÿÿÿ_x0003__x0003__x0003__x0003__x0003__x0003__x0003__x0003__x0003__x0003__x0003__x0003__x0003_á_x0003__x0003__x0003_A_x0003__x0003__x0003_g_x0003__x0003__x0003__x0003__x0003__x0003__x0001__x0003_ÿÿÿÿ_x0003__x0003__x0003__x0003__x0003__x0003__x0003__x0003__x0003__x0003__x0003__x0003__x0003__x0003__x0003__x0003__x0003_,_x0003__x0003__x0003__x0005__x0003_n_x0003__x0003_=IF(W32 = 1, RiskNormal(F31 * 0.5,_x0003__x0004_ F32 * 0.5, RiskTruncate(0,)), RiskNormal(F31, F32, RiskTruncate(0,)))*$F$12_x0016__x0003__x0003_Lychee tea_x0001_A45_x0001_F36_x0001_may_x0003__x0002__x0003__x0003__x0003__x0003_â_x0003__x0003__x0003__x000D__x0003__x0003__x0003_?_x0003__x0003__x0003__x0003__x0003__x0003__x0001__x0003_ÿÿÿÿ_x0003__x0003__x0003__x0003__x0003__x0003__x0003__x0003__x0003__x0003__x0003__x0003__x0003_ã_x0003__x0003__x0003_A_x0003__x0003__x0003_g_x0003__x0003__x0003__x0003__x0003__x0003__x0001__x0003_ÿÿÿÿ_x0003__x0003__x0003__x0003__x0003__x0003__x0003__x0003__x0003__x0003__x0003__x0003__x0003__x0003__x0003__x0003__x0003_,_x0003__x0003__x0003__x0006__x0003_n_x0003__x0003_=IF(X32 = 1, RiskNormal(G31 * 0.5, G32 * 0.5, RiskTr_x0003__x0004_uncate(0,)), RiskNormal(G31, G32, RiskTruncate(0,)))*$F$12_x0017__x0003__x0003_Lychee tea_x0001_A45_x0001_G36_x0001_june_x0003__x0002__x0003__x0003__x0003__x0003_ä_x0003__x0003__x0003__x000D__x0003__x0003__x0003_?_x0003__x0003__x0003__x0003__x0003__x0003__x0001__x0003_ÿÿÿÿ_x0003__x0003__x0003__x0003__x0003__x0003__x0003__x0003__x0003__x0003__x0003__x0003__x0003_å_x0003__x0003__x0003_A_x0003__x0003__x0003_g_x0003__x0003__x0003__x0003__x0003__x0003__x0001__x0003_ÿÿÿÿ_x0003__x0003__x0003__x0003__x0003__x0003__x0003__x0003__x0003__x0003__x0003__x0003__x0003__x0003__x0003__x0003__x0003_,_x0003__x0003__x0003__x0007__x0003_n_x0003__x0003_=IF(Y32 = 1, RiskNormal(H31 * 0.5, H32 * 0.5, RiskTruncate(0,)), Risk_x0003__x0004_Normal(H31, H32, RiskTruncate(0,)))*$F$12_x0017__x0003__x0003_Lychee tea_x0001_A45_x0001_H36_x0001_july_x0003__x0002__x0003__x0003__x0003__x0003_æ_x0003__x0003__x0003__x000D__x0003__x0003__x0003_?_x0003__x0003__x0003__x0003__x0003__x0003__x0001__x0003_ÿÿÿÿ_x0003__x0003__x0003__x0003__x0003__x0003__x0003__x0003__x0003__x0003__x0003__x0003__x0003_ç_x0003__x0003__x0003_A_x0003__x0003__x0003_g_x0003__x0003__x0003__x0003__x0003__x0003__x0001__x0003_ÿÿÿÿ_x0003__x0003__x0003__x0003__x0003__x0003__x0003__x0003__x0003__x0003__x0003__x0003__x0003__x0003__x0003__x0003__x0003_,_x0003__x0003__x0003__x0008__x0003_n_x0003__x0003_=IF(Z32 = 1, RiskNormal(I31 * 0.5, I32 * 0.5, RiskTruncate(0,)), RiskNormal(I31, I32, _x0003__x0004_RiskTruncate(0,)))*$F$12_x0019__x0003__x0003_Lychee tea_x0001_A45_x0001_I36_x0001_august_x0003__x0002__x0003__x0003__x0003__x0003_è_x0003__x0003__x0003__x000D__x0003__x0003__x0003_?_x0003__x0003__x0003__x0003__x0003__x0003__x0001__x0003_ÿÿÿÿ_x0003__x0003__x0003__x0003__x0003__x0003__x0003__x0003__x0003__x0003__x0003__x0003__x0003_é_x0003__x0003__x0003_A_x0003__x0003__x0003_g_x0003__x0003__x0003__x0003__x0003__x0003__x0001__x0003_ÿÿÿÿ_x0003__x0003__x0003__x0003__x0003__x0003__x0003__x0003__x0003__x0003__x0003__x0003__x0003__x0003__x0003__x0003__x0003_,_x0003__x0003__x0003_	_x0003_o_x0003__x0003_=IF(AA32 = 1, RiskNormal(J31 * 0.5, J32 * 0.5, RiskTruncate(0,)), RiskNormal(J31, J32, RiskTruncate(0_x0003__x0004_,)))*$F$12_x0016__x0003__x0003_Lychee tea_x0001_A45_x0001_J36_x0001_sep_x0003__x0002__x0003__x0003__x0003__x0003_ê_x0003__x0003__x0003__x000E__x0003__x0003__x0003_@_x0003__x0003__x0003__x0003__x0003__x0003__x0001__x0003_ÿÿÿÿ_x0003__x0003__x0003__x0003__x0003__x0003__x0003__x0003__x0003__x0003__x0003__x0003__x0003_ë_x0003__x0003__x0003_B_x0003__x0003__x0003_h_x0003__x0003__x0003__x0003__x0003__x0003__x0001__x0003_ÿÿÿÿ_x0003__x0003__x0003__x0003__x0003__x0003__x0003__x0003__x0003__x0003__x0003__x0003__x0003__x0003__x0003__x0003__x0003_,_x0003__x0003__x0003__x0004__x0003_o_x0003__x0003_=IF(AB32 = 1, RiskNormal(K31 * 0.5, K32 * 0.5, RiskTruncate(0,)), RiskNormal(K31, K32, RiskTruncate(0,)))*$F$12_x0016__x0003__x0003_Lyc_x0003__x0004_hee tea_x0001_A45_x0001_K36_x0001_oct_x0003__x0002__x0003__x0003__x0003__x0003_ì_x0003__x0003__x0003__x000E__x0003__x0003__x0003_@_x0003__x0003__x0003__x0003__x0003__x0003__x0001__x0003_ÿÿÿÿ_x0003__x0003__x0003__x0003__x0003__x0003__x0003__x0003__x0003__x0003__x0003__x0003__x0003_í_x0003__x0003__x0003_B_x0003__x0003__x0003_h_x0003__x0003__x0003__x0003__x0003__x0003__x0001__x0003_ÿÿÿÿ_x0003__x0003__x0003__x0003__x0003__x0003__x0003__x0003__x0003__x0003__x0003__x0003__x0003__x0003__x0003__x0003__x0003_,_x0003__x0003__x0003__x000B__x0003_o_x0003__x0003_=IF(AC32 = 1, RiskNormal(L31 * 0.5, L32 * 0.5, RiskTruncate(0,)), RiskNormal(L31, L32, RiskTruncate(0,)))*$F$12_x0016__x0003__x0003_Lychee tea_x0001_A45_x0001_L36_x0001_n_x0003__x0004_ov_x0003__x0002__x0003__x0003__x0003__x0003_î_x0003__x0003__x0003__x000E__x0003__x0003__x0003_@_x0003__x0003__x0003__x0003__x0003__x0003__x0001__x0003_ÿÿÿÿ_x0003__x0003__x0003__x0003__x0003__x0003__x0003__x0003__x0003__x0003__x0003__x0003__x0003_ï_x0003__x0003__x0003_B_x0003__x0003__x0003_h_x0003__x0003__x0003__x0003__x0003__x0003__x0001__x0003_ÿÿÿÿ_x0003__x0003__x0003__x0003__x0003__x0003__x0003__x0003__x0003__x0003__x0003__x0003__x0003__x0003__x0003__x0003__x0003_,_x0003__x0003__x0003__x000C__x0003_o_x0003__x0003_=IF(AD32 = 1, RiskNormal(M31 * 0.5, M32 * 0.5, RiskTruncate(0,)), RiskNormal(M31, M32, RiskTruncate(0,)))*$F$12_x0016__x0003__x0003_Lychee tea_x0001_A45_x0001_M36_x0001_dec_x0003__x0002__x0003__x0003__x0003__x0003_ð_x0003__x0003__x0003__x000E__x0003__x0003__x0003_@_x0003__x0004__x0003__x0003__x0003__x0003__x0003__x0003__x0001__x0003_ÿÿÿÿ_x0003__x0003__x0003__x0003__x0003__x0003__x0003__x0003__x0003__x0003__x0003__x0003__x0003_ñ_x0003__x0003__x0003_B_x0003__x0003__x0003_h_x0003__x0003__x0003__x0003__x0003__x0003__x0001__x0003_ÿÿÿÿ_x0003__x0003__x0003__x0003__x0003__x0003__x0003__x0003__x0003__x0003__x0003__x0003__x0003__x0003__x0003__x0003__x0003_-_x0003__x0003__x0003__x0001__x0003_n_x0003__x0003_=IF(S32 = 1, RiskNormal(B31 * 0.5, B32 * 0.5, RiskTruncate(0,)), RiskNormal(B31, B32, RiskTruncate(0,)))*$F$13_x0015__x0003__x0003_Guava tea_x0001_A46_x0001_B36_x0001_Jan_x0003__x0002__x0003__x0003__x0003__x0003_ò_x0003__x0003__x0003__x000D__x0003__x0003__x0003_?_x0003__x0003__x0003__x0003__x0003__x0003__x0001__x0003_ÿÿÿÿ_x0003__x0003__x0003__x0003__x0003__x0003__x0004__x0003__x0003__x0003__x0003__x0003__x0003__x0003__x0003_ó_x0003__x0003__x0003_A_x0003__x0003__x0003_g_x0003__x0003__x0003__x0003__x0003__x0003__x0001__x0003_ÿÿÿÿ_x0003__x0003__x0003__x0003__x0003__x0003__x0003__x0003__x0003__x0003__x0003__x0003__x0003__x0003__x0003__x0003__x0003_-_x0003__x0003__x0003__x0002__x0003_n_x0003__x0003_=IF(T32 = 1, RiskNormal(C31 * 0.5, C32 * 0.5, RiskTruncate(0,)), RiskNormal(C31, C32, RiskTruncate(0,)))*$F$13_x0015__x0003__x0003_Guava tea_x0001_A46_x0001_C36_x0001_feb_x0003__x0002__x0003__x0003__x0003__x0003_ô_x0003__x0003__x0003__x000D__x0003__x0003__x0003_?_x0003__x0003__x0003__x0003__x0003__x0003__x0001__x0003_ÿÿÿÿ_x0003__x0003__x0003__x0003__x0003__x0003__x0003__x0003__x0003__x0003__x0003__x0003__x0003_õ_x0003__x0003__x0003_A_x0003__x0003__x0003__x0004__x0005_g_x0004__x0004__x0004__x0004__x0004__x0004__x0001__x0004_ÿÿÿÿ_x0004__x0004__x0004__x0004__x0004__x0004__x0004__x0004__x0004__x0004__x0004__x0004__x0004__x0004__x0004__x0004__x0004_-_x0004__x0004__x0004__x0003__x0004_n_x0004__x0004_=IF(U32 = 1, RiskNormal(D31 * 0.5, D32 * 0.5, RiskTruncate(0,)), RiskNormal(D31, D32, RiskTruncate(0,)))*$F$13_x0017__x0004__x0004_Guava tea_x0001_A46_x0001_D36_x0001_march_x0004__x0002__x0004__x0004__x0004__x0004_ö_x0004__x0004__x0004__x000D__x0004__x0004__x0004_?_x0004__x0004__x0004__x0004__x0004__x0004__x0001__x0004_ÿÿÿÿ_x0004__x0004__x0004__x0004__x0004__x0004__x0004__x0004__x0004__x0004__x0004__x0004__x0004_÷_x0004__x0004__x0004_A_x0004__x0004__x0004_g_x0004__x0004__x0004__x0004__x0004__x0004__x0001__x0004_ÿÿÿÿ_x0004__x0004__x0004__x0003__x0005__x0003__x0003__x0003__x0003__x0003__x0003__x0003__x0003__x0003__x0003__x0003__x0003__x0003__x0003_-_x0003__x0003__x0003__x0004__x0003_n_x0003__x0003_=IF(V32 = 1, RiskNormal(E31 * 0.5, E32 * 0.5, RiskTruncate(0,)), RiskNormal(E31, E32, RiskTruncate(0,)))*$F$13_x0017__x0003__x0003_Guava tea_x0001_A46_x0001_E36_x0001_april_x0003__x0002__x0003__x0003__x0003__x0003_ø_x0003__x0003__x0003__x000D__x0003__x0003__x0003_?_x0003__x0003__x0003__x0003__x0003__x0003__x0001__x0003_ÿÿÿÿ_x0003__x0003__x0003__x0003__x0003__x0003__x0003__x0003__x0003__x0003__x0003__x0003__x0003_ù_x0003__x0003__x0003_A_x0003__x0003__x0003_g_x0003__x0003__x0003__x0003__x0003__x0003__x0001__x0003_ÿÿÿÿ_x0003__x0003__x0003__x0003__x0003__x0003__x0003__x0003__x0003__x0003__x0003__x0003__x0003__x0003__x0003__x0003__x0003__x0004__x0003_-_x0003__x0003__x0003__x0005__x0003_n_x0003__x0003_=IF(W32 = 1, RiskNormal(F31 * 0.5, F32 * 0.5, RiskTruncate(0,)), RiskNormal(F31, F32, RiskTruncate(0,)))*$F$13_x0015__x0003__x0003_Guava tea_x0001_A46_x0001_F36_x0001_may_x0003__x0002__x0003__x0003__x0003__x0003_ú_x0003__x0003__x0003__x000D__x0003__x0003__x0003_?_x0003__x0003__x0003__x0003__x0003__x0003__x0001__x0003_ÿÿÿÿ_x0003__x0003__x0003__x0003__x0003__x0003__x0003__x0003__x0003__x0003__x0003__x0003__x0003_û_x0003__x0003__x0003_A_x0003__x0003__x0003_g_x0003__x0003__x0003__x0003__x0003__x0003__x0001__x0003_ÿÿÿÿ_x0003__x0003__x0003__x0003__x0003__x0003__x0003__x0003__x0003__x0003__x0003__x0003__x0003__x0003__x0003__x0003__x0003_-_x0003__x0003__x0003__x0006__x0003_n_x0003__x0003_=IF(X32 _x0003__x0004_= 1, RiskNormal(G31 * 0.5, G32 * 0.5, RiskTruncate(0,)), RiskNormal(G31, G32, RiskTruncate(0,)))*$F$13_x0016__x0003__x0003_Guava tea_x0001_A46_x0001_G36_x0001_june_x0003__x0002__x0003__x0003__x0003__x0003_ü_x0003__x0003__x0003__x000D__x0003__x0003__x0003_?_x0003__x0003__x0003__x0003__x0003__x0003__x0001__x0003_ÿÿÿÿ_x0003__x0003__x0003__x0003__x0003__x0003__x0003__x0003__x0003__x0003__x0003__x0003__x0003_ý_x0003__x0003__x0003_A_x0003__x0003__x0003_g_x0003__x0003__x0003__x0003__x0003__x0003__x0001__x0003_ÿÿÿÿ_x0003__x0003__x0003__x0003__x0003__x0003__x0003__x0003__x0003__x0003__x0003__x0003__x0003__x0003__x0003__x0003__x0003_-_x0003__x0003__x0003__x0007__x0003_n_x0003__x0003_=IF(Y32 = 1, RiskNormal(H3_x0003__x0004_1 * 0.5, H32 * 0.5, RiskTruncate(0,)), RiskNormal(H31, H32, RiskTruncate(0,)))*$F$13_x0016__x0003__x0003_Guava tea_x0001_A46_x0001_H36_x0001_july_x0003__x0002__x0003__x0003__x0003__x0003_þ_x0003__x0003__x0003__x000D__x0003__x0003__x0003_?_x0003__x0003__x0003__x0003__x0003__x0003__x0001__x0003_ÿÿÿÿ_x0003__x0003__x0003__x0003__x0003__x0003__x0003__x0003__x0003__x0003__x0003__x0003__x0003_ÿ_x0003__x0003__x0003_A_x0003__x0003__x0003_g_x0003__x0003__x0003__x0003__x0003__x0003__x0001__x0003_ÿÿÿÿ_x0003__x0003__x0003__x0003__x0003__x0003__x0003__x0003__x0003__x0003__x0003__x0003__x0003__x0003__x0003__x0003__x0003_-_x0003__x0003__x0003__x0008__x0003_n_x0003__x0003_=IF(Z32 = 1, RiskNormal(I31 * 0.5, I32 * 0.5_x0003__x0004_, RiskTruncate(0,)), RiskNormal(I31, I32, RiskTruncate(0,)))*$F$13_x0018__x0003__x0003_Guava tea_x0001_A46_x0001_I36_x0001_august_x0003__x0002__x0003__x0003__x0003__x0003__x0003__x0001__x0003__x0003__x000D__x0003__x0003__x0003_?_x0003__x0003__x0003__x0003__x0003__x0003__x0001__x0003_ÿÿÿÿ_x0003__x0003__x0003__x0003__x0003__x0003__x0003__x0003__x0003__x0003__x0003__x0003__x0003__x0001__x0001__x0003__x0003_A_x0003__x0003__x0003_g_x0003__x0003__x0003__x0003__x0003__x0003__x0001__x0003_ÿÿÿÿ_x0003__x0003__x0003__x0003__x0003__x0003__x0003__x0003__x0003__x0003__x0003__x0003__x0003__x0003__x0003__x0003__x0003_-_x0003__x0003__x0003_	_x0003_o_x0003__x0003_=IF(AA32 = 1, RiskNormal(J31 * 0.5, J32 * 0.5, RiskTruncate(_x0004__x0005_0,)), RiskNormal(J31, J32, RiskTruncate(0,)))*$F$13_x0015__x0004__x0004_Guava tea_x0001_A46_x0001_J36_x0001_sep_x0004__x0002__x0004__x0004__x0004__x0004__x0002__x0001__x0004__x0004__x000E__x0004__x0004__x0004_@_x0004__x0004__x0004__x0004__x0004__x0004__x0001__x0004_ÿÿÿÿ_x0004__x0004__x0004__x0004__x0004__x0004__x0004__x0004__x0004__x0004__x0004__x0004__x0004__x0003__x0001__x0004__x0004_B_x0004__x0004__x0004_h_x0004__x0004__x0004__x0004__x0004__x0004__x0001__x0004_ÿÿÿÿ_x0004__x0004__x0004__x0004__x0004__x0004__x0004__x0004__x0004__x0004__x0004__x0004__x0004__x0004__x0004__x0004__x0004_-_x0004__x0004__x0004__x0005__x0004_o_x0004__x0004_=IF(AB32 = 1, RiskNormal(K31 * 0.5, K32 * 0.5, RiskTruncate(0,)), RiskNormal(K_x0003__x0006_31, K32, RiskTruncate(0,)))*$F$13_x0015__x0003__x0003_Guava tea_x0001_A46_x0001_K36_x0001_oct_x0003__x0002__x0003__x0003__x0003__x0003__x0004__x0001__x0003__x0003__x000E__x0003__x0003__x0003_@_x0003__x0003__x0003__x0003__x0003__x0003__x0001__x0003_ÿÿÿÿ_x0003__x0003__x0003__x0003__x0003__x0003__x0003__x0003__x0003__x0003__x0003__x0003__x0003__x0005__x0001__x0003__x0003_B_x0003__x0003__x0003_h_x0003__x0003__x0003__x0003__x0003__x0003__x0001__x0003_ÿÿÿÿ_x0003__x0003__x0003__x0003__x0003__x0003__x0003__x0003__x0003__x0003__x0003__x0003__x0003__x0003__x0003__x0003__x0003_-_x0003__x0003__x0003__x000B__x0003_o_x0003__x0003_=IF(AC32 = 1, RiskNormal(L31 * 0.5, L32 * 0.5, RiskTruncate(0,)), RiskNormal(L31, L32, RiskTrunc_x0003__x0004_ate(0,)))*$F$13_x0015__x0003__x0003_Guava tea_x0001_A46_x0001_L36_x0001_nov_x0003__x0002__x0003__x0003__x0003__x0003__x0006__x0001__x0003__x0003__x000E__x0003__x0003__x0003_@_x0003__x0003__x0003__x0003__x0003__x0003__x0001__x0003_ÿÿÿÿ_x0003__x0003__x0003__x0003__x0003__x0003__x0003__x0003__x0003__x0003__x0003__x0003__x0003__x0007__x0001__x0003__x0003_B_x0003__x0003__x0003_h_x0003__x0003__x0003__x0003__x0003__x0003__x0001__x0003_ÿÿÿÿ_x0003__x0003__x0003__x0003__x0003__x0003__x0003__x0003__x0003__x0003__x0003__x0003__x0003__x0003__x0003__x0003__x0003_-_x0003__x0003__x0003__x000C__x0003_o_x0003__x0003_=IF(AD32 = 1, RiskNormal(M31 * 0.5, M32 * 0.5, RiskTruncate(0,)), RiskNormal(M31, M32, RiskTruncate(0,)))*$F$13_x0015__x0003__x0003__x0003__x0004_Guava tea_x0001_A46_x0001_M36_x0001_dec_x0003__x0002__x0003__x0003__x0003__x0003__x0008__x0001__x0003__x0003__x000E__x0003__x0003__x0003_@_x0003__x0003__x0003__x0003__x0003__x0003__x0001__x0003_ÿÿÿÿ_x0003__x0003__x0003__x0003__x0003__x0003__x0003__x0003__x0003__x0003__x0003__x0003__x0003_	_x0001__x0003__x0003_B_x0003__x0003__x0003_h_x0003__x0003__x0003__x0003__x0003__x0003__x0001__x0003_ÿÿÿÿ_x0003__x0003__x0003__x0003__x0003__x0003__x0003__x0003__x0003__x0003__x0003__x0003__x0003__x0003__x0003__x0003__x0003_/_x0003__x0003__x0003__x0001__x0003_ _x0003__x0003_=RiskTriang($E$17, $E$18, $E$19)_x001A__x0003__x0003_Variable costs_x0001_A48_x0001_B36_x0001_Jan_x0003__x0001__x0003__x0003__x0003__x0003__x0004__x0001__x0003__x0003__x0001__x0003__x0003__x0003_ _x0003__x0003__x0003__x0003__x0003__x0003__x0001__x0003_ÿÿÿÿ_x0003__x0003__x0003__x0003__x0003__x0003__x0003__x0003__x0003__x0003__x0003__x0003__x0003__x0003__x0003__x0003__x0003_1_x0003__x0003__x0003__x0001__x0003_#_x0003__x0003_=RiskTriang_x0002__x0003_($E$17, $E$18, $E$19)*E4_x001B__x0002__x0002_Long jing green_x0001_A50_x0001_B36_x0001_Jan_x0002__x0001__x0002__x0002__x0002__x0002__x000B__x0001__x0002__x0002__x0001__x0002__x0002__x0002_ _x0002__x0002__x0002__x0002__x0002__x0002__x0001__x0002_ÿÿÿÿ_x0002__x0002__x0002__x0002__x0002__x0002__x0002__x0002__x0002__x0002__x0002__x0002__x0002__x0002__x0002__x0002__x0002_2_x0002__x0002__x0002__x0001__x0002_#_x0002__x0002_=RiskTriang($E$17, $E$18, $E$19)*E5 _x0002__x0002_High mountain oolong_x0001_A51_x0001_B36_x0001_Jan_x0002__x0001__x0002__x0002__x0002__x0002__x000C__x0001__x0002__x0002__x0001__x0002__x0002__x0002_ _x0002__x0002__x0002__x0002__x0002__x0002__x0001__x0002_ÿÿÿÿ_x0002__x0002__x0002__x0002__x0002__x0002__x0002__x0002__x0002__x0002__x0002__x0002__x0002__x0002__x0002__x0002__x0002_3_x0002__x0002__x0002__x0001__x0002_#_x0002__x0002_=RiskTri_x0002__x0003_ang($E$17, $E$18, $E$19)*E6_x0018__x0002__x0002_Yunnan black_x0001_A52_x0001_B36_x0001_Jan_x0002__x0001__x0002__x0002__x0002__x0002__x000D__x0001__x0002__x0002__x0001__x0002__x0002__x0002_ _x0002__x0002__x0002__x0002__x0002__x0002__x0001__x0002_ÿÿÿÿ_x0002__x0002__x0002__x0002__x0002__x0002__x0002__x0002__x0002__x0002__x0002__x0002__x0002__x0002__x0002__x0002__x0002_4_x0002__x0002__x0002__x0001__x0002_#_x0002__x0002_=RiskTriang($E$17, $E$18, $E$19)*E7_x0019__x0002__x0002_Jasmine Green_x0001_A53_x0001_B36_x0001_Jan_x0002__x0001__x0002__x0002__x0002__x0002__x000E__x0001__x0002__x0002__x0001__x0002__x0002__x0002_ _x0002__x0002__x0002__x0002__x0002__x0002__x0001__x0002_ÿÿÿÿ_x0002__x0002__x0002__x0002__x0002__x0002__x0002__x0002__x0002__x0002__x0002__x0002__x0002__x0002__x0002__x0002__x0002_5_x0002__x0002__x0002__x0001__x0002_#_x0002__x0002_=RiskTriang($E$_x0002__x0003_17, $E$18, $E$19)*E8_x001C__x0002__x0002_Assam Black Milk_x0001_A54_x0001_B36_x0001_Jan_x0002__x0001__x0002__x0002__x0002__x0002__x000F__x0001__x0002__x0002__x0001__x0002__x0002__x0002_ _x0002__x0002__x0002__x0002__x0002__x0002__x0001__x0002_ÿÿÿÿ_x0002__x0002__x0002__x0002__x0002__x0002__x0002__x0002__x0002__x0002__x0002__x0002__x0002__x0002__x0002__x0002__x0002_6_x0002__x0002__x0002__x0001__x0002_#_x0002__x0002_=RiskTriang($E$17, $E$18, $E$19)*E9_x001D__x0002__x0002_Brown sugar Latte_x0001_A55_x0001_B36_x0001_Jan_x0002__x0001__x0002__x0002__x0002__x0002__x0010__x0001__x0002__x0002__x0001__x0002__x0002__x0002_ _x0002__x0002__x0002__x0002__x0002__x0002__x0001__x0002_ÿÿÿÿ_x0002__x0002__x0002__x0002__x0002__x0002__x0002__x0002__x0002__x0002__x0002__x0002__x0002__x0002__x0002__x0002__x0002_7_x0002__x0002__x0002__x0001__x0002_$_x0002__x0002_=RiskTriang($E_x0002__x0003_$17, $E$18, $E$19)*E10_x0018__x0002__x0002_Matcha latte_x0001_A56_x0001_B36_x0001_Jan_x0002__x0001__x0002__x0002__x0002__x0002__x0011__x0001__x0002__x0002__x0001__x0002__x0002__x0002_ _x0002__x0002__x0002__x0002__x0002__x0002__x0001__x0002_ÿÿÿÿ_x0002__x0002__x0002__x0002__x0002__x0002__x0002__x0002__x0002__x0002__x0002__x0002__x0002__x0002__x0002__x0002__x0002_8_x0002__x0002__x0002__x0001__x0002_$_x0002__x0002_=RiskTriang($E$17, $E$18, $E$19)*E11_x0015__x0002__x0002_Peach Tea_x0001_A57_x0001_B36_x0001_Jan_x0002__x0001__x0002__x0002__x0002__x0002__x0012__x0001__x0002__x0002__x0001__x0002__x0002__x0002_ _x0002__x0002__x0002__x0002__x0002__x0002__x0001__x0002_ÿÿÿÿ_x0002__x0002__x0002__x0002__x0002__x0002__x0002__x0002__x0002__x0002__x0002__x0002__x0002__x0002__x0002__x0002__x0002_9_x0002__x0002__x0002__x0001__x0002_$_x0002__x0002_=RiskTriang($E$17, $E$1_x0002__x0003_8, $E$19)*E12_x0016__x0002__x0002_Lychee tea_x0001_A58_x0001_B36_x0001_Jan_x0002__x0001__x0002__x0002__x0002__x0002__x0013__x0001__x0002__x0002__x0001__x0002__x0002__x0002_ _x0002__x0002__x0002__x0002__x0002__x0002__x0001__x0002_ÿÿÿÿ_x0002__x0002__x0002__x0002__x0002__x0002__x0002__x0002__x0002__x0002__x0002__x0002__x0002__x0002__x0002__x0002__x0002_:_x0002__x0002__x0002__x0001__x0002_$_x0002__x0002_=RiskTriang($E$17, $E$18, $E$19)*E13_x0015__x0002__x0002_Guava tea_x0001_A59_x0001_B36_x0001_Jan_x0002__x0001__x0002__x0002__x0002__x0002__x0014__x0001__x0002__x0002__x0001__x0002__x0002__x0002_ _x0002__x0002__x0002__x0002__x0002__x0002__x0001__x0002_ÿÿÿÿ_x0002__x0002__x0002__x0002__x0002__x0002__x0002__x0002__x0002__x0002__x0002__x0002__x0002__x0002__x0002__x0002__x0002_W_x0002__x0002__x0002__x0004__x0002__x001F__x0002__x0002_=RiskOutput("yearly sales")+O47_x0002__x0002__x0002__x0002__x0003__x0002__x0002__x0002__x0002__x0002__x0001__x0002__x0002__x0002__x0002__x0002__x0002__x0002__x0002__x0001__x0002__x0002__x0002__x001B__x0002__x0002__x0002__x0002__x0002__x000C__x0002__x0002_yearly sales_x0002__x0002__x0002__x0002__x0002__x0002__x0002__x0002_ÿÿÿÿÿÿÿÿÿÿÿÿÿÿÿÿÿÿÿÿÿÿÿÿÿÿÿÿÿÿÿÿÿÿÿÿÿÿÿÿÿÿ_x0002_ÿÿ_x0002_Z_x0002__x0002__x0002__x0006__x0002_'_x0002__x0002_=RiskOutput("yearly costs")+E90+E91+E92_x0002__x0002__x0002__x0002__x0002__x0002__x0002__x0002__x0001__x0002__x0002__x0002__x0002__x0001__x0002__x0002__x0002__x0001__x0002__x0002__x0002__x001B__x0002__x0002__x0002__x0002__x0002__x000C__x0002__x0002_yearly costs_x0002__x0002__x0002__x0002__x0002__x0002__x0002__x0002_ÿÿÿÿÿÿÿÿÿÿÿÿÿÿÿÿÿÿÿÿÿÿÿÿÿÿÿÿÿÿÿÿÿÿÿÿÿÿÿÿÿÿ_x0002_ÿÿ_x0002_\_x0002__x0002__x0002__x0004__x0002__x001F__x0002__x0008_	_x0008_=RiskOutput()+D60-(C60+E60+E92)_x0019__x0008__x0008_Net Profit_x0001_D93_x0001_E87_x0001_Values_x0008__x0008__x0008__x0008__x0008__x0001__x0008__x0008__x0008__x0008__x0002__x0008__x0008__x0008__x0001__x0008__x0008__x0008__x000D__x0008__x0008__x0008__x0008__x0008__x0008__x0008__x0008__x0008__x0008__x0008__x0008__x0008__x0008__x0008__x0001_ÿÿÿÿÿÿÿÿÿÿÿÿÿÿÿÿÿÿÿÿÿÿÿÿÿÿÿÿÿÿÿÿÿÿÿÿÿÿÿÿÿÿ_x0008_ÿÿ_x0015__x0001__x0008__x0008__x0008__x0008__x0008__x0008__x0003__x0008__x0008__x0008__x0007__x0008__x0008__x0008__x0015__x0001__x0008__x0008__x0008__x0008__x0001__x0008__x0008__x0008__x0008__x0008__x0008__x0008__x0008__x0008__x0001__x0008__x0001__x0008__x0008__x0008__x0008__x0008__x0008__x0008__x0001__x0008__x0004__x0008__x0008__x0008__x0008__x0008__x0008__x0008__x0001__x0008__x0004__x0008__x0008__x0008__x0001__x0008__x0008__x0008__x0001__x0008__x0005__x0008__x0008__x0008__x0008__x0008__x0008__x0008__x0001__x0008__x0005__x0008__x0008__x0008__x0001__x0008__x0008__x0008__x0001__x0008__x0006__x0008__x0008__x0008__x0008__x0008__x0008__x0008__x0001__x0008__x0006__x0008__x0008__x0008__x0001__x0008__x0008__x0008__x0001__x0008__x0007__x0008__x0008__x0008__x0002__x0003__x0002__x0002__x0002__x0002__x0001__x0002__x0007__x0002__x0002__x0002__x0001__x0002__x0002__x0002__x0001__x0002__x0008__x0002__x0002__x0002__x0002__x0002__x0002__x0002__x0001__x0002__x0008__x0002__x0002__x0002__x0001__x0002__x0002__x0002__x0001__x0002_	_x0002__x0002__x0002__x0002__x0002__x0002__x0002__x0001__x0002_	_x0002__x0002__x0002__x0001__x0002__x0002__x0002__x0001__x0002__x0003__x0002__x0002__x0002__x0002__x0002__x0002__x0002__x0001__x0002__x0003__x0002__x0002__x0002__x0001__x0002__x0002__x0002__x0001__x0002__x000B__x0002__x0002__x0002__x0002__x0002__x0002__x0002__x0001__x0002__x000B__x0002__x0002__x0002__x0001__x0002__x0002__x0002__x0001__x0002__x000C__x0002__x0002__x0002__x0002__x0002__x0002__x0002__x0001__x0002__x000C__x0002__x0002__x0002__x0001__x0002__x0002__x0002__x0001__x0002__x000D__x0002__x0002__x0002__x0002__x0002__x0002__x0002__x0001__x0002__x000D__x0002__x0002__x0002__x0001__x0002__x0002__x0002__x0001__x0002__x000E__x0002__x0002__x0002__x0002__x0002__x0002__x0002__x0001__x0002__x000E__x0002__x0002__x0002__x0001__x0002__x0002__x0002__x0001__x0002__x000F__x0002__x0002__x0002__x0002__x0002__x0002__x0002__x0001__x0002__x000F__x0002__x0002__x0002__x0001__x0002__x0002__x0002__x0001__x0002__x0010__x0002__x0002__x0002__x0002__x0002__x0002__x0002__x0001__x0002__x0010__x0002__x0002__x0002__x0001__x0002__x0002__x0002__x0001__x0002__x0011__x0002__x0002__x0002__x0002__x0002__x0002__x0002__x0001__x0002__x0011__x0002__x0002__x0002__x0001__x0002__x0002__x0002__x0001__x0002__x0012__x0002__x0002__x0002__x0002__x0002__x0002__x0002__x0001__x0002__x0012__x0002__x0002__x0002__x0001__x0002__x0002__x0002__x0001__x0002__x0013__x0002__x0002__x0002__x0002__x0002__x0002__x0002__x0001__x0002__x0013__x0002__x0002__x0002__x0001__x0002__x0002__x0003__x0002__x0002__x0001__x0002__x0014__x0002__x0002__x0002__x0002__x0002__x0002__x0002__x0001__x0002__x0014__x0002__x0002__x0002__x0001__x0002__x0002__x0002__x0001__x0002__x0015__x0002__x0002__x0002__x0002__x0002__x0002__x0002__x0001__x0002__x0015__x0002__x0002__x0002__x0001__x0002__x0002__x0002__x0001__x0002__x0016__x0002__x0002__x0002__x0002__x0002__x0002__x0002__x0001__x0002__x0016__x0002__x0002__x0002__x0001__x0002__x0002__x0002__x0001__x0002__x0017__x0002__x0002__x0002__x0002__x0002__x0002__x0002__x0001__x0002__x0017__x0002__x0002__x0002__x0001__x0002__x0002__x0002__x0001__x0002__x0018__x0002__x0002__x0002__x0002__x0002__x0002__x0002__x0001__x0002__x0018__x0002__x0002__x0002__x0001__x0002__x0002__x0002__x0001__x0002__x0019__x0002__x0002__x0002__x0002__x0002__x0002__x0002__x0001__x0002__x0019__x0002__x0002__x0002__x0001__x0002__x0002__x0002__x0001__x0002__x001A__x0002__x0002__x0002__x0002__x0002__x0002__x0002__x0001__x0002__x001A__x0002__x0002__x0002__x0001__x0002__x0002__x0002__x0001__x0002__x001B__x0002__x0002__x0002__x0002__x0002__x0002__x0002__x0001__x0002__x001B__x0002__x0002__x0002__x0001__x0002__x0002__x0002__x0001__x0002__x001C__x0002__x0002__x0002__x0002__x0002__x0002__x0002__x0001__x0002__x001C__x0002__x0002__x0002__x0001__x0002__x0002__x0002__x0001__x0002__x001D__x0002__x0002__x0002__x0002__x0002__x0002__x0002__x0001__x0002__x001D__x0002__x0002__x0002__x0001__x0002__x0002__x0002__x0001__x0002__x001E__x0002__x0002__x0002__x0002__x0002__x0002__x0002__x0001__x0002__x001E__x0002__x0002__x0002__x0001__x0002__x0002__x0002__x0001__x0002__x001F__x0002__x0002__x0002__x0002__x0002__x0002__x0002__x0001__x0002__x001F__x0002__x0002__x0002__x0001__x0002__x0002__x0002__x0001__x0002_ _x0002__x0002__x0002__x0002__x0002__x0002__x0002__x0002__x0003__x0001__x0002_ _x0002__x0002__x0002__x0001__x0002__x0002__x0002__x0001__x0002_!_x0002__x0002__x0002__x0002__x0002__x0002__x0002__x0001__x0002_!_x0002__x0002__x0002__x0001__x0002__x0002__x0002__x0001__x0002_"_x0002__x0002__x0002__x0002__x0002__x0002__x0002__x0001__x0002_"_x0002__x0002__x0002__x0001__x0002__x0002__x0002__x0001__x0002_#_x0002__x0002__x0002__x0002__x0002__x0002__x0002__x0001__x0002_#_x0002__x0002__x0002__x0001__x0002__x0002__x0002__x0001__x0002_$_x0002__x0002__x0002__x0002__x0002__x0002__x0002__x0001__x0002_$_x0002__x0002__x0002__x0001__x0002__x0002__x0002__x0001__x0002_%_x0002__x0002__x0002__x0002__x0002__x0002__x0002__x0001__x0002_%_x0002__x0002__x0002__x0001__x0002__x0002__x0002__x0001__x0002_&amp;_x0002__x0002__x0002__x0002__x0002__x0002__x0002__x0001__x0002_&amp;_x0002__x0002__x0002__x0001__x0002__x0002__x0002__x0001__x0002_'_x0002__x0002__x0002__x0002__x0002__x0002__x0002__x0001__x0002_'_x0002__x0002__x0002__x0001__x0002__x0002__x0002__x0001__x0002_(_x0002__x0002__x0002__x0002__x0002__x0002__x0002__x0001__x0002_(_x0002__x0002__x0002__x0001__x0002__x0002__x0002__x0001__x0002_)_x0002__x0002__x0002__x0002__x0002__x0002__x0002__x0001__x0002_)_x0002__x0002__x0002__x0001__x0002__x0002__x0002__x0001__x0002_*_x0002__x0002__x0002__x0002__x0002__x0002__x0002__x0001__x0002_*_x0002__x0002__x0002__x0001__x0002__x0002__x0002__x0001__x0002_+_x0002__x0002__x0002__x0002__x0002__x0002__x0002__x0001__x0002_+_x0002__x0002__x0002__x0001__x0002__x0002__x0002__x0001__x0002_,_x0002__x0002__x0002__x0002__x0002__x0002__x0002__x0001__x0002_,_x0002__x0002__x0002__x0001__x0002__x0002__x0002__x0001__x0002__x0002__x0003_-_x0002__x0002__x0002__x0002__x0002__x0002__x0002__x0001__x0002_-_x0002__x0002__x0002__x0001__x0002__x0002__x0002__x0001__x0002_._x0002__x0002__x0002__x0002__x0002__x0002__x0002__x0001__x0002_._x0002__x0002__x0002__x0001__x0002__x0002__x0002__x0001__x0002_/_x0002__x0002__x0002__x0002__x0002__x0002__x0002__x0001__x0002_/_x0002__x0002__x0002__x0001__x0002__x0002__x0002__x0001__x0002_0_x0002__x0002__x0002__x0002__x0002__x0002__x0002__x0001__x0002_0_x0002__x0002__x0002__x0001__x0002__x0002__x0002__x0001__x0002_1_x0002__x0002__x0002__x0002__x0002__x0002__x0002__x0001__x0002_1_x0002__x0002__x0002__x0001__x0002__x0002__x0002__x0001__x0002_2_x0002__x0002__x0002__x0002__x0002__x0002__x0002__x0001__x0002_2_x0002__x0002__x0002__x0001__x0002__x0002__x0002__x0001__x0002_3_x0002__x0002__x0002__x0002__x0002__x0002__x0002__x0001__x0002_3_x0002__x0002__x0002__x0001__x0002__x0002__x0002__x0001__x0002_4_x0002__x0002__x0002__x0002__x0002__x0002__x0002__x0001__x0002_4_x0002__x0002__x0002__x0001__x0002__x0002__x0002__x0001__x0002_5_x0002__x0002__x0002__x0002__x0002__x0002__x0002__x0001__x0002_5_x0002__x0002__x0002__x0001__x0002__x0002__x0002__x0001__x0002_6_x0002__x0002__x0002__x0002__x0002__x0002__x0002__x0001__x0002_6_x0002__x0002__x0002__x0001__x0002__x0002__x0002__x0001__x0002_7_x0002__x0002__x0002__x0002__x0002__x0002__x0002__x0001__x0002_7_x0002__x0002__x0002__x0001__x0002__x0002__x0002__x0001__x0002_8_x0002__x0002__x0002__x0002__x0002__x0002__x0002__x0001__x0002_8_x0002__x0002__x0002__x0001__x0002__x0002__x0002__x0001__x0002_9_x0002__x0002__x0002__x0002__x0002__x0002__x0002__x0001__x0002_9_x0002__x0002__x0003__x0002__x0002__x0001__x0002__x0002__x0002__x0001__x0002_:_x0002__x0002__x0002__x0002__x0002__x0002__x0002__x0001__x0002_:_x0002__x0002__x0002__x0001__x0002__x0002__x0002__x0001__x0002_;_x0002__x0002__x0002__x0002__x0002__x0002__x0002__x0001__x0002_;_x0002__x0002__x0002__x0001__x0002__x0002__x0002__x0001__x0002_&lt;_x0002__x0002__x0002__x0002__x0002__x0002__x0002__x0001__x0002_&lt;_x0002__x0002__x0002__x0001__x0002__x0002__x0002__x0001__x0002_=_x0002__x0002__x0002__x0002__x0002__x0002__x0002__x0001__x0002_=_x0002__x0002__x0002__x0001__x0002__x0002__x0002__x0001__x0002_&gt;_x0002__x0002__x0002__x0002__x0002__x0002__x0002__x0001__x0002_&gt;_x0002__x0002__x0002__x0001__x0002__x0002__x0002__x0001__x0002_?_x0002__x0002__x0002__x0002__x0002__x0002__x0002__x0001__x0002_?_x0002__x0002__x0002__x0001__x0002__x0002__x0002__x0001__x0002_@_x0002__x0002__x0002__x0002__x0002__x0002__x0002__x0001__x0002_@_x0002__x0002__x0002__x0001__x0002__x0002__x0002__x0001__x0002_A_x0002__x0002__x0002__x0002__x0002__x0002__x0002__x0001__x0002_A_x0002__x0002__x0002__x0001__x0002__x0002__x0002__x0001__x0002_B_x0002__x0002__x0002__x0002__x0002__x0002__x0002__x0001__x0002_B_x0002__x0002__x0002__x0001__x0002__x0002__x0002__x0001__x0002_C_x0002__x0002__x0002__x0002__x0002__x0002__x0002__x0001__x0002_C_x0002__x0002__x0002__x0001__x0002__x0002__x0002__x0001__x0002_D_x0002__x0002__x0002__x0002__x0002__x0002__x0002__x0001__x0002_D_x0002__x0002__x0002__x0001__x0002__x0002__x0002__x0001__x0002_E_x0002__x0002__x0002__x0002__x0002__x0002__x0002__x0001__x0002_E_x0002__x0002__x0002__x0001__x0002__x0002__x0002__x0001__x0002_F_x0002__x0002__x0002__x0002__x0003__x0002__x0002__x0002__x0002__x0001__x0002_F_x0002__x0002__x0002__x0001__x0002__x0002__x0002__x0001__x0002_G_x0002__x0002__x0002__x0002__x0002__x0002__x0002__x0001__x0002_G_x0002__x0002__x0002__x0001__x0002__x0002__x0002__x0001__x0002_H_x0002__x0002__x0002__x0002__x0002__x0002__x0002__x0001__x0002_H_x0002__x0002__x0002__x0001__x0002__x0002__x0002__x0001__x0002_I_x0002__x0002__x0002__x0002__x0002__x0002__x0002__x0001__x0002_I_x0002__x0002__x0002__x0001__x0002__x0002__x0002__x0001__x0002_J_x0002__x0002__x0002__x0002__x0002__x0002__x0002__x0001__x0002_J_x0002__x0002__x0002__x0001__x0002__x0002__x0002__x0001__x0002_K_x0002__x0002__x0002__x0002__x0002__x0002__x0002__x0001__x0002_K_x0002__x0002__x0002__x0001__x0002__x0002__x0002__x0001__x0002_L_x0002__x0002__x0002__x0002__x0002__x0002__x0002__x0001__x0002_L_x0002__x0002__x0002__x0001__x0002__x0002__x0002__x0001__x0002_M_x0002__x0002__x0002__x0002__x0002__x0002__x0002__x0001__x0002_M_x0002__x0002__x0002__x0001__x0002__x0002__x0002__x0001__x0002_N_x0002__x0002__x0002__x0002__x0002__x0002__x0002__x0001__x0002_N_x0002__x0002__x0002__x0001__x0002__x0002__x0002__x0001__x0002_O_x0002__x0002__x0002__x0002__x0002__x0002__x0002__x0001__x0002_O_x0002__x0002__x0002__x0001__x0002__x0002__x0002__x0001__x0002_P_x0002__x0002__x0002__x0002__x0002__x0002__x0002__x0001__x0002_P_x0002__x0002__x0002__x0001__x0002__x0002__x0002__x0001__x0002_Q_x0002__x0002__x0002__x0002__x0002__x0002__x0002__x0001__x0002_Q_x0002__x0002__x0002__x0001__x0002__x0002__x0002__x0001__x0002_R_x0002__x0002__x0002__x0002__x0002__x0002__x0002__x0001__x0002_R_x0002__x0002__x0002__x0001__x0002__x0002__x0003__x0002__x0002__x0001__x0002_S_x0002__x0002__x0002__x0002__x0002__x0002__x0002__x0001__x0002_S_x0002__x0002__x0002__x0001__x0002__x0002__x0002__x0001__x0002_T_x0002__x0002__x0002__x0002__x0002__x0002__x0002__x0001__x0002_T_x0002__x0002__x0002__x0001__x0002__x0002__x0002__x0001__x0002_U_x0002__x0002__x0002__x0002__x0002__x0002__x0002__x0001__x0002_U_x0002__x0002__x0002__x0001__x0002__x0002__x0002__x0001__x0002_V_x0002__x0002__x0002__x0002__x0002__x0002__x0002__x0001__x0002_V_x0002__x0002__x0002__x0001__x0002__x0002__x0002__x0001__x0002_W_x0002__x0002__x0002__x0002__x0002__x0002__x0002__x0001__x0002_W_x0002__x0002__x0002__x0001__x0002__x0002__x0002__x0001__x0002_X_x0002__x0002__x0002__x0002__x0002__x0002__x0002__x0001__x0002_X_x0002__x0002__x0002__x0001__x0002__x0002__x0002__x0001__x0002_Y_x0002__x0002__x0002__x0002__x0002__x0002__x0002__x0001__x0002_Y_x0002__x0002__x0002__x0001__x0002__x0002__x0002__x0001__x0002_Z_x0002__x0002__x0002__x0002__x0002__x0002__x0002__x0001__x0002_Z_x0002__x0002__x0002__x0001__x0002__x0002__x0002__x0001__x0002_[_x0002__x0002__x0002__x0002__x0002__x0002__x0002__x0001__x0002_[_x0002__x0002__x0002__x0001__x0002__x0002__x0002__x0001__x0002_\_x0002__x0002__x0002__x0002__x0002__x0002__x0002__x0001__x0002_\_x0002__x0002__x0002__x0001__x0002__x0002__x0002__x0001__x0002_]_x0002__x0002__x0002__x0002__x0002__x0002__x0002__x0001__x0002_]_x0002__x0002__x0002__x0001__x0002__x0002__x0002__x0001__x0002_^_x0002__x0002__x0002__x0002__x0002__x0002__x0002__x0001__x0002_^_x0002__x0002__x0002__x0001__x0002__x0002__x0002__x0001__x0002___x0002__x0002__x0002__x0002__x0002__x0002__x0002__x0002__x0003__x0001__x0002___x0002__x0002__x0002__x0001__x0002__x0002__x0002__x0001__x0002_`_x0002__x0002__x0002__x0002__x0002__x0002__x0002__x0001__x0002_`_x0002__x0002__x0002__x0001__x0002__x0002__x0002__x0001__x0002_a_x0002__x0002__x0002__x0002__x0002__x0002__x0002__x0001__x0002_a_x0002__x0002__x0002__x0001__x0002__x0002__x0002__x0001__x0002_b_x0002__x0002__x0002__x0002__x0002__x0002__x0002__x0001__x0002_b_x0002__x0002__x0002__x0001__x0002__x0002__x0002__x0001__x0002_c_x0002__x0002__x0002__x0002__x0002__x0002__x0002__x0001__x0002_c_x0002__x0002__x0002__x0001__x0002__x0002__x0002__x0001__x0002_d_x0002__x0002__x0002__x0002__x0002__x0002__x0002__x0001__x0002_d_x0002__x0002__x0002__x0001__x0002__x0002__x0002__x0001__x0002_e_x0002__x0002__x0002__x0002__x0002__x0002__x0002__x0001__x0002_e_x0002__x0002__x0002__x0001__x0002__x0002__x0002__x0001__x0002_f_x0002__x0002__x0002__x0002__x0002__x0002__x0002__x0001__x0002_f_x0002__x0002__x0002__x0001__x0002__x0002__x0002__x0001__x0002_g_x0002__x0002__x0002__x0002__x0002__x0002__x0002__x0001__x0002_g_x0002__x0002__x0002__x0001__x0002__x0002__x0002__x0001__x0002_h_x0002__x0002__x0002__x0002__x0002__x0002__x0002__x0001__x0002_h_x0002__x0002__x0002__x0001__x0002__x0002__x0002__x0001__x0002_i_x0002__x0002__x0002__x0002__x0002__x0002__x0002__x0001__x0002_i_x0002__x0002__x0002__x0001__x0002__x0002__x0002__x0001__x0002_j_x0002__x0002__x0002__x0002__x0002__x0002__x0002__x0001__x0002_j_x0002__x0002__x0002__x0001__x0002__x0002__x0002__x0001__x0002_k_x0002__x0002__x0002__x0002__x0002__x0002__x0002__x0001__x0002_k_x0002__x0002__x0002__x0001__x0002__x0002__x0002__x0001__x0002__x0002__x0003_l_x0002__x0002__x0002__x0002__x0002__x0002__x0002__x0001__x0002_l_x0002__x0002__x0002__x0001__x0002__x0002__x0002__x0001__x0002_m_x0002__x0002__x0002__x0002__x0002__x0002__x0002__x0001__x0002_m_x0002__x0002__x0002__x0001__x0002__x0002__x0002__x0001__x0002_n_x0002__x0002__x0002__x0002__x0002__x0002__x0002__x0001__x0002_n_x0002__x0002__x0002__x0001__x0002__x0002__x0002__x0001__x0002_o_x0002__x0002__x0002__x0002__x0002__x0002__x0002__x0001__x0002_o_x0002__x0002__x0002__x0001__x0002__x0002__x0002__x0001__x0002_p_x0002__x0002__x0002__x0002__x0002__x0002__x0002__x0001__x0002_p_x0002__x0002__x0002__x0001__x0002__x0002__x0002__x0001__x0002_q_x0002__x0002__x0002__x0002__x0002__x0002__x0002__x0001__x0002_q_x0002__x0002__x0002__x0001__x0002__x0002__x0002__x0001__x0002_r_x0002__x0002__x0002__x0002__x0002__x0002__x0002__x0001__x0002_r_x0002__x0002__x0002__x0001__x0002__x0002__x0002__x0001__x0002_s_x0002__x0002__x0002__x0002__x0002__x0002__x0002__x0001__x0002_s_x0002__x0002__x0002__x0001__x0002__x0002__x0002__x0001__x0002_t_x0002__x0002__x0002__x0002__x0002__x0002__x0002__x0001__x0002_t_x0002__x0002__x0002__x0001__x0002__x0002__x0002__x0001__x0002_u_x0002__x0002__x0002__x0002__x0002__x0002__x0002__x0001__x0002_u_x0002__x0002__x0002__x0001__x0002__x0002__x0002__x0001__x0002_v_x0002__x0002__x0002__x0002__x0002__x0002__x0002__x0001__x0002_v_x0002__x0002__x0002__x0001__x0002__x0002__x0002__x0001__x0002_w_x0002__x0002__x0002__x0002__x0002__x0002__x0002__x0001__x0002_w_x0002__x0002__x0002__x0001__x0002__x0002__x0002__x0001__x0002_x_x0002__x0002__x0002__x0002__x0002__x0002__x0002__x0001__x0002_x_x0002__x0002__x0003__x0002__x0002__x0001__x0002__x0002__x0002__x0001__x0002_y_x0002__x0002__x0002__x0002__x0002__x0002__x0002__x0001__x0002_y_x0002__x0002__x0002__x0001__x0002__x0002__x0002__x0001__x0002_z_x0002__x0002__x0002__x0002__x0002__x0002__x0002__x0001__x0002_z_x0002__x0002__x0002__x0001__x0002__x0002__x0002__x0001__x0002_{_x0002__x0002__x0002__x0002__x0002__x0002__x0002__x0001__x0002_{_x0002__x0002__x0002__x0001__x0002__x0002__x0002__x0001__x0002_|_x0002__x0002__x0002__x0002__x0002__x0002__x0002__x0001__x0002_|_x0002__x0002__x0002__x0001__x0002__x0002__x0002__x0001__x0002_}_x0002__x0002__x0002__x0002__x0002__x0002__x0002__x0001__x0002_}_x0002__x0002__x0002__x0001__x0002__x0002__x0002__x0001__x0002_~_x0002__x0002__x0002__x0002__x0002__x0002__x0002__x0001__x0002_~_x0002__x0002__x0002__x0001__x0002__x0002__x0002__x0001__x0002__x0002__x0002__x0002__x0002__x0002__x0002__x0002__x0001__x0002__x0002__x0002__x0002__x0001__x0002__x0002__x0002__x0001__x0002__x0002__x0002__x0002__x0002__x0002__x0002__x0002__x0001__x0002__x0002__x0002__x0002__x0001__x0002__x0002__x0002__x0001__x0002__x0002__x0002__x0002__x0002__x0002__x0002__x0002__x0001__x0002__x0002__x0002__x0002__x0001__x0002__x0002__x0002__x0001__x0002__x0002__x0002__x0002__x0002__x0002__x0002__x0002__x0001__x0002__x0002__x0002__x0002__x0001__x0002__x0002__x0002__x0001__x0002__x0002__x0002__x0002__x0002__x0002__x0002__x0002__x0001__x0002__x0002__x0002__x0002__x0001__x0002__x0002__x0002__x0001__x0002__x0002__x0002__x0002__x0002__x0002__x0002__x0002__x0001__x0002__x0002__x0002__x0002__x0001__x0002__x0002__x0002__x0001__x0002__x0002__x0002__x0002__x0002__x0005__x0002__x0002__x0002__x0002__x0001__x0002__x0002__x0002__x0002__x0001__x0002__x0002__x0002__x0001__x0002__x0002__x0002__x0002__x0002__x0002__x0002__x0002__x0001__x0002__x0002__x0002__x0002__x0001__x0002__x0002__x0002__x0001__x0002__x0002__x0002__x0002__x0002__x0002__x0002__x0002__x0001__x0002__x0002__x0002__x0002__x0001__x0002__x0002__x0002__x0001__x0002__x0002__x0002__x0002__x0002__x0002__x0002__x0002__x0001__x0002__x0002__x0002__x0002__x0002__x0002__x0002__x0002__x0001__x0002__x0002__x0002__x0002__x0002__x0002__x0002__x0002__x0001__x0002__x0002__x0002__x0002__x0002__x0002__x0002__x0002__x0001__x0002__x0002__x0002__x0002__x0002__x0002__x0002__x0002__x0001__x0002__x0002__x0002__x0002__x0002__x0002__x0002__x0002__x0001__x0002__x0002__x0002__x0002__x0002__x0002__x0002__x0002__x0001__x0002__x0002__x0002__x0002__x0002__x0002__x0002__x0002__x0001__x0002__x0002__x0002__x0002__x0002__x0002__x0002__x0002__x0001__x0002__x0002__x0002__x0002__x0002__x0002__x0002__x0002__x0001__x0002__x0002__x0002__x0002__x0002__x0002__x0003__x0002__x0002__x0002__x0002__x0002__x0001__x0002__x0002__x0002__x0002__x0002__x0002__x0002__x0002__x0001__x0002__x0002__x0002__x0002__x0002__x0002__x0002__x0002__x0001__x0002__x0002__x0002__x0002__x0002__x0002__x0002__x0002__x0002__x0002__x0004__x0002__x0002__x0002__x0002__x0002__x0002__x0001__x0002_\_x0002__x0002__x0002__x0004__x0002__x0002__x0002__x0002__x0002__x0002__x0002__x0002__x0002__x0002__x0001__x0002__x0002__x0002__x0002__x0001__x0002__x0019__x0002__x0002__x0002__x0015__x0002__x0002__x0002__x0002__x0001__x0002__x001C__x0002__x0002__x0002__x0013__x0002__x0012_'_x0002__x0002__x0001__x0002_´_x0008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0004__x0004__x0004__x0004_ N_x0004__x0004__x0003__x0004__x0004__x0004__x0004__x0004__x0004__x0001__x0004__x0004__x0004__x0004__x0010__x0004__x0004__x0002__x0004__x0004__x0004__x0004__x0004__x0002__x0004__x0004__x0004__x0018__x0004__x0004__x0004__x0001__x0004__x0004__x0004__x0004__x0010__x0004__x0004__x0002__x0004__x0004__x0005__x0001__x0004__x0004__x0004__x0002__x0004__x0004__x0004__x0010__x0004__x0004__x0004__x0001__x0004__x0004__x0004__x0004__x0010__x0004__x0004__x0002__x0004__x0001__x0004__x0004__x0004__x0002__x0004__x0004__x0004__x0012__x0004__x0004__x0004__x0001__x0004__x0004__x0004__x0004__x0010__x0004__x0004__x0002__x0004__x0001__x0004__x0004__x0004__x0002__x0004__x0004__x0004__x000F__x0004__x0004__x0004__x0001__x0004__x0004__x0004__x0004__x0010__x0004__x0004__x0002__x0004__x0001__x0004__x0004__x0004__x0002__x0004__x0004__x0004__x000F__x0004__x0004__x0004__x0001__x0004__x0004__x0004__x0004__x0010__x0004__x0004__x0002__x0004__x0002__x0004__x0004__x0004__x0002__x0004__x0004__x0004__x0018__x0004__x0004__x0004__x0004__x0004__x0004__x0004__x0004__x0004__x0004__x0004__x0001__x0004__x0004__x0004__x0004__x0010__x0004__x0004__x0002__x0004__x0003__x0004__x0004__x0004__x0001__x0004__x0004__x0004__x000E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0019__x0002__x0002_Net Profit_x0001_D93_x0001_E87_x0001_Values_x0003__x0002__x0002__x0001__x0001__x0001__x0014__x0002__x0008_	_x0008_Delivery costs_x0001_S26_x0001__x0001__x000F__x0008__x0008_optimizer_x0001_S29_x0001__x0001__x0007__x0008__x0008__x0008__x0008__x0008__x0008__x0008__x0001__x0008__x0008__x0008__x0008__x0008__x0008__x0008__x0008__x0008__x0002__x0008__x0008__x0008__x0008__x0008__x0008__x0008__x0008__x0008__x0003__x0008__x0008__x0008__x0008__x0008__x0008__x0008__x0008__x0008__x0004__x0008__x0008__x0008__x0008__x0008__x0008__x0008__x0008__x0008__x0005__x0008__x0008__x0008__x0008__x0008__x0008__x0008__x0008__x0008__x0006__x0008__x0008__x0008__x0008__x0008__x0008__x0008__x0001__x0008__x0002__x0008__x0008__x0008__x0008__x0008_!N_x0008__x0008_å_x0006__x0008__x0008__x0005__x0008__x0008_#,##0_x0007__x0008__x0008_General_x0007__x0008__x0008_General_x0007__x0008__x0008_General_x0007__x0008__x0008_General_x0007__x0008__x0008_General_x0007__x0008__x0008_General_x0007__x0008__x0008_General_x0007__x0008__x0008_General_x0007__x0008__x0008_General_x0007__x0008__x0008_General_x0007__x0008__x0008_Genera_x0001__x0002_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_x0001__x0002_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0001__x0002_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_x0001__x0002_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_x0001__x0002_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_x0001__x0002_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_x0006__x0008_General_x0007__x0006__x0006_General_x0007__x0006__x0006_General_x0007__x0006__x0006_General_x0007__x0006__x0006_General_x0007__x0006__x0006_General_x0005__x0006__x0006_#,##0_x0005__x0006__x0006_#,##0_x0004__x0006__x0006__x0006__x0006__x0006__x0001__x0006__x0006__x0006__x0006__x0006__x0006__x0006__x0006__x0006__x0006__x0006__x0006__x0006__x0006__x0001__x0006__x0002__x0006__x0006__x0006__x0006__x0006__x0001__x0006__x0003__x0006__x0006__x0006_"N_x0006__x0006_8_x000B__x0006__x0006_ÿÿÿÿÿÿÿÿÿÿÿÿÿÿÿÿÿÿÿÿÿÿÿÿÿÿÿÿ_x0006__x0006__x0006__x0006__x0006__x0006__x0006__x0006__x0006__x0006_ÿÿÿÿ_x0006__x0006__x0006__x0006__x0006__x0006_ÿÿÿÿÿÿÿÿÿÿÿÿ_x0006__x0006__x0006__x0006__x0006__x0006__x0006__x0006__x0006__x0006__x0006__x0006_ÿÿÿÿ_x0006__x0006__x0006__x0006__x0006__x0006__x0006__x0006__x0006__x0006__x0006__x0006_ÿÿÿÿ_x0006__x0006__x0006__x0006__x0006__x0006__x0006__x0006__x0006__x0006__x0006__x0006_ÿÿÿÿ_x0006__x0006__x0006__x0001__x0002_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_x0001__x0002_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0002_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0002_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0002_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0002_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_x0001__x0002_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0002_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0002_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0002_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0002__x0001__x0001__x0001__x0001__x0001__x0001__x0001__x0001__x0001_ÿÿÿÿ_x0001__x0001__x0001__x0001__x0001__x0001__x0001__x0001__x0001__x0001__x0001__x0001_ÿÿÿÿ_x0001__x0001__x0001__x0001__x0001__x0001_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ÿÿÿÿ_x0001__x0001__x0001_ÿÿÿÿ_x0001__x0001__x0001_ÿÿÿÿ_x0001__x0001__x0001__x0001_#N_x0001__x0001_°_x0008__x0001__x0001_÷ÿÿÿÿÿÿÿ÷ÿÿÿÿÿÿÿ÷ÿÿÿÿÿÿÿ÷ÿÿÿ_x0001__x0002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0001__x0002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_x0001__x0002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0001__x0002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_x0001__x0002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0001__x0002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_x0001__x0002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0001__x0002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_x0004__x0005_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$N_x0004__x0004_N_x0004__x0004__x0004__x0001__x0004__x0004__x0004__x0002__x0004__x0004__x0004__x0004__x0004__x0001__x0004__x0004__x0004__x0002__x0004__x0001__x0004__x0004__x0004__x0001__x0004__x0004__x0004__x0002__x0004__x0001__x0004__x0004__x0004__x0001__x0004__x0004__x0004__x0002__x0004__x0001__x0004__x0004__x0004__x0001__x0004__x0004__x0004__x0002__x0004__x0001__x0004__x0004__x0004__x0001__x0004__x0004__x0004__x0002__x0004__x0002__x0004__x0004__x0004__x0001__x0004__x0004__x0004__x0002__x0004__x0003__x0004__x0004__x0004__x0011_'_x0002__x0004__x0002__x0002__x000C__x0002__x0002__x0002__x0002__x0002__x0002__x0002__x0013_'_x0002__x0002__x0010__x0002__x0002__x0002__x0001__x0002__x0002__x0002__x0002_ïK~_x0015_'_x0002__x0002_x_x0002__x0002__x0002_l_x0002__x0002__x0002__x0002__x0002__x0002__x0002__x0002__x0001_d_x0002__x0002__x0002_d_x0002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_x001C__x0001__x0002__x0002_ÿÿÿÿ_x0002__x0002__x0002__x0002__x0002__x0002__x0002__x0002__x0002__x0003__x0002__x0002__x0002_ÿÿÿÿÿÿÿÿÿÿÿÿ_x0002__x0002__x0002__x0002_ÿÿÿÿ_x0016_'_x0002__x0002__x000C__x0002__x0002__x0002__x0002__x0002__x0002__x0002__x0017_'_x0002__x0002_l+_x0002__x0002__x0001__x0002__x0002__x0002__x0015__x0001__x0002__x0002__x0014__x0002__x0002_RiskUniform(0.5,0.8)_x0011__x0002__x0002_RiskNormal(4,1.2)%_x0002__x0002_RiskNormal(4500,1350,RiskTrun_x0001__x0002_cate(0))%_x0001__x0001_RiskNormal(9000,2700,RiskTruncate(0))%_x0001__x0001_RiskNormal(4500,1350,RiskTruncate(0))%_x0001__x0001_RiskNormal(9000,2700,RiskTruncate(0))%_x0001__x0001_RiskNormal(4500,1350,RiskTruncate(0))%_x0001__x0001_RiskNormal(9000,2700,RiskTruncate(0))$_x0001__x0001_RiskNormal(3000,900,RiskTruncate(0)_x0001__x0002_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_x0001__x0002_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_x0001__x0002_00,1800,RiskTruncate(0))$_x0001__x0001_RiskNormal(3000,900,RiskTruncate(0))%_x0001__x0001_RiskNormal(6000,1800,RiskTruncate(0))%_x0001__x0001_RiskNormal(4500,1350,RiskTruncate(0))%_x0001__x0001_RiskNormal(9000,2700,RiskTruncate(0))%_x0001__x0001_RiskNormal(4500,1350,RiskTruncate(0))%_x0001__x0001_RiskNormal(9000,2700_x0001__x0002_,RiskTruncate(0))%_x0001__x0001_RiskNormal(4500,1350,RiskTruncate(0))%_x0001__x0001_RiskNormal(9000,2700,RiskTruncate(0))%_x0001__x0001_RiskNormal(4500,1350,RiskTruncate(0))%_x0001__x0001_RiskNormal(9000,2700,RiskTruncate(0))$_x0001__x0001_RiskNormal(3000,900,RiskTruncate(0))%_x0001__x0001_RiskNormal(6000,1800,RiskTr_x0001__x0002_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_x0001__x0002_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_x0001__x0002_Normal(3000,900,RiskTruncate(0))%_x0001__x0001_RiskNormal(6000,1800,RiskTruncate(0))%_x0001__x0001_RiskNormal(4500,1350,RiskTruncate(0))%_x0001__x0001_RiskNormal(9000,2700,RiskTruncate(0))%_x0001__x0001_RiskNormal(4500,1350,RiskTruncate(0))%_x0001__x0001_RiskNormal(9000,2700,RiskTruncate(0))%_x0001__x0001_RiskNormal(_x0001__x0002_4500,1350,RiskTruncate(0))%_x0001__x0001_RiskNormal(9000,2700,RiskTruncate(0))%_x0001__x0001_RiskNormal(4500,1350,RiskTruncate(0))%_x0001__x0001_RiskNormal(9000,2700,RiskTruncate(0))$_x0001__x0001_RiskNormal(3000,900,RiskTruncate(0))%_x0001__x0001_RiskNormal(6000,1800,RiskTruncate(0))$_x0001__x0001_RiskNormal(3000,90_x0001__x0002_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_x0001__x0002_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_x0001__x0002_%_x0001__x0001_RiskNormal(6000,1800,RiskTruncate(0))%_x0001__x0001_RiskNormal(4500,1350,RiskTruncate(0))%_x0001__x0001_RiskNormal(9000,2700,RiskTruncate(0))%_x0001__x0001_RiskNormal(4500,1350,RiskTruncate(0))%_x0001__x0001_RiskNormal(9000,2700,RiskTruncate(0))%_x0001__x0001_RiskNormal(4500,1350,RiskTruncate(0))%_x0001__x0001_Ri_x0001__x0002_skNormal(9000,2700,RiskTruncate(0))%_x0001__x0001_RiskNormal(4500,1350,RiskTruncate(0))%_x0001__x0001_RiskNormal(9000,2700,RiskTruncate(0))$_x0001__x0001_RiskNormal(3000,900,RiskTruncate(0))%_x0001__x0001_RiskNormal(6000,1800,RiskTruncate(0))$_x0001__x0001_RiskNormal(3000,900,RiskTruncate(0))%_x0001__x0001_RiskNormal_x0001__x0002_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_x0001__x0002_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_x0001__x0002_ncate(0))%_x0001__x0001_RiskNormal(4500,1350,RiskTruncate(0))%_x0001__x0001_RiskNormal(9000,2700,RiskTruncate(0))%_x0001__x0001_RiskNormal(4500,1350,RiskTruncate(0))%_x0001__x0001_RiskNormal(9000,2700,RiskTruncate(0))%_x0001__x0001_RiskNormal(4500,1350,RiskTruncate(0))%_x0001__x0001_RiskNormal(9000,2700,RiskTruncate(_x0001__x0002_0))%_x0001__x0001_RiskNormal(4500,1350,RiskTruncate(0))%_x0001__x0001_RiskNormal(9000,2700,RiskTruncate(0))$_x0001__x0001_RiskNormal(3000,900,RiskTruncate(0))%_x0001__x0001_RiskNormal(6000,1800,RiskTruncate(0))$_x0001__x0001_RiskNormal(3000,900,RiskTruncate(0))%_x0001__x0001_RiskNormal(6000,1800,RiskTruncate(0))$_x0001__x0001_R_x0001__x0002_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</t>
  </si>
  <si>
    <t>b4602c7362ecb65857257d2eacd8b755_x0001__x0002_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%_x0001__x0001_RiskNormal(4500,135_x0001__x0002_0,RiskTruncate(0))%_x0001__x0001_RiskNormal(9000,2700,RiskTruncate(0))%_x0001__x0001_RiskNormal(4500,1350,RiskTruncate(0))%_x0001__x0001_RiskNormal(9000,2700,RiskTruncate(0))%_x0001__x0001_RiskNormal(4500,1350,RiskTruncate(0))%_x0001__x0001_RiskNormal(9000,2700,RiskTruncate(0))%_x0001__x0001_RiskNormal(4500,1350,Risk_x0001__x0002_Truncate(0))%_x0001__x0001_RiskNormal(9000,2700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_x0001__x0002_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_x0001__x0002_skNormal(6000,1800,RiskTruncate(0))$_x0001__x0001_RiskNormal(3000,900,RiskTruncate(0))%_x0001__x0001_RiskNormal(6000,1800,RiskTruncate(0))$_x0001__x0001_RiskNormal(3000,900,RiskTruncate(0))%_x0001__x0001_RiskNormal(6000,1800,RiskTruncate(0))%_x0001__x0001_RiskNormal(4500,1350,RiskTruncate(0))%_x0001__x0001_RiskNormal_x0001__x0002_(9000,2700,RiskTruncate(0))%_x0001__x0001_RiskNormal(4500,1350,RiskTruncate(0))%_x0001__x0001_RiskNormal(9000,2700,RiskTruncate(0))%_x0001__x0001_RiskNormal(4500,1350,RiskTruncate(0))%_x0001__x0001_RiskNormal(9000,2700,RiskTruncate(0))%_x0001__x0001_RiskNormal(4500,1350,RiskTruncate(0))%_x0001__x0001_RiskNormal(9000,_x0001__x0002_2700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_x0001__x0002_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_x0001__x0002_0))$_x0001__x0001_RiskNormal(3000,900,RiskTruncate(0))%_x0001__x0001_RiskNormal(6000,1800,RiskTruncate(0))$_x0001__x0001_RiskNormal(3000,900,RiskTruncate(0))%_x0001__x0001_RiskNormal(6000,1800,RiskTruncate(0))%_x0001__x0001_RiskNormal(4500,1350,RiskTruncate(0))%_x0001__x0001_RiskNormal(9000,2700,RiskTruncate(0))%_x0001__x0001_R_x0001__x0002_iskNormal(4500,1350,RiskTruncate(0))%_x0001__x0001_RiskNormal(9000,2700,RiskTruncate(0))%_x0001__x0001_RiskNormal(4500,1350,RiskTruncate(0))%_x0001__x0001_RiskNormal(9000,2700,RiskTruncate(0))%_x0001__x0001_RiskNormal(4500,1350,RiskTruncate(0))%_x0001__x0001_RiskNormal(9000,2700,RiskTruncate(0))$_x0001__x0001_RiskNor_x0001__x0002_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_x0001__x0002_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_x0001__x0002_runcate(0))%_x0001__x0001_RiskNormal(6000,1800,RiskTruncate(0))$_x0001__x0001_RiskNormal(3000,900,RiskTruncate(0))%_x0001__x0001_RiskNormal(6000,1800,RiskTruncate(0))%_x0001__x0001_RiskNormal(4500,1350,RiskTruncate(0))%_x0001__x0001_RiskNormal(9000,2700,RiskTruncate(0))%_x0001__x0001_RiskNormal(4500,1350,RiskTruncate_x0001__x0002_(0))%_x0001__x0001_RiskNormal(9000,2700,RiskTruncate(0))%_x0001__x0001_RiskNormal(4500,1350,RiskTruncate(0))%_x0001__x0001_RiskNormal(9000,2700,RiskTruncate(0))%_x0001__x0001_RiskNormal(4500,1350,RiskTruncate(0))%_x0001__x0001_RiskNormal(9000,2700,RiskTruncate(0))$_x0001__x0001_RiskNormal(3000,900,RiskTruncate(0))%_x0001__x0001__x0001__x0002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_x0001__x0002_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_x0001__x0002_800,RiskTruncate(0))$_x0001__x0001_RiskNormal(3000,900,RiskTruncate(0))%_x0001__x0001_RiskNormal(6000,1800,RiskTruncate(0))%_x0001__x0001_RiskNormal(4500,1350,RiskTruncate(0))%_x0001__x0001_RiskNormal(9000,2700,RiskTruncate(0))%_x0001__x0001_RiskNormal(4500,1350,RiskTruncate(0))%_x0001__x0001_RiskNormal(9000,2700,Ris_x0001__x0002_kTruncate(0))%_x0001__x0001_RiskNormal(4500,1350,RiskTruncate(0))%_x0001__x0001_RiskNormal(9000,2700,RiskTruncate(0))%_x0001__x0001_RiskNormal(4500,1350,RiskTruncate(0))%_x0001__x0001_RiskNormal(9000,2700,RiskTruncate(0))$_x0001__x0001_RiskNormal(3000,900,RiskTruncate(0))%_x0001__x0001_RiskNormal(6000,1800,RiskTrunca_x0001__x0002_te(0))$_x0001__x0001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_x0001__x0002_RiskNormal(3000,900,Ris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_x0001__x0002_al(3000,900,RiskTruncate(0))%_x0001__x0001_RiskNormal(6000,1800,RiskTruncate(0))%_x0001__x0001_RiskNormal(4500,1350,RiskTruncate(0))%_x0001__x0001_RiskNormal(9000,2700,RiskTruncate(0))%_x0001__x0001_RiskNormal(4500,1350,RiskTruncate(0))%_x0001__x0001_RiskNormal(9000,2700,RiskTruncate(0))%_x0001__x0001_RiskNormal(4500_x0001__x0002_,1350,RiskTruncate(0))%_x0001__x0001_RiskNormal(9000,2700,RiskTruncate(0))%_x0001__x0001_RiskNormal(4500,1350,RiskTruncate(0))%_x0001__x0001_RiskNormal(9000,2700,RiskTruncate(0))$_x0001__x0001_RiskNormal(3000,900,RiskTruncate(0))%_x0001__x0001_RiskNormal(6000,1800,RiskTruncate(0))$_x0001__x0001_RiskNormal(3000,900,Ri_x0001__x0003_skTruncate(0))%_x0001__x0001_RiskNormal(6000,1800,RiskTruncate(0))$_x0001__x0001_RiskNormal(3000,900,RiskTruncýÿÿÿ_x0002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ate(0))%_x0001__x0001_RiskNormal(6000,1800,RiskTruncate(0))$_x0001__x0001_RiskNormal(3000,900,RiskTruncate(0))%_x0001__x0001_RiskNormal(6000,1800,RiskTruncate(0))$_x0001__x0001_RiskNormal(3000,900,Ris_x0001__x0002_kTruncate(0))%_x0001__x0001_RiskNormal(6000,1800,RiskTruncate(0))$_x0001__x0001_RiskNormal(3000,900,RiskTruncate(0))%_x0001__x0001_RiskNormal(6000,1800,RiskTruncate(0))$_x0001__x0001_RiskNormal(3000,900,RiskTruncate(0))%_x0001__x0001_RiskNormal(6000,1800,RiskTruncate(0))$_x0001__x0001_RiskNormal(3000,900,RiskTruncate_x0001__x0002_(0))%_x0001__x0001_RiskNormal(6000,1800,RiskTruncate(0))%_x0001__x0001_RiskNormal(4500,1350,RiskTruncate(0))%_x0001__x0001_RiskNormal(9000,2700,RiskTruncate(0))_x0019__x0001__x0001_RiskTriang(0.28,0.3,0.35)_x0019__x0001__x0001_RiskTriang(0.28,0.3,0.35)_x0019__x0001__x0001_RiskTriang(0.28,0.3,0.35)_x0019__x0001__x0001_RiskTriang(0.28,0.3,0.35)_x0019__x0001__x0001_RiskT_x0002__x0003_riang(0.28,0.3,0.35)_x0019__x0002__x0002_RiskTriang(0.28,0.3,0.35)_x0019__x0002__x0002_RiskTriang(0.28,0.3,0.35)_x0019__x0002__x0002_RiskTriang(0.28,0.3,0.35)_x0019__x0002__x0002_RiskTriang(0.28,0.3,0.35)_x0019__x0002__x0002_RiskTriang(0.28,0.3,0.35)_x0019__x0002__x0002_RiskTriang(0.28,0.3,0.35)_x0018_'_x0002__x0002__x000C__x0002__x0002__x0002_,_x0002_._x0002__x0019_'_x0002__x0002__x000C__x0002__x0002__x0002__x0001__x0002__x0002__x0002__x001A_'_x0002__x0002__x000C__x0002__x0002__x0002__x0002__x0002__x0002__x0002__x0001__x0002__x0002_ÿÿÿÿ</t>
  </si>
  <si>
    <t>a6ca8f23d7fc88fe5bf9db834cce0f3c0|1|329602|282e8b3110eb180e9591c453adbc9d8d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</si>
</sst>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B008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62D7-DD52-4CAC-9DA5-C583581F1805}">
  <dimension ref="A1:CG5"/>
  <sheetViews>
    <sheetView workbookViewId="0"/>
  </sheetViews>
  <sheetFormatPr defaultRowHeight="15" x14ac:dyDescent="0.25"/>
  <sheetData>
    <row r="1" spans="1:85" x14ac:dyDescent="0.25">
      <c r="E1" t="s">
        <v>152</v>
      </c>
      <c r="S1" t="s">
        <v>153</v>
      </c>
    </row>
    <row r="2" spans="1:85" x14ac:dyDescent="0.25">
      <c r="E2" s="4">
        <f ca="1">Sheet1!$E$93</f>
        <v>10448.123387160595</v>
      </c>
      <c r="S2">
        <v>0</v>
      </c>
    </row>
    <row r="3" spans="1:85" x14ac:dyDescent="0.25">
      <c r="A3" t="s">
        <v>154</v>
      </c>
      <c r="B3">
        <v>1</v>
      </c>
      <c r="C3" t="s">
        <v>155</v>
      </c>
    </row>
    <row r="4" spans="1:85" x14ac:dyDescent="0.25">
      <c r="A4" t="s">
        <v>156</v>
      </c>
      <c r="B4" t="s">
        <v>161</v>
      </c>
      <c r="C4" t="s">
        <v>159</v>
      </c>
      <c r="D4" t="s">
        <v>160</v>
      </c>
      <c r="E4" t="s">
        <v>152</v>
      </c>
      <c r="F4" t="s">
        <v>158</v>
      </c>
      <c r="G4" t="s">
        <v>174</v>
      </c>
      <c r="H4" t="s">
        <v>164</v>
      </c>
      <c r="I4" t="s">
        <v>165</v>
      </c>
      <c r="J4" t="s">
        <v>166</v>
      </c>
      <c r="K4" t="s">
        <v>167</v>
      </c>
      <c r="L4" t="s">
        <v>162</v>
      </c>
      <c r="M4" t="s">
        <v>168</v>
      </c>
      <c r="N4" t="s">
        <v>170</v>
      </c>
      <c r="O4" t="s">
        <v>173</v>
      </c>
      <c r="P4" t="s">
        <v>176</v>
      </c>
      <c r="Q4" t="s">
        <v>175</v>
      </c>
      <c r="R4" t="s">
        <v>157</v>
      </c>
      <c r="S4" t="s">
        <v>153</v>
      </c>
      <c r="Y4" t="s">
        <v>169</v>
      </c>
      <c r="Z4" t="s">
        <v>171</v>
      </c>
      <c r="AA4" t="s">
        <v>163</v>
      </c>
      <c r="AB4" t="s">
        <v>172</v>
      </c>
    </row>
    <row r="5" spans="1:85" x14ac:dyDescent="0.25">
      <c r="A5">
        <v>1</v>
      </c>
      <c r="B5" t="b">
        <v>1</v>
      </c>
      <c r="C5">
        <v>0</v>
      </c>
      <c r="D5" t="s">
        <v>178</v>
      </c>
      <c r="E5">
        <f>Sheet1!$T$27</f>
        <v>0.05</v>
      </c>
      <c r="F5" s="6" t="s">
        <v>177</v>
      </c>
      <c r="G5" t="s">
        <v>181</v>
      </c>
      <c r="L5" s="6" t="s">
        <v>180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U5" s="6" t="s">
        <v>179</v>
      </c>
      <c r="Z5">
        <v>5</v>
      </c>
      <c r="AA5" t="b">
        <v>0</v>
      </c>
      <c r="BB5" s="6" t="s">
        <v>180</v>
      </c>
      <c r="BC5" s="6" t="s">
        <v>179</v>
      </c>
      <c r="BD5" s="6" t="s">
        <v>182</v>
      </c>
      <c r="BE5" s="6" t="s">
        <v>183</v>
      </c>
      <c r="BF5" s="6" t="s">
        <v>184</v>
      </c>
      <c r="BG5" s="6" t="s">
        <v>185</v>
      </c>
      <c r="BH5" s="6" t="s">
        <v>186</v>
      </c>
      <c r="CA5" s="6" t="s">
        <v>140</v>
      </c>
      <c r="CB5" s="6" t="s">
        <v>141</v>
      </c>
      <c r="CC5" s="6" t="s">
        <v>142</v>
      </c>
      <c r="CD5" s="6" t="s">
        <v>143</v>
      </c>
      <c r="CE5" s="6" t="s">
        <v>144</v>
      </c>
      <c r="CF5" s="6" t="s">
        <v>145</v>
      </c>
      <c r="CG5" s="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A8A5-9960-4DEE-A5B5-B657261569C1}">
  <dimension ref="A1:BU8"/>
  <sheetViews>
    <sheetView workbookViewId="0"/>
  </sheetViews>
  <sheetFormatPr defaultRowHeight="15" x14ac:dyDescent="0.25"/>
  <sheetData>
    <row r="1" spans="1:7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73" x14ac:dyDescent="0.25">
      <c r="A2" t="s">
        <v>123</v>
      </c>
      <c r="B2" t="s">
        <v>123</v>
      </c>
      <c r="C2" s="4">
        <f ca="1">Sheet1!$E$93</f>
        <v>10448.123387160595</v>
      </c>
      <c r="D2">
        <v>2</v>
      </c>
      <c r="F2" t="b">
        <v>0</v>
      </c>
      <c r="G2">
        <v>113</v>
      </c>
      <c r="H2">
        <v>2</v>
      </c>
      <c r="I2">
        <v>1</v>
      </c>
      <c r="J2">
        <v>1</v>
      </c>
    </row>
    <row r="4" spans="1:73" x14ac:dyDescent="0.25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AD4" t="s">
        <v>134</v>
      </c>
      <c r="AE4" t="s">
        <v>135</v>
      </c>
      <c r="AY4" t="s">
        <v>136</v>
      </c>
      <c r="AZ4" t="s">
        <v>137</v>
      </c>
      <c r="BT4" t="s">
        <v>138</v>
      </c>
      <c r="BU4" t="s">
        <v>139</v>
      </c>
    </row>
    <row r="5" spans="1:73" x14ac:dyDescent="0.25">
      <c r="A5">
        <v>0</v>
      </c>
      <c r="B5" t="b">
        <v>0</v>
      </c>
      <c r="C5">
        <v>0.01</v>
      </c>
      <c r="D5" t="b">
        <v>0</v>
      </c>
      <c r="E5">
        <v>4</v>
      </c>
      <c r="F5">
        <v>7</v>
      </c>
      <c r="J5">
        <v>0.01</v>
      </c>
      <c r="K5">
        <v>0.05</v>
      </c>
      <c r="L5">
        <v>0.1</v>
      </c>
      <c r="M5">
        <v>0.2</v>
      </c>
      <c r="N5">
        <v>0.3</v>
      </c>
      <c r="O5">
        <v>0.4</v>
      </c>
      <c r="P5">
        <v>0.5</v>
      </c>
      <c r="AD5">
        <v>1</v>
      </c>
      <c r="AE5">
        <f>Sheet1!$T$27</f>
        <v>0.05</v>
      </c>
      <c r="AY5">
        <v>7</v>
      </c>
      <c r="AZ5" s="6" t="s">
        <v>140</v>
      </c>
      <c r="BA5" s="6" t="s">
        <v>141</v>
      </c>
      <c r="BB5" s="6" t="s">
        <v>142</v>
      </c>
      <c r="BC5" s="6" t="s">
        <v>143</v>
      </c>
      <c r="BD5" s="6" t="s">
        <v>144</v>
      </c>
      <c r="BE5" s="6" t="s">
        <v>145</v>
      </c>
      <c r="BF5" s="6" t="s">
        <v>146</v>
      </c>
      <c r="BU5" t="b">
        <v>0</v>
      </c>
    </row>
    <row r="7" spans="1:73" x14ac:dyDescent="0.25">
      <c r="A7" t="s">
        <v>147</v>
      </c>
      <c r="B7" t="s">
        <v>148</v>
      </c>
      <c r="C7" t="s">
        <v>149</v>
      </c>
      <c r="D7" t="s">
        <v>150</v>
      </c>
      <c r="E7" t="s">
        <v>151</v>
      </c>
    </row>
    <row r="8" spans="1:73" x14ac:dyDescent="0.25">
      <c r="A8">
        <v>0</v>
      </c>
      <c r="B8">
        <f>Sheet1!$T$27</f>
        <v>0.05</v>
      </c>
      <c r="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C5BA-BDF3-4E80-8C45-9AC8C88EE860}">
  <dimension ref="A1:GV27"/>
  <sheetViews>
    <sheetView workbookViewId="0"/>
  </sheetViews>
  <sheetFormatPr defaultColWidth="15.7109375" defaultRowHeight="15" x14ac:dyDescent="0.25"/>
  <cols>
    <col min="1" max="16384" width="15.7109375" style="9"/>
  </cols>
  <sheetData>
    <row r="1" spans="1:204" x14ac:dyDescent="0.25">
      <c r="A1" s="9" t="s">
        <v>285</v>
      </c>
      <c r="B1" s="15">
        <f ca="1">Sheet1!$E$93</f>
        <v>10448.123387160595</v>
      </c>
      <c r="C1" s="13">
        <v>1</v>
      </c>
      <c r="D1" s="13">
        <v>0.5</v>
      </c>
      <c r="E1" s="11"/>
      <c r="F1" s="9" t="s">
        <v>322</v>
      </c>
      <c r="I1" s="9" t="s">
        <v>276</v>
      </c>
      <c r="J1" s="11">
        <v>4</v>
      </c>
      <c r="L1" s="9" t="s">
        <v>273</v>
      </c>
      <c r="M1" s="11"/>
      <c r="O1" s="9" t="s">
        <v>270</v>
      </c>
      <c r="Y1" s="9" t="s">
        <v>287</v>
      </c>
      <c r="AA1" s="9" t="s">
        <v>330</v>
      </c>
      <c r="AD1" s="9" t="s">
        <v>305</v>
      </c>
      <c r="AG1" s="9" t="s">
        <v>302</v>
      </c>
    </row>
    <row r="2" spans="1:204" x14ac:dyDescent="0.25">
      <c r="A2" s="9" t="s">
        <v>286</v>
      </c>
      <c r="B2" s="12">
        <v>2</v>
      </c>
      <c r="C2" s="12">
        <v>0</v>
      </c>
      <c r="F2" s="9" t="s">
        <v>323</v>
      </c>
      <c r="G2" s="12" t="b">
        <v>0</v>
      </c>
      <c r="H2" s="12"/>
      <c r="I2" s="9" t="s">
        <v>268</v>
      </c>
      <c r="J2" s="11"/>
      <c r="L2" s="9" t="s">
        <v>316</v>
      </c>
      <c r="M2" s="13"/>
      <c r="O2" s="9" t="s">
        <v>271</v>
      </c>
      <c r="P2" s="11"/>
      <c r="R2" s="9" t="s">
        <v>277</v>
      </c>
      <c r="S2" s="14" t="s">
        <v>188</v>
      </c>
      <c r="U2" s="9" t="s">
        <v>283</v>
      </c>
      <c r="V2" s="11"/>
      <c r="X2" s="9" t="s">
        <v>288</v>
      </c>
      <c r="Y2" s="12">
        <v>0</v>
      </c>
      <c r="AA2" s="9" t="s">
        <v>331</v>
      </c>
      <c r="AB2" s="12">
        <v>0</v>
      </c>
      <c r="AD2" s="9" t="s">
        <v>306</v>
      </c>
      <c r="AE2" s="12" t="b">
        <v>1</v>
      </c>
      <c r="AG2" s="9" t="s">
        <v>303</v>
      </c>
      <c r="AH2" s="13">
        <v>1</v>
      </c>
    </row>
    <row r="3" spans="1:204" x14ac:dyDescent="0.25">
      <c r="A3" s="9" t="s">
        <v>298</v>
      </c>
      <c r="B3" s="12" t="b">
        <v>1</v>
      </c>
      <c r="C3" s="12">
        <v>250</v>
      </c>
      <c r="F3" s="9" t="s">
        <v>324</v>
      </c>
      <c r="G3" s="12"/>
      <c r="H3" s="12"/>
      <c r="I3" s="9" t="s">
        <v>269</v>
      </c>
      <c r="J3" s="11"/>
      <c r="L3" s="9" t="s">
        <v>315</v>
      </c>
      <c r="M3" s="13"/>
      <c r="N3" s="13"/>
      <c r="O3" s="9" t="s">
        <v>272</v>
      </c>
      <c r="P3" s="11"/>
      <c r="R3" s="9" t="s">
        <v>278</v>
      </c>
      <c r="S3" s="14" t="s">
        <v>337</v>
      </c>
      <c r="U3" s="9" t="s">
        <v>284</v>
      </c>
      <c r="V3" s="11"/>
      <c r="X3" s="9" t="s">
        <v>289</v>
      </c>
      <c r="Y3" s="12">
        <v>0.1</v>
      </c>
      <c r="AA3" s="9" t="s">
        <v>332</v>
      </c>
      <c r="AB3" s="11"/>
      <c r="AD3" s="9" t="s">
        <v>307</v>
      </c>
      <c r="AE3" s="12">
        <v>250</v>
      </c>
      <c r="AG3" s="9" t="s">
        <v>304</v>
      </c>
      <c r="AH3" s="13">
        <v>-1</v>
      </c>
    </row>
    <row r="4" spans="1:204" x14ac:dyDescent="0.25">
      <c r="A4" s="9" t="s">
        <v>300</v>
      </c>
      <c r="B4" s="12" t="b">
        <v>0</v>
      </c>
      <c r="C4" s="12">
        <v>5</v>
      </c>
      <c r="D4" s="12">
        <v>2</v>
      </c>
      <c r="F4" s="9" t="s">
        <v>325</v>
      </c>
      <c r="G4" s="12"/>
      <c r="H4" s="12"/>
      <c r="L4" s="9" t="s">
        <v>295</v>
      </c>
      <c r="M4" s="13"/>
      <c r="O4" s="9" t="s">
        <v>21</v>
      </c>
      <c r="P4" s="11"/>
      <c r="R4" s="9" t="s">
        <v>279</v>
      </c>
      <c r="S4" s="14" t="s">
        <v>337</v>
      </c>
      <c r="X4" s="9" t="s">
        <v>290</v>
      </c>
      <c r="Y4" s="12">
        <v>0.5</v>
      </c>
      <c r="AA4" s="9" t="s">
        <v>333</v>
      </c>
      <c r="AB4" s="11"/>
      <c r="AD4" s="9" t="s">
        <v>308</v>
      </c>
      <c r="AE4" s="12" t="b">
        <v>0</v>
      </c>
    </row>
    <row r="5" spans="1:204" x14ac:dyDescent="0.25">
      <c r="A5" s="9" t="s">
        <v>301</v>
      </c>
      <c r="B5" s="12" t="b">
        <v>0</v>
      </c>
      <c r="C5" s="12">
        <v>100</v>
      </c>
      <c r="D5" s="12">
        <v>0.01</v>
      </c>
      <c r="E5" s="12" t="b">
        <v>1</v>
      </c>
      <c r="F5" s="9" t="s">
        <v>326</v>
      </c>
      <c r="G5" s="12" t="b">
        <v>0</v>
      </c>
      <c r="H5" s="12"/>
      <c r="L5" s="9" t="s">
        <v>296</v>
      </c>
      <c r="M5" s="13"/>
      <c r="O5" s="9" t="s">
        <v>23</v>
      </c>
      <c r="P5" s="11"/>
      <c r="R5" s="9" t="s">
        <v>280</v>
      </c>
      <c r="S5" s="14" t="s">
        <v>188</v>
      </c>
      <c r="X5" s="9" t="s">
        <v>291</v>
      </c>
      <c r="Y5" s="12" t="s">
        <v>336</v>
      </c>
      <c r="AA5" s="9" t="s">
        <v>334</v>
      </c>
      <c r="AB5" s="11"/>
      <c r="AD5" s="9" t="s">
        <v>309</v>
      </c>
      <c r="AE5" s="12">
        <v>15</v>
      </c>
    </row>
    <row r="6" spans="1:204" x14ac:dyDescent="0.25">
      <c r="A6" s="9" t="s">
        <v>299</v>
      </c>
      <c r="B6" s="12" t="b">
        <v>0</v>
      </c>
      <c r="C6" s="12"/>
      <c r="F6" s="9" t="s">
        <v>327</v>
      </c>
      <c r="G6" s="12" t="b">
        <v>0</v>
      </c>
      <c r="H6" s="12"/>
      <c r="L6" s="9" t="s">
        <v>328</v>
      </c>
      <c r="M6" s="13"/>
      <c r="N6" s="13"/>
      <c r="R6" s="9" t="s">
        <v>281</v>
      </c>
      <c r="S6" s="11"/>
      <c r="X6" s="9" t="s">
        <v>292</v>
      </c>
      <c r="Y6" s="13" t="b">
        <v>1</v>
      </c>
      <c r="AA6" s="9" t="s">
        <v>335</v>
      </c>
      <c r="AB6" s="11"/>
      <c r="AD6" s="9" t="s">
        <v>310</v>
      </c>
      <c r="AE6" s="12">
        <v>2</v>
      </c>
    </row>
    <row r="7" spans="1:204" x14ac:dyDescent="0.25">
      <c r="A7" s="9" t="s">
        <v>293</v>
      </c>
      <c r="B7" s="12">
        <v>50</v>
      </c>
      <c r="L7" s="9" t="s">
        <v>329</v>
      </c>
      <c r="M7" s="13"/>
      <c r="N7" s="13"/>
      <c r="R7" s="9" t="s">
        <v>282</v>
      </c>
      <c r="S7" s="11"/>
      <c r="AD7" s="9" t="s">
        <v>311</v>
      </c>
      <c r="AE7" s="12" t="b">
        <v>0</v>
      </c>
    </row>
    <row r="8" spans="1:204" x14ac:dyDescent="0.25">
      <c r="A8" s="9" t="s">
        <v>233</v>
      </c>
      <c r="B8" s="9" t="s">
        <v>233</v>
      </c>
      <c r="F8" s="9" t="s">
        <v>294</v>
      </c>
      <c r="G8" s="12"/>
      <c r="H8" s="12"/>
      <c r="AD8" s="9" t="s">
        <v>312</v>
      </c>
      <c r="AE8" s="12">
        <v>100</v>
      </c>
    </row>
    <row r="9" spans="1:204" x14ac:dyDescent="0.25">
      <c r="A9" s="9" t="s">
        <v>321</v>
      </c>
      <c r="B9" s="12"/>
      <c r="F9" s="9" t="s">
        <v>318</v>
      </c>
      <c r="G9" s="12"/>
      <c r="AD9" s="9" t="s">
        <v>313</v>
      </c>
      <c r="AE9" s="12">
        <v>0.01</v>
      </c>
    </row>
    <row r="10" spans="1:204" x14ac:dyDescent="0.25">
      <c r="A10" s="9" t="s">
        <v>297</v>
      </c>
      <c r="B10" s="12" t="b">
        <v>0</v>
      </c>
      <c r="AD10" s="9" t="s">
        <v>314</v>
      </c>
      <c r="AE10" s="12" t="b">
        <v>1</v>
      </c>
    </row>
    <row r="11" spans="1:204" x14ac:dyDescent="0.25">
      <c r="A11" s="9" t="s">
        <v>317</v>
      </c>
      <c r="B11" s="12"/>
    </row>
    <row r="12" spans="1:204" x14ac:dyDescent="0.25">
      <c r="A12" s="9" t="s">
        <v>320</v>
      </c>
      <c r="B12" s="12"/>
      <c r="F12" s="9" t="s">
        <v>319</v>
      </c>
      <c r="G12" s="12"/>
    </row>
    <row r="14" spans="1:204" ht="15.75" thickBot="1" x14ac:dyDescent="0.3">
      <c r="A14" s="9" t="s">
        <v>274</v>
      </c>
      <c r="B14" s="11">
        <v>1</v>
      </c>
      <c r="AX14" s="9" t="s">
        <v>275</v>
      </c>
      <c r="AY14" s="11">
        <v>1</v>
      </c>
    </row>
    <row r="15" spans="1:204" s="10" customFormat="1" ht="15.75" thickTop="1" x14ac:dyDescent="0.25">
      <c r="A15" s="10" t="s">
        <v>234</v>
      </c>
      <c r="B15" s="10" t="s">
        <v>235</v>
      </c>
      <c r="C15" s="10" t="s">
        <v>236</v>
      </c>
      <c r="D15" s="10" t="s">
        <v>237</v>
      </c>
      <c r="E15" s="10" t="s">
        <v>238</v>
      </c>
      <c r="F15" s="10" t="s">
        <v>239</v>
      </c>
      <c r="G15" s="10" t="s">
        <v>240</v>
      </c>
      <c r="H15" s="10" t="s">
        <v>241</v>
      </c>
      <c r="I15" s="10" t="s">
        <v>242</v>
      </c>
      <c r="J15" s="10" t="s">
        <v>243</v>
      </c>
      <c r="K15" s="10" t="s">
        <v>244</v>
      </c>
      <c r="AX15" s="10" t="s">
        <v>245</v>
      </c>
      <c r="AY15" s="10" t="s">
        <v>246</v>
      </c>
      <c r="AZ15" s="10" t="s">
        <v>247</v>
      </c>
      <c r="BA15" s="10" t="s">
        <v>237</v>
      </c>
      <c r="BB15" s="10" t="s">
        <v>248</v>
      </c>
      <c r="BC15" s="10" t="s">
        <v>249</v>
      </c>
      <c r="BD15" s="10" t="s">
        <v>250</v>
      </c>
      <c r="BE15" s="10" t="s">
        <v>251</v>
      </c>
      <c r="BF15" s="10" t="s">
        <v>252</v>
      </c>
      <c r="BG15" s="10" t="s">
        <v>253</v>
      </c>
      <c r="BH15" s="10" t="s">
        <v>254</v>
      </c>
      <c r="BI15" s="10" t="s">
        <v>255</v>
      </c>
      <c r="BJ15" s="10" t="s">
        <v>256</v>
      </c>
      <c r="BK15" s="10" t="s">
        <v>257</v>
      </c>
      <c r="BL15" s="10" t="s">
        <v>258</v>
      </c>
      <c r="BM15" s="10" t="s">
        <v>259</v>
      </c>
      <c r="BN15" s="10" t="s">
        <v>260</v>
      </c>
      <c r="BO15" s="10" t="s">
        <v>261</v>
      </c>
      <c r="BP15" s="10" t="s">
        <v>262</v>
      </c>
      <c r="BQ15" s="10" t="s">
        <v>263</v>
      </c>
      <c r="BR15" s="10" t="s">
        <v>264</v>
      </c>
      <c r="BS15" s="10" t="s">
        <v>265</v>
      </c>
      <c r="BT15" s="10" t="s">
        <v>266</v>
      </c>
      <c r="BU15" s="10" t="s">
        <v>267</v>
      </c>
    </row>
    <row r="16" spans="1:204" x14ac:dyDescent="0.25">
      <c r="A16" s="9" t="s">
        <v>349</v>
      </c>
      <c r="B16" s="9">
        <v>0.1</v>
      </c>
      <c r="C16" s="9">
        <v>0.5</v>
      </c>
      <c r="D16" s="16" t="s">
        <v>350</v>
      </c>
      <c r="G16" s="9">
        <v>1</v>
      </c>
      <c r="H16" s="9">
        <f>Sheet1!$T$28</f>
        <v>0.14000000000000001</v>
      </c>
      <c r="I16" s="9">
        <v>0</v>
      </c>
      <c r="J16" s="9">
        <v>1</v>
      </c>
      <c r="K16" s="9" t="s">
        <v>351</v>
      </c>
      <c r="L16" s="9">
        <v>0.01</v>
      </c>
      <c r="M16" s="9" t="b">
        <v>0</v>
      </c>
      <c r="AX16" s="9">
        <v>2</v>
      </c>
      <c r="AY16" s="9">
        <v>1</v>
      </c>
      <c r="BA16" s="9" t="s">
        <v>352</v>
      </c>
      <c r="BC16" s="9">
        <v>6</v>
      </c>
      <c r="BD16" s="9">
        <f ca="1">Sheet1!$V$26</f>
        <v>0.02</v>
      </c>
      <c r="BE16" s="9">
        <v>2</v>
      </c>
      <c r="BF16" s="9">
        <v>0.05</v>
      </c>
      <c r="BH16" s="9">
        <v>1</v>
      </c>
      <c r="BI16" s="9">
        <v>1</v>
      </c>
      <c r="BJ16" s="9">
        <v>0</v>
      </c>
      <c r="BK16" s="9">
        <v>-1</v>
      </c>
      <c r="BL16" s="9" t="b">
        <v>1</v>
      </c>
      <c r="BM16" s="9" t="b">
        <v>0</v>
      </c>
      <c r="BN16" s="9" t="b">
        <v>0</v>
      </c>
      <c r="BO16" s="9" t="b">
        <v>0</v>
      </c>
      <c r="BP16" s="9">
        <v>0</v>
      </c>
      <c r="BQ16" s="9">
        <v>0</v>
      </c>
      <c r="BR16" s="9">
        <v>5</v>
      </c>
      <c r="BS16" s="9">
        <v>6</v>
      </c>
      <c r="BU16" s="9">
        <v>0</v>
      </c>
      <c r="GV16" s="16"/>
    </row>
    <row r="17" spans="1:1" x14ac:dyDescent="0.25">
      <c r="A17" s="9" t="s">
        <v>338</v>
      </c>
    </row>
    <row r="18" spans="1:1" x14ac:dyDescent="0.25">
      <c r="A18" s="9" t="s">
        <v>339</v>
      </c>
    </row>
    <row r="19" spans="1:1" x14ac:dyDescent="0.25">
      <c r="A19" s="9" t="s">
        <v>340</v>
      </c>
    </row>
    <row r="20" spans="1:1" x14ac:dyDescent="0.25">
      <c r="A20" s="9" t="s">
        <v>341</v>
      </c>
    </row>
    <row r="21" spans="1:1" x14ac:dyDescent="0.25">
      <c r="A21" s="9" t="s">
        <v>342</v>
      </c>
    </row>
    <row r="22" spans="1:1" x14ac:dyDescent="0.25">
      <c r="A22" s="9" t="s">
        <v>343</v>
      </c>
    </row>
    <row r="23" spans="1:1" x14ac:dyDescent="0.25">
      <c r="A23" s="9" t="s">
        <v>344</v>
      </c>
    </row>
    <row r="24" spans="1:1" x14ac:dyDescent="0.25">
      <c r="A24" s="9" t="s">
        <v>345</v>
      </c>
    </row>
    <row r="25" spans="1:1" x14ac:dyDescent="0.25">
      <c r="A25" s="9" t="s">
        <v>346</v>
      </c>
    </row>
    <row r="26" spans="1:1" x14ac:dyDescent="0.25">
      <c r="A26" s="9" t="s">
        <v>347</v>
      </c>
    </row>
    <row r="27" spans="1:1" x14ac:dyDescent="0.25">
      <c r="A27" s="9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9645-7C73-452C-B6B1-48AFBF4347DD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187</v>
      </c>
      <c r="B1" t="s">
        <v>188</v>
      </c>
    </row>
    <row r="2" spans="1:24" x14ac:dyDescent="0.25">
      <c r="A2" t="s">
        <v>189</v>
      </c>
      <c r="B2">
        <v>4</v>
      </c>
    </row>
    <row r="3" spans="1:24" x14ac:dyDescent="0.25">
      <c r="A3" t="s">
        <v>190</v>
      </c>
      <c r="B3">
        <v>0</v>
      </c>
    </row>
    <row r="5" spans="1:24" x14ac:dyDescent="0.25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J5" t="s">
        <v>197</v>
      </c>
      <c r="K5" t="s">
        <v>198</v>
      </c>
      <c r="L5" t="s">
        <v>199</v>
      </c>
      <c r="N5" t="s">
        <v>200</v>
      </c>
      <c r="O5" t="s">
        <v>201</v>
      </c>
      <c r="P5" t="s">
        <v>202</v>
      </c>
      <c r="R5" t="s">
        <v>203</v>
      </c>
      <c r="S5" t="s">
        <v>204</v>
      </c>
      <c r="T5" t="s">
        <v>205</v>
      </c>
      <c r="V5" t="s">
        <v>206</v>
      </c>
      <c r="W5" t="s">
        <v>207</v>
      </c>
      <c r="X5" t="s">
        <v>208</v>
      </c>
    </row>
    <row r="6" spans="1:24" x14ac:dyDescent="0.25">
      <c r="A6" t="e">
        <f ca="1">ModelRef(Sheet1!$E$93,1,0,0)</f>
        <v>#NAME?</v>
      </c>
      <c r="B6">
        <v>0</v>
      </c>
      <c r="C6">
        <v>3</v>
      </c>
      <c r="F6">
        <v>0</v>
      </c>
      <c r="J6" t="b">
        <v>1</v>
      </c>
      <c r="K6" t="s">
        <v>353</v>
      </c>
      <c r="L6" t="e">
        <f ca="1">ModelRef(Sheet1!$E$93,1,0,0)+ModelOptRef(Sheet1!$E$93,6,0,0)</f>
        <v>#NAME?</v>
      </c>
      <c r="N6" t="s">
        <v>209</v>
      </c>
      <c r="O6" t="s">
        <v>210</v>
      </c>
      <c r="P6" t="e">
        <f ca="1">ModelRef(Sheet1!$E$93,1,0,0)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DE19-F76A-4765-A80E-4E8D6C4A0886}">
  <dimension ref="A1:L1"/>
  <sheetViews>
    <sheetView workbookViewId="0"/>
  </sheetViews>
  <sheetFormatPr defaultRowHeight="15" x14ac:dyDescent="0.25"/>
  <sheetData>
    <row r="1" spans="1:12" x14ac:dyDescent="0.25">
      <c r="A1" s="6" t="s">
        <v>365</v>
      </c>
      <c r="B1" s="6" t="s">
        <v>354</v>
      </c>
      <c r="C1" s="6" t="s">
        <v>355</v>
      </c>
      <c r="D1" s="6" t="s">
        <v>356</v>
      </c>
      <c r="E1" s="6" t="s">
        <v>357</v>
      </c>
      <c r="F1" s="6" t="s">
        <v>358</v>
      </c>
      <c r="G1" s="6" t="s">
        <v>359</v>
      </c>
      <c r="H1" s="6" t="s">
        <v>360</v>
      </c>
      <c r="I1" s="6" t="s">
        <v>361</v>
      </c>
      <c r="J1" s="6" t="s">
        <v>362</v>
      </c>
      <c r="K1" s="6" t="s">
        <v>363</v>
      </c>
      <c r="L1" s="6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C29F-5AAF-4EA2-AC56-4048F7104F3E}">
  <dimension ref="A1:AF93"/>
  <sheetViews>
    <sheetView tabSelected="1" topLeftCell="J25" zoomScale="89" zoomScaleNormal="89" workbookViewId="0">
      <selection activeCell="R31" sqref="R31"/>
    </sheetView>
  </sheetViews>
  <sheetFormatPr defaultRowHeight="15" x14ac:dyDescent="0.25"/>
  <cols>
    <col min="1" max="1" width="20.5703125" customWidth="1"/>
    <col min="2" max="2" width="8" customWidth="1"/>
    <col min="3" max="3" width="18.7109375" customWidth="1"/>
    <col min="4" max="4" width="27.7109375" customWidth="1"/>
    <col min="5" max="5" width="19.85546875" customWidth="1"/>
    <col min="6" max="6" width="21.5703125" customWidth="1"/>
    <col min="7" max="7" width="23.28515625" customWidth="1"/>
    <col min="8" max="9" width="12.140625" customWidth="1"/>
    <col min="10" max="10" width="21.28515625" customWidth="1"/>
    <col min="18" max="18" width="22.28515625" customWidth="1"/>
    <col min="19" max="19" width="25.140625" customWidth="1"/>
    <col min="20" max="20" width="18.5703125" customWidth="1"/>
    <col min="21" max="21" width="17.140625" customWidth="1"/>
    <col min="22" max="22" width="15.28515625" customWidth="1"/>
    <col min="23" max="23" width="14.85546875" customWidth="1"/>
    <col min="24" max="24" width="16.85546875" customWidth="1"/>
    <col min="25" max="27" width="16" customWidth="1"/>
    <col min="28" max="28" width="14.140625" customWidth="1"/>
    <col min="29" max="29" width="16.42578125" customWidth="1"/>
    <col min="30" max="30" width="17" customWidth="1"/>
    <col min="32" max="32" width="19.7109375" customWidth="1"/>
  </cols>
  <sheetData>
    <row r="1" spans="1:6" x14ac:dyDescent="0.25">
      <c r="A1" t="s">
        <v>0</v>
      </c>
    </row>
    <row r="2" spans="1:6" x14ac:dyDescent="0.25">
      <c r="C2" t="s">
        <v>1</v>
      </c>
    </row>
    <row r="3" spans="1:6" x14ac:dyDescent="0.25">
      <c r="B3" t="s">
        <v>2</v>
      </c>
      <c r="C3" t="s">
        <v>5</v>
      </c>
      <c r="D3" t="s">
        <v>3</v>
      </c>
      <c r="E3" t="s">
        <v>18</v>
      </c>
      <c r="F3" t="s">
        <v>19</v>
      </c>
    </row>
    <row r="4" spans="1:6" x14ac:dyDescent="0.25">
      <c r="B4">
        <v>1</v>
      </c>
      <c r="C4" t="s">
        <v>6</v>
      </c>
      <c r="D4" t="s">
        <v>4</v>
      </c>
      <c r="E4">
        <v>5.5</v>
      </c>
      <c r="F4" s="1">
        <v>0.05</v>
      </c>
    </row>
    <row r="5" spans="1:6" x14ac:dyDescent="0.25">
      <c r="B5">
        <v>2</v>
      </c>
      <c r="C5" t="s">
        <v>6</v>
      </c>
      <c r="D5" t="s">
        <v>9</v>
      </c>
      <c r="E5">
        <v>6</v>
      </c>
      <c r="F5" s="1">
        <v>7.4999999999999997E-2</v>
      </c>
    </row>
    <row r="6" spans="1:6" x14ac:dyDescent="0.25">
      <c r="B6">
        <v>3</v>
      </c>
      <c r="C6" t="s">
        <v>6</v>
      </c>
      <c r="D6" t="s">
        <v>10</v>
      </c>
      <c r="E6">
        <v>5.5</v>
      </c>
      <c r="F6" s="1">
        <v>7.4999999999999997E-2</v>
      </c>
    </row>
    <row r="7" spans="1:6" x14ac:dyDescent="0.25">
      <c r="B7">
        <v>4</v>
      </c>
      <c r="C7" t="s">
        <v>6</v>
      </c>
      <c r="D7" t="s">
        <v>11</v>
      </c>
      <c r="E7">
        <v>5.5</v>
      </c>
      <c r="F7" s="1">
        <v>0.1</v>
      </c>
    </row>
    <row r="8" spans="1:6" x14ac:dyDescent="0.25">
      <c r="B8">
        <v>5</v>
      </c>
      <c r="C8" t="s">
        <v>7</v>
      </c>
      <c r="D8" t="s">
        <v>12</v>
      </c>
      <c r="E8">
        <v>6.5</v>
      </c>
      <c r="F8" s="1">
        <v>0.25</v>
      </c>
    </row>
    <row r="9" spans="1:6" x14ac:dyDescent="0.25">
      <c r="B9">
        <v>6</v>
      </c>
      <c r="C9" t="s">
        <v>7</v>
      </c>
      <c r="D9" t="s">
        <v>13</v>
      </c>
      <c r="E9">
        <v>6.5</v>
      </c>
      <c r="F9" s="1">
        <v>0.1</v>
      </c>
    </row>
    <row r="10" spans="1:6" x14ac:dyDescent="0.25">
      <c r="B10">
        <v>7</v>
      </c>
      <c r="C10" t="s">
        <v>7</v>
      </c>
      <c r="D10" t="s">
        <v>14</v>
      </c>
      <c r="E10">
        <v>8</v>
      </c>
      <c r="F10" s="1">
        <v>0.125</v>
      </c>
    </row>
    <row r="11" spans="1:6" x14ac:dyDescent="0.25">
      <c r="B11">
        <v>8</v>
      </c>
      <c r="C11" t="s">
        <v>8</v>
      </c>
      <c r="D11" t="s">
        <v>15</v>
      </c>
      <c r="E11">
        <v>8</v>
      </c>
      <c r="F11" s="1">
        <v>0.15</v>
      </c>
    </row>
    <row r="12" spans="1:6" x14ac:dyDescent="0.25">
      <c r="B12">
        <v>9</v>
      </c>
      <c r="C12" t="s">
        <v>8</v>
      </c>
      <c r="D12" t="s">
        <v>16</v>
      </c>
      <c r="E12">
        <v>6</v>
      </c>
      <c r="F12" s="1">
        <v>0.05</v>
      </c>
    </row>
    <row r="13" spans="1:6" x14ac:dyDescent="0.25">
      <c r="B13">
        <v>10</v>
      </c>
      <c r="C13" t="s">
        <v>8</v>
      </c>
      <c r="D13" t="s">
        <v>17</v>
      </c>
      <c r="E13">
        <v>7.5</v>
      </c>
      <c r="F13" s="1">
        <v>2.5000000000000001E-2</v>
      </c>
    </row>
    <row r="16" spans="1:6" x14ac:dyDescent="0.25">
      <c r="D16" t="s">
        <v>20</v>
      </c>
    </row>
    <row r="17" spans="1:30" x14ac:dyDescent="0.25">
      <c r="D17" t="s">
        <v>21</v>
      </c>
      <c r="E17" s="2">
        <v>0.28000000000000003</v>
      </c>
    </row>
    <row r="18" spans="1:30" x14ac:dyDescent="0.25">
      <c r="D18" t="s">
        <v>22</v>
      </c>
      <c r="E18" s="2">
        <v>0.3</v>
      </c>
    </row>
    <row r="19" spans="1:30" x14ac:dyDescent="0.25">
      <c r="D19" t="s">
        <v>23</v>
      </c>
      <c r="E19" s="2">
        <v>0.35</v>
      </c>
    </row>
    <row r="22" spans="1:30" x14ac:dyDescent="0.25">
      <c r="D22" t="s">
        <v>24</v>
      </c>
      <c r="E22" t="s">
        <v>25</v>
      </c>
    </row>
    <row r="23" spans="1:30" x14ac:dyDescent="0.25">
      <c r="D23" t="s">
        <v>26</v>
      </c>
      <c r="E23" s="3">
        <v>30000</v>
      </c>
    </row>
    <row r="24" spans="1:30" x14ac:dyDescent="0.25">
      <c r="D24" t="s">
        <v>27</v>
      </c>
      <c r="E24" s="3">
        <v>62400</v>
      </c>
    </row>
    <row r="25" spans="1:30" x14ac:dyDescent="0.25">
      <c r="D25" t="s">
        <v>28</v>
      </c>
      <c r="E25" s="3">
        <v>240900</v>
      </c>
      <c r="S25" t="s">
        <v>215</v>
      </c>
      <c r="T25" cm="1">
        <f t="array" aca="1" ref="T25" ca="1">_xll.RiskUniform(0.5, 0.8)</f>
        <v>0.65</v>
      </c>
    </row>
    <row r="26" spans="1:30" x14ac:dyDescent="0.25">
      <c r="D26" t="s">
        <v>29</v>
      </c>
      <c r="E26" s="3">
        <v>12000</v>
      </c>
      <c r="S26" t="s">
        <v>213</v>
      </c>
      <c r="T26" cm="1">
        <f t="array" aca="1" ref="T26" ca="1">_xll.RiskNormal(4, 1.2)</f>
        <v>4</v>
      </c>
      <c r="V26" cm="1">
        <f t="array" aca="1" ref="V26" ca="1">_xll.RiskMean(T29)</f>
        <v>0.02</v>
      </c>
    </row>
    <row r="27" spans="1:30" x14ac:dyDescent="0.25">
      <c r="D27" t="s">
        <v>30</v>
      </c>
      <c r="E27" s="3">
        <v>15000</v>
      </c>
      <c r="S27" t="s">
        <v>112</v>
      </c>
      <c r="T27">
        <v>0.05</v>
      </c>
    </row>
    <row r="28" spans="1:30" x14ac:dyDescent="0.25">
      <c r="S28" t="s">
        <v>231</v>
      </c>
      <c r="T28">
        <v>0.14000000000000001</v>
      </c>
    </row>
    <row r="29" spans="1:30" x14ac:dyDescent="0.25">
      <c r="A29" t="s">
        <v>31</v>
      </c>
      <c r="S29" t="s">
        <v>232</v>
      </c>
      <c r="T29">
        <f ca="1">IF(E93 &lt;= -20000, 1, 0)</f>
        <v>0</v>
      </c>
    </row>
    <row r="30" spans="1:30" x14ac:dyDescent="0.25">
      <c r="A30" t="s">
        <v>32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S30" s="5" t="s">
        <v>96</v>
      </c>
      <c r="T30" s="5"/>
    </row>
    <row r="31" spans="1:30" x14ac:dyDescent="0.25">
      <c r="A31" t="s">
        <v>34</v>
      </c>
      <c r="B31">
        <v>9000</v>
      </c>
      <c r="C31">
        <v>9000</v>
      </c>
      <c r="D31">
        <v>9000</v>
      </c>
      <c r="E31">
        <v>6000</v>
      </c>
      <c r="F31">
        <v>6000</v>
      </c>
      <c r="G31">
        <v>6000</v>
      </c>
      <c r="H31">
        <v>6000</v>
      </c>
      <c r="I31">
        <v>6000</v>
      </c>
      <c r="J31">
        <v>6000</v>
      </c>
      <c r="K31">
        <v>6000</v>
      </c>
      <c r="L31">
        <v>6000</v>
      </c>
      <c r="M31">
        <v>9000</v>
      </c>
      <c r="S31" t="s">
        <v>97</v>
      </c>
      <c r="T31" t="s">
        <v>98</v>
      </c>
      <c r="U31" t="s">
        <v>99</v>
      </c>
      <c r="V31" t="s">
        <v>107</v>
      </c>
      <c r="W31" t="s">
        <v>100</v>
      </c>
      <c r="X31" t="s">
        <v>101</v>
      </c>
      <c r="Y31" t="s">
        <v>102</v>
      </c>
      <c r="Z31" t="s">
        <v>108</v>
      </c>
      <c r="AA31" t="s">
        <v>103</v>
      </c>
      <c r="AB31" t="s">
        <v>104</v>
      </c>
      <c r="AC31" t="s">
        <v>105</v>
      </c>
      <c r="AD31" t="s">
        <v>106</v>
      </c>
    </row>
    <row r="32" spans="1:30" x14ac:dyDescent="0.25">
      <c r="A32" t="s">
        <v>33</v>
      </c>
      <c r="B32">
        <v>2700</v>
      </c>
      <c r="C32">
        <v>2700</v>
      </c>
      <c r="D32">
        <v>2700</v>
      </c>
      <c r="E32">
        <v>1800</v>
      </c>
      <c r="F32">
        <v>1800</v>
      </c>
      <c r="G32">
        <v>1800</v>
      </c>
      <c r="H32">
        <v>1800</v>
      </c>
      <c r="I32">
        <v>1800</v>
      </c>
      <c r="J32">
        <v>1800</v>
      </c>
      <c r="K32">
        <v>1800</v>
      </c>
      <c r="L32">
        <v>1800</v>
      </c>
      <c r="M32">
        <v>2700</v>
      </c>
      <c r="S32">
        <f ca="1">IF(RAND()&lt;=$T$27,1,0)</f>
        <v>0</v>
      </c>
      <c r="T32">
        <f t="shared" ref="T32:AD32" ca="1" si="0">IF(RAND()&lt;=$T$27,1,0)</f>
        <v>0</v>
      </c>
      <c r="U32">
        <f t="shared" ca="1" si="0"/>
        <v>0</v>
      </c>
      <c r="V32">
        <f t="shared" ca="1" si="0"/>
        <v>0</v>
      </c>
      <c r="W32">
        <f t="shared" ca="1" si="0"/>
        <v>0</v>
      </c>
      <c r="X32">
        <f t="shared" ca="1" si="0"/>
        <v>1</v>
      </c>
      <c r="Y32">
        <f t="shared" ca="1" si="0"/>
        <v>0</v>
      </c>
      <c r="Z32">
        <f t="shared" ca="1" si="0"/>
        <v>0</v>
      </c>
      <c r="AA32">
        <f t="shared" ca="1" si="0"/>
        <v>0</v>
      </c>
      <c r="AB32">
        <f t="shared" ca="1" si="0"/>
        <v>0</v>
      </c>
      <c r="AC32">
        <f t="shared" ca="1" si="0"/>
        <v>0</v>
      </c>
      <c r="AD32">
        <f t="shared" ca="1" si="0"/>
        <v>0</v>
      </c>
    </row>
    <row r="33" spans="1:32" x14ac:dyDescent="0.25">
      <c r="A33" t="s">
        <v>47</v>
      </c>
      <c r="B33" cm="1">
        <f t="array" aca="1" ref="B33" ca="1">IF(S32 = 1, _xll.RiskNormal(B31 * 0.5, B32 * 0.5, _xll.RiskTruncate(0,)), _xll.RiskNormal(B31, B32, _xll.RiskTruncate(0,)))</f>
        <v>9004.1681285360646</v>
      </c>
      <c r="C33" cm="1">
        <f t="array" aca="1" ref="C33" ca="1">IF(T32 = 1, _xll.RiskNormal(C31 * 0.5, C32 * 0.5, _xll.RiskTruncate(0,)), _xll.RiskNormal(C31, C32, _xll.RiskTruncate(0,)))</f>
        <v>9004.1681285360646</v>
      </c>
      <c r="D33" cm="1">
        <f t="array" aca="1" ref="D33" ca="1">IF(U32 = 1, _xll.RiskNormal(D31 * 0.5, D32 * 0.5, _xll.RiskTruncate(0,)), _xll.RiskNormal(D31, D32, _xll.RiskTruncate(0,)))</f>
        <v>9004.1681285360646</v>
      </c>
      <c r="E33" cm="1">
        <f t="array" aca="1" ref="E33" ca="1">IF(V32 = 1, _xll.RiskNormal(E31 * 0.5, E32 * 0.5, _xll.RiskTruncate(0,)), _xll.RiskNormal(E31, E32, _xll.RiskTruncate(0,)))</f>
        <v>6002.7787523573761</v>
      </c>
      <c r="F33" cm="1">
        <f t="array" aca="1" ref="F33" ca="1">IF(W32 = 1, _xll.RiskNormal(F31 * 0.5, F32 * 0.5, _xll.RiskTruncate(0,)), _xll.RiskNormal(F31, F32, _xll.RiskTruncate(0,)))</f>
        <v>6002.7787523573761</v>
      </c>
      <c r="G33" cm="1">
        <f t="array" aca="1" ref="G33" ca="1">IF(X32 = 1, _xll.RiskNormal(G31 * 0.5, G32 * 0.5, _xll.RiskTruncate(0,)), _xll.RiskNormal(G31, G32, _xll.RiskTruncate(0,)))</f>
        <v>3001.3893761786881</v>
      </c>
      <c r="H33" cm="1">
        <f t="array" aca="1" ref="H33" ca="1">IF(Y32 = 1, _xll.RiskNormal(H31 * 0.5, H32 * 0.5, _xll.RiskTruncate(0,)), _xll.RiskNormal(H31, H32, _xll.RiskTruncate(0,)))</f>
        <v>6002.7787523573761</v>
      </c>
      <c r="I33" cm="1">
        <f t="array" aca="1" ref="I33" ca="1">IF(Z32 = 1, _xll.RiskNormal(I31 * 0.5, I32 * 0.5, _xll.RiskTruncate(0,)), _xll.RiskNormal(I31, I32, _xll.RiskTruncate(0,)))</f>
        <v>6002.7787523573761</v>
      </c>
      <c r="J33" cm="1">
        <f t="array" aca="1" ref="J33" ca="1">IF(AA32 = 1, _xll.RiskNormal(J31 * 0.5, J32 * 0.5, _xll.RiskTruncate(0,)), _xll.RiskNormal(J31, J32, _xll.RiskTruncate(0,)))</f>
        <v>6002.7787523573761</v>
      </c>
      <c r="K33" cm="1">
        <f t="array" aca="1" ref="K33" ca="1">IF(AB32 = 1, _xll.RiskNormal(K31 * 0.5, K32 * 0.5, _xll.RiskTruncate(0,)), _xll.RiskNormal(K31, K32, _xll.RiskTruncate(0,)))</f>
        <v>6002.7787523573761</v>
      </c>
      <c r="L33" cm="1">
        <f t="array" aca="1" ref="L33" ca="1">IF(AC32 = 1, _xll.RiskNormal(L31 * 0.5, L32 * 0.5, _xll.RiskTruncate(0,)), _xll.RiskNormal(L31, L32, _xll.RiskTruncate(0,)))</f>
        <v>6002.7787523573761</v>
      </c>
      <c r="M33" cm="1">
        <f t="array" aca="1" ref="M33" ca="1">IF(AD32 = 1, _xll.RiskNormal(M31 * 0.5, M32 * 0.5, _xll.RiskTruncate(0,)), _xll.RiskNormal(M31, M32, _xll.RiskTruncate(0,)))</f>
        <v>9004.1681285360646</v>
      </c>
    </row>
    <row r="34" spans="1:32" x14ac:dyDescent="0.25">
      <c r="S34" s="5" t="s">
        <v>216</v>
      </c>
      <c r="T34" s="5"/>
    </row>
    <row r="35" spans="1:32" x14ac:dyDescent="0.25">
      <c r="A35" t="s">
        <v>48</v>
      </c>
      <c r="D35" t="s">
        <v>32</v>
      </c>
      <c r="S35" t="s">
        <v>50</v>
      </c>
      <c r="T35" t="s">
        <v>217</v>
      </c>
      <c r="U35" t="s">
        <v>218</v>
      </c>
      <c r="V35" t="s">
        <v>219</v>
      </c>
      <c r="W35" t="s">
        <v>220</v>
      </c>
      <c r="X35" t="s">
        <v>221</v>
      </c>
      <c r="Y35" t="s">
        <v>222</v>
      </c>
      <c r="Z35" t="s">
        <v>223</v>
      </c>
      <c r="AA35" t="s">
        <v>224</v>
      </c>
      <c r="AB35" t="s">
        <v>225</v>
      </c>
      <c r="AC35" t="s">
        <v>226</v>
      </c>
      <c r="AD35" t="s">
        <v>227</v>
      </c>
    </row>
    <row r="36" spans="1:32" x14ac:dyDescent="0.25">
      <c r="B36" t="s">
        <v>50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O36" t="s">
        <v>64</v>
      </c>
      <c r="S36">
        <f ca="1">IF(S32=1, B33*$T$25, 0)</f>
        <v>0</v>
      </c>
      <c r="T36">
        <f t="shared" ref="T36:AD36" ca="1" si="1">IF(T32=1, C33*$T$25, 0)</f>
        <v>0</v>
      </c>
      <c r="U36">
        <f t="shared" ca="1" si="1"/>
        <v>0</v>
      </c>
      <c r="V36">
        <f t="shared" ca="1" si="1"/>
        <v>0</v>
      </c>
      <c r="W36">
        <f t="shared" ca="1" si="1"/>
        <v>0</v>
      </c>
      <c r="X36">
        <f t="shared" ca="1" si="1"/>
        <v>1950.9030945161473</v>
      </c>
      <c r="Y36">
        <f t="shared" ca="1" si="1"/>
        <v>0</v>
      </c>
      <c r="Z36">
        <f t="shared" ca="1" si="1"/>
        <v>0</v>
      </c>
      <c r="AA36">
        <f t="shared" ca="1" si="1"/>
        <v>0</v>
      </c>
      <c r="AB36">
        <f t="shared" ca="1" si="1"/>
        <v>0</v>
      </c>
      <c r="AC36">
        <f t="shared" ca="1" si="1"/>
        <v>0</v>
      </c>
      <c r="AD36">
        <f t="shared" ca="1" si="1"/>
        <v>0</v>
      </c>
    </row>
    <row r="37" spans="1:32" x14ac:dyDescent="0.25">
      <c r="A37" t="s">
        <v>49</v>
      </c>
      <c r="B37" cm="1">
        <f t="array" aca="1" ref="B37" ca="1">IF(S32 = 1, _xll.RiskNormal(B31 * 0.5, B32 * 0.5, _xll.RiskTruncate(0,)), _xll.RiskNormal(B31, B32, _xll.RiskTruncate(0,)))*$F$4</f>
        <v>450.20840642680326</v>
      </c>
      <c r="C37" cm="1">
        <f t="array" aca="1" ref="C37" ca="1">IF(T32 = 1, _xll.RiskNormal(C31 * 0.5, C32 * 0.5, _xll.RiskTruncate(0,)), _xll.RiskNormal(C31, C32, _xll.RiskTruncate(0,)))*$F$4</f>
        <v>450.20840642680326</v>
      </c>
      <c r="D37" cm="1">
        <f t="array" aca="1" ref="D37" ca="1">IF(U32 = 1, _xll.RiskNormal(D31 * 0.5, D32 * 0.5, _xll.RiskTruncate(0,)), _xll.RiskNormal(D31, D32, _xll.RiskTruncate(0,)))*$F$4</f>
        <v>450.20840642680326</v>
      </c>
      <c r="E37" cm="1">
        <f t="array" aca="1" ref="E37" ca="1">IF(V32 = 1, _xll.RiskNormal(E31 * 0.5, E32 * 0.5, _xll.RiskTruncate(0,)), _xll.RiskNormal(E31, E32, _xll.RiskTruncate(0,)))*$F$4</f>
        <v>300.13893761786881</v>
      </c>
      <c r="F37" cm="1">
        <f t="array" aca="1" ref="F37" ca="1">IF(W32 = 1, _xll.RiskNormal(F31 * 0.5, F32 * 0.5, _xll.RiskTruncate(0,)), _xll.RiskNormal(F31, F32, _xll.RiskTruncate(0,)))*$F$4</f>
        <v>300.13893761786881</v>
      </c>
      <c r="G37" cm="1">
        <f t="array" aca="1" ref="G37" ca="1">IF(X32 = 1, _xll.RiskNormal(G31 * 0.5, G32 * 0.5, _xll.RiskTruncate(0,)), _xll.RiskNormal(G31, G32, _xll.RiskTruncate(0,)))*$F$4</f>
        <v>150.0694688089344</v>
      </c>
      <c r="H37" cm="1">
        <f t="array" aca="1" ref="H37" ca="1">IF(Y32 = 1, _xll.RiskNormal(H31 * 0.5, H32 * 0.5, _xll.RiskTruncate(0,)), _xll.RiskNormal(H31, H32, _xll.RiskTruncate(0,)))*$F$4</f>
        <v>300.13893761786881</v>
      </c>
      <c r="I37" cm="1">
        <f t="array" aca="1" ref="I37" ca="1">IF(Z32 = 1, _xll.RiskNormal(I31 * 0.5, I32 * 0.5, _xll.RiskTruncate(0,)), _xll.RiskNormal(I31, I32, _xll.RiskTruncate(0,)))*$F$4</f>
        <v>300.13893761786881</v>
      </c>
      <c r="J37" cm="1">
        <f t="array" aca="1" ref="J37" ca="1">IF(AA32 = 1, _xll.RiskNormal(J31 * 0.5, J32 * 0.5, _xll.RiskTruncate(0,)), _xll.RiskNormal(J31, J32, _xll.RiskTruncate(0,)))*$F$4</f>
        <v>300.13893761786881</v>
      </c>
      <c r="K37" cm="1">
        <f t="array" aca="1" ref="K37" ca="1">IF(AB32 = 1, _xll.RiskNormal(K31 * 0.5, K32 * 0.5, _xll.RiskTruncate(0,)), _xll.RiskNormal(K31, K32, _xll.RiskTruncate(0,)))*$F$4</f>
        <v>300.13893761786881</v>
      </c>
      <c r="L37" cm="1">
        <f t="array" aca="1" ref="L37" ca="1">IF(AC32 = 1, _xll.RiskNormal(L31 * 0.5, L32 * 0.5, _xll.RiskTruncate(0,)), _xll.RiskNormal(L31, L32, _xll.RiskTruncate(0,)))*$F$4</f>
        <v>300.13893761786881</v>
      </c>
      <c r="M37" cm="1">
        <f t="array" aca="1" ref="M37" ca="1">IF(AD32 = 1, _xll.RiskNormal(M31 * 0.5, M32 * 0.5, _xll.RiskTruncate(0,)), _xll.RiskNormal(M31, M32, _xll.RiskTruncate(0,)))*$F$4</f>
        <v>450.20840642680326</v>
      </c>
      <c r="O37">
        <f ca="1">SUM(B37:M37)</f>
        <v>4051.8756578412281</v>
      </c>
    </row>
    <row r="38" spans="1:32" x14ac:dyDescent="0.25">
      <c r="A38" t="s">
        <v>51</v>
      </c>
      <c r="B38" cm="1">
        <f t="array" aca="1" ref="B38" ca="1">IF(S32 = 1, _xll.RiskNormal(B31 * 0.5, B32 * 0.5, _xll.RiskTruncate(0,)), _xll.RiskNormal(B31, B32, _xll.RiskTruncate(0,)))*$F$5</f>
        <v>675.31260964020487</v>
      </c>
      <c r="C38" cm="1">
        <f t="array" aca="1" ref="C38" ca="1">IF(T32 = 1, _xll.RiskNormal(C31 * 0.5, C32 * 0.5, _xll.RiskTruncate(0,)), _xll.RiskNormal(C31, C32, _xll.RiskTruncate(0,)))*$F$5</f>
        <v>675.31260964020487</v>
      </c>
      <c r="D38" cm="1">
        <f t="array" aca="1" ref="D38" ca="1">IF(U32 = 1, _xll.RiskNormal(D31 * 0.5, D32 * 0.5, _xll.RiskTruncate(0,)), _xll.RiskNormal(D31, D32, _xll.RiskTruncate(0,)))*$F$5</f>
        <v>675.31260964020487</v>
      </c>
      <c r="E38" cm="1">
        <f t="array" aca="1" ref="E38" ca="1">IF(V32 = 1, _xll.RiskNormal(E31 * 0.5, E32 * 0.5, _xll.RiskTruncate(0,)), _xll.RiskNormal(E31, E32, _xll.RiskTruncate(0,)))*$F$5</f>
        <v>450.20840642680321</v>
      </c>
      <c r="F38" cm="1">
        <f t="array" aca="1" ref="F38" ca="1">IF(W32 = 1, _xll.RiskNormal(F31 * 0.5, F32 * 0.5, _xll.RiskTruncate(0,)), _xll.RiskNormal(F31, F32, _xll.RiskTruncate(0,)))*$F$5</f>
        <v>450.20840642680321</v>
      </c>
      <c r="G38" cm="1">
        <f t="array" aca="1" ref="G38" ca="1">IF(X32 = 1, _xll.RiskNormal(G31 * 0.5, G32 * 0.5, _xll.RiskTruncate(0,)), _xll.RiskNormal(G31, G32, _xll.RiskTruncate(0,)))*$F$5</f>
        <v>225.1042032134016</v>
      </c>
      <c r="H38" cm="1">
        <f t="array" aca="1" ref="H38" ca="1">IF(Y32 = 1, _xll.RiskNormal(H31 * 0.5, H32 * 0.5, _xll.RiskTruncate(0,)), _xll.RiskNormal(H31, H32, _xll.RiskTruncate(0,)))*$F$5</f>
        <v>450.20840642680321</v>
      </c>
      <c r="I38" cm="1">
        <f t="array" aca="1" ref="I38" ca="1">IF(Z32 = 1, _xll.RiskNormal(I31 * 0.5, I32 * 0.5, _xll.RiskTruncate(0,)), _xll.RiskNormal(I31, I32, _xll.RiskTruncate(0,)))*$F$5</f>
        <v>450.20840642680321</v>
      </c>
      <c r="J38" cm="1">
        <f t="array" aca="1" ref="J38" ca="1">IF(AA32 = 1, _xll.RiskNormal(J31 * 0.5, J32 * 0.5, _xll.RiskTruncate(0,)), _xll.RiskNormal(J31, J32, _xll.RiskTruncate(0,)))*$F$5</f>
        <v>450.20840642680321</v>
      </c>
      <c r="K38" cm="1">
        <f t="array" aca="1" ref="K38" ca="1">IF(AB32 = 1, _xll.RiskNormal(K31 * 0.5, K32 * 0.5, _xll.RiskTruncate(0,)), _xll.RiskNormal(K31, K32, _xll.RiskTruncate(0,)))*$F$5</f>
        <v>450.20840642680321</v>
      </c>
      <c r="L38" cm="1">
        <f t="array" aca="1" ref="L38" ca="1">IF(AC32 = 1, _xll.RiskNormal(L31 * 0.5, L32 * 0.5, _xll.RiskTruncate(0,)), _xll.RiskNormal(L31, L32, _xll.RiskTruncate(0,)))*$F$5</f>
        <v>450.20840642680321</v>
      </c>
      <c r="M38" cm="1">
        <f t="array" aca="1" ref="M38" ca="1">IF(AD32 = 1, _xll.RiskNormal(M31 * 0.5, M32 * 0.5, _xll.RiskTruncate(0,)), _xll.RiskNormal(M31, M32, _xll.RiskTruncate(0,)))*$F$5</f>
        <v>675.31260964020487</v>
      </c>
      <c r="O38">
        <f t="shared" ref="O38:O46" ca="1" si="2">SUM(B38:M38)</f>
        <v>6077.8134867618428</v>
      </c>
      <c r="S38" t="s">
        <v>228</v>
      </c>
    </row>
    <row r="39" spans="1:32" x14ac:dyDescent="0.25">
      <c r="A39" t="s">
        <v>52</v>
      </c>
      <c r="B39" cm="1">
        <f t="array" aca="1" ref="B39" ca="1">IF(S32 = 1, _xll.RiskNormal(B31 * 0.5, B32 * 0.5, _xll.RiskTruncate(0,)), _xll.RiskNormal(B31, B32, _xll.RiskTruncate(0,)))*$F$6</f>
        <v>675.31260964020487</v>
      </c>
      <c r="C39" cm="1">
        <f t="array" aca="1" ref="C39" ca="1">IF(T32 = 1, _xll.RiskNormal(C31 * 0.5, C32 * 0.5, _xll.RiskTruncate(0,)), _xll.RiskNormal(C31, C32, _xll.RiskTruncate(0,)))*$F$6</f>
        <v>675.31260964020487</v>
      </c>
      <c r="D39" cm="1">
        <f t="array" aca="1" ref="D39" ca="1">IF(U32 = 1, _xll.RiskNormal(D31 * 0.5, D32 * 0.5, _xll.RiskTruncate(0,)), _xll.RiskNormal(D31, D32, _xll.RiskTruncate(0,)))*$F$6</f>
        <v>675.31260964020487</v>
      </c>
      <c r="E39" cm="1">
        <f t="array" aca="1" ref="E39" ca="1">IF(V32 = 1, _xll.RiskNormal(E31 * 0.5, E32 * 0.5, _xll.RiskTruncate(0,)), _xll.RiskNormal(E31, E32, _xll.RiskTruncate(0,)))*$F$6</f>
        <v>450.20840642680321</v>
      </c>
      <c r="F39" cm="1">
        <f t="array" aca="1" ref="F39" ca="1">IF(W32 = 1, _xll.RiskNormal(F31 * 0.5, F32 * 0.5, _xll.RiskTruncate(0,)), _xll.RiskNormal(F31, F32, _xll.RiskTruncate(0,)))*$F$6</f>
        <v>450.20840642680321</v>
      </c>
      <c r="G39" cm="1">
        <f t="array" aca="1" ref="G39" ca="1">IF(X32 = 1, _xll.RiskNormal(G31 * 0.5, G32 * 0.5, _xll.RiskTruncate(0,)), _xll.RiskNormal(G31, G32, _xll.RiskTruncate(0,)))*$F$6</f>
        <v>225.1042032134016</v>
      </c>
      <c r="H39" cm="1">
        <f t="array" aca="1" ref="H39" ca="1">IF(Y32 = 1, _xll.RiskNormal(H31 * 0.5, H32 * 0.5, _xll.RiskTruncate(0,)), _xll.RiskNormal(H31, H32, _xll.RiskTruncate(0,)))*$F$6</f>
        <v>450.20840642680321</v>
      </c>
      <c r="I39" cm="1">
        <f t="array" aca="1" ref="I39" ca="1">IF(Z32 = 1, _xll.RiskNormal(I31 * 0.5, I32 * 0.5, _xll.RiskTruncate(0,)), _xll.RiskNormal(I31, I32, _xll.RiskTruncate(0,)))*$F$6</f>
        <v>450.20840642680321</v>
      </c>
      <c r="J39" cm="1">
        <f t="array" aca="1" ref="J39" ca="1">IF(AA32 = 1, _xll.RiskNormal(J31 * 0.5, J32 * 0.5, _xll.RiskTruncate(0,)), _xll.RiskNormal(J31, J32, _xll.RiskTruncate(0,)))*$F$6</f>
        <v>450.20840642680321</v>
      </c>
      <c r="K39" cm="1">
        <f t="array" aca="1" ref="K39" ca="1">IF(AB32 = 1, _xll.RiskNormal(K31 * 0.5, K32 * 0.5, _xll.RiskTruncate(0,)), _xll.RiskNormal(K31, K32, _xll.RiskTruncate(0,)))*$F$6</f>
        <v>450.20840642680321</v>
      </c>
      <c r="L39" cm="1">
        <f t="array" aca="1" ref="L39" ca="1">IF(AC32 = 1, _xll.RiskNormal(L31 * 0.5, L32 * 0.5, _xll.RiskTruncate(0,)), _xll.RiskNormal(L31, L32, _xll.RiskTruncate(0,)))*$F$6</f>
        <v>450.20840642680321</v>
      </c>
      <c r="M39" cm="1">
        <f t="array" aca="1" ref="M39" ca="1">IF(AD32 = 1, _xll.RiskNormal(M31 * 0.5, M32 * 0.5, _xll.RiskTruncate(0,)), _xll.RiskNormal(M31, M32, _xll.RiskTruncate(0,)))*$F$6</f>
        <v>675.31260964020487</v>
      </c>
      <c r="O39">
        <f t="shared" ca="1" si="2"/>
        <v>6077.8134867618428</v>
      </c>
      <c r="S39" t="s">
        <v>50</v>
      </c>
      <c r="T39" t="s">
        <v>217</v>
      </c>
      <c r="U39" t="s">
        <v>218</v>
      </c>
      <c r="V39" t="s">
        <v>38</v>
      </c>
      <c r="W39" t="s">
        <v>220</v>
      </c>
      <c r="X39" t="s">
        <v>221</v>
      </c>
      <c r="Y39" t="s">
        <v>222</v>
      </c>
      <c r="Z39" t="s">
        <v>223</v>
      </c>
      <c r="AA39" t="s">
        <v>229</v>
      </c>
      <c r="AB39" t="s">
        <v>225</v>
      </c>
      <c r="AC39" t="s">
        <v>226</v>
      </c>
      <c r="AD39" t="s">
        <v>227</v>
      </c>
      <c r="AF39" t="s">
        <v>230</v>
      </c>
    </row>
    <row r="40" spans="1:32" x14ac:dyDescent="0.25">
      <c r="A40" t="s">
        <v>11</v>
      </c>
      <c r="B40" cm="1">
        <f t="array" aca="1" ref="B40" ca="1">IF(S32=1,_xll.RiskNormal(B31*0.5,B32*0.5,_xll.RiskTruncate(0,)),_xll.RiskNormal(B31,B32,_xll.RiskTruncate(0,)))*$F$7</f>
        <v>900.41681285360653</v>
      </c>
      <c r="C40" cm="1">
        <f t="array" aca="1" ref="C40" ca="1">IF(T32=1,_xll.RiskNormal(C31*0.5,C32*0.5,_xll.RiskTruncate(0,)),_xll.RiskNormal(C31,C32,_xll.RiskTruncate(0,)))*$F$7</f>
        <v>900.41681285360653</v>
      </c>
      <c r="D40" cm="1">
        <f t="array" aca="1" ref="D40" ca="1">IF(U32=1,_xll.RiskNormal(D31*0.5,D32*0.5,_xll.RiskTruncate(0,)),_xll.RiskNormal(D31,D32,_xll.RiskTruncate(0,)))*$F$7</f>
        <v>900.41681285360653</v>
      </c>
      <c r="E40" cm="1">
        <f t="array" aca="1" ref="E40" ca="1">IF(V32=1,_xll.RiskNormal(E31*0.5,E32*0.5,_xll.RiskTruncate(0,)),_xll.RiskNormal(E31,E32,_xll.RiskTruncate(0,)))*$F$7</f>
        <v>600.27787523573761</v>
      </c>
      <c r="F40" cm="1">
        <f t="array" aca="1" ref="F40" ca="1">IF(W32=1,_xll.RiskNormal(F31*0.5,F32*0.5,_xll.RiskTruncate(0,)),_xll.RiskNormal(F31,F32,_xll.RiskTruncate(0,)))*$F$7</f>
        <v>600.27787523573761</v>
      </c>
      <c r="G40" cm="1">
        <f t="array" aca="1" ref="G40" ca="1">IF(X32=1,_xll.RiskNormal(G31*0.5,G32*0.5,_xll.RiskTruncate(0,)),_xll.RiskNormal(G31,G32,_xll.RiskTruncate(0,)))*$F$7</f>
        <v>300.13893761786881</v>
      </c>
      <c r="H40" cm="1">
        <f t="array" aca="1" ref="H40" ca="1">IF(Y32=1,_xll.RiskNormal(H31*0.5,H32*0.5,_xll.RiskTruncate(0,)),_xll.RiskNormal(H31,H32,_xll.RiskTruncate(0,)))*$F$7</f>
        <v>600.27787523573761</v>
      </c>
      <c r="I40" cm="1">
        <f t="array" aca="1" ref="I40" ca="1">IF(Z32=1,_xll.RiskNormal(I31*0.5,I32*0.5,_xll.RiskTruncate(0,)),_xll.RiskNormal(I31,I32,_xll.RiskTruncate(0,)))*$F$7</f>
        <v>600.27787523573761</v>
      </c>
      <c r="J40" cm="1">
        <f t="array" aca="1" ref="J40" ca="1">IF(AA32=1,_xll.RiskNormal(J31*0.5,J32*0.5,_xll.RiskTruncate(0,)),_xll.RiskNormal(J31,J32,_xll.RiskTruncate(0,)))*$F$7</f>
        <v>600.27787523573761</v>
      </c>
      <c r="K40" cm="1">
        <f t="array" aca="1" ref="K40" ca="1">IF(AB32=1,_xll.RiskNormal(K31*0.5,K32*0.5,_xll.RiskTruncate(0,)),_xll.RiskNormal(K31,K32,_xll.RiskTruncate(0,)))*$F$7</f>
        <v>600.27787523573761</v>
      </c>
      <c r="L40" cm="1">
        <f t="array" aca="1" ref="L40" ca="1">IF(AC32=1,_xll.RiskNormal(L31*0.5,L32*0.5,_xll.RiskTruncate(0,)),_xll.RiskNormal(L31,L32,_xll.RiskTruncate(0,)))*$F$7</f>
        <v>600.27787523573761</v>
      </c>
      <c r="M40" cm="1">
        <f t="array" aca="1" ref="M40" ca="1">IF(AD32=1,_xll.RiskNormal(M31*0.5,M32*0.5,_xll.RiskTruncate(0,)),_xll.RiskNormal(M31,M32,_xll.RiskTruncate(0,)))*$F$7</f>
        <v>900.41681285360653</v>
      </c>
      <c r="O40">
        <f t="shared" ca="1" si="2"/>
        <v>8103.7513156824562</v>
      </c>
      <c r="S40">
        <f ca="1">$T$26*S36</f>
        <v>0</v>
      </c>
      <c r="T40">
        <f t="shared" ref="T40:AD40" ca="1" si="3">$T$26*T36</f>
        <v>0</v>
      </c>
      <c r="U40">
        <f t="shared" ca="1" si="3"/>
        <v>0</v>
      </c>
      <c r="V40">
        <f t="shared" ca="1" si="3"/>
        <v>0</v>
      </c>
      <c r="W40">
        <f t="shared" ca="1" si="3"/>
        <v>0</v>
      </c>
      <c r="X40">
        <f t="shared" ca="1" si="3"/>
        <v>7803.6123780645894</v>
      </c>
      <c r="Y40">
        <f t="shared" ca="1" si="3"/>
        <v>0</v>
      </c>
      <c r="Z40">
        <f t="shared" ca="1" si="3"/>
        <v>0</v>
      </c>
      <c r="AA40">
        <f t="shared" ca="1" si="3"/>
        <v>0</v>
      </c>
      <c r="AB40">
        <f t="shared" ca="1" si="3"/>
        <v>0</v>
      </c>
      <c r="AC40">
        <f t="shared" ca="1" si="3"/>
        <v>0</v>
      </c>
      <c r="AD40">
        <f t="shared" ca="1" si="3"/>
        <v>0</v>
      </c>
      <c r="AF40">
        <f ca="1">SUM(S40:AD40)*T28</f>
        <v>1092.5057329290426</v>
      </c>
    </row>
    <row r="41" spans="1:32" x14ac:dyDescent="0.25">
      <c r="A41" t="s">
        <v>12</v>
      </c>
      <c r="B41" cm="1">
        <f t="array" aca="1" ref="B41" ca="1">IF(S32 = 1, _xll.RiskNormal(B31 * 0.5, B32 * 0.5, _xll.RiskTruncate(0,)), _xll.RiskNormal(B31, B32, _xll.RiskTruncate(0,)))*$F$8</f>
        <v>2251.0420321340162</v>
      </c>
      <c r="C41" cm="1">
        <f t="array" aca="1" ref="C41" ca="1">IF(T32 = 1, _xll.RiskNormal(C31 * 0.5, C32 * 0.5, _xll.RiskTruncate(0,)), _xll.RiskNormal(C31, C32, _xll.RiskTruncate(0,)))*$F$8</f>
        <v>2251.0420321340162</v>
      </c>
      <c r="D41" cm="1">
        <f t="array" aca="1" ref="D41" ca="1">IF(U32 = 1, _xll.RiskNormal(D31 * 0.5, D32 * 0.5, _xll.RiskTruncate(0,)), _xll.RiskNormal(D31, D32, _xll.RiskTruncate(0,)))*$F$8</f>
        <v>2251.0420321340162</v>
      </c>
      <c r="E41" cm="1">
        <f t="array" aca="1" ref="E41" ca="1">IF(V32 = 1, _xll.RiskNormal(E31 * 0.5, E32 * 0.5, _xll.RiskTruncate(0,)), _xll.RiskNormal(E31, E32, _xll.RiskTruncate(0,)))*$F$8</f>
        <v>1500.694688089344</v>
      </c>
      <c r="F41" cm="1">
        <f t="array" aca="1" ref="F41" ca="1">IF(W32 = 1, _xll.RiskNormal(F31 * 0.5, F32 * 0.5, _xll.RiskTruncate(0,)), _xll.RiskNormal(F31, F32, _xll.RiskTruncate(0,)))*$F$8</f>
        <v>1500.694688089344</v>
      </c>
      <c r="G41" cm="1">
        <f t="array" aca="1" ref="G41" ca="1">IF(X32 = 1, _xll.RiskNormal(G31 * 0.5, G32 * 0.5, _xll.RiskTruncate(0,)), _xll.RiskNormal(G31, G32, _xll.RiskTruncate(0,)))*$F$8</f>
        <v>750.34734404467201</v>
      </c>
      <c r="H41" cm="1">
        <f t="array" aca="1" ref="H41" ca="1">IF(Y32 = 1, _xll.RiskNormal(H31 * 0.5, H32 * 0.5, _xll.RiskTruncate(0,)), _xll.RiskNormal(H31, H32, _xll.RiskTruncate(0,)))*$F$8</f>
        <v>1500.694688089344</v>
      </c>
      <c r="I41" cm="1">
        <f t="array" aca="1" ref="I41" ca="1">IF(Z32 = 1, _xll.RiskNormal(I31 * 0.5, I32 * 0.5, _xll.RiskTruncate(0,)), _xll.RiskNormal(I31, I32, _xll.RiskTruncate(0,)))*$F$8</f>
        <v>1500.694688089344</v>
      </c>
      <c r="J41" cm="1">
        <f t="array" aca="1" ref="J41" ca="1">IF(AA32 = 1, _xll.RiskNormal(J31 * 0.5, J32 * 0.5, _xll.RiskTruncate(0,)), _xll.RiskNormal(J31, J32, _xll.RiskTruncate(0,)))*$F$8</f>
        <v>1500.694688089344</v>
      </c>
      <c r="K41" cm="1">
        <f t="array" aca="1" ref="K41" ca="1">IF(AB32 = 1, _xll.RiskNormal(K31 * 0.5, K32 * 0.5, _xll.RiskTruncate(0,)), _xll.RiskNormal(K31, K32, _xll.RiskTruncate(0,)))*$F$8</f>
        <v>1500.694688089344</v>
      </c>
      <c r="L41" cm="1">
        <f t="array" aca="1" ref="L41" ca="1">IF(AC32 = 1, _xll.RiskNormal(L31 * 0.5, L32 * 0.5, _xll.RiskTruncate(0,)), _xll.RiskNormal(L31, L32, _xll.RiskTruncate(0,)))*$F$8</f>
        <v>1500.694688089344</v>
      </c>
      <c r="M41" cm="1">
        <f t="array" aca="1" ref="M41" ca="1">IF(AD32 = 1, _xll.RiskNormal(M31 * 0.5, M32 * 0.5, _xll.RiskTruncate(0,)), _xll.RiskNormal(M31, M32, _xll.RiskTruncate(0,)))*$F$8</f>
        <v>2251.0420321340162</v>
      </c>
      <c r="O41">
        <f t="shared" ca="1" si="2"/>
        <v>20259.37828920615</v>
      </c>
    </row>
    <row r="42" spans="1:32" x14ac:dyDescent="0.25">
      <c r="A42" t="s">
        <v>53</v>
      </c>
      <c r="B42" cm="1">
        <f t="array" aca="1" ref="B42" ca="1">IF(S32 = 1, _xll.RiskNormal(B31 * 0.5, B32 * 0.5, _xll.RiskTruncate(0,)), _xll.RiskNormal(B31, B32, _xll.RiskTruncate(0,)))*$F$9</f>
        <v>900.41681285360653</v>
      </c>
      <c r="C42" cm="1">
        <f t="array" aca="1" ref="C42" ca="1">IF(T32 = 1, _xll.RiskNormal(C31 * 0.5, C32 * 0.5, _xll.RiskTruncate(0,)), _xll.RiskNormal(C31, C32, _xll.RiskTruncate(0,)))*$F$9</f>
        <v>900.41681285360653</v>
      </c>
      <c r="D42" cm="1">
        <f t="array" aca="1" ref="D42" ca="1">IF(U32 = 1, _xll.RiskNormal(D31 * 0.5, D32 * 0.5, _xll.RiskTruncate(0,)), _xll.RiskNormal(D31, D32, _xll.RiskTruncate(0,)))*$F$9</f>
        <v>900.41681285360653</v>
      </c>
      <c r="E42" cm="1">
        <f t="array" aca="1" ref="E42" ca="1">IF(V32 = 1, _xll.RiskNormal(E31 * 0.5, E32 * 0.5, _xll.RiskTruncate(0,)), _xll.RiskNormal(E31, E32, _xll.RiskTruncate(0,)))*$F$9</f>
        <v>600.27787523573761</v>
      </c>
      <c r="F42" cm="1">
        <f t="array" aca="1" ref="F42" ca="1">IF(W32 = 1, _xll.RiskNormal(F31 * 0.5, F32 * 0.5, _xll.RiskTruncate(0,)), _xll.RiskNormal(F31, F32, _xll.RiskTruncate(0,)))*$F$9</f>
        <v>600.27787523573761</v>
      </c>
      <c r="G42" cm="1">
        <f t="array" aca="1" ref="G42" ca="1">IF(X32 = 1, _xll.RiskNormal(G31 * 0.5, G32 * 0.5, _xll.RiskTruncate(0,)), _xll.RiskNormal(G31, G32, _xll.RiskTruncate(0,)))*$F$9</f>
        <v>300.13893761786881</v>
      </c>
      <c r="H42" cm="1">
        <f t="array" aca="1" ref="H42" ca="1">IF(Y32 = 1, _xll.RiskNormal(H31 * 0.5, H32 * 0.5, _xll.RiskTruncate(0,)), _xll.RiskNormal(H31, H32, _xll.RiskTruncate(0,)))*$F$9</f>
        <v>600.27787523573761</v>
      </c>
      <c r="I42" cm="1">
        <f t="array" aca="1" ref="I42" ca="1">IF(Z32 = 1, _xll.RiskNormal(I31 * 0.5, I32 * 0.5, _xll.RiskTruncate(0,)), _xll.RiskNormal(I31, I32, _xll.RiskTruncate(0,)))*$F$9</f>
        <v>600.27787523573761</v>
      </c>
      <c r="J42" cm="1">
        <f t="array" aca="1" ref="J42" ca="1">IF(AA32 = 1, _xll.RiskNormal(J31 * 0.5, J32 * 0.5, _xll.RiskTruncate(0,)), _xll.RiskNormal(J31, J32, _xll.RiskTruncate(0,)))*$F$9</f>
        <v>600.27787523573761</v>
      </c>
      <c r="K42" cm="1">
        <f t="array" aca="1" ref="K42" ca="1">IF(AB32 = 1, _xll.RiskNormal(K31 * 0.5, K32 * 0.5, _xll.RiskTruncate(0,)), _xll.RiskNormal(K31, K32, _xll.RiskTruncate(0,)))*$F$9</f>
        <v>600.27787523573761</v>
      </c>
      <c r="L42" cm="1">
        <f t="array" aca="1" ref="L42" ca="1">IF(AC32 = 1, _xll.RiskNormal(L31 * 0.5, L32 * 0.5, _xll.RiskTruncate(0,)), _xll.RiskNormal(L31, L32, _xll.RiskTruncate(0,)))*$F$9</f>
        <v>600.27787523573761</v>
      </c>
      <c r="M42" cm="1">
        <f t="array" aca="1" ref="M42" ca="1">IF(AD32 = 1, _xll.RiskNormal(M31 * 0.5, M32 * 0.5, _xll.RiskTruncate(0,)), _xll.RiskNormal(M31, M32, _xll.RiskTruncate(0,)))*$F$9</f>
        <v>900.41681285360653</v>
      </c>
      <c r="O42">
        <f t="shared" ca="1" si="2"/>
        <v>8103.7513156824562</v>
      </c>
    </row>
    <row r="43" spans="1:32" x14ac:dyDescent="0.25">
      <c r="A43" t="s">
        <v>54</v>
      </c>
      <c r="B43" cm="1">
        <f t="array" aca="1" ref="B43" ca="1">IF(S32 = 1, _xll.RiskNormal(B31 * 0.5, B32 * 0.5, _xll.RiskTruncate(0,)), _xll.RiskNormal(B31, B32, _xll.RiskTruncate(0,)))*$F$10</f>
        <v>1125.5210160670081</v>
      </c>
      <c r="C43" cm="1">
        <f t="array" aca="1" ref="C43" ca="1">IF(T32 = 1, _xll.RiskNormal(C31 * 0.5, C32 * 0.5, _xll.RiskTruncate(0,)), _xll.RiskNormal(C31, C32, _xll.RiskTruncate(0,)))*$F$10</f>
        <v>1125.5210160670081</v>
      </c>
      <c r="D43" cm="1">
        <f t="array" aca="1" ref="D43" ca="1">IF(U32 = 1, _xll.RiskNormal(D31 * 0.5, D32 * 0.5, _xll.RiskTruncate(0,)), _xll.RiskNormal(D31, D32, _xll.RiskTruncate(0,)))*$F$10</f>
        <v>1125.5210160670081</v>
      </c>
      <c r="E43" cm="1">
        <f t="array" aca="1" ref="E43" ca="1">IF(V32 = 1, _xll.RiskNormal(E31 * 0.5, E32 * 0.5, _xll.RiskTruncate(0,)), _xll.RiskNormal(E31, E32, _xll.RiskTruncate(0,)))*$F$10</f>
        <v>750.34734404467201</v>
      </c>
      <c r="F43" cm="1">
        <f t="array" aca="1" ref="F43" ca="1">IF(W32 = 1, _xll.RiskNormal(F31 * 0.5, F32 * 0.5, _xll.RiskTruncate(0,)), _xll.RiskNormal(F31, F32, _xll.RiskTruncate(0,)))*$F$10</f>
        <v>750.34734404467201</v>
      </c>
      <c r="G43" cm="1">
        <f t="array" aca="1" ref="G43" ca="1">IF(X32 = 1, _xll.RiskNormal(G31 * 0.5, G32 * 0.5, _xll.RiskTruncate(0,)), _xll.RiskNormal(G31, G32, _xll.RiskTruncate(0,)))*$F$10</f>
        <v>375.17367202233601</v>
      </c>
      <c r="H43" cm="1">
        <f t="array" aca="1" ref="H43" ca="1">IF(Y32 = 1, _xll.RiskNormal(H31 * 0.5, H32 * 0.5, _xll.RiskTruncate(0,)), _xll.RiskNormal(H31, H32, _xll.RiskTruncate(0,)))*$F$10</f>
        <v>750.34734404467201</v>
      </c>
      <c r="I43" cm="1">
        <f t="array" aca="1" ref="I43" ca="1">IF(Z32 = 1, _xll.RiskNormal(I31 * 0.5, I32 * 0.5, _xll.RiskTruncate(0,)), _xll.RiskNormal(I31, I32, _xll.RiskTruncate(0,)))*$F$10</f>
        <v>750.34734404467201</v>
      </c>
      <c r="J43" cm="1">
        <f t="array" aca="1" ref="J43" ca="1">IF(AA32 = 1, _xll.RiskNormal(J31 * 0.5, J32 * 0.5, _xll.RiskTruncate(0,)), _xll.RiskNormal(J31, J32, _xll.RiskTruncate(0,)))*$F$10</f>
        <v>750.34734404467201</v>
      </c>
      <c r="K43" cm="1">
        <f t="array" aca="1" ref="K43" ca="1">IF(AB32 = 1, _xll.RiskNormal(K31 * 0.5, K32 * 0.5, _xll.RiskTruncate(0,)), _xll.RiskNormal(K31, K32, _xll.RiskTruncate(0,)))*$F$10</f>
        <v>750.34734404467201</v>
      </c>
      <c r="L43" cm="1">
        <f t="array" aca="1" ref="L43" ca="1">IF(AC32 = 1, _xll.RiskNormal(L31 * 0.5, L32 * 0.5, _xll.RiskTruncate(0,)), _xll.RiskNormal(L31, L32, _xll.RiskTruncate(0,)))*$F$10</f>
        <v>750.34734404467201</v>
      </c>
      <c r="M43" cm="1">
        <f t="array" aca="1" ref="M43" ca="1">IF(AD32 = 1, _xll.RiskNormal(M31 * 0.5, M32 * 0.5, _xll.RiskTruncate(0,)), _xll.RiskNormal(M31, M32, _xll.RiskTruncate(0,)))*$F$10</f>
        <v>1125.5210160670081</v>
      </c>
      <c r="O43">
        <f t="shared" ca="1" si="2"/>
        <v>10129.689144603075</v>
      </c>
    </row>
    <row r="44" spans="1:32" x14ac:dyDescent="0.25">
      <c r="A44" t="s">
        <v>15</v>
      </c>
      <c r="B44" cm="1">
        <f t="array" aca="1" ref="B44" ca="1">IF(S32 = 1, _xll.RiskNormal(B31 * 0.5, B32 * 0.5, _xll.RiskTruncate(0,)), _xll.RiskNormal(B31, B32, _xll.RiskTruncate(0,)))*$F$11</f>
        <v>1350.6252192804097</v>
      </c>
      <c r="C44" cm="1">
        <f t="array" aca="1" ref="C44" ca="1">IF(T32 = 1, _xll.RiskNormal(C31 * 0.5, C32 * 0.5, _xll.RiskTruncate(0,)), _xll.RiskNormal(C31, C32, _xll.RiskTruncate(0,)))*$F$11</f>
        <v>1350.6252192804097</v>
      </c>
      <c r="D44" cm="1">
        <f t="array" aca="1" ref="D44" ca="1">IF(U32 = 1, _xll.RiskNormal(D31 * 0.5, D32 * 0.5, _xll.RiskTruncate(0,)), _xll.RiskNormal(D31, D32, _xll.RiskTruncate(0,)))*$F$11</f>
        <v>1350.6252192804097</v>
      </c>
      <c r="E44" cm="1">
        <f t="array" aca="1" ref="E44" ca="1">IF(V32 = 1, _xll.RiskNormal(E31 * 0.5, E32 * 0.5, _xll.RiskTruncate(0,)), _xll.RiskNormal(E31, E32, _xll.RiskTruncate(0,)))*$F$11</f>
        <v>900.41681285360642</v>
      </c>
      <c r="F44" cm="1">
        <f t="array" aca="1" ref="F44" ca="1">IF(W32 = 1, _xll.RiskNormal(F31 * 0.5, F32 * 0.5, _xll.RiskTruncate(0,)), _xll.RiskNormal(F31, F32, _xll.RiskTruncate(0,)))*$F$11</f>
        <v>900.41681285360642</v>
      </c>
      <c r="G44" cm="1">
        <f t="array" aca="1" ref="G44" ca="1">IF(X32 = 1, _xll.RiskNormal(G31 * 0.5, G32 * 0.5, _xll.RiskTruncate(0,)), _xll.RiskNormal(G31, G32, _xll.RiskTruncate(0,)))*$F$11</f>
        <v>450.20840642680321</v>
      </c>
      <c r="H44" cm="1">
        <f t="array" aca="1" ref="H44" ca="1">IF(Y32 = 1, _xll.RiskNormal(H31 * 0.5, H32 * 0.5, _xll.RiskTruncate(0,)), _xll.RiskNormal(H31, H32, _xll.RiskTruncate(0,)))*$F$11</f>
        <v>900.41681285360642</v>
      </c>
      <c r="I44" cm="1">
        <f t="array" aca="1" ref="I44" ca="1">IF(Z32 = 1, _xll.RiskNormal(I31 * 0.5, I32 * 0.5, _xll.RiskTruncate(0,)), _xll.RiskNormal(I31, I32, _xll.RiskTruncate(0,)))*$F$11</f>
        <v>900.41681285360642</v>
      </c>
      <c r="J44" cm="1">
        <f t="array" aca="1" ref="J44" ca="1">IF(AA32 = 1, _xll.RiskNormal(J31 * 0.5, J32 * 0.5, _xll.RiskTruncate(0,)), _xll.RiskNormal(J31, J32, _xll.RiskTruncate(0,)))*$F$11</f>
        <v>900.41681285360642</v>
      </c>
      <c r="K44" cm="1">
        <f t="array" aca="1" ref="K44" ca="1">IF(AB32 = 1, _xll.RiskNormal(K31 * 0.5, K32 * 0.5, _xll.RiskTruncate(0,)), _xll.RiskNormal(K31, K32, _xll.RiskTruncate(0,)))*$F$11</f>
        <v>900.41681285360642</v>
      </c>
      <c r="L44" cm="1">
        <f t="array" aca="1" ref="L44" ca="1">IF(AC32 = 1, _xll.RiskNormal(L31 * 0.5, L32 * 0.5, _xll.RiskTruncate(0,)), _xll.RiskNormal(L31, L32, _xll.RiskTruncate(0,)))*$F$11</f>
        <v>900.41681285360642</v>
      </c>
      <c r="M44" cm="1">
        <f t="array" aca="1" ref="M44" ca="1">IF(AD32 = 1, _xll.RiskNormal(M31 * 0.5, M32 * 0.5, _xll.RiskTruncate(0,)), _xll.RiskNormal(M31, M32, _xll.RiskTruncate(0,)))*$F$11</f>
        <v>1350.6252192804097</v>
      </c>
      <c r="O44">
        <f t="shared" ca="1" si="2"/>
        <v>12155.626973523686</v>
      </c>
    </row>
    <row r="45" spans="1:32" x14ac:dyDescent="0.25">
      <c r="A45" t="s">
        <v>55</v>
      </c>
      <c r="B45" cm="1">
        <f t="array" aca="1" ref="B45" ca="1">IF(S32 = 1, _xll.RiskNormal(B31 * 0.5, B32 * 0.5, _xll.RiskTruncate(0,)), _xll.RiskNormal(B31, B32, _xll.RiskTruncate(0,)))*$F$12</f>
        <v>450.20840642680326</v>
      </c>
      <c r="C45" cm="1">
        <f t="array" aca="1" ref="C45" ca="1">IF(T32 = 1, _xll.RiskNormal(C31 * 0.5, C32 * 0.5, _xll.RiskTruncate(0,)), _xll.RiskNormal(C31, C32, _xll.RiskTruncate(0,)))*$F$12</f>
        <v>450.20840642680326</v>
      </c>
      <c r="D45" cm="1">
        <f t="array" aca="1" ref="D45" ca="1">IF(U32 = 1, _xll.RiskNormal(D31 * 0.5, D32 * 0.5, _xll.RiskTruncate(0,)), _xll.RiskNormal(D31, D32, _xll.RiskTruncate(0,)))*$F$12</f>
        <v>450.20840642680326</v>
      </c>
      <c r="E45" cm="1">
        <f t="array" aca="1" ref="E45" ca="1">IF(V32 = 1, _xll.RiskNormal(E31 * 0.5, E32 * 0.5, _xll.RiskTruncate(0,)), _xll.RiskNormal(E31, E32, _xll.RiskTruncate(0,)))*$F$12</f>
        <v>300.13893761786881</v>
      </c>
      <c r="F45" cm="1">
        <f t="array" aca="1" ref="F45" ca="1">IF(W32 = 1, _xll.RiskNormal(F31 * 0.5, F32 * 0.5, _xll.RiskTruncate(0,)), _xll.RiskNormal(F31, F32, _xll.RiskTruncate(0,)))*$F$12</f>
        <v>300.13893761786881</v>
      </c>
      <c r="G45" cm="1">
        <f t="array" aca="1" ref="G45" ca="1">IF(X32 = 1, _xll.RiskNormal(G31 * 0.5, G32 * 0.5, _xll.RiskTruncate(0,)), _xll.RiskNormal(G31, G32, _xll.RiskTruncate(0,)))*$F$12</f>
        <v>150.0694688089344</v>
      </c>
      <c r="H45" cm="1">
        <f t="array" aca="1" ref="H45" ca="1">IF(Y32 = 1, _xll.RiskNormal(H31 * 0.5, H32 * 0.5, _xll.RiskTruncate(0,)), _xll.RiskNormal(H31, H32, _xll.RiskTruncate(0,)))*$F$12</f>
        <v>300.13893761786881</v>
      </c>
      <c r="I45" cm="1">
        <f t="array" aca="1" ref="I45" ca="1">IF(Z32 = 1, _xll.RiskNormal(I31 * 0.5, I32 * 0.5, _xll.RiskTruncate(0,)), _xll.RiskNormal(I31, I32, _xll.RiskTruncate(0,)))*$F$12</f>
        <v>300.13893761786881</v>
      </c>
      <c r="J45" cm="1">
        <f t="array" aca="1" ref="J45" ca="1">IF(AA32 = 1, _xll.RiskNormal(J31 * 0.5, J32 * 0.5, _xll.RiskTruncate(0,)), _xll.RiskNormal(J31, J32, _xll.RiskTruncate(0,)))*$F$12</f>
        <v>300.13893761786881</v>
      </c>
      <c r="K45" cm="1">
        <f t="array" aca="1" ref="K45" ca="1">IF(AB32 = 1, _xll.RiskNormal(K31 * 0.5, K32 * 0.5, _xll.RiskTruncate(0,)), _xll.RiskNormal(K31, K32, _xll.RiskTruncate(0,)))*$F$12</f>
        <v>300.13893761786881</v>
      </c>
      <c r="L45" cm="1">
        <f t="array" aca="1" ref="L45" ca="1">IF(AC32 = 1, _xll.RiskNormal(L31 * 0.5, L32 * 0.5, _xll.RiskTruncate(0,)), _xll.RiskNormal(L31, L32, _xll.RiskTruncate(0,)))*$F$12</f>
        <v>300.13893761786881</v>
      </c>
      <c r="M45" cm="1">
        <f t="array" aca="1" ref="M45" ca="1">IF(AD32 = 1, _xll.RiskNormal(M31 * 0.5, M32 * 0.5, _xll.RiskTruncate(0,)), _xll.RiskNormal(M31, M32, _xll.RiskTruncate(0,)))*$F$12</f>
        <v>450.20840642680326</v>
      </c>
      <c r="O45">
        <f t="shared" ca="1" si="2"/>
        <v>4051.8756578412281</v>
      </c>
    </row>
    <row r="46" spans="1:32" x14ac:dyDescent="0.25">
      <c r="A46" t="s">
        <v>56</v>
      </c>
      <c r="B46" cm="1">
        <f t="array" aca="1" ref="B46" ca="1">IF(S32 = 1, _xll.RiskNormal(B31 * 0.5, B32 * 0.5, _xll.RiskTruncate(0,)), _xll.RiskNormal(B31, B32, _xll.RiskTruncate(0,)))*$F$13</f>
        <v>225.10420321340163</v>
      </c>
      <c r="C46" cm="1">
        <f t="array" aca="1" ref="C46" ca="1">IF(T32 = 1, _xll.RiskNormal(C31 * 0.5, C32 * 0.5, _xll.RiskTruncate(0,)), _xll.RiskNormal(C31, C32, _xll.RiskTruncate(0,)))*$F$13</f>
        <v>225.10420321340163</v>
      </c>
      <c r="D46" cm="1">
        <f t="array" aca="1" ref="D46" ca="1">IF(U32 = 1, _xll.RiskNormal(D31 * 0.5, D32 * 0.5, _xll.RiskTruncate(0,)), _xll.RiskNormal(D31, D32, _xll.RiskTruncate(0,)))*$F$13</f>
        <v>225.10420321340163</v>
      </c>
      <c r="E46" cm="1">
        <f t="array" aca="1" ref="E46" ca="1">IF(V32 = 1, _xll.RiskNormal(E31 * 0.5, E32 * 0.5, _xll.RiskTruncate(0,)), _xll.RiskNormal(E31, E32, _xll.RiskTruncate(0,)))*$F$13</f>
        <v>150.0694688089344</v>
      </c>
      <c r="F46" cm="1">
        <f t="array" aca="1" ref="F46" ca="1">IF(W32 = 1, _xll.RiskNormal(F31 * 0.5, F32 * 0.5, _xll.RiskTruncate(0,)), _xll.RiskNormal(F31, F32, _xll.RiskTruncate(0,)))*$F$13</f>
        <v>150.0694688089344</v>
      </c>
      <c r="G46" cm="1">
        <f t="array" aca="1" ref="G46" ca="1">IF(X32 = 1, _xll.RiskNormal(G31 * 0.5, G32 * 0.5, _xll.RiskTruncate(0,)), _xll.RiskNormal(G31, G32, _xll.RiskTruncate(0,)))*$F$13</f>
        <v>75.034734404467201</v>
      </c>
      <c r="H46" cm="1">
        <f t="array" aca="1" ref="H46" ca="1">IF(Y32 = 1, _xll.RiskNormal(H31 * 0.5, H32 * 0.5, _xll.RiskTruncate(0,)), _xll.RiskNormal(H31, H32, _xll.RiskTruncate(0,)))*$F$13</f>
        <v>150.0694688089344</v>
      </c>
      <c r="I46" cm="1">
        <f t="array" aca="1" ref="I46" ca="1">IF(Z32 = 1, _xll.RiskNormal(I31 * 0.5, I32 * 0.5, _xll.RiskTruncate(0,)), _xll.RiskNormal(I31, I32, _xll.RiskTruncate(0,)))*$F$13</f>
        <v>150.0694688089344</v>
      </c>
      <c r="J46" cm="1">
        <f t="array" aca="1" ref="J46" ca="1">IF(AA32 = 1, _xll.RiskNormal(J31 * 0.5, J32 * 0.5, _xll.RiskTruncate(0,)), _xll.RiskNormal(J31, J32, _xll.RiskTruncate(0,)))*$F$13</f>
        <v>150.0694688089344</v>
      </c>
      <c r="K46" cm="1">
        <f t="array" aca="1" ref="K46" ca="1">IF(AB32 = 1, _xll.RiskNormal(K31 * 0.5, K32 * 0.5, _xll.RiskTruncate(0,)), _xll.RiskNormal(K31, K32, _xll.RiskTruncate(0,)))*$F$13</f>
        <v>150.0694688089344</v>
      </c>
      <c r="L46" cm="1">
        <f t="array" aca="1" ref="L46" ca="1">IF(AC32 = 1, _xll.RiskNormal(L31 * 0.5, L32 * 0.5, _xll.RiskTruncate(0,)), _xll.RiskNormal(L31, L32, _xll.RiskTruncate(0,)))*$F$13</f>
        <v>150.0694688089344</v>
      </c>
      <c r="M46" cm="1">
        <f t="array" aca="1" ref="M46" ca="1">IF(AD32 = 1, _xll.RiskNormal(M31 * 0.5, M32 * 0.5, _xll.RiskTruncate(0,)), _xll.RiskNormal(M31, M32, _xll.RiskTruncate(0,)))*$F$13</f>
        <v>225.10420321340163</v>
      </c>
      <c r="O46">
        <f t="shared" ca="1" si="2"/>
        <v>2025.937828920614</v>
      </c>
    </row>
    <row r="47" spans="1:32" x14ac:dyDescent="0.25">
      <c r="A47" t="s">
        <v>63</v>
      </c>
      <c r="O47">
        <f ca="1">SUM(O37:O46)</f>
        <v>81037.513156824571</v>
      </c>
    </row>
    <row r="48" spans="1:32" x14ac:dyDescent="0.25">
      <c r="A48" t="s">
        <v>57</v>
      </c>
      <c r="B48" cm="1">
        <f t="array" aca="1" ref="B48" ca="1">_xll.RiskTriang($E$17, $E$18, $E$19)</f>
        <v>0.31</v>
      </c>
    </row>
    <row r="49" spans="1:11" x14ac:dyDescent="0.25">
      <c r="C49" t="s">
        <v>58</v>
      </c>
      <c r="D49" t="s">
        <v>59</v>
      </c>
      <c r="E49" t="s">
        <v>60</v>
      </c>
      <c r="F49" t="s">
        <v>62</v>
      </c>
    </row>
    <row r="50" spans="1:11" x14ac:dyDescent="0.25">
      <c r="A50" t="s">
        <v>49</v>
      </c>
      <c r="B50" cm="1">
        <f t="array" aca="1" ref="B50" ca="1">_xll.RiskTriang($E$17, $E$18, $E$19)*E4</f>
        <v>1.7050000000000001</v>
      </c>
      <c r="C50">
        <f ca="1">SUM(B37:M37)*B50</f>
        <v>6908.4479966192939</v>
      </c>
      <c r="D50">
        <f t="shared" ref="D50:D59" ca="1" si="4">SUM(B37:M37)*E4</f>
        <v>22285.316118126753</v>
      </c>
      <c r="E50" s="4">
        <v>30000</v>
      </c>
    </row>
    <row r="51" spans="1:11" x14ac:dyDescent="0.25">
      <c r="A51" t="s">
        <v>51</v>
      </c>
      <c r="B51" cm="1">
        <f t="array" aca="1" ref="B51" ca="1">_xll.RiskTriang($E$17, $E$18, $E$19)*E5</f>
        <v>1.8599999999999999</v>
      </c>
      <c r="C51">
        <f ca="1">SUM(B38:M38)*B51</f>
        <v>11304.733085377027</v>
      </c>
      <c r="D51">
        <f t="shared" ca="1" si="4"/>
        <v>36466.880920571057</v>
      </c>
      <c r="E51" s="4">
        <v>62400</v>
      </c>
    </row>
    <row r="52" spans="1:11" x14ac:dyDescent="0.25">
      <c r="A52" t="s">
        <v>52</v>
      </c>
      <c r="B52" cm="1">
        <f t="array" aca="1" ref="B52" ca="1">_xll.RiskTriang($E$17, $E$18, $E$19)*E6</f>
        <v>1.7050000000000001</v>
      </c>
      <c r="C52">
        <f ca="1">SUM(B39:M39)*B52</f>
        <v>10362.671994928942</v>
      </c>
      <c r="D52">
        <f t="shared" ca="1" si="4"/>
        <v>33427.974177190132</v>
      </c>
      <c r="E52" s="4">
        <v>240900</v>
      </c>
    </row>
    <row r="53" spans="1:11" x14ac:dyDescent="0.25">
      <c r="A53" t="s">
        <v>11</v>
      </c>
      <c r="B53" cm="1">
        <f t="array" aca="1" ref="B53" ca="1">_xll.RiskTriang($E$17, $E$18, $E$19)*E7</f>
        <v>1.7050000000000001</v>
      </c>
      <c r="C53">
        <f ca="1">SUM(B40:M40)*B53</f>
        <v>13816.895993238588</v>
      </c>
      <c r="D53">
        <f t="shared" ca="1" si="4"/>
        <v>44570.632236253507</v>
      </c>
      <c r="E53" s="4">
        <v>12000</v>
      </c>
    </row>
    <row r="54" spans="1:11" x14ac:dyDescent="0.25">
      <c r="A54" t="s">
        <v>12</v>
      </c>
      <c r="B54" cm="1">
        <f t="array" aca="1" ref="B54" ca="1">_xll.RiskTriang($E$17, $E$18, $E$19)*E8</f>
        <v>2.0150000000000001</v>
      </c>
      <c r="C54">
        <f ca="1">SUM(B41:M41)*B54</f>
        <v>40822.647252750394</v>
      </c>
      <c r="D54">
        <f t="shared" ca="1" si="4"/>
        <v>131685.95887983998</v>
      </c>
      <c r="E54" s="4">
        <v>15000</v>
      </c>
    </row>
    <row r="55" spans="1:11" x14ac:dyDescent="0.25">
      <c r="A55" t="s">
        <v>53</v>
      </c>
      <c r="B55" cm="1">
        <f t="array" aca="1" ref="B55" ca="1">_xll.RiskTriang($E$17, $E$18, $E$19)*E9</f>
        <v>2.0150000000000001</v>
      </c>
      <c r="C55">
        <f t="shared" ref="C55:C59" ca="1" si="5">SUM(B42:M42)*B55</f>
        <v>16329.05890110015</v>
      </c>
      <c r="D55">
        <f t="shared" ca="1" si="4"/>
        <v>52674.383551935964</v>
      </c>
    </row>
    <row r="56" spans="1:11" x14ac:dyDescent="0.25">
      <c r="A56" t="s">
        <v>54</v>
      </c>
      <c r="B56" cm="1">
        <f t="array" aca="1" ref="B56" ca="1">_xll.RiskTriang($E$17, $E$18, $E$19)*E10</f>
        <v>2.48</v>
      </c>
      <c r="C56">
        <f t="shared" ca="1" si="5"/>
        <v>25121.629078615624</v>
      </c>
      <c r="D56">
        <f t="shared" ca="1" si="4"/>
        <v>81037.5131568246</v>
      </c>
    </row>
    <row r="57" spans="1:11" x14ac:dyDescent="0.25">
      <c r="A57" t="s">
        <v>15</v>
      </c>
      <c r="B57" cm="1">
        <f t="array" aca="1" ref="B57" ca="1">_xll.RiskTriang($E$17, $E$18, $E$19)*E11</f>
        <v>2.48</v>
      </c>
      <c r="C57">
        <f t="shared" ca="1" si="5"/>
        <v>30145.954894338742</v>
      </c>
      <c r="D57">
        <f t="shared" ca="1" si="4"/>
        <v>97245.015788189485</v>
      </c>
    </row>
    <row r="58" spans="1:11" x14ac:dyDescent="0.25">
      <c r="A58" t="s">
        <v>55</v>
      </c>
      <c r="B58" cm="1">
        <f t="array" aca="1" ref="B58" ca="1">_xll.RiskTriang($E$17, $E$18, $E$19)*E12</f>
        <v>1.8599999999999999</v>
      </c>
      <c r="C58">
        <f t="shared" ca="1" si="5"/>
        <v>7536.4887235846836</v>
      </c>
      <c r="D58">
        <f t="shared" ca="1" si="4"/>
        <v>24311.253947047368</v>
      </c>
    </row>
    <row r="59" spans="1:11" x14ac:dyDescent="0.25">
      <c r="A59" t="s">
        <v>56</v>
      </c>
      <c r="B59" cm="1">
        <f t="array" aca="1" ref="B59" ca="1">_xll.RiskTriang($E$17, $E$18, $E$19)*E13</f>
        <v>2.3250000000000002</v>
      </c>
      <c r="C59">
        <f t="shared" ca="1" si="5"/>
        <v>4710.3054522404282</v>
      </c>
      <c r="D59">
        <f t="shared" ca="1" si="4"/>
        <v>15194.533716904605</v>
      </c>
    </row>
    <row r="60" spans="1:11" x14ac:dyDescent="0.25">
      <c r="A60" t="s">
        <v>61</v>
      </c>
      <c r="C60">
        <f ca="1">SUM(C50:C59)</f>
        <v>167058.83337279386</v>
      </c>
      <c r="D60">
        <f ca="1">SUM(D50:D59)</f>
        <v>538899.46249288344</v>
      </c>
      <c r="E60" s="4">
        <f>SUM(E50:E54)</f>
        <v>360300</v>
      </c>
      <c r="F60" s="3">
        <f ca="1">D60-(C60+E60)</f>
        <v>11540.629120089579</v>
      </c>
    </row>
    <row r="62" spans="1:11" x14ac:dyDescent="0.25">
      <c r="D62" s="5" t="s">
        <v>65</v>
      </c>
      <c r="E62" s="5"/>
      <c r="F62" s="5"/>
      <c r="G62" s="5"/>
    </row>
    <row r="63" spans="1:11" x14ac:dyDescent="0.25">
      <c r="D63" s="5" t="s">
        <v>66</v>
      </c>
      <c r="E63" s="5" t="s">
        <v>67</v>
      </c>
      <c r="F63" s="5" t="s">
        <v>68</v>
      </c>
      <c r="G63" s="5"/>
    </row>
    <row r="64" spans="1:11" x14ac:dyDescent="0.25">
      <c r="D64" t="s">
        <v>90</v>
      </c>
      <c r="E64" t="s">
        <v>47</v>
      </c>
      <c r="F64" t="s">
        <v>91</v>
      </c>
      <c r="G64">
        <v>9000</v>
      </c>
      <c r="H64" t="s">
        <v>92</v>
      </c>
      <c r="I64">
        <v>6000</v>
      </c>
      <c r="J64" t="s">
        <v>93</v>
      </c>
      <c r="K64" s="2">
        <v>0.3</v>
      </c>
    </row>
    <row r="65" spans="4:10" x14ac:dyDescent="0.25">
      <c r="D65" t="s">
        <v>69</v>
      </c>
      <c r="E65" t="s">
        <v>70</v>
      </c>
      <c r="F65" t="s">
        <v>4</v>
      </c>
      <c r="G65">
        <v>5.5</v>
      </c>
    </row>
    <row r="66" spans="4:10" x14ac:dyDescent="0.25">
      <c r="F66" t="s">
        <v>9</v>
      </c>
      <c r="G66">
        <v>6</v>
      </c>
    </row>
    <row r="67" spans="4:10" x14ac:dyDescent="0.25">
      <c r="F67" t="s">
        <v>10</v>
      </c>
      <c r="G67">
        <v>5.5</v>
      </c>
    </row>
    <row r="68" spans="4:10" x14ac:dyDescent="0.25">
      <c r="F68" t="s">
        <v>11</v>
      </c>
      <c r="G68">
        <v>5.5</v>
      </c>
    </row>
    <row r="69" spans="4:10" x14ac:dyDescent="0.25">
      <c r="F69" t="s">
        <v>12</v>
      </c>
      <c r="G69">
        <v>6.5</v>
      </c>
    </row>
    <row r="70" spans="4:10" x14ac:dyDescent="0.25">
      <c r="F70" t="s">
        <v>13</v>
      </c>
      <c r="G70">
        <v>6.5</v>
      </c>
    </row>
    <row r="71" spans="4:10" x14ac:dyDescent="0.25">
      <c r="F71" t="s">
        <v>14</v>
      </c>
      <c r="G71">
        <v>8</v>
      </c>
    </row>
    <row r="72" spans="4:10" x14ac:dyDescent="0.25">
      <c r="F72" t="s">
        <v>15</v>
      </c>
      <c r="G72">
        <v>8</v>
      </c>
    </row>
    <row r="73" spans="4:10" x14ac:dyDescent="0.25">
      <c r="F73" t="s">
        <v>16</v>
      </c>
      <c r="G73">
        <v>6</v>
      </c>
    </row>
    <row r="74" spans="4:10" x14ac:dyDescent="0.25">
      <c r="F74" t="s">
        <v>17</v>
      </c>
      <c r="G74">
        <v>7.5</v>
      </c>
    </row>
    <row r="76" spans="4:10" x14ac:dyDescent="0.25">
      <c r="D76" t="s">
        <v>57</v>
      </c>
      <c r="E76" t="s">
        <v>71</v>
      </c>
      <c r="F76" t="s">
        <v>72</v>
      </c>
      <c r="G76" t="s">
        <v>73</v>
      </c>
      <c r="H76" t="s">
        <v>74</v>
      </c>
    </row>
    <row r="77" spans="4:10" x14ac:dyDescent="0.25">
      <c r="F77" s="2">
        <v>0.28000000000000003</v>
      </c>
      <c r="G77" s="2">
        <v>0.3</v>
      </c>
      <c r="H77" s="2">
        <v>0.35</v>
      </c>
    </row>
    <row r="79" spans="4:10" x14ac:dyDescent="0.25">
      <c r="D79" t="s">
        <v>75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</row>
    <row r="80" spans="4:10" x14ac:dyDescent="0.25">
      <c r="F80" s="3">
        <f>E23</f>
        <v>30000</v>
      </c>
      <c r="G80" s="3">
        <f>E24</f>
        <v>62400</v>
      </c>
      <c r="H80" s="3">
        <f>E25</f>
        <v>240900</v>
      </c>
      <c r="I80" s="3">
        <f>E26</f>
        <v>12000</v>
      </c>
      <c r="J80" s="3">
        <f>E27</f>
        <v>15000</v>
      </c>
    </row>
    <row r="81" spans="4:8" x14ac:dyDescent="0.25">
      <c r="D81" t="s">
        <v>94</v>
      </c>
      <c r="E81" t="s">
        <v>95</v>
      </c>
      <c r="F81" s="2">
        <v>0.05</v>
      </c>
    </row>
    <row r="82" spans="4:8" x14ac:dyDescent="0.25">
      <c r="D82" t="s">
        <v>109</v>
      </c>
      <c r="E82" t="s">
        <v>110</v>
      </c>
      <c r="F82" s="2">
        <v>0.5</v>
      </c>
      <c r="G82" t="s">
        <v>111</v>
      </c>
    </row>
    <row r="83" spans="4:8" x14ac:dyDescent="0.25">
      <c r="D83" t="s">
        <v>211</v>
      </c>
      <c r="E83" t="s">
        <v>212</v>
      </c>
      <c r="F83" s="2">
        <v>0.5</v>
      </c>
      <c r="G83" s="2">
        <v>0.8</v>
      </c>
    </row>
    <row r="84" spans="4:8" x14ac:dyDescent="0.25">
      <c r="D84" t="s">
        <v>213</v>
      </c>
      <c r="E84" t="s">
        <v>47</v>
      </c>
      <c r="F84" s="7">
        <v>4</v>
      </c>
      <c r="G84" t="s">
        <v>214</v>
      </c>
      <c r="H84" s="8">
        <v>1.2</v>
      </c>
    </row>
    <row r="86" spans="4:8" x14ac:dyDescent="0.25">
      <c r="D86" t="s">
        <v>82</v>
      </c>
    </row>
    <row r="87" spans="4:8" x14ac:dyDescent="0.25">
      <c r="D87" t="s">
        <v>83</v>
      </c>
      <c r="E87" t="s">
        <v>84</v>
      </c>
    </row>
    <row r="88" spans="4:8" x14ac:dyDescent="0.25">
      <c r="D88" t="s">
        <v>85</v>
      </c>
      <c r="E88" cm="1">
        <f t="array" aca="1" ref="E88" ca="1">_xll.RiskOutput("yearly sales")+O47</f>
        <v>81037.513156824571</v>
      </c>
    </row>
    <row r="89" spans="4:8" x14ac:dyDescent="0.25">
      <c r="D89" t="s">
        <v>86</v>
      </c>
      <c r="E89">
        <f ca="1">SUM(D50:D59)</f>
        <v>538899.46249288344</v>
      </c>
    </row>
    <row r="90" spans="4:8" x14ac:dyDescent="0.25">
      <c r="D90" t="s">
        <v>87</v>
      </c>
      <c r="E90">
        <f ca="1">SUM(C50:C59)</f>
        <v>167058.83337279386</v>
      </c>
    </row>
    <row r="91" spans="4:8" x14ac:dyDescent="0.25">
      <c r="D91" t="s">
        <v>60</v>
      </c>
      <c r="E91" s="4">
        <f>SUM(E50:E54)</f>
        <v>360300</v>
      </c>
      <c r="F91" t="s">
        <v>89</v>
      </c>
      <c r="G91" s="4" cm="1">
        <f t="array" aca="1" ref="G91" ca="1">_xll.RiskOutput("yearly costs")+E90+E91+E92</f>
        <v>528451.33910572284</v>
      </c>
    </row>
    <row r="92" spans="4:8" x14ac:dyDescent="0.25">
      <c r="D92" t="s">
        <v>213</v>
      </c>
      <c r="E92">
        <f ca="1">AF40</f>
        <v>1092.5057329290426</v>
      </c>
    </row>
    <row r="93" spans="4:8" x14ac:dyDescent="0.25">
      <c r="D93" t="s">
        <v>88</v>
      </c>
      <c r="E93" s="4" cm="1">
        <f t="array" aca="1" ref="E93" ca="1">_xll.RiskOutput()+D60-(C60+E60+E92)</f>
        <v>10448.123387160595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senseInfo</vt:lpstr>
      <vt:lpstr>_AdvSensInfo_</vt:lpstr>
      <vt:lpstr>ro_HiddenInfo</vt:lpstr>
      <vt:lpstr>RiskSerializationData8</vt:lpstr>
      <vt:lpstr>rsklibSimData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Islam</dc:creator>
  <cp:lastModifiedBy>Shafin Islam</cp:lastModifiedBy>
  <dcterms:created xsi:type="dcterms:W3CDTF">2024-10-25T06:19:13Z</dcterms:created>
  <dcterms:modified xsi:type="dcterms:W3CDTF">2024-10-30T10:33:46Z</dcterms:modified>
</cp:coreProperties>
</file>