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JABER\Desktop\github\Data Analysis\"/>
    </mc:Choice>
  </mc:AlternateContent>
  <xr:revisionPtr revIDLastSave="0" documentId="13_ncr:1_{A9E61364-5245-40E9-9D37-7FFE982941DE}" xr6:coauthVersionLast="47" xr6:coauthVersionMax="47" xr10:uidLastSave="{00000000-0000-0000-0000-000000000000}"/>
  <bookViews>
    <workbookView xWindow="-108" yWindow="-108" windowWidth="23256" windowHeight="12576" firstSheet="3" activeTab="4" xr2:uid="{00000000-000D-0000-FFFF-FFFF00000000}"/>
  </bookViews>
  <sheets>
    <sheet name="power query" sheetId="3" r:id="rId1"/>
    <sheet name="Sheet4" sheetId="5" r:id="rId2"/>
    <sheet name="Sheet1" sheetId="1" r:id="rId3"/>
    <sheet name="operation 1" sheetId="4" r:id="rId4"/>
    <sheet name="Income Source" sheetId="7" r:id="rId5"/>
    <sheet name="Project Status" sheetId="10" r:id="rId6"/>
    <sheet name="Sales Process" sheetId="9" r:id="rId7"/>
    <sheet name="Geographically" sheetId="8" r:id="rId8"/>
  </sheets>
  <definedNames>
    <definedName name="_xlcn.WorksheetConnection_financialdashbord.xlsxTable31" hidden="1">Table3[]</definedName>
    <definedName name="ExternalData_1" localSheetId="0" hidden="1">'power query'!$A$1:$I$901</definedName>
    <definedName name="Slicer_Year">#N/A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financial dashbord.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4" l="1"/>
  <c r="I7" i="4"/>
  <c r="I8" i="4"/>
  <c r="I9" i="4"/>
  <c r="I10" i="4"/>
  <c r="I5" i="4"/>
  <c r="P26" i="4"/>
  <c r="Q26" i="4" s="1"/>
  <c r="M6" i="4"/>
  <c r="L6" i="4"/>
  <c r="P24" i="4"/>
  <c r="Q20" i="4"/>
  <c r="Q21" i="4"/>
  <c r="Q19" i="4"/>
  <c r="P6" i="4"/>
  <c r="P20" i="4"/>
  <c r="Q6" i="4" l="1"/>
  <c r="Q24" i="4"/>
  <c r="Q18" i="4"/>
  <c r="P21" i="4"/>
  <c r="P18" i="4"/>
  <c r="Q17" i="4"/>
  <c r="P19" i="4"/>
  <c r="Q16" i="4"/>
  <c r="P17" i="4"/>
  <c r="P1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758AF6-3CE4-4C84-B0B4-461EDF4B505C}"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2" xr16:uid="{F21BE5F5-915B-4A24-8E70-DAE41DD3ACE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13643F0-577A-4F2E-82AC-42EBB7C1FDFD}" name="WorksheetConnection_financial dashbord.xlsx!Table3" type="102" refreshedVersion="8" minRefreshableVersion="5">
    <extLst>
      <ext xmlns:x15="http://schemas.microsoft.com/office/spreadsheetml/2010/11/main" uri="{DE250136-89BD-433C-8126-D09CA5730AF9}">
        <x15:connection id="Table3">
          <x15:rangePr sourceName="_xlcn.WorksheetConnection_financialdashbord.xlsxTable31"/>
        </x15:connection>
      </ext>
    </extLst>
  </connection>
</connections>
</file>

<file path=xl/sharedStrings.xml><?xml version="1.0" encoding="utf-8"?>
<sst xmlns="http://schemas.openxmlformats.org/spreadsheetml/2006/main" count="7259" uniqueCount="63">
  <si>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</si>
  <si>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</si>
  <si>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</si>
  <si>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</si>
  <si>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</si>
  <si>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</si>
  <si>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</si>
  <si>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</si>
  <si>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</si>
  <si>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</si>
  <si>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</si>
  <si>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</si>
  <si>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</si>
  <si>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</si>
  <si>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</si>
  <si>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</si>
  <si>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</si>
  <si>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</si>
  <si>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</si>
  <si>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</si>
  <si>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</si>
  <si>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</si>
  <si>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</si>
  <si>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</si>
  <si>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</si>
  <si>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</si>
  <si>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</si>
  <si>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</si>
  <si>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</si>
  <si>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</si>
  <si>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</si>
  <si>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</si>
  <si>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</si>
  <si>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</si>
  <si>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</si>
  <si>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</si>
  <si>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</si>
  <si>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</si>
  <si>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</si>
  <si>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</si>
  <si>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</si>
  <si>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</si>
  <si>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</si>
  <si>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</si>
  <si>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</si>
  <si>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</si>
  <si>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Target Income</t>
  </si>
  <si>
    <t>X</t>
  </si>
  <si>
    <t>Y</t>
  </si>
  <si>
    <t>Sum of Income2</t>
  </si>
  <si>
    <t>max</t>
  </si>
  <si>
    <t>min</t>
  </si>
  <si>
    <t>Sum of Counts</t>
  </si>
  <si>
    <t>income average per month</t>
  </si>
  <si>
    <t>loss</t>
  </si>
  <si>
    <t>avg profit</t>
  </si>
  <si>
    <t>avg loss</t>
  </si>
  <si>
    <t>earning</t>
  </si>
  <si>
    <t>distance from earning</t>
  </si>
  <si>
    <t>Sum of Counts2</t>
  </si>
  <si>
    <t>item count</t>
  </si>
  <si>
    <t>income</t>
  </si>
  <si>
    <t>target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</si>
</sst>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0"/>
      <name val="Arial"/>
      <family val="2"/>
    </font>
    <font>
      <sz val="11"/>
      <color theme="0"/>
      <name val="Calibri"/>
      <family val="2"/>
      <scheme val="minor"/>
    </font>
  </fonts>
  <fills count="4">
    <fill>
      <patternFill patternType="none"/>
    </fill>
    <fill>
      <patternFill patternType="gray125"/>
    </fill>
    <fill>
      <patternFill patternType="solid">
        <fgColor rgb="FF5A2BCB"/>
        <bgColor indexed="64"/>
      </patternFill>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44" fontId="0" fillId="0" borderId="0" xfId="2" applyFont="1"/>
    <xf numFmtId="44" fontId="2" fillId="2" borderId="0" xfId="2" applyFont="1" applyFill="1" applyAlignment="1">
      <alignment horizontal="center" vertical="center"/>
    </xf>
    <xf numFmtId="44" fontId="0" fillId="0" borderId="0" xfId="2" applyFont="1" applyFill="1" applyBorder="1" applyAlignment="1">
      <alignment horizontal="center" vertical="center"/>
    </xf>
    <xf numFmtId="44" fontId="0" fillId="0" borderId="0" xfId="2" applyFont="1" applyFill="1" applyBorder="1"/>
    <xf numFmtId="44" fontId="0" fillId="0" borderId="0" xfId="2" applyFont="1" applyAlignment="1">
      <alignment horizontal="center" vertical="center"/>
    </xf>
    <xf numFmtId="0" fontId="0" fillId="0" borderId="0" xfId="0" pivotButton="1"/>
    <xf numFmtId="10" fontId="0" fillId="0" borderId="0" xfId="0" applyNumberFormat="1"/>
    <xf numFmtId="9" fontId="0" fillId="0" borderId="0" xfId="3" applyFont="1"/>
    <xf numFmtId="0" fontId="0" fillId="0" borderId="0" xfId="0" applyAlignment="1">
      <alignment horizontal="center"/>
    </xf>
    <xf numFmtId="9" fontId="0" fillId="0" borderId="0" xfId="3" applyFont="1" applyAlignment="1">
      <alignment horizontal="center"/>
    </xf>
    <xf numFmtId="9" fontId="0" fillId="0" borderId="0" xfId="0" applyNumberFormat="1" applyAlignment="1">
      <alignment horizontal="center"/>
    </xf>
    <xf numFmtId="0" fontId="0" fillId="3" borderId="0" xfId="0" applyFill="1"/>
    <xf numFmtId="0" fontId="0" fillId="0" borderId="0" xfId="0" applyNumberFormat="1"/>
    <xf numFmtId="0" fontId="3" fillId="3" borderId="0" xfId="0" applyFont="1" applyFill="1" applyProtection="1"/>
    <xf numFmtId="0" fontId="0" fillId="3" borderId="0" xfId="0" applyFill="1" applyProtection="1"/>
  </cellXfs>
  <cellStyles count="4">
    <cellStyle name="Comma" xfId="1" builtinId="3"/>
    <cellStyle name="Currency" xfId="2" builtinId="4"/>
    <cellStyle name="Normal" xfId="0" builtinId="0"/>
    <cellStyle name="Percent" xfId="3" builtinId="5"/>
  </cellStyles>
  <dxfs count="19">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rgb="FF2000C0"/>
        <name val="Calibri"/>
        <family val="2"/>
        <scheme val="minor"/>
      </font>
      <fill>
        <patternFill>
          <bgColor theme="1"/>
        </patternFill>
      </fill>
      <border>
        <vertical/>
        <horizontal/>
      </border>
    </dxf>
  </dxfs>
  <tableStyles count="1" defaultTableStyle="TableStyleMedium2" defaultPivotStyle="PivotStyleLight16">
    <tableStyle name="SlicerStyleLight1 2" pivot="0" table="0" count="10" xr9:uid="{236AA896-26D6-40FD-A098-3E6C0A81B49A}">
      <tableStyleElement type="wholeTable" dxfId="18"/>
      <tableStyleElement type="headerRow" dxfId="17"/>
    </tableStyle>
  </tableStyles>
  <colors>
    <mruColors>
      <color rgb="FF2000C0"/>
      <color rgb="FF990000"/>
      <color rgb="FF1D1D3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962875774548799E-2"/>
          <c:y val="5.0362116558390534E-2"/>
          <c:w val="0.9678925861062464"/>
          <c:h val="0.94057266342517554"/>
        </c:manualLayout>
      </c:layout>
      <c:bubbleChart>
        <c:varyColors val="0"/>
        <c:ser>
          <c:idx val="0"/>
          <c:order val="0"/>
          <c:tx>
            <c:v>bubble</c:v>
          </c:tx>
          <c:spPr>
            <a:solidFill>
              <a:srgbClr val="2000C0"/>
            </a:solidFill>
            <a:ln>
              <a:solidFill>
                <a:srgbClr val="2000C0"/>
              </a:solidFill>
            </a:ln>
          </c:spPr>
          <c:invertIfNegative val="0"/>
          <c:xVal>
            <c:numRef>
              <c:f>'operation 1'!$R$16:$R$21</c:f>
              <c:numCache>
                <c:formatCode>General</c:formatCode>
                <c:ptCount val="6"/>
                <c:pt idx="0">
                  <c:v>5.3</c:v>
                </c:pt>
                <c:pt idx="1">
                  <c:v>8.5</c:v>
                </c:pt>
                <c:pt idx="2">
                  <c:v>4.5</c:v>
                </c:pt>
                <c:pt idx="3">
                  <c:v>6.5</c:v>
                </c:pt>
                <c:pt idx="4">
                  <c:v>8.5</c:v>
                </c:pt>
                <c:pt idx="5">
                  <c:v>2.5</c:v>
                </c:pt>
              </c:numCache>
            </c:numRef>
          </c:xVal>
          <c:yVal>
            <c:numRef>
              <c:f>'operation 1'!$S$16:$S$21</c:f>
              <c:numCache>
                <c:formatCode>General</c:formatCode>
                <c:ptCount val="6"/>
                <c:pt idx="0">
                  <c:v>2</c:v>
                </c:pt>
                <c:pt idx="1">
                  <c:v>2.5</c:v>
                </c:pt>
                <c:pt idx="2">
                  <c:v>10</c:v>
                </c:pt>
                <c:pt idx="3">
                  <c:v>12</c:v>
                </c:pt>
                <c:pt idx="4">
                  <c:v>8</c:v>
                </c:pt>
                <c:pt idx="5">
                  <c:v>4.7</c:v>
                </c:pt>
              </c:numCache>
            </c:numRef>
          </c:yVal>
          <c:bubbleSize>
            <c:numRef>
              <c:f>'operation 1'!$B$4:$B$9</c:f>
              <c:numCache>
                <c:formatCode>General</c:formatCode>
                <c:ptCount val="6"/>
                <c:pt idx="0">
                  <c:v>0</c:v>
                </c:pt>
                <c:pt idx="1">
                  <c:v>117541.05249999998</c:v>
                </c:pt>
                <c:pt idx="2">
                  <c:v>77421.900000000009</c:v>
                </c:pt>
                <c:pt idx="3">
                  <c:v>157387.38500000001</c:v>
                </c:pt>
                <c:pt idx="4">
                  <c:v>61203.859999999986</c:v>
                </c:pt>
                <c:pt idx="5">
                  <c:v>130229.14500000003</c:v>
                </c:pt>
              </c:numCache>
            </c:numRef>
          </c:bubbleSize>
          <c:bubble3D val="0"/>
          <c:extLst>
            <c:ext xmlns:c16="http://schemas.microsoft.com/office/drawing/2014/chart" uri="{C3380CC4-5D6E-409C-BE32-E72D297353CC}">
              <c16:uniqueId val="{00000000-8C16-4355-B2BF-616EBD5D5531}"/>
            </c:ext>
          </c:extLst>
        </c:ser>
        <c:ser>
          <c:idx val="1"/>
          <c:order val="1"/>
          <c:tx>
            <c:v>MAX</c:v>
          </c:tx>
          <c:spPr>
            <a:gradFill flip="none" rotWithShape="1">
              <a:gsLst>
                <a:gs pos="53000">
                  <a:srgbClr val="2000C0"/>
                </a:gs>
                <a:gs pos="93000">
                  <a:srgbClr val="990000"/>
                </a:gs>
                <a:gs pos="11000">
                  <a:srgbClr val="00B0F0">
                    <a:lumMod val="75000"/>
                    <a:lumOff val="25000"/>
                  </a:srgbClr>
                </a:gs>
              </a:gsLst>
              <a:path path="circle">
                <a:fillToRect l="100000" t="100000"/>
              </a:path>
              <a:tileRect r="-100000" b="-100000"/>
            </a:gradFill>
            <a:ln w="25400"/>
          </c:spPr>
          <c:invertIfNegative val="0"/>
          <c:dLbls>
            <c:numFmt formatCode="&quot;$&quot;#,##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xVal>
            <c:numRef>
              <c:f>'operation 1'!$R$16:$R$21</c:f>
              <c:numCache>
                <c:formatCode>General</c:formatCode>
                <c:ptCount val="6"/>
                <c:pt idx="0">
                  <c:v>5.3</c:v>
                </c:pt>
                <c:pt idx="1">
                  <c:v>8.5</c:v>
                </c:pt>
                <c:pt idx="2">
                  <c:v>4.5</c:v>
                </c:pt>
                <c:pt idx="3">
                  <c:v>6.5</c:v>
                </c:pt>
                <c:pt idx="4">
                  <c:v>8.5</c:v>
                </c:pt>
                <c:pt idx="5">
                  <c:v>2.5</c:v>
                </c:pt>
              </c:numCache>
            </c:numRef>
          </c:xVal>
          <c:yVal>
            <c:numRef>
              <c:f>'operation 1'!$S$16:$S$21</c:f>
              <c:numCache>
                <c:formatCode>General</c:formatCode>
                <c:ptCount val="6"/>
                <c:pt idx="0">
                  <c:v>2</c:v>
                </c:pt>
                <c:pt idx="1">
                  <c:v>2.5</c:v>
                </c:pt>
                <c:pt idx="2">
                  <c:v>10</c:v>
                </c:pt>
                <c:pt idx="3">
                  <c:v>12</c:v>
                </c:pt>
                <c:pt idx="4">
                  <c:v>8</c:v>
                </c:pt>
                <c:pt idx="5">
                  <c:v>4.7</c:v>
                </c:pt>
              </c:numCache>
            </c:numRef>
          </c:yVal>
          <c:bubbleSize>
            <c:numRef>
              <c:f>'operation 1'!$P$16:$P$21</c:f>
              <c:numCache>
                <c:formatCode>General</c:formatCode>
                <c:ptCount val="6"/>
                <c:pt idx="0">
                  <c:v>0</c:v>
                </c:pt>
                <c:pt idx="1">
                  <c:v>0</c:v>
                </c:pt>
                <c:pt idx="2">
                  <c:v>0</c:v>
                </c:pt>
                <c:pt idx="3">
                  <c:v>0</c:v>
                </c:pt>
                <c:pt idx="4">
                  <c:v>0</c:v>
                </c:pt>
                <c:pt idx="5">
                  <c:v>177100</c:v>
                </c:pt>
              </c:numCache>
            </c:numRef>
          </c:bubbleSize>
          <c:bubble3D val="0"/>
          <c:extLst>
            <c:ext xmlns:c16="http://schemas.microsoft.com/office/drawing/2014/chart" uri="{C3380CC4-5D6E-409C-BE32-E72D297353CC}">
              <c16:uniqueId val="{00000001-8C16-4355-B2BF-616EBD5D5531}"/>
            </c:ext>
          </c:extLst>
        </c:ser>
        <c:ser>
          <c:idx val="2"/>
          <c:order val="2"/>
          <c:tx>
            <c:v>min</c:v>
          </c:tx>
          <c:spPr>
            <a:solidFill>
              <a:srgbClr val="2000C0"/>
            </a:solidFill>
            <a:ln w="25400"/>
            <a:effectLst>
              <a:outerShdw blurRad="50800" dist="38100" dir="16200000" rotWithShape="0">
                <a:prstClr val="black">
                  <a:alpha val="40000"/>
                </a:prstClr>
              </a:outerShdw>
            </a:effectLst>
          </c:spPr>
          <c:invertIfNegative val="0"/>
          <c:dLbls>
            <c:numFmt formatCode="&quot;$&quot;#,##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xVal>
            <c:numRef>
              <c:f>'operation 1'!$R$16:$R$21</c:f>
              <c:numCache>
                <c:formatCode>General</c:formatCode>
                <c:ptCount val="6"/>
                <c:pt idx="0">
                  <c:v>5.3</c:v>
                </c:pt>
                <c:pt idx="1">
                  <c:v>8.5</c:v>
                </c:pt>
                <c:pt idx="2">
                  <c:v>4.5</c:v>
                </c:pt>
                <c:pt idx="3">
                  <c:v>6.5</c:v>
                </c:pt>
                <c:pt idx="4">
                  <c:v>8.5</c:v>
                </c:pt>
                <c:pt idx="5">
                  <c:v>2.5</c:v>
                </c:pt>
              </c:numCache>
            </c:numRef>
          </c:xVal>
          <c:yVal>
            <c:numRef>
              <c:f>'operation 1'!$S$16:$S$21</c:f>
              <c:numCache>
                <c:formatCode>General</c:formatCode>
                <c:ptCount val="6"/>
                <c:pt idx="0">
                  <c:v>2</c:v>
                </c:pt>
                <c:pt idx="1">
                  <c:v>2.5</c:v>
                </c:pt>
                <c:pt idx="2">
                  <c:v>10</c:v>
                </c:pt>
                <c:pt idx="3">
                  <c:v>12</c:v>
                </c:pt>
                <c:pt idx="4">
                  <c:v>8</c:v>
                </c:pt>
                <c:pt idx="5">
                  <c:v>4.7</c:v>
                </c:pt>
              </c:numCache>
            </c:numRef>
          </c:yVal>
          <c:bubbleSize>
            <c:numRef>
              <c:f>'operation 1'!$Q$16:$Q$21</c:f>
              <c:numCache>
                <c:formatCode>General</c:formatCode>
                <c:ptCount val="6"/>
                <c:pt idx="0">
                  <c:v>117541.05249999998</c:v>
                </c:pt>
                <c:pt idx="1">
                  <c:v>77421.900000000009</c:v>
                </c:pt>
                <c:pt idx="2">
                  <c:v>157387.38500000001</c:v>
                </c:pt>
                <c:pt idx="3">
                  <c:v>61203.859999999986</c:v>
                </c:pt>
                <c:pt idx="4">
                  <c:v>130229.14500000003</c:v>
                </c:pt>
                <c:pt idx="5">
                  <c:v>0</c:v>
                </c:pt>
              </c:numCache>
            </c:numRef>
          </c:bubbleSize>
          <c:bubble3D val="0"/>
          <c:extLst>
            <c:ext xmlns:c16="http://schemas.microsoft.com/office/drawing/2014/chart" uri="{C3380CC4-5D6E-409C-BE32-E72D297353CC}">
              <c16:uniqueId val="{00000002-8C16-4355-B2BF-616EBD5D5531}"/>
            </c:ext>
          </c:extLst>
        </c:ser>
        <c:dLbls>
          <c:showLegendKey val="0"/>
          <c:showVal val="0"/>
          <c:showCatName val="0"/>
          <c:showSerName val="0"/>
          <c:showPercent val="0"/>
          <c:showBubbleSize val="0"/>
        </c:dLbls>
        <c:bubbleScale val="100"/>
        <c:showNegBubbles val="0"/>
        <c:axId val="982403631"/>
        <c:axId val="982405551"/>
      </c:bubbleChart>
      <c:valAx>
        <c:axId val="982403631"/>
        <c:scaling>
          <c:orientation val="minMax"/>
        </c:scaling>
        <c:delete val="1"/>
        <c:axPos val="b"/>
        <c:numFmt formatCode="General" sourceLinked="1"/>
        <c:majorTickMark val="none"/>
        <c:minorTickMark val="none"/>
        <c:tickLblPos val="nextTo"/>
        <c:crossAx val="982405551"/>
        <c:crosses val="autoZero"/>
        <c:crossBetween val="midCat"/>
      </c:valAx>
      <c:valAx>
        <c:axId val="982405551"/>
        <c:scaling>
          <c:orientation val="minMax"/>
        </c:scaling>
        <c:delete val="1"/>
        <c:axPos val="l"/>
        <c:numFmt formatCode="General" sourceLinked="1"/>
        <c:majorTickMark val="none"/>
        <c:minorTickMark val="none"/>
        <c:tickLblPos val="nextTo"/>
        <c:crossAx val="982403631"/>
        <c:crosses val="autoZero"/>
        <c:crossBetween val="midCat"/>
      </c:valAx>
      <c:spPr>
        <a:solidFill>
          <a:schemeClr val="tx1"/>
        </a:solidFill>
        <a:ln>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v>PRODUCCT IN MONTH</c:v>
          </c:tx>
          <c:spPr>
            <a:solidFill>
              <a:srgbClr val="2000C0"/>
            </a:solidFill>
            <a:ln>
              <a:noFill/>
            </a:ln>
            <a:effectLst/>
          </c:spPr>
          <c:cat>
            <c:strRef>
              <c:f>'operation 1'!$C$22:$C$33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'operation 1'!$D$22:$D$33</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5D3E-4163-8686-A4F3E95056A7}"/>
            </c:ext>
          </c:extLst>
        </c:ser>
        <c:dLbls>
          <c:showLegendKey val="0"/>
          <c:showVal val="0"/>
          <c:showCatName val="0"/>
          <c:showSerName val="0"/>
          <c:showPercent val="0"/>
          <c:showBubbleSize val="0"/>
        </c:dLbls>
        <c:axId val="896394895"/>
        <c:axId val="1223559903"/>
      </c:areaChart>
      <c:catAx>
        <c:axId val="896394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3559903"/>
        <c:crosses val="autoZero"/>
        <c:auto val="1"/>
        <c:lblAlgn val="ctr"/>
        <c:lblOffset val="100"/>
        <c:noMultiLvlLbl val="0"/>
      </c:catAx>
      <c:valAx>
        <c:axId val="1223559903"/>
        <c:scaling>
          <c:orientation val="minMax"/>
        </c:scaling>
        <c:delete val="1"/>
        <c:axPos val="l"/>
        <c:numFmt formatCode="General" sourceLinked="1"/>
        <c:majorTickMark val="out"/>
        <c:minorTickMark val="none"/>
        <c:tickLblPos val="nextTo"/>
        <c:crossAx val="896394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v>circle</c:v>
          </c:tx>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c:spPr>
          <c:dPt>
            <c:idx val="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01-561E-4E58-8EB2-73BECE202B65}"/>
              </c:ext>
            </c:extLst>
          </c:dPt>
          <c:dPt>
            <c:idx val="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03-561E-4E58-8EB2-73BECE202B65}"/>
              </c:ext>
            </c:extLst>
          </c:dPt>
          <c:dPt>
            <c:idx val="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05-561E-4E58-8EB2-73BECE202B65}"/>
              </c:ext>
            </c:extLst>
          </c:dPt>
          <c:dPt>
            <c:idx val="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07-561E-4E58-8EB2-73BECE202B65}"/>
              </c:ext>
            </c:extLst>
          </c:dPt>
          <c:dPt>
            <c:idx val="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09-561E-4E58-8EB2-73BECE202B65}"/>
              </c:ext>
            </c:extLst>
          </c:dPt>
          <c:dPt>
            <c:idx val="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0B-561E-4E58-8EB2-73BECE202B65}"/>
              </c:ext>
            </c:extLst>
          </c:dPt>
          <c:dPt>
            <c:idx val="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0D-561E-4E58-8EB2-73BECE202B65}"/>
              </c:ext>
            </c:extLst>
          </c:dPt>
          <c:dPt>
            <c:idx val="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0F-561E-4E58-8EB2-73BECE202B65}"/>
              </c:ext>
            </c:extLst>
          </c:dPt>
          <c:dPt>
            <c:idx val="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11-561E-4E58-8EB2-73BECE202B65}"/>
              </c:ext>
            </c:extLst>
          </c:dPt>
          <c:dPt>
            <c:idx val="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13-561E-4E58-8EB2-73BECE202B65}"/>
              </c:ext>
            </c:extLst>
          </c:dPt>
          <c:dPt>
            <c:idx val="1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15-561E-4E58-8EB2-73BECE202B65}"/>
              </c:ext>
            </c:extLst>
          </c:dPt>
          <c:dPt>
            <c:idx val="1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17-561E-4E58-8EB2-73BECE202B65}"/>
              </c:ext>
            </c:extLst>
          </c:dPt>
          <c:dPt>
            <c:idx val="1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19-561E-4E58-8EB2-73BECE202B65}"/>
              </c:ext>
            </c:extLst>
          </c:dPt>
          <c:dPt>
            <c:idx val="1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1B-561E-4E58-8EB2-73BECE202B65}"/>
              </c:ext>
            </c:extLst>
          </c:dPt>
          <c:dPt>
            <c:idx val="1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1D-561E-4E58-8EB2-73BECE202B65}"/>
              </c:ext>
            </c:extLst>
          </c:dPt>
          <c:dPt>
            <c:idx val="1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1F-561E-4E58-8EB2-73BECE202B65}"/>
              </c:ext>
            </c:extLst>
          </c:dPt>
          <c:dPt>
            <c:idx val="1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21-561E-4E58-8EB2-73BECE202B65}"/>
              </c:ext>
            </c:extLst>
          </c:dPt>
          <c:dPt>
            <c:idx val="1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23-561E-4E58-8EB2-73BECE202B65}"/>
              </c:ext>
            </c:extLst>
          </c:dPt>
          <c:dPt>
            <c:idx val="1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25-561E-4E58-8EB2-73BECE202B65}"/>
              </c:ext>
            </c:extLst>
          </c:dPt>
          <c:dPt>
            <c:idx val="1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27-561E-4E58-8EB2-73BECE202B65}"/>
              </c:ext>
            </c:extLst>
          </c:dPt>
          <c:dPt>
            <c:idx val="2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29-561E-4E58-8EB2-73BECE202B65}"/>
              </c:ext>
            </c:extLst>
          </c:dPt>
          <c:dPt>
            <c:idx val="2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2B-561E-4E58-8EB2-73BECE202B65}"/>
              </c:ext>
            </c:extLst>
          </c:dPt>
          <c:dPt>
            <c:idx val="2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2D-561E-4E58-8EB2-73BECE202B65}"/>
              </c:ext>
            </c:extLst>
          </c:dPt>
          <c:dPt>
            <c:idx val="2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2F-561E-4E58-8EB2-73BECE202B65}"/>
              </c:ext>
            </c:extLst>
          </c:dPt>
          <c:dPt>
            <c:idx val="2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31-561E-4E58-8EB2-73BECE202B65}"/>
              </c:ext>
            </c:extLst>
          </c:dPt>
          <c:dPt>
            <c:idx val="2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33-561E-4E58-8EB2-73BECE202B65}"/>
              </c:ext>
            </c:extLst>
          </c:dPt>
          <c:dPt>
            <c:idx val="2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35-561E-4E58-8EB2-73BECE202B65}"/>
              </c:ext>
            </c:extLst>
          </c:dPt>
          <c:dPt>
            <c:idx val="2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37-561E-4E58-8EB2-73BECE202B65}"/>
              </c:ext>
            </c:extLst>
          </c:dPt>
          <c:dPt>
            <c:idx val="2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39-561E-4E58-8EB2-73BECE202B65}"/>
              </c:ext>
            </c:extLst>
          </c:dPt>
          <c:dPt>
            <c:idx val="2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3B-561E-4E58-8EB2-73BECE202B65}"/>
              </c:ext>
            </c:extLst>
          </c:dPt>
          <c:dPt>
            <c:idx val="3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3D-561E-4E58-8EB2-73BECE202B65}"/>
              </c:ext>
            </c:extLst>
          </c:dPt>
          <c:dPt>
            <c:idx val="3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3F-561E-4E58-8EB2-73BECE202B65}"/>
              </c:ext>
            </c:extLst>
          </c:dPt>
          <c:dPt>
            <c:idx val="3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41-561E-4E58-8EB2-73BECE202B65}"/>
              </c:ext>
            </c:extLst>
          </c:dPt>
          <c:dPt>
            <c:idx val="3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43-561E-4E58-8EB2-73BECE202B65}"/>
              </c:ext>
            </c:extLst>
          </c:dPt>
          <c:dPt>
            <c:idx val="3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45-561E-4E58-8EB2-73BECE202B65}"/>
              </c:ext>
            </c:extLst>
          </c:dPt>
          <c:dPt>
            <c:idx val="3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47-561E-4E58-8EB2-73BECE202B65}"/>
              </c:ext>
            </c:extLst>
          </c:dPt>
          <c:dPt>
            <c:idx val="3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49-561E-4E58-8EB2-73BECE202B65}"/>
              </c:ext>
            </c:extLst>
          </c:dPt>
          <c:dPt>
            <c:idx val="3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4B-561E-4E58-8EB2-73BECE202B65}"/>
              </c:ext>
            </c:extLst>
          </c:dPt>
          <c:dPt>
            <c:idx val="3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4D-561E-4E58-8EB2-73BECE202B65}"/>
              </c:ext>
            </c:extLst>
          </c:dPt>
          <c:dPt>
            <c:idx val="3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4F-561E-4E58-8EB2-73BECE202B65}"/>
              </c:ext>
            </c:extLst>
          </c:dPt>
          <c:dPt>
            <c:idx val="4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51-561E-4E58-8EB2-73BECE202B65}"/>
              </c:ext>
            </c:extLst>
          </c:dPt>
          <c:dPt>
            <c:idx val="4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53-561E-4E58-8EB2-73BECE202B65}"/>
              </c:ext>
            </c:extLst>
          </c:dPt>
          <c:dPt>
            <c:idx val="4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55-561E-4E58-8EB2-73BECE202B65}"/>
              </c:ext>
            </c:extLst>
          </c:dPt>
          <c:dPt>
            <c:idx val="4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57-561E-4E58-8EB2-73BECE202B65}"/>
              </c:ext>
            </c:extLst>
          </c:dPt>
          <c:dPt>
            <c:idx val="4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59-561E-4E58-8EB2-73BECE202B65}"/>
              </c:ext>
            </c:extLst>
          </c:dPt>
          <c:dPt>
            <c:idx val="4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5B-561E-4E58-8EB2-73BECE202B65}"/>
              </c:ext>
            </c:extLst>
          </c:dPt>
          <c:dPt>
            <c:idx val="4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5D-561E-4E58-8EB2-73BECE202B65}"/>
              </c:ext>
            </c:extLst>
          </c:dPt>
          <c:dPt>
            <c:idx val="4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5F-561E-4E58-8EB2-73BECE202B65}"/>
              </c:ext>
            </c:extLst>
          </c:dPt>
          <c:dPt>
            <c:idx val="4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61-561E-4E58-8EB2-73BECE202B65}"/>
              </c:ext>
            </c:extLst>
          </c:dPt>
          <c:dPt>
            <c:idx val="4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63-561E-4E58-8EB2-73BECE202B65}"/>
              </c:ext>
            </c:extLst>
          </c:dPt>
          <c:dPt>
            <c:idx val="5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65-561E-4E58-8EB2-73BECE202B65}"/>
              </c:ext>
            </c:extLst>
          </c:dPt>
          <c:dPt>
            <c:idx val="5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67-561E-4E58-8EB2-73BECE202B65}"/>
              </c:ext>
            </c:extLst>
          </c:dPt>
          <c:dPt>
            <c:idx val="5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69-561E-4E58-8EB2-73BECE202B65}"/>
              </c:ext>
            </c:extLst>
          </c:dPt>
          <c:dPt>
            <c:idx val="5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6B-561E-4E58-8EB2-73BECE202B65}"/>
              </c:ext>
            </c:extLst>
          </c:dPt>
          <c:dPt>
            <c:idx val="5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6D-561E-4E58-8EB2-73BECE202B65}"/>
              </c:ext>
            </c:extLst>
          </c:dPt>
          <c:dPt>
            <c:idx val="5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6F-561E-4E58-8EB2-73BECE202B65}"/>
              </c:ext>
            </c:extLst>
          </c:dPt>
          <c:dPt>
            <c:idx val="5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71-561E-4E58-8EB2-73BECE202B65}"/>
              </c:ext>
            </c:extLst>
          </c:dPt>
          <c:dPt>
            <c:idx val="5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73-561E-4E58-8EB2-73BECE202B65}"/>
              </c:ext>
            </c:extLst>
          </c:dPt>
          <c:dPt>
            <c:idx val="5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75-561E-4E58-8EB2-73BECE202B65}"/>
              </c:ext>
            </c:extLst>
          </c:dPt>
          <c:dPt>
            <c:idx val="5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77-561E-4E58-8EB2-73BECE202B65}"/>
              </c:ext>
            </c:extLst>
          </c:dPt>
          <c:dPt>
            <c:idx val="6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79-561E-4E58-8EB2-73BECE202B65}"/>
              </c:ext>
            </c:extLst>
          </c:dPt>
          <c:dPt>
            <c:idx val="6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7B-561E-4E58-8EB2-73BECE202B65}"/>
              </c:ext>
            </c:extLst>
          </c:dPt>
          <c:dPt>
            <c:idx val="6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7D-561E-4E58-8EB2-73BECE202B65}"/>
              </c:ext>
            </c:extLst>
          </c:dPt>
          <c:dPt>
            <c:idx val="6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7F-561E-4E58-8EB2-73BECE202B65}"/>
              </c:ext>
            </c:extLst>
          </c:dPt>
          <c:dPt>
            <c:idx val="6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81-561E-4E58-8EB2-73BECE202B65}"/>
              </c:ext>
            </c:extLst>
          </c:dPt>
          <c:dPt>
            <c:idx val="6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83-561E-4E58-8EB2-73BECE202B65}"/>
              </c:ext>
            </c:extLst>
          </c:dPt>
          <c:dPt>
            <c:idx val="6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85-561E-4E58-8EB2-73BECE202B65}"/>
              </c:ext>
            </c:extLst>
          </c:dPt>
          <c:dPt>
            <c:idx val="6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87-561E-4E58-8EB2-73BECE202B65}"/>
              </c:ext>
            </c:extLst>
          </c:dPt>
          <c:dPt>
            <c:idx val="6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89-561E-4E58-8EB2-73BECE202B65}"/>
              </c:ext>
            </c:extLst>
          </c:dPt>
          <c:dPt>
            <c:idx val="6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8B-561E-4E58-8EB2-73BECE202B65}"/>
              </c:ext>
            </c:extLst>
          </c:dPt>
          <c:dPt>
            <c:idx val="7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8D-561E-4E58-8EB2-73BECE202B65}"/>
              </c:ext>
            </c:extLst>
          </c:dPt>
          <c:dPt>
            <c:idx val="7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8F-561E-4E58-8EB2-73BECE202B65}"/>
              </c:ext>
            </c:extLst>
          </c:dPt>
          <c:dPt>
            <c:idx val="7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91-561E-4E58-8EB2-73BECE202B65}"/>
              </c:ext>
            </c:extLst>
          </c:dPt>
          <c:dPt>
            <c:idx val="7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93-561E-4E58-8EB2-73BECE202B65}"/>
              </c:ext>
            </c:extLst>
          </c:dPt>
          <c:dPt>
            <c:idx val="7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95-561E-4E58-8EB2-73BECE202B65}"/>
              </c:ext>
            </c:extLst>
          </c:dPt>
          <c:dPt>
            <c:idx val="7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97-561E-4E58-8EB2-73BECE202B65}"/>
              </c:ext>
            </c:extLst>
          </c:dPt>
          <c:dPt>
            <c:idx val="7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99-561E-4E58-8EB2-73BECE202B65}"/>
              </c:ext>
            </c:extLst>
          </c:dPt>
          <c:dPt>
            <c:idx val="7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9B-561E-4E58-8EB2-73BECE202B65}"/>
              </c:ext>
            </c:extLst>
          </c:dPt>
          <c:dPt>
            <c:idx val="7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9D-561E-4E58-8EB2-73BECE202B65}"/>
              </c:ext>
            </c:extLst>
          </c:dPt>
          <c:dPt>
            <c:idx val="7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9F-561E-4E58-8EB2-73BECE202B65}"/>
              </c:ext>
            </c:extLst>
          </c:dPt>
          <c:dPt>
            <c:idx val="8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A1-561E-4E58-8EB2-73BECE202B65}"/>
              </c:ext>
            </c:extLst>
          </c:dPt>
          <c:dPt>
            <c:idx val="8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A3-561E-4E58-8EB2-73BECE202B65}"/>
              </c:ext>
            </c:extLst>
          </c:dPt>
          <c:dPt>
            <c:idx val="8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A5-561E-4E58-8EB2-73BECE202B65}"/>
              </c:ext>
            </c:extLst>
          </c:dPt>
          <c:dPt>
            <c:idx val="8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A7-561E-4E58-8EB2-73BECE202B65}"/>
              </c:ext>
            </c:extLst>
          </c:dPt>
          <c:dPt>
            <c:idx val="8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A9-561E-4E58-8EB2-73BECE202B65}"/>
              </c:ext>
            </c:extLst>
          </c:dPt>
          <c:dPt>
            <c:idx val="8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AB-561E-4E58-8EB2-73BECE202B65}"/>
              </c:ext>
            </c:extLst>
          </c:dPt>
          <c:dPt>
            <c:idx val="8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AD-561E-4E58-8EB2-73BECE202B65}"/>
              </c:ext>
            </c:extLst>
          </c:dPt>
          <c:dPt>
            <c:idx val="8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AF-561E-4E58-8EB2-73BECE202B65}"/>
              </c:ext>
            </c:extLst>
          </c:dPt>
          <c:dPt>
            <c:idx val="8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B1-561E-4E58-8EB2-73BECE202B65}"/>
              </c:ext>
            </c:extLst>
          </c:dPt>
          <c:dPt>
            <c:idx val="8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B3-561E-4E58-8EB2-73BECE202B65}"/>
              </c:ext>
            </c:extLst>
          </c:dPt>
          <c:dPt>
            <c:idx val="9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B5-561E-4E58-8EB2-73BECE202B65}"/>
              </c:ext>
            </c:extLst>
          </c:dPt>
          <c:dPt>
            <c:idx val="91"/>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B7-561E-4E58-8EB2-73BECE202B65}"/>
              </c:ext>
            </c:extLst>
          </c:dPt>
          <c:dPt>
            <c:idx val="92"/>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B9-561E-4E58-8EB2-73BECE202B65}"/>
              </c:ext>
            </c:extLst>
          </c:dPt>
          <c:dPt>
            <c:idx val="93"/>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BB-561E-4E58-8EB2-73BECE202B65}"/>
              </c:ext>
            </c:extLst>
          </c:dPt>
          <c:dPt>
            <c:idx val="94"/>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BD-561E-4E58-8EB2-73BECE202B65}"/>
              </c:ext>
            </c:extLst>
          </c:dPt>
          <c:dPt>
            <c:idx val="95"/>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BF-561E-4E58-8EB2-73BECE202B65}"/>
              </c:ext>
            </c:extLst>
          </c:dPt>
          <c:dPt>
            <c:idx val="96"/>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C1-561E-4E58-8EB2-73BECE202B65}"/>
              </c:ext>
            </c:extLst>
          </c:dPt>
          <c:dPt>
            <c:idx val="97"/>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C3-561E-4E58-8EB2-73BECE202B65}"/>
              </c:ext>
            </c:extLst>
          </c:dPt>
          <c:dPt>
            <c:idx val="98"/>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C5-561E-4E58-8EB2-73BECE202B65}"/>
              </c:ext>
            </c:extLst>
          </c:dPt>
          <c:dPt>
            <c:idx val="99"/>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C7-561E-4E58-8EB2-73BECE202B65}"/>
              </c:ext>
            </c:extLst>
          </c:dPt>
          <c:dPt>
            <c:idx val="100"/>
            <c:bubble3D val="0"/>
            <c:spPr>
              <a:gradFill flip="none" rotWithShape="1">
                <a:gsLst>
                  <a:gs pos="46000">
                    <a:srgbClr val="6458D4"/>
                  </a:gs>
                  <a:gs pos="0">
                    <a:srgbClr val="2000C0"/>
                  </a:gs>
                  <a:gs pos="100000">
                    <a:srgbClr val="2000C0"/>
                  </a:gs>
                </a:gsLst>
                <a:path path="circle">
                  <a:fillToRect l="100000" t="100000"/>
                </a:path>
                <a:tileRect r="-100000" b="-100000"/>
              </a:gradFill>
              <a:ln w="44450">
                <a:solidFill>
                  <a:schemeClr val="tx1">
                    <a:alpha val="89000"/>
                  </a:schemeClr>
                </a:solidFill>
              </a:ln>
              <a:effectLst/>
            </c:spPr>
            <c:extLst>
              <c:ext xmlns:c16="http://schemas.microsoft.com/office/drawing/2014/chart" uri="{C3380CC4-5D6E-409C-BE32-E72D297353CC}">
                <c16:uniqueId val="{000000C9-561E-4E58-8EB2-73BECE202B65}"/>
              </c:ext>
            </c:extLst>
          </c:dPt>
          <c:val>
            <c:numLit>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numLit>
          </c:val>
          <c:extLst>
            <c:ext xmlns:c16="http://schemas.microsoft.com/office/drawing/2014/chart" uri="{C3380CC4-5D6E-409C-BE32-E72D297353CC}">
              <c16:uniqueId val="{000000CA-561E-4E58-8EB2-73BECE202B65}"/>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new_data</c:v>
          </c:tx>
          <c:spPr>
            <a:gradFill>
              <a:gsLst>
                <a:gs pos="0">
                  <a:schemeClr val="accent1">
                    <a:lumMod val="5000"/>
                    <a:lumOff val="95000"/>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c:spPr>
          <c:dPt>
            <c:idx val="0"/>
            <c:bubble3D val="0"/>
            <c:spPr>
              <a:gradFill>
                <a:gsLst>
                  <a:gs pos="0">
                    <a:srgbClr val="2000C0">
                      <a:alpha val="27000"/>
                    </a:srgbClr>
                  </a:gs>
                  <a:gs pos="100000">
                    <a:srgbClr val="C00000">
                      <a:alpha val="0"/>
                    </a:srgbClr>
                  </a:gs>
                </a:gsLst>
                <a:lin ang="5400000" scaled="1"/>
              </a:gradFill>
              <a:ln w="19050">
                <a:noFill/>
              </a:ln>
              <a:effectLst/>
            </c:spPr>
            <c:extLst>
              <c:ext xmlns:c16="http://schemas.microsoft.com/office/drawing/2014/chart" uri="{C3380CC4-5D6E-409C-BE32-E72D297353CC}">
                <c16:uniqueId val="{000000CC-561E-4E58-8EB2-73BECE202B65}"/>
              </c:ext>
            </c:extLst>
          </c:dPt>
          <c:dPt>
            <c:idx val="1"/>
            <c:bubble3D val="0"/>
            <c:spPr>
              <a:gradFill>
                <a:gsLst>
                  <a:gs pos="0">
                    <a:srgbClr val="990000">
                      <a:alpha val="90980"/>
                    </a:srgbClr>
                  </a:gs>
                  <a:gs pos="100000">
                    <a:schemeClr val="tx1">
                      <a:alpha val="0"/>
                      <a:lumMod val="0"/>
                    </a:schemeClr>
                  </a:gs>
                </a:gsLst>
                <a:lin ang="5400000" scaled="1"/>
              </a:gradFill>
              <a:ln w="19050">
                <a:noFill/>
              </a:ln>
              <a:effectLst/>
            </c:spPr>
            <c:extLst>
              <c:ext xmlns:c16="http://schemas.microsoft.com/office/drawing/2014/chart" uri="{C3380CC4-5D6E-409C-BE32-E72D297353CC}">
                <c16:uniqueId val="{000000CE-561E-4E58-8EB2-73BECE202B65}"/>
              </c:ext>
            </c:extLst>
          </c:dPt>
          <c:val>
            <c:numRef>
              <c:f>'operation 1'!$P$6:$Q$6</c:f>
              <c:numCache>
                <c:formatCode>0%</c:formatCode>
                <c:ptCount val="2"/>
                <c:pt idx="0">
                  <c:v>0.80193337589140479</c:v>
                </c:pt>
                <c:pt idx="1">
                  <c:v>0.19806662410859521</c:v>
                </c:pt>
              </c:numCache>
            </c:numRef>
          </c:val>
          <c:extLst>
            <c:ext xmlns:c16="http://schemas.microsoft.com/office/drawing/2014/chart" uri="{C3380CC4-5D6E-409C-BE32-E72D297353CC}">
              <c16:uniqueId val="{000000CF-561E-4E58-8EB2-73BECE202B65}"/>
            </c:ext>
          </c:extLst>
        </c:ser>
        <c:dLbls>
          <c:showLegendKey val="0"/>
          <c:showVal val="0"/>
          <c:showCatName val="0"/>
          <c:showSerName val="0"/>
          <c:showPercent val="0"/>
          <c:showBubbleSize val="0"/>
          <c:showLeaderLines val="1"/>
        </c:dLbls>
        <c:firstSliceAng val="0"/>
        <c:holeSize val="48"/>
      </c:doughnutChart>
      <c:spPr>
        <a:noFill/>
        <a:ln>
          <a:solidFill>
            <a:schemeClr val="tx1">
              <a:lumMod val="15000"/>
              <a:lumOff val="85000"/>
              <a:alpha val="94000"/>
            </a:schemeClr>
          </a:solid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041394875346674"/>
          <c:y val="0.10967460947239831"/>
          <c:w val="0.47917240102815484"/>
          <c:h val="0.74526962806607644"/>
        </c:manualLayout>
      </c:layout>
      <c:doughnutChart>
        <c:varyColors val="1"/>
        <c:ser>
          <c:idx val="0"/>
          <c:order val="0"/>
          <c:tx>
            <c:v>circle</c:v>
          </c:tx>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c:spPr>
          <c:dPt>
            <c:idx val="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13-AB05-4497-83B8-0820FC99E717}"/>
              </c:ext>
            </c:extLst>
          </c:dPt>
          <c:dPt>
            <c:idx val="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15-AB05-4497-83B8-0820FC99E717}"/>
              </c:ext>
            </c:extLst>
          </c:dPt>
          <c:dPt>
            <c:idx val="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17-AB05-4497-83B8-0820FC99E717}"/>
              </c:ext>
            </c:extLst>
          </c:dPt>
          <c:dPt>
            <c:idx val="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19-AB05-4497-83B8-0820FC99E717}"/>
              </c:ext>
            </c:extLst>
          </c:dPt>
          <c:dPt>
            <c:idx val="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1B-AB05-4497-83B8-0820FC99E717}"/>
              </c:ext>
            </c:extLst>
          </c:dPt>
          <c:dPt>
            <c:idx val="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1D-AB05-4497-83B8-0820FC99E717}"/>
              </c:ext>
            </c:extLst>
          </c:dPt>
          <c:dPt>
            <c:idx val="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1F-AB05-4497-83B8-0820FC99E717}"/>
              </c:ext>
            </c:extLst>
          </c:dPt>
          <c:dPt>
            <c:idx val="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21-AB05-4497-83B8-0820FC99E717}"/>
              </c:ext>
            </c:extLst>
          </c:dPt>
          <c:dPt>
            <c:idx val="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23-AB05-4497-83B8-0820FC99E717}"/>
              </c:ext>
            </c:extLst>
          </c:dPt>
          <c:dPt>
            <c:idx val="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25-AB05-4497-83B8-0820FC99E717}"/>
              </c:ext>
            </c:extLst>
          </c:dPt>
          <c:dPt>
            <c:idx val="1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27-AB05-4497-83B8-0820FC99E717}"/>
              </c:ext>
            </c:extLst>
          </c:dPt>
          <c:dPt>
            <c:idx val="1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29-AB05-4497-83B8-0820FC99E717}"/>
              </c:ext>
            </c:extLst>
          </c:dPt>
          <c:dPt>
            <c:idx val="1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2B-AB05-4497-83B8-0820FC99E717}"/>
              </c:ext>
            </c:extLst>
          </c:dPt>
          <c:dPt>
            <c:idx val="1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2D-AB05-4497-83B8-0820FC99E717}"/>
              </c:ext>
            </c:extLst>
          </c:dPt>
          <c:dPt>
            <c:idx val="1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2F-AB05-4497-83B8-0820FC99E717}"/>
              </c:ext>
            </c:extLst>
          </c:dPt>
          <c:dPt>
            <c:idx val="1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31-AB05-4497-83B8-0820FC99E717}"/>
              </c:ext>
            </c:extLst>
          </c:dPt>
          <c:dPt>
            <c:idx val="1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33-AB05-4497-83B8-0820FC99E717}"/>
              </c:ext>
            </c:extLst>
          </c:dPt>
          <c:dPt>
            <c:idx val="1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35-AB05-4497-83B8-0820FC99E717}"/>
              </c:ext>
            </c:extLst>
          </c:dPt>
          <c:dPt>
            <c:idx val="1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37-AB05-4497-83B8-0820FC99E717}"/>
              </c:ext>
            </c:extLst>
          </c:dPt>
          <c:dPt>
            <c:idx val="1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39-AB05-4497-83B8-0820FC99E717}"/>
              </c:ext>
            </c:extLst>
          </c:dPt>
          <c:dPt>
            <c:idx val="2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3B-AB05-4497-83B8-0820FC99E717}"/>
              </c:ext>
            </c:extLst>
          </c:dPt>
          <c:dPt>
            <c:idx val="2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3D-AB05-4497-83B8-0820FC99E717}"/>
              </c:ext>
            </c:extLst>
          </c:dPt>
          <c:dPt>
            <c:idx val="2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3F-AB05-4497-83B8-0820FC99E717}"/>
              </c:ext>
            </c:extLst>
          </c:dPt>
          <c:dPt>
            <c:idx val="2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41-AB05-4497-83B8-0820FC99E717}"/>
              </c:ext>
            </c:extLst>
          </c:dPt>
          <c:dPt>
            <c:idx val="2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43-AB05-4497-83B8-0820FC99E717}"/>
              </c:ext>
            </c:extLst>
          </c:dPt>
          <c:dPt>
            <c:idx val="2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45-AB05-4497-83B8-0820FC99E717}"/>
              </c:ext>
            </c:extLst>
          </c:dPt>
          <c:dPt>
            <c:idx val="2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47-AB05-4497-83B8-0820FC99E717}"/>
              </c:ext>
            </c:extLst>
          </c:dPt>
          <c:dPt>
            <c:idx val="2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49-AB05-4497-83B8-0820FC99E717}"/>
              </c:ext>
            </c:extLst>
          </c:dPt>
          <c:dPt>
            <c:idx val="2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4B-AB05-4497-83B8-0820FC99E717}"/>
              </c:ext>
            </c:extLst>
          </c:dPt>
          <c:dPt>
            <c:idx val="2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4D-AB05-4497-83B8-0820FC99E717}"/>
              </c:ext>
            </c:extLst>
          </c:dPt>
          <c:dPt>
            <c:idx val="3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4F-AB05-4497-83B8-0820FC99E717}"/>
              </c:ext>
            </c:extLst>
          </c:dPt>
          <c:dPt>
            <c:idx val="3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51-AB05-4497-83B8-0820FC99E717}"/>
              </c:ext>
            </c:extLst>
          </c:dPt>
          <c:dPt>
            <c:idx val="3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53-AB05-4497-83B8-0820FC99E717}"/>
              </c:ext>
            </c:extLst>
          </c:dPt>
          <c:dPt>
            <c:idx val="3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55-AB05-4497-83B8-0820FC99E717}"/>
              </c:ext>
            </c:extLst>
          </c:dPt>
          <c:dPt>
            <c:idx val="3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57-AB05-4497-83B8-0820FC99E717}"/>
              </c:ext>
            </c:extLst>
          </c:dPt>
          <c:dPt>
            <c:idx val="3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59-AB05-4497-83B8-0820FC99E717}"/>
              </c:ext>
            </c:extLst>
          </c:dPt>
          <c:dPt>
            <c:idx val="3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5B-AB05-4497-83B8-0820FC99E717}"/>
              </c:ext>
            </c:extLst>
          </c:dPt>
          <c:dPt>
            <c:idx val="3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5D-AB05-4497-83B8-0820FC99E717}"/>
              </c:ext>
            </c:extLst>
          </c:dPt>
          <c:dPt>
            <c:idx val="3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5F-AB05-4497-83B8-0820FC99E717}"/>
              </c:ext>
            </c:extLst>
          </c:dPt>
          <c:dPt>
            <c:idx val="3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61-AB05-4497-83B8-0820FC99E717}"/>
              </c:ext>
            </c:extLst>
          </c:dPt>
          <c:dPt>
            <c:idx val="4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63-AB05-4497-83B8-0820FC99E717}"/>
              </c:ext>
            </c:extLst>
          </c:dPt>
          <c:dPt>
            <c:idx val="4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65-AB05-4497-83B8-0820FC99E717}"/>
              </c:ext>
            </c:extLst>
          </c:dPt>
          <c:dPt>
            <c:idx val="4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67-AB05-4497-83B8-0820FC99E717}"/>
              </c:ext>
            </c:extLst>
          </c:dPt>
          <c:dPt>
            <c:idx val="4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69-AB05-4497-83B8-0820FC99E717}"/>
              </c:ext>
            </c:extLst>
          </c:dPt>
          <c:dPt>
            <c:idx val="4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6B-AB05-4497-83B8-0820FC99E717}"/>
              </c:ext>
            </c:extLst>
          </c:dPt>
          <c:dPt>
            <c:idx val="4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6D-AB05-4497-83B8-0820FC99E717}"/>
              </c:ext>
            </c:extLst>
          </c:dPt>
          <c:dPt>
            <c:idx val="4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6F-AB05-4497-83B8-0820FC99E717}"/>
              </c:ext>
            </c:extLst>
          </c:dPt>
          <c:dPt>
            <c:idx val="4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71-AB05-4497-83B8-0820FC99E717}"/>
              </c:ext>
            </c:extLst>
          </c:dPt>
          <c:dPt>
            <c:idx val="4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73-AB05-4497-83B8-0820FC99E717}"/>
              </c:ext>
            </c:extLst>
          </c:dPt>
          <c:dPt>
            <c:idx val="4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75-AB05-4497-83B8-0820FC99E717}"/>
              </c:ext>
            </c:extLst>
          </c:dPt>
          <c:dPt>
            <c:idx val="5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77-AB05-4497-83B8-0820FC99E717}"/>
              </c:ext>
            </c:extLst>
          </c:dPt>
          <c:dPt>
            <c:idx val="5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79-AB05-4497-83B8-0820FC99E717}"/>
              </c:ext>
            </c:extLst>
          </c:dPt>
          <c:dPt>
            <c:idx val="5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7B-AB05-4497-83B8-0820FC99E717}"/>
              </c:ext>
            </c:extLst>
          </c:dPt>
          <c:dPt>
            <c:idx val="5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7D-AB05-4497-83B8-0820FC99E717}"/>
              </c:ext>
            </c:extLst>
          </c:dPt>
          <c:dPt>
            <c:idx val="5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7F-AB05-4497-83B8-0820FC99E717}"/>
              </c:ext>
            </c:extLst>
          </c:dPt>
          <c:dPt>
            <c:idx val="5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81-AB05-4497-83B8-0820FC99E717}"/>
              </c:ext>
            </c:extLst>
          </c:dPt>
          <c:dPt>
            <c:idx val="5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83-AB05-4497-83B8-0820FC99E717}"/>
              </c:ext>
            </c:extLst>
          </c:dPt>
          <c:dPt>
            <c:idx val="5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85-AB05-4497-83B8-0820FC99E717}"/>
              </c:ext>
            </c:extLst>
          </c:dPt>
          <c:dPt>
            <c:idx val="5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87-AB05-4497-83B8-0820FC99E717}"/>
              </c:ext>
            </c:extLst>
          </c:dPt>
          <c:dPt>
            <c:idx val="5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89-AB05-4497-83B8-0820FC99E717}"/>
              </c:ext>
            </c:extLst>
          </c:dPt>
          <c:dPt>
            <c:idx val="6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8B-AB05-4497-83B8-0820FC99E717}"/>
              </c:ext>
            </c:extLst>
          </c:dPt>
          <c:dPt>
            <c:idx val="6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8D-AB05-4497-83B8-0820FC99E717}"/>
              </c:ext>
            </c:extLst>
          </c:dPt>
          <c:dPt>
            <c:idx val="6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8F-AB05-4497-83B8-0820FC99E717}"/>
              </c:ext>
            </c:extLst>
          </c:dPt>
          <c:dPt>
            <c:idx val="6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91-AB05-4497-83B8-0820FC99E717}"/>
              </c:ext>
            </c:extLst>
          </c:dPt>
          <c:dPt>
            <c:idx val="6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93-AB05-4497-83B8-0820FC99E717}"/>
              </c:ext>
            </c:extLst>
          </c:dPt>
          <c:dPt>
            <c:idx val="6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95-AB05-4497-83B8-0820FC99E717}"/>
              </c:ext>
            </c:extLst>
          </c:dPt>
          <c:dPt>
            <c:idx val="6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97-AB05-4497-83B8-0820FC99E717}"/>
              </c:ext>
            </c:extLst>
          </c:dPt>
          <c:dPt>
            <c:idx val="6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99-AB05-4497-83B8-0820FC99E717}"/>
              </c:ext>
            </c:extLst>
          </c:dPt>
          <c:dPt>
            <c:idx val="6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9B-AB05-4497-83B8-0820FC99E717}"/>
              </c:ext>
            </c:extLst>
          </c:dPt>
          <c:dPt>
            <c:idx val="6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9D-AB05-4497-83B8-0820FC99E717}"/>
              </c:ext>
            </c:extLst>
          </c:dPt>
          <c:dPt>
            <c:idx val="7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9F-AB05-4497-83B8-0820FC99E717}"/>
              </c:ext>
            </c:extLst>
          </c:dPt>
          <c:dPt>
            <c:idx val="7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A1-AB05-4497-83B8-0820FC99E717}"/>
              </c:ext>
            </c:extLst>
          </c:dPt>
          <c:dPt>
            <c:idx val="7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A3-AB05-4497-83B8-0820FC99E717}"/>
              </c:ext>
            </c:extLst>
          </c:dPt>
          <c:dPt>
            <c:idx val="7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A5-AB05-4497-83B8-0820FC99E717}"/>
              </c:ext>
            </c:extLst>
          </c:dPt>
          <c:dPt>
            <c:idx val="7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A7-AB05-4497-83B8-0820FC99E717}"/>
              </c:ext>
            </c:extLst>
          </c:dPt>
          <c:dPt>
            <c:idx val="7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A9-AB05-4497-83B8-0820FC99E717}"/>
              </c:ext>
            </c:extLst>
          </c:dPt>
          <c:dPt>
            <c:idx val="7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AB-AB05-4497-83B8-0820FC99E717}"/>
              </c:ext>
            </c:extLst>
          </c:dPt>
          <c:dPt>
            <c:idx val="7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AD-AB05-4497-83B8-0820FC99E717}"/>
              </c:ext>
            </c:extLst>
          </c:dPt>
          <c:dPt>
            <c:idx val="7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AF-AB05-4497-83B8-0820FC99E717}"/>
              </c:ext>
            </c:extLst>
          </c:dPt>
          <c:dPt>
            <c:idx val="7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B1-AB05-4497-83B8-0820FC99E717}"/>
              </c:ext>
            </c:extLst>
          </c:dPt>
          <c:dPt>
            <c:idx val="8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B3-AB05-4497-83B8-0820FC99E717}"/>
              </c:ext>
            </c:extLst>
          </c:dPt>
          <c:dPt>
            <c:idx val="8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B5-AB05-4497-83B8-0820FC99E717}"/>
              </c:ext>
            </c:extLst>
          </c:dPt>
          <c:dPt>
            <c:idx val="82"/>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B7-AB05-4497-83B8-0820FC99E717}"/>
              </c:ext>
            </c:extLst>
          </c:dPt>
          <c:dPt>
            <c:idx val="83"/>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B9-AB05-4497-83B8-0820FC99E717}"/>
              </c:ext>
            </c:extLst>
          </c:dPt>
          <c:dPt>
            <c:idx val="84"/>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BB-AB05-4497-83B8-0820FC99E717}"/>
              </c:ext>
            </c:extLst>
          </c:dPt>
          <c:dPt>
            <c:idx val="85"/>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BD-AB05-4497-83B8-0820FC99E717}"/>
              </c:ext>
            </c:extLst>
          </c:dPt>
          <c:dPt>
            <c:idx val="86"/>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BF-AB05-4497-83B8-0820FC99E717}"/>
              </c:ext>
            </c:extLst>
          </c:dPt>
          <c:dPt>
            <c:idx val="87"/>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C1-AB05-4497-83B8-0820FC99E717}"/>
              </c:ext>
            </c:extLst>
          </c:dPt>
          <c:dPt>
            <c:idx val="88"/>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C3-AB05-4497-83B8-0820FC99E717}"/>
              </c:ext>
            </c:extLst>
          </c:dPt>
          <c:dPt>
            <c:idx val="89"/>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C5-AB05-4497-83B8-0820FC99E717}"/>
              </c:ext>
            </c:extLst>
          </c:dPt>
          <c:dPt>
            <c:idx val="90"/>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C7-AB05-4497-83B8-0820FC99E717}"/>
              </c:ext>
            </c:extLst>
          </c:dPt>
          <c:dPt>
            <c:idx val="91"/>
            <c:bubble3D val="0"/>
            <c:spPr>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spPr>
            <c:extLst>
              <c:ext xmlns:c16="http://schemas.microsoft.com/office/drawing/2014/chart" uri="{C3380CC4-5D6E-409C-BE32-E72D297353CC}">
                <c16:uniqueId val="{000000C9-AB05-4497-83B8-0820FC99E717}"/>
              </c:ext>
            </c:extLst>
          </c:dPt>
          <c:cat>
            <c:strLit>
              <c:ptCount val="92"/>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pt idx="91">
                <c:v>101</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9"/>
                      <c:pt idx="0">
                        <c:v>1</c:v>
                      </c:pt>
                      <c:pt idx="1">
                        <c:v>1</c:v>
                      </c:pt>
                      <c:pt idx="2">
                        <c:v>1</c:v>
                      </c:pt>
                      <c:pt idx="3">
                        <c:v>1</c:v>
                      </c:pt>
                      <c:pt idx="4">
                        <c:v>1</c:v>
                      </c:pt>
                      <c:pt idx="5">
                        <c:v>1</c:v>
                      </c:pt>
                      <c:pt idx="6">
                        <c:v>1</c:v>
                      </c:pt>
                      <c:pt idx="7">
                        <c:v>1</c:v>
                      </c:pt>
                      <c:pt idx="8">
                        <c:v>1</c:v>
                      </c:pt>
                    </c:numCache>
                  </c16:filteredLitCache>
                </c:ext>
              </c:extLst>
              <c:f/>
              <c:numCache>
                <c:formatCode>General</c:formatCode>
                <c:ptCount val="9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numCache>
            </c:numRef>
          </c:val>
          <c:extLst>
            <c:ext xmlns:c16="http://schemas.microsoft.com/office/drawing/2014/chart" uri="{F5D05F6E-A05E-4728-AFD3-386EB277150F}">
              <c16:categoryFilterExceptions>
                <c16:categoryFilterException>
                  <c16:uniqueId val="{000000BC-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
                  <c16:uniqueId val="{000000BD-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
                  <c16:uniqueId val="{000000BE-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
                  <c16:uniqueId val="{000000BF-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
                  <c16:uniqueId val="{000000C0-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
                  <c16:uniqueId val="{000000C1-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
                  <c16:uniqueId val="{000000C2-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
                  <c16:uniqueId val="{000000C3-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
                  <c16:uniqueId val="{000000C4-C7D7-4369-9F39-509ECBC62402}"/>
                  <c16:spPr xmlns:c16="http://schemas.microsoft.com/office/drawing/2014/chart">
                    <a:gradFill flip="none" rotWithShape="1">
                      <a:gsLst>
                        <a:gs pos="51000">
                          <a:srgbClr val="6458D4"/>
                        </a:gs>
                        <a:gs pos="0">
                          <a:srgbClr val="2000C0"/>
                        </a:gs>
                        <a:gs pos="100000">
                          <a:srgbClr val="2000C0"/>
                        </a:gs>
                      </a:gsLst>
                      <a:path path="circle">
                        <a:fillToRect l="100000" t="100000"/>
                      </a:path>
                      <a:tileRect r="-100000" b="-100000"/>
                    </a:gradFill>
                    <a:ln w="44450">
                      <a:solidFill>
                        <a:schemeClr val="tx1"/>
                      </a:solidFill>
                    </a:ln>
                    <a:effectLst/>
                  </c16:spPr>
                  <c16:bubble3D val="0"/>
                </c16:categoryFilterException>
              </c16:categoryFilterExceptions>
            </c:ext>
            <c:ext xmlns:c16="http://schemas.microsoft.com/office/drawing/2014/chart" uri="{C5897E43-82E2-4C41-B96C-FBF1F857EA46}">
              <c16:datapointuniqueidmap xmlns:c16="http://schemas.microsoft.com/office/drawing/2014/chart">
                <c16:ptentry>
                  <c16:ptidx>0</c16:ptidx>
                  <c16:uniqueID val="{000000BC-C7D7-4369-9F39-509ECBC62402}"/>
                </c16:ptentry>
                <c16:ptentry>
                  <c16:ptidx>1</c16:ptidx>
                  <c16:uniqueID val="{000000BD-C7D7-4369-9F39-509ECBC62402}"/>
                </c16:ptentry>
                <c16:ptentry>
                  <c16:ptidx>2</c16:ptidx>
                  <c16:uniqueID val="{000000BE-C7D7-4369-9F39-509ECBC62402}"/>
                </c16:ptentry>
                <c16:ptentry>
                  <c16:ptidx>3</c16:ptidx>
                  <c16:uniqueID val="{000000BF-C7D7-4369-9F39-509ECBC62402}"/>
                </c16:ptentry>
                <c16:ptentry>
                  <c16:ptidx>4</c16:ptidx>
                  <c16:uniqueID val="{000000C0-C7D7-4369-9F39-509ECBC62402}"/>
                </c16:ptentry>
                <c16:ptentry>
                  <c16:ptidx>5</c16:ptidx>
                  <c16:uniqueID val="{000000C1-C7D7-4369-9F39-509ECBC62402}"/>
                </c16:ptentry>
                <c16:ptentry>
                  <c16:ptidx>6</c16:ptidx>
                  <c16:uniqueID val="{000000C2-C7D7-4369-9F39-509ECBC62402}"/>
                </c16:ptentry>
                <c16:ptentry>
                  <c16:ptidx>7</c16:ptidx>
                  <c16:uniqueID val="{000000C3-C7D7-4369-9F39-509ECBC62402}"/>
                </c16:ptentry>
                <c16:ptentry>
                  <c16:ptidx>8</c16:ptidx>
                  <c16:uniqueID val="{000000C4-C7D7-4369-9F39-509ECBC62402}"/>
                </c16:ptentry>
              </c16:datapointuniqueidmap>
            </c:ext>
            <c:ext xmlns:c16="http://schemas.microsoft.com/office/drawing/2014/chart" uri="{C3380CC4-5D6E-409C-BE32-E72D297353CC}">
              <c16:uniqueId val="{000000CA-AB05-4497-83B8-0820FC99E71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new_data</c:v>
          </c:tx>
          <c:spPr>
            <a:gradFill>
              <a:gsLst>
                <a:gs pos="0">
                  <a:schemeClr val="accent1">
                    <a:lumMod val="5000"/>
                    <a:lumOff val="95000"/>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c:spPr>
          <c:explosion val="2"/>
          <c:dPt>
            <c:idx val="0"/>
            <c:bubble3D val="0"/>
            <c:spPr>
              <a:gradFill>
                <a:gsLst>
                  <a:gs pos="0">
                    <a:srgbClr val="2000C0">
                      <a:alpha val="27000"/>
                    </a:srgbClr>
                  </a:gs>
                  <a:gs pos="100000">
                    <a:srgbClr val="C00000">
                      <a:alpha val="0"/>
                    </a:srgbClr>
                  </a:gs>
                </a:gsLst>
                <a:lin ang="5400000" scaled="1"/>
              </a:gradFill>
              <a:ln w="19050">
                <a:noFill/>
              </a:ln>
              <a:effectLst/>
            </c:spPr>
            <c:extLst>
              <c:ext xmlns:c16="http://schemas.microsoft.com/office/drawing/2014/chart" uri="{C3380CC4-5D6E-409C-BE32-E72D297353CC}">
                <c16:uniqueId val="{000000CC-AB05-4497-83B8-0820FC99E717}"/>
              </c:ext>
            </c:extLst>
          </c:dPt>
          <c:dPt>
            <c:idx val="1"/>
            <c:bubble3D val="0"/>
            <c:spPr>
              <a:gradFill>
                <a:gsLst>
                  <a:gs pos="0">
                    <a:srgbClr val="990000">
                      <a:alpha val="90980"/>
                    </a:srgbClr>
                  </a:gs>
                  <a:gs pos="100000">
                    <a:schemeClr val="tx1">
                      <a:alpha val="0"/>
                      <a:lumMod val="0"/>
                    </a:schemeClr>
                  </a:gs>
                </a:gsLst>
                <a:lin ang="5400000" scaled="1"/>
              </a:gradFill>
              <a:ln w="19050">
                <a:noFill/>
              </a:ln>
              <a:effectLst/>
            </c:spPr>
            <c:extLst>
              <c:ext xmlns:c16="http://schemas.microsoft.com/office/drawing/2014/chart" uri="{C3380CC4-5D6E-409C-BE32-E72D297353CC}">
                <c16:uniqueId val="{000000CE-AB05-4497-83B8-0820FC99E717}"/>
              </c:ext>
            </c:extLst>
          </c:dPt>
          <c:val>
            <c:numRef>
              <c:f>'operation 1'!$P$6:$Q$6</c:f>
              <c:numCache>
                <c:formatCode>0%</c:formatCode>
                <c:ptCount val="2"/>
                <c:pt idx="0">
                  <c:v>0.80193337589140479</c:v>
                </c:pt>
                <c:pt idx="1">
                  <c:v>0.19806662410859521</c:v>
                </c:pt>
              </c:numCache>
            </c:numRef>
          </c:val>
          <c:extLst>
            <c:ext xmlns:c16="http://schemas.microsoft.com/office/drawing/2014/chart" uri="{C3380CC4-5D6E-409C-BE32-E72D297353CC}">
              <c16:uniqueId val="{000000CF-AB05-4497-83B8-0820FC99E717}"/>
            </c:ext>
          </c:extLst>
        </c:ser>
        <c:dLbls>
          <c:showLegendKey val="0"/>
          <c:showVal val="0"/>
          <c:showCatName val="0"/>
          <c:showSerName val="0"/>
          <c:showPercent val="0"/>
          <c:showBubbleSize val="0"/>
          <c:showLeaderLines val="1"/>
        </c:dLbls>
        <c:firstSliceAng val="0"/>
        <c:holeSize val="59"/>
      </c:doughnutChart>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64532660420414"/>
          <c:y val="6.4814814814814811E-2"/>
          <c:w val="0.79047505004010998"/>
          <c:h val="0.8416746864975212"/>
        </c:manualLayout>
      </c:layout>
      <c:barChart>
        <c:barDir val="bar"/>
        <c:grouping val="clustered"/>
        <c:varyColors val="0"/>
        <c:ser>
          <c:idx val="0"/>
          <c:order val="0"/>
          <c:tx>
            <c:v>quatitiiy item</c:v>
          </c:tx>
          <c:spPr>
            <a:solidFill>
              <a:srgbClr val="200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'operation 1'!$A$5:$A$10</c:f>
              <c:strCache>
                <c:ptCount val="6"/>
                <c:pt idx="0">
                  <c:v>Advertising</c:v>
                </c:pt>
                <c:pt idx="1">
                  <c:v>Asset sale</c:v>
                </c:pt>
                <c:pt idx="2">
                  <c:v>Licensing</c:v>
                </c:pt>
                <c:pt idx="3">
                  <c:v>Renting</c:v>
                </c:pt>
                <c:pt idx="4">
                  <c:v>Subscription</c:v>
                </c:pt>
                <c:pt idx="5">
                  <c:v>Usage fees</c:v>
                </c:pt>
              </c:strCache>
            </c:strRef>
          </c:cat>
          <c:val>
            <c:numRef>
              <c:f>'operation 1'!$E$5:$E$10</c:f>
              <c:numCache>
                <c:formatCode>0.00%</c:formatCode>
                <c:ptCount val="6"/>
                <c:pt idx="0">
                  <c:v>2.4272424682085857E-2</c:v>
                </c:pt>
                <c:pt idx="1">
                  <c:v>2.218998037040198E-4</c:v>
                </c:pt>
                <c:pt idx="2">
                  <c:v>0.62104634292054284</c:v>
                </c:pt>
                <c:pt idx="3">
                  <c:v>0.14071861397968763</c:v>
                </c:pt>
                <c:pt idx="4">
                  <c:v>0.11255440812494666</c:v>
                </c:pt>
                <c:pt idx="5">
                  <c:v>0.10118631048903302</c:v>
                </c:pt>
              </c:numCache>
            </c:numRef>
          </c:val>
          <c:extLst>
            <c:ext xmlns:c16="http://schemas.microsoft.com/office/drawing/2014/chart" uri="{C3380CC4-5D6E-409C-BE32-E72D297353CC}">
              <c16:uniqueId val="{00000000-70E8-4CF9-BA0D-23DC65D5D933}"/>
            </c:ext>
          </c:extLst>
        </c:ser>
        <c:dLbls>
          <c:dLblPos val="outEnd"/>
          <c:showLegendKey val="0"/>
          <c:showVal val="1"/>
          <c:showCatName val="0"/>
          <c:showSerName val="0"/>
          <c:showPercent val="0"/>
          <c:showBubbleSize val="0"/>
        </c:dLbls>
        <c:gapWidth val="182"/>
        <c:axId val="216840975"/>
        <c:axId val="892413583"/>
      </c:barChart>
      <c:catAx>
        <c:axId val="216840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2413583"/>
        <c:crosses val="autoZero"/>
        <c:auto val="1"/>
        <c:lblAlgn val="ctr"/>
        <c:lblOffset val="100"/>
        <c:noMultiLvlLbl val="0"/>
      </c:catAx>
      <c:valAx>
        <c:axId val="892413583"/>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6840975"/>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1"/>
            <c:spPr>
              <a:solidFill>
                <a:srgbClr val="2000C0"/>
              </a:solidFill>
              <a:ln w="25400">
                <a:solidFill>
                  <a:srgbClr val="2000C0"/>
                </a:solidFill>
              </a:ln>
              <a:effectLst/>
              <a:sp3d contourW="25400">
                <a:contourClr>
                  <a:srgbClr val="2000C0"/>
                </a:contourClr>
              </a:sp3d>
            </c:spPr>
            <c:extLst>
              <c:ext xmlns:c16="http://schemas.microsoft.com/office/drawing/2014/chart" uri="{C3380CC4-5D6E-409C-BE32-E72D297353CC}">
                <c16:uniqueId val="{00000001-9F62-44B8-987F-1A239109627B}"/>
              </c:ext>
            </c:extLst>
          </c:dPt>
          <c:dPt>
            <c:idx val="1"/>
            <c:bubble3D val="0"/>
            <c:explosion val="32"/>
            <c:spPr>
              <a:solidFill>
                <a:srgbClr val="FF0000"/>
              </a:solidFill>
              <a:ln w="25400">
                <a:solidFill>
                  <a:srgbClr val="C00000"/>
                </a:solidFill>
              </a:ln>
              <a:effectLst/>
              <a:sp3d contourW="25400">
                <a:contourClr>
                  <a:srgbClr val="C00000"/>
                </a:contourClr>
              </a:sp3d>
            </c:spPr>
            <c:extLst>
              <c:ext xmlns:c16="http://schemas.microsoft.com/office/drawing/2014/chart" uri="{C3380CC4-5D6E-409C-BE32-E72D297353CC}">
                <c16:uniqueId val="{00000003-9F62-44B8-987F-1A239109627B}"/>
              </c:ext>
            </c:extLst>
          </c:dPt>
          <c:dLbls>
            <c:dLbl>
              <c:idx val="0"/>
              <c:tx>
                <c:rich>
                  <a:bodyPr/>
                  <a:lstStyle/>
                  <a:p>
                    <a:fld id="{408A83B6-0064-4CD1-A4DB-C1C8A345FDAA}" type="VALUE">
                      <a:rPr lang="en-US">
                        <a:solidFill>
                          <a:schemeClr val="bg1"/>
                        </a:solidFill>
                      </a:rPr>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F62-44B8-987F-1A239109627B}"/>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9F62-44B8-987F-1A23910962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'operation 1'!$P$24:$Q$24</c:f>
              <c:numCache>
                <c:formatCode>0%</c:formatCode>
                <c:ptCount val="2"/>
                <c:pt idx="0">
                  <c:v>0.80193337589140479</c:v>
                </c:pt>
                <c:pt idx="1">
                  <c:v>0.19806662410859521</c:v>
                </c:pt>
              </c:numCache>
            </c:numRef>
          </c:val>
          <c:extLst>
            <c:ext xmlns:c16="http://schemas.microsoft.com/office/drawing/2014/chart" uri="{C3380CC4-5D6E-409C-BE32-E72D297353CC}">
              <c16:uniqueId val="{00000004-9F62-44B8-987F-1A239109627B}"/>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ales Process'!A1"/><Relationship Id="rId3" Type="http://schemas.openxmlformats.org/officeDocument/2006/relationships/chart" Target="../charts/chart3.xml"/><Relationship Id="rId7" Type="http://schemas.openxmlformats.org/officeDocument/2006/relationships/hyperlink" Target="#Geographically!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come Source'!A1"/><Relationship Id="rId11" Type="http://schemas.openxmlformats.org/officeDocument/2006/relationships/chart" Target="../charts/chart6.xml"/><Relationship Id="rId5" Type="http://schemas.openxmlformats.org/officeDocument/2006/relationships/hyperlink" Target="#'Project Status'!A1"/><Relationship Id="rId10"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https://www.youtube.com/watch?v=riy2ANErV3o"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A1"/><Relationship Id="rId1" Type="http://schemas.openxmlformats.org/officeDocument/2006/relationships/hyperlink" Target="#'Project Status'!A1"/><Relationship Id="rId5" Type="http://schemas.openxmlformats.org/officeDocument/2006/relationships/hyperlink" Target="https://www.youtube.com/watch?v=riy2ANErV3o" TargetMode="External"/><Relationship Id="rId4" Type="http://schemas.openxmlformats.org/officeDocument/2006/relationships/hyperlink" Target="#'Sales Process'!A1"/></Relationships>
</file>

<file path=xl/drawings/_rels/drawing5.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A1"/><Relationship Id="rId1" Type="http://schemas.openxmlformats.org/officeDocument/2006/relationships/hyperlink" Target="#'Project Status'!A1"/><Relationship Id="rId5" Type="http://schemas.openxmlformats.org/officeDocument/2006/relationships/hyperlink" Target="https://www.youtube.com/watch?v=riy2ANErV3o" TargetMode="External"/><Relationship Id="rId4" Type="http://schemas.openxmlformats.org/officeDocument/2006/relationships/hyperlink" Target="#'Sales Process'!A1"/></Relationships>
</file>

<file path=xl/drawings/_rels/drawing6.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A1"/><Relationship Id="rId1" Type="http://schemas.openxmlformats.org/officeDocument/2006/relationships/hyperlink" Target="#'Project Status'!A1"/><Relationship Id="rId5" Type="http://schemas.openxmlformats.org/officeDocument/2006/relationships/hyperlink" Target="https://www.youtube.com/watch?v=riy2ANErV3o" TargetMode="External"/><Relationship Id="rId4" Type="http://schemas.openxmlformats.org/officeDocument/2006/relationships/hyperlink" Target="#'Sales Process'!A1"/></Relationships>
</file>

<file path=xl/drawings/drawing1.xml><?xml version="1.0" encoding="utf-8"?>
<xdr:wsDr xmlns:xdr="http://schemas.openxmlformats.org/drawingml/2006/spreadsheetDrawing" xmlns:a="http://schemas.openxmlformats.org/drawingml/2006/main">
  <xdr:twoCellAnchor editAs="absolute">
    <xdr:from>
      <xdr:col>3</xdr:col>
      <xdr:colOff>304489</xdr:colOff>
      <xdr:row>2</xdr:row>
      <xdr:rowOff>85531</xdr:rowOff>
    </xdr:from>
    <xdr:to>
      <xdr:col>20</xdr:col>
      <xdr:colOff>289249</xdr:colOff>
      <xdr:row>29</xdr:row>
      <xdr:rowOff>108857</xdr:rowOff>
    </xdr:to>
    <xdr:graphicFrame macro="">
      <xdr:nvGraphicFramePr>
        <xdr:cNvPr id="6" name="Chart 5">
          <a:extLst>
            <a:ext uri="{FF2B5EF4-FFF2-40B4-BE49-F238E27FC236}">
              <a16:creationId xmlns:a16="http://schemas.microsoft.com/office/drawing/2014/main" id="{CC950048-09F0-4FD7-A190-D082CE1ED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419100</xdr:colOff>
      <xdr:row>20</xdr:row>
      <xdr:rowOff>68580</xdr:rowOff>
    </xdr:from>
    <xdr:to>
      <xdr:col>5</xdr:col>
      <xdr:colOff>502920</xdr:colOff>
      <xdr:row>25</xdr:row>
      <xdr:rowOff>106680</xdr:rowOff>
    </xdr:to>
    <xdr:graphicFrame macro="">
      <xdr:nvGraphicFramePr>
        <xdr:cNvPr id="7" name="Chart 6">
          <a:extLst>
            <a:ext uri="{FF2B5EF4-FFF2-40B4-BE49-F238E27FC236}">
              <a16:creationId xmlns:a16="http://schemas.microsoft.com/office/drawing/2014/main" id="{0B7F7892-C5A4-4B8D-B2B0-10639F517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290945</xdr:colOff>
      <xdr:row>16</xdr:row>
      <xdr:rowOff>124691</xdr:rowOff>
    </xdr:from>
    <xdr:to>
      <xdr:col>32</xdr:col>
      <xdr:colOff>304800</xdr:colOff>
      <xdr:row>41</xdr:row>
      <xdr:rowOff>130232</xdr:rowOff>
    </xdr:to>
    <xdr:graphicFrame macro="">
      <xdr:nvGraphicFramePr>
        <xdr:cNvPr id="8" name="Chart 7" hidden="1">
          <a:extLst>
            <a:ext uri="{FF2B5EF4-FFF2-40B4-BE49-F238E27FC236}">
              <a16:creationId xmlns:a16="http://schemas.microsoft.com/office/drawing/2014/main" id="{2A6CE250-8D1A-4E03-89A6-97CB6B4A7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153333</xdr:colOff>
      <xdr:row>10</xdr:row>
      <xdr:rowOff>175883</xdr:rowOff>
    </xdr:from>
    <xdr:to>
      <xdr:col>16</xdr:col>
      <xdr:colOff>455023</xdr:colOff>
      <xdr:row>22</xdr:row>
      <xdr:rowOff>168263</xdr:rowOff>
    </xdr:to>
    <xdr:graphicFrame macro="">
      <xdr:nvGraphicFramePr>
        <xdr:cNvPr id="9" name="Chart 8">
          <a:extLst>
            <a:ext uri="{FF2B5EF4-FFF2-40B4-BE49-F238E27FC236}">
              <a16:creationId xmlns:a16="http://schemas.microsoft.com/office/drawing/2014/main" id="{1F0A3AF3-667D-487A-BAB2-EE875B1D0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22860</xdr:colOff>
      <xdr:row>0</xdr:row>
      <xdr:rowOff>15240</xdr:rowOff>
    </xdr:from>
    <xdr:to>
      <xdr:col>23</xdr:col>
      <xdr:colOff>403860</xdr:colOff>
      <xdr:row>2</xdr:row>
      <xdr:rowOff>38100</xdr:rowOff>
    </xdr:to>
    <xdr:sp macro="" textlink="">
      <xdr:nvSpPr>
        <xdr:cNvPr id="11" name="Rectangle 10">
          <a:extLst>
            <a:ext uri="{FF2B5EF4-FFF2-40B4-BE49-F238E27FC236}">
              <a16:creationId xmlns:a16="http://schemas.microsoft.com/office/drawing/2014/main" id="{7F36B9D3-BC6E-9AD2-95E9-A9C17C3709B3}"/>
            </a:ext>
          </a:extLst>
        </xdr:cNvPr>
        <xdr:cNvSpPr/>
      </xdr:nvSpPr>
      <xdr:spPr>
        <a:xfrm>
          <a:off x="22860" y="15240"/>
          <a:ext cx="14401800" cy="3886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22860</xdr:colOff>
      <xdr:row>0</xdr:row>
      <xdr:rowOff>72390</xdr:rowOff>
    </xdr:from>
    <xdr:to>
      <xdr:col>1</xdr:col>
      <xdr:colOff>327660</xdr:colOff>
      <xdr:row>1</xdr:row>
      <xdr:rowOff>163830</xdr:rowOff>
    </xdr:to>
    <xdr:sp macro="" textlink="">
      <xdr:nvSpPr>
        <xdr:cNvPr id="12" name="TextBox 11">
          <a:extLst>
            <a:ext uri="{FF2B5EF4-FFF2-40B4-BE49-F238E27FC236}">
              <a16:creationId xmlns:a16="http://schemas.microsoft.com/office/drawing/2014/main" id="{325D408C-BC57-DE0A-E97A-A9DF53BCB566}"/>
            </a:ext>
          </a:extLst>
        </xdr:cNvPr>
        <xdr:cNvSpPr txBox="1"/>
      </xdr:nvSpPr>
      <xdr:spPr>
        <a:xfrm>
          <a:off x="22860" y="72390"/>
          <a:ext cx="914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Other Lavels</a:t>
          </a:r>
        </a:p>
      </xdr:txBody>
    </xdr:sp>
    <xdr:clientData/>
  </xdr:twoCellAnchor>
  <xdr:twoCellAnchor editAs="absolute">
    <xdr:from>
      <xdr:col>16</xdr:col>
      <xdr:colOff>373380</xdr:colOff>
      <xdr:row>0</xdr:row>
      <xdr:rowOff>30480</xdr:rowOff>
    </xdr:from>
    <xdr:to>
      <xdr:col>18</xdr:col>
      <xdr:colOff>153093</xdr:colOff>
      <xdr:row>2</xdr:row>
      <xdr:rowOff>37546</xdr:rowOff>
    </xdr:to>
    <xdr:sp macro="" textlink="">
      <xdr:nvSpPr>
        <xdr:cNvPr id="45" name="TextBox 44">
          <a:hlinkClick xmlns:r="http://schemas.openxmlformats.org/officeDocument/2006/relationships" r:id="rId5" tooltip="Project Status"/>
          <a:extLst>
            <a:ext uri="{FF2B5EF4-FFF2-40B4-BE49-F238E27FC236}">
              <a16:creationId xmlns:a16="http://schemas.microsoft.com/office/drawing/2014/main" id="{41AFC1AA-945E-475D-9DE9-8D9A2B2FCD34}"/>
            </a:ext>
          </a:extLst>
        </xdr:cNvPr>
        <xdr:cNvSpPr txBox="1"/>
      </xdr:nvSpPr>
      <xdr:spPr>
        <a:xfrm>
          <a:off x="10126980" y="30480"/>
          <a:ext cx="998913" cy="37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Project</a:t>
          </a:r>
          <a:r>
            <a:rPr lang="en-GB" sz="1100" baseline="0">
              <a:solidFill>
                <a:schemeClr val="bg1"/>
              </a:solidFill>
              <a:latin typeface="Times New Roman" panose="02020603050405020304" pitchFamily="18" charset="0"/>
              <a:cs typeface="Times New Roman" panose="02020603050405020304" pitchFamily="18" charset="0"/>
            </a:rPr>
            <a:t> Status</a:t>
          </a:r>
          <a:endParaRPr lang="en-GB"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11</xdr:col>
      <xdr:colOff>214745</xdr:colOff>
      <xdr:row>0</xdr:row>
      <xdr:rowOff>22860</xdr:rowOff>
    </xdr:from>
    <xdr:to>
      <xdr:col>13</xdr:col>
      <xdr:colOff>85898</xdr:colOff>
      <xdr:row>2</xdr:row>
      <xdr:rowOff>39070</xdr:rowOff>
    </xdr:to>
    <xdr:sp macro="" textlink="">
      <xdr:nvSpPr>
        <xdr:cNvPr id="46" name="TextBox 45">
          <a:hlinkClick xmlns:r="http://schemas.openxmlformats.org/officeDocument/2006/relationships" r:id="rId6" tooltip="Income Source"/>
          <a:extLst>
            <a:ext uri="{FF2B5EF4-FFF2-40B4-BE49-F238E27FC236}">
              <a16:creationId xmlns:a16="http://schemas.microsoft.com/office/drawing/2014/main" id="{96D75D76-EAFC-4150-AA1A-3478329C937A}"/>
            </a:ext>
          </a:extLst>
        </xdr:cNvPr>
        <xdr:cNvSpPr txBox="1"/>
      </xdr:nvSpPr>
      <xdr:spPr>
        <a:xfrm>
          <a:off x="6920345" y="22860"/>
          <a:ext cx="1090353" cy="3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Income Source</a:t>
          </a:r>
        </a:p>
      </xdr:txBody>
    </xdr:sp>
    <xdr:clientData/>
  </xdr:twoCellAnchor>
  <xdr:twoCellAnchor editAs="absolute">
    <xdr:from>
      <xdr:col>13</xdr:col>
      <xdr:colOff>91748</xdr:colOff>
      <xdr:row>0</xdr:row>
      <xdr:rowOff>30480</xdr:rowOff>
    </xdr:from>
    <xdr:to>
      <xdr:col>14</xdr:col>
      <xdr:colOff>532784</xdr:colOff>
      <xdr:row>2</xdr:row>
      <xdr:rowOff>46690</xdr:rowOff>
    </xdr:to>
    <xdr:sp macro="" textlink="">
      <xdr:nvSpPr>
        <xdr:cNvPr id="47" name="TextBox 46">
          <a:hlinkClick xmlns:r="http://schemas.openxmlformats.org/officeDocument/2006/relationships" r:id="rId7" tooltip="Geographically"/>
          <a:extLst>
            <a:ext uri="{FF2B5EF4-FFF2-40B4-BE49-F238E27FC236}">
              <a16:creationId xmlns:a16="http://schemas.microsoft.com/office/drawing/2014/main" id="{C4B2CCD2-5907-4D2E-AB30-F12219B13C0A}"/>
            </a:ext>
          </a:extLst>
        </xdr:cNvPr>
        <xdr:cNvSpPr txBox="1"/>
      </xdr:nvSpPr>
      <xdr:spPr>
        <a:xfrm>
          <a:off x="8016548" y="30480"/>
          <a:ext cx="1050636" cy="3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bg1"/>
              </a:solidFill>
              <a:latin typeface="Times New Roman" panose="02020603050405020304" pitchFamily="18" charset="0"/>
              <a:cs typeface="Times New Roman" panose="02020603050405020304" pitchFamily="18" charset="0"/>
            </a:rPr>
            <a:t>Geographically</a:t>
          </a:r>
        </a:p>
      </xdr:txBody>
    </xdr:sp>
    <xdr:clientData/>
  </xdr:twoCellAnchor>
  <xdr:twoCellAnchor editAs="absolute">
    <xdr:from>
      <xdr:col>14</xdr:col>
      <xdr:colOff>584353</xdr:colOff>
      <xdr:row>0</xdr:row>
      <xdr:rowOff>30480</xdr:rowOff>
    </xdr:from>
    <xdr:to>
      <xdr:col>16</xdr:col>
      <xdr:colOff>367530</xdr:colOff>
      <xdr:row>2</xdr:row>
      <xdr:rowOff>37546</xdr:rowOff>
    </xdr:to>
    <xdr:sp macro="" textlink="">
      <xdr:nvSpPr>
        <xdr:cNvPr id="48" name="TextBox 47">
          <a:hlinkClick xmlns:r="http://schemas.openxmlformats.org/officeDocument/2006/relationships" r:id="rId8" tooltip="Sales Process"/>
          <a:extLst>
            <a:ext uri="{FF2B5EF4-FFF2-40B4-BE49-F238E27FC236}">
              <a16:creationId xmlns:a16="http://schemas.microsoft.com/office/drawing/2014/main" id="{795DE72B-5837-4E18-A138-D0FE52BC97A6}"/>
            </a:ext>
          </a:extLst>
        </xdr:cNvPr>
        <xdr:cNvSpPr txBox="1"/>
      </xdr:nvSpPr>
      <xdr:spPr>
        <a:xfrm>
          <a:off x="9118753" y="30480"/>
          <a:ext cx="1002377" cy="37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Sales</a:t>
          </a:r>
          <a:r>
            <a:rPr lang="en-GB" sz="1100" baseline="0">
              <a:solidFill>
                <a:schemeClr val="bg1"/>
              </a:solidFill>
              <a:latin typeface="Times New Roman" panose="02020603050405020304" pitchFamily="18" charset="0"/>
              <a:cs typeface="Times New Roman" panose="02020603050405020304" pitchFamily="18" charset="0"/>
            </a:rPr>
            <a:t> Process</a:t>
          </a:r>
          <a:endParaRPr lang="en-GB"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absolute">
    <xdr:from>
      <xdr:col>3</xdr:col>
      <xdr:colOff>213360</xdr:colOff>
      <xdr:row>0</xdr:row>
      <xdr:rowOff>83820</xdr:rowOff>
    </xdr:from>
    <xdr:to>
      <xdr:col>4</xdr:col>
      <xdr:colOff>518160</xdr:colOff>
      <xdr:row>1</xdr:row>
      <xdr:rowOff>175260</xdr:rowOff>
    </xdr:to>
    <xdr:grpSp>
      <xdr:nvGrpSpPr>
        <xdr:cNvPr id="54" name="Group 53">
          <a:extLst>
            <a:ext uri="{FF2B5EF4-FFF2-40B4-BE49-F238E27FC236}">
              <a16:creationId xmlns:a16="http://schemas.microsoft.com/office/drawing/2014/main" id="{9D13C8A1-D708-CAC7-6717-2E1DFAAA90D2}"/>
            </a:ext>
          </a:extLst>
        </xdr:cNvPr>
        <xdr:cNvGrpSpPr/>
      </xdr:nvGrpSpPr>
      <xdr:grpSpPr>
        <a:xfrm>
          <a:off x="2050706" y="83820"/>
          <a:ext cx="917248" cy="276599"/>
          <a:chOff x="2918460" y="784860"/>
          <a:chExt cx="914400" cy="274320"/>
        </a:xfrm>
      </xdr:grpSpPr>
      <xdr:sp macro="" textlink="">
        <xdr:nvSpPr>
          <xdr:cNvPr id="13" name="TextBox 12">
            <a:hlinkClick xmlns:r="http://schemas.openxmlformats.org/officeDocument/2006/relationships" r:id="rId9" tooltip="youtube"/>
            <a:extLst>
              <a:ext uri="{FF2B5EF4-FFF2-40B4-BE49-F238E27FC236}">
                <a16:creationId xmlns:a16="http://schemas.microsoft.com/office/drawing/2014/main" id="{B3F70D18-FBB5-46B7-81E5-2B2B090A777F}"/>
              </a:ext>
            </a:extLst>
          </xdr:cNvPr>
          <xdr:cNvSpPr txBox="1"/>
        </xdr:nvSpPr>
        <xdr:spPr>
          <a:xfrm>
            <a:off x="2918460" y="784860"/>
            <a:ext cx="914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Browser</a:t>
            </a:r>
          </a:p>
        </xdr:txBody>
      </xdr:sp>
      <xdr:grpSp>
        <xdr:nvGrpSpPr>
          <xdr:cNvPr id="49" name="Graphic 12" descr="Compass outline">
            <a:extLst>
              <a:ext uri="{FF2B5EF4-FFF2-40B4-BE49-F238E27FC236}">
                <a16:creationId xmlns:a16="http://schemas.microsoft.com/office/drawing/2014/main" id="{1CA9D3A3-5DD4-42DB-B9DC-DBA2ED755A02}"/>
              </a:ext>
            </a:extLst>
          </xdr:cNvPr>
          <xdr:cNvGrpSpPr/>
        </xdr:nvGrpSpPr>
        <xdr:grpSpPr>
          <a:xfrm flipH="1">
            <a:off x="2954076" y="855825"/>
            <a:ext cx="137160" cy="137160"/>
            <a:chOff x="4999791" y="799138"/>
            <a:chExt cx="723901" cy="723899"/>
          </a:xfrm>
          <a:solidFill>
            <a:schemeClr val="bg1"/>
          </a:solidFill>
        </xdr:grpSpPr>
        <xdr:sp macro="" textlink="">
          <xdr:nvSpPr>
            <xdr:cNvPr id="50" name="Freeform: Shape 49">
              <a:extLst>
                <a:ext uri="{FF2B5EF4-FFF2-40B4-BE49-F238E27FC236}">
                  <a16:creationId xmlns:a16="http://schemas.microsoft.com/office/drawing/2014/main" id="{7BDD34D9-4316-4315-9941-0229867246FB}"/>
                </a:ext>
              </a:extLst>
            </xdr:cNvPr>
            <xdr:cNvSpPr/>
          </xdr:nvSpPr>
          <xdr:spPr>
            <a:xfrm>
              <a:off x="4999791" y="799138"/>
              <a:ext cx="723901" cy="723899"/>
            </a:xfrm>
            <a:custGeom>
              <a:avLst/>
              <a:gdLst>
                <a:gd name="connsiteX0" fmla="*/ 361950 w 723900"/>
                <a:gd name="connsiteY0" fmla="*/ 19050 h 723900"/>
                <a:gd name="connsiteX1" fmla="*/ 704850 w 723900"/>
                <a:gd name="connsiteY1" fmla="*/ 361950 h 723900"/>
                <a:gd name="connsiteX2" fmla="*/ 361950 w 723900"/>
                <a:gd name="connsiteY2" fmla="*/ 704850 h 723900"/>
                <a:gd name="connsiteX3" fmla="*/ 19050 w 723900"/>
                <a:gd name="connsiteY3" fmla="*/ 361950 h 723900"/>
                <a:gd name="connsiteX4" fmla="*/ 361950 w 723900"/>
                <a:gd name="connsiteY4" fmla="*/ 19050 h 723900"/>
                <a:gd name="connsiteX5" fmla="*/ 361950 w 723900"/>
                <a:gd name="connsiteY5" fmla="*/ 0 h 723900"/>
                <a:gd name="connsiteX6" fmla="*/ 0 w 723900"/>
                <a:gd name="connsiteY6" fmla="*/ 361950 h 723900"/>
                <a:gd name="connsiteX7" fmla="*/ 361950 w 723900"/>
                <a:gd name="connsiteY7" fmla="*/ 723900 h 723900"/>
                <a:gd name="connsiteX8" fmla="*/ 723900 w 723900"/>
                <a:gd name="connsiteY8" fmla="*/ 361950 h 723900"/>
                <a:gd name="connsiteX9" fmla="*/ 362274 w 723900"/>
                <a:gd name="connsiteY9" fmla="*/ 0 h 723900"/>
                <a:gd name="connsiteX10" fmla="*/ 361950 w 723900"/>
                <a:gd name="connsiteY10" fmla="*/ 0 h 7239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723900" h="723900">
                  <a:moveTo>
                    <a:pt x="361950" y="19050"/>
                  </a:moveTo>
                  <a:cubicBezTo>
                    <a:pt x="551328" y="19050"/>
                    <a:pt x="704850" y="172571"/>
                    <a:pt x="704850" y="361950"/>
                  </a:cubicBezTo>
                  <a:cubicBezTo>
                    <a:pt x="704850" y="551328"/>
                    <a:pt x="551328" y="704850"/>
                    <a:pt x="361950" y="704850"/>
                  </a:cubicBezTo>
                  <a:cubicBezTo>
                    <a:pt x="172571" y="704850"/>
                    <a:pt x="19050" y="551328"/>
                    <a:pt x="19050" y="361950"/>
                  </a:cubicBezTo>
                  <a:cubicBezTo>
                    <a:pt x="19265" y="172661"/>
                    <a:pt x="172661" y="19265"/>
                    <a:pt x="361950" y="19050"/>
                  </a:cubicBezTo>
                  <a:moveTo>
                    <a:pt x="361950" y="0"/>
                  </a:moveTo>
                  <a:cubicBezTo>
                    <a:pt x="162051" y="0"/>
                    <a:pt x="0" y="162051"/>
                    <a:pt x="0" y="361950"/>
                  </a:cubicBezTo>
                  <a:cubicBezTo>
                    <a:pt x="0" y="561849"/>
                    <a:pt x="162051" y="723900"/>
                    <a:pt x="361950" y="723900"/>
                  </a:cubicBezTo>
                  <a:cubicBezTo>
                    <a:pt x="561849" y="723900"/>
                    <a:pt x="723900" y="561849"/>
                    <a:pt x="723900" y="361950"/>
                  </a:cubicBezTo>
                  <a:cubicBezTo>
                    <a:pt x="723990" y="162140"/>
                    <a:pt x="562084" y="90"/>
                    <a:pt x="362274" y="0"/>
                  </a:cubicBezTo>
                  <a:cubicBezTo>
                    <a:pt x="362166" y="0"/>
                    <a:pt x="362058" y="0"/>
                    <a:pt x="361950" y="0"/>
                  </a:cubicBez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sp macro="" textlink="">
          <xdr:nvSpPr>
            <xdr:cNvPr id="51" name="Freeform: Shape 50">
              <a:extLst>
                <a:ext uri="{FF2B5EF4-FFF2-40B4-BE49-F238E27FC236}">
                  <a16:creationId xmlns:a16="http://schemas.microsoft.com/office/drawing/2014/main" id="{F5D025AB-8C6A-582E-5C57-90CA5F771AE9}"/>
                </a:ext>
              </a:extLst>
            </xdr:cNvPr>
            <xdr:cNvSpPr/>
          </xdr:nvSpPr>
          <xdr:spPr>
            <a:xfrm>
              <a:off x="5213145" y="1014405"/>
              <a:ext cx="295276" cy="295273"/>
            </a:xfrm>
            <a:custGeom>
              <a:avLst/>
              <a:gdLst>
                <a:gd name="connsiteX0" fmla="*/ 194939 w 295275"/>
                <a:gd name="connsiteY0" fmla="*/ 194948 h 295275"/>
                <a:gd name="connsiteX1" fmla="*/ 35023 w 295275"/>
                <a:gd name="connsiteY1" fmla="*/ 260366 h 295275"/>
                <a:gd name="connsiteX2" fmla="*/ 100336 w 295275"/>
                <a:gd name="connsiteY2" fmla="*/ 102175 h 295275"/>
                <a:gd name="connsiteX3" fmla="*/ 260252 w 295275"/>
                <a:gd name="connsiteY3" fmla="*/ 35290 h 295275"/>
                <a:gd name="connsiteX4" fmla="*/ 85725 w 295275"/>
                <a:gd name="connsiteY4" fmla="*/ 87630 h 295275"/>
                <a:gd name="connsiteX5" fmla="*/ 0 w 295275"/>
                <a:gd name="connsiteY5" fmla="*/ 295275 h 295275"/>
                <a:gd name="connsiteX6" fmla="*/ 209550 w 295275"/>
                <a:gd name="connsiteY6" fmla="*/ 209550 h 295275"/>
                <a:gd name="connsiteX7" fmla="*/ 295275 w 295275"/>
                <a:gd name="connsiteY7" fmla="*/ 0 h 2952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5275" h="295275">
                  <a:moveTo>
                    <a:pt x="194939" y="194948"/>
                  </a:moveTo>
                  <a:lnTo>
                    <a:pt x="35023" y="260366"/>
                  </a:lnTo>
                  <a:lnTo>
                    <a:pt x="100336" y="102175"/>
                  </a:lnTo>
                  <a:lnTo>
                    <a:pt x="260252" y="35290"/>
                  </a:lnTo>
                  <a:close/>
                  <a:moveTo>
                    <a:pt x="85725" y="87630"/>
                  </a:moveTo>
                  <a:lnTo>
                    <a:pt x="0" y="295275"/>
                  </a:lnTo>
                  <a:lnTo>
                    <a:pt x="209550" y="209550"/>
                  </a:lnTo>
                  <a:lnTo>
                    <a:pt x="295275" y="0"/>
                  </a:ln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sp macro="" textlink="">
          <xdr:nvSpPr>
            <xdr:cNvPr id="52" name="Freeform: Shape 51">
              <a:extLst>
                <a:ext uri="{FF2B5EF4-FFF2-40B4-BE49-F238E27FC236}">
                  <a16:creationId xmlns:a16="http://schemas.microsoft.com/office/drawing/2014/main" id="{A1AB4D0D-B201-FF2C-9810-52424C9B9AAE}"/>
                </a:ext>
              </a:extLst>
            </xdr:cNvPr>
            <xdr:cNvSpPr/>
          </xdr:nvSpPr>
          <xdr:spPr>
            <a:xfrm>
              <a:off x="5314948" y="1169669"/>
              <a:ext cx="38100" cy="38102"/>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grpSp>
    </xdr:grpSp>
    <xdr:clientData/>
  </xdr:twoCellAnchor>
  <xdr:twoCellAnchor editAs="absolute">
    <xdr:from>
      <xdr:col>11</xdr:col>
      <xdr:colOff>335280</xdr:colOff>
      <xdr:row>1</xdr:row>
      <xdr:rowOff>129540</xdr:rowOff>
    </xdr:from>
    <xdr:to>
      <xdr:col>12</xdr:col>
      <xdr:colOff>548640</xdr:colOff>
      <xdr:row>1</xdr:row>
      <xdr:rowOff>156972</xdr:rowOff>
    </xdr:to>
    <xdr:sp macro="" textlink="">
      <xdr:nvSpPr>
        <xdr:cNvPr id="62" name="Rectangle 61">
          <a:extLst>
            <a:ext uri="{FF2B5EF4-FFF2-40B4-BE49-F238E27FC236}">
              <a16:creationId xmlns:a16="http://schemas.microsoft.com/office/drawing/2014/main" id="{E7F7842F-DEAA-25CD-E87D-A38DE93C1101}"/>
            </a:ext>
          </a:extLst>
        </xdr:cNvPr>
        <xdr:cNvSpPr/>
      </xdr:nvSpPr>
      <xdr:spPr>
        <a:xfrm>
          <a:off x="7040880" y="312420"/>
          <a:ext cx="822960" cy="27432"/>
        </a:xfrm>
        <a:prstGeom prst="rect">
          <a:avLst/>
        </a:prstGeom>
        <a:solidFill>
          <a:srgbClr val="200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502920</xdr:colOff>
      <xdr:row>14</xdr:row>
      <xdr:rowOff>91440</xdr:rowOff>
    </xdr:from>
    <xdr:to>
      <xdr:col>5</xdr:col>
      <xdr:colOff>236220</xdr:colOff>
      <xdr:row>16</xdr:row>
      <xdr:rowOff>137160</xdr:rowOff>
    </xdr:to>
    <mc:AlternateContent xmlns:mc="http://schemas.openxmlformats.org/markup-compatibility/2006">
      <mc:Choice xmlns:a14="http://schemas.microsoft.com/office/drawing/2010/main" Requires="a14">
        <xdr:graphicFrame macro="">
          <xdr:nvGraphicFramePr>
            <xdr:cNvPr id="63" name="Year 1">
              <a:extLst>
                <a:ext uri="{FF2B5EF4-FFF2-40B4-BE49-F238E27FC236}">
                  <a16:creationId xmlns:a16="http://schemas.microsoft.com/office/drawing/2014/main" id="{C906091D-A519-40DF-A2E7-CF065C8DE10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02920" y="2683664"/>
              <a:ext cx="2795543" cy="4160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112022</xdr:colOff>
      <xdr:row>10</xdr:row>
      <xdr:rowOff>150471</xdr:rowOff>
    </xdr:from>
    <xdr:to>
      <xdr:col>14</xdr:col>
      <xdr:colOff>158675</xdr:colOff>
      <xdr:row>12</xdr:row>
      <xdr:rowOff>88577</xdr:rowOff>
    </xdr:to>
    <xdr:cxnSp macro="">
      <xdr:nvCxnSpPr>
        <xdr:cNvPr id="65" name="Straight Arrow Connector 64">
          <a:extLst>
            <a:ext uri="{FF2B5EF4-FFF2-40B4-BE49-F238E27FC236}">
              <a16:creationId xmlns:a16="http://schemas.microsoft.com/office/drawing/2014/main" id="{3995684A-CF4E-309C-1FD3-1DEB32351CC9}"/>
            </a:ext>
          </a:extLst>
        </xdr:cNvPr>
        <xdr:cNvCxnSpPr/>
      </xdr:nvCxnSpPr>
      <xdr:spPr>
        <a:xfrm flipV="1">
          <a:off x="8646422" y="1989781"/>
          <a:ext cx="46653" cy="3059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178676</xdr:colOff>
      <xdr:row>15</xdr:row>
      <xdr:rowOff>54428</xdr:rowOff>
    </xdr:from>
    <xdr:to>
      <xdr:col>16</xdr:col>
      <xdr:colOff>412722</xdr:colOff>
      <xdr:row>16</xdr:row>
      <xdr:rowOff>73572</xdr:rowOff>
    </xdr:to>
    <xdr:cxnSp macro="">
      <xdr:nvCxnSpPr>
        <xdr:cNvPr id="67" name="Straight Arrow Connector 66">
          <a:extLst>
            <a:ext uri="{FF2B5EF4-FFF2-40B4-BE49-F238E27FC236}">
              <a16:creationId xmlns:a16="http://schemas.microsoft.com/office/drawing/2014/main" id="{44352BC1-635B-8CDA-5DAB-64281091269B}"/>
            </a:ext>
          </a:extLst>
        </xdr:cNvPr>
        <xdr:cNvCxnSpPr/>
      </xdr:nvCxnSpPr>
      <xdr:spPr>
        <a:xfrm flipV="1">
          <a:off x="9322676" y="2813394"/>
          <a:ext cx="843646" cy="203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567614</xdr:colOff>
      <xdr:row>17</xdr:row>
      <xdr:rowOff>120869</xdr:rowOff>
    </xdr:from>
    <xdr:to>
      <xdr:col>12</xdr:col>
      <xdr:colOff>409903</xdr:colOff>
      <xdr:row>20</xdr:row>
      <xdr:rowOff>29553</xdr:rowOff>
    </xdr:to>
    <xdr:cxnSp macro="">
      <xdr:nvCxnSpPr>
        <xdr:cNvPr id="69" name="Straight Arrow Connector 68">
          <a:extLst>
            <a:ext uri="{FF2B5EF4-FFF2-40B4-BE49-F238E27FC236}">
              <a16:creationId xmlns:a16="http://schemas.microsoft.com/office/drawing/2014/main" id="{7D9B2C78-BE3C-49C0-5D36-041FB0DDEDF1}"/>
            </a:ext>
          </a:extLst>
        </xdr:cNvPr>
        <xdr:cNvCxnSpPr/>
      </xdr:nvCxnSpPr>
      <xdr:spPr>
        <a:xfrm flipH="1">
          <a:off x="5444414" y="3247697"/>
          <a:ext cx="2280689" cy="460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0</xdr:colOff>
      <xdr:row>20</xdr:row>
      <xdr:rowOff>147145</xdr:rowOff>
    </xdr:from>
    <xdr:to>
      <xdr:col>13</xdr:col>
      <xdr:colOff>210207</xdr:colOff>
      <xdr:row>22</xdr:row>
      <xdr:rowOff>139960</xdr:rowOff>
    </xdr:to>
    <xdr:cxnSp macro="">
      <xdr:nvCxnSpPr>
        <xdr:cNvPr id="71" name="Straight Arrow Connector 70">
          <a:extLst>
            <a:ext uri="{FF2B5EF4-FFF2-40B4-BE49-F238E27FC236}">
              <a16:creationId xmlns:a16="http://schemas.microsoft.com/office/drawing/2014/main" id="{53888193-5F02-3F93-B386-16EE78B7FA8F}"/>
            </a:ext>
          </a:extLst>
        </xdr:cNvPr>
        <xdr:cNvCxnSpPr/>
      </xdr:nvCxnSpPr>
      <xdr:spPr>
        <a:xfrm flipH="1">
          <a:off x="7924800" y="3825766"/>
          <a:ext cx="210207" cy="360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0</xdr:colOff>
      <xdr:row>19</xdr:row>
      <xdr:rowOff>152400</xdr:rowOff>
    </xdr:from>
    <xdr:to>
      <xdr:col>16</xdr:col>
      <xdr:colOff>520959</xdr:colOff>
      <xdr:row>23</xdr:row>
      <xdr:rowOff>46653</xdr:rowOff>
    </xdr:to>
    <xdr:cxnSp macro="">
      <xdr:nvCxnSpPr>
        <xdr:cNvPr id="73" name="Straight Arrow Connector 72">
          <a:extLst>
            <a:ext uri="{FF2B5EF4-FFF2-40B4-BE49-F238E27FC236}">
              <a16:creationId xmlns:a16="http://schemas.microsoft.com/office/drawing/2014/main" id="{1DEEB3F4-E0B0-DB78-92E2-A7668350B980}"/>
            </a:ext>
          </a:extLst>
        </xdr:cNvPr>
        <xdr:cNvCxnSpPr/>
      </xdr:nvCxnSpPr>
      <xdr:spPr>
        <a:xfrm>
          <a:off x="9144000" y="3647090"/>
          <a:ext cx="1130559" cy="6299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563880</xdr:colOff>
      <xdr:row>4</xdr:row>
      <xdr:rowOff>121920</xdr:rowOff>
    </xdr:from>
    <xdr:to>
      <xdr:col>2</xdr:col>
      <xdr:colOff>549333</xdr:colOff>
      <xdr:row>6</xdr:row>
      <xdr:rowOff>142701</xdr:rowOff>
    </xdr:to>
    <xdr:sp macro="" textlink="">
      <xdr:nvSpPr>
        <xdr:cNvPr id="105" name="Flowchart: Terminator 104">
          <a:extLst>
            <a:ext uri="{FF2B5EF4-FFF2-40B4-BE49-F238E27FC236}">
              <a16:creationId xmlns:a16="http://schemas.microsoft.com/office/drawing/2014/main" id="{CDB4F137-FF2B-4BCC-AE41-F66E478B808F}"/>
            </a:ext>
          </a:extLst>
        </xdr:cNvPr>
        <xdr:cNvSpPr/>
      </xdr:nvSpPr>
      <xdr:spPr>
        <a:xfrm>
          <a:off x="563880" y="853440"/>
          <a:ext cx="1204653" cy="386541"/>
        </a:xfrm>
        <a:prstGeom prst="flowChartTerminator">
          <a:avLst/>
        </a:prstGeom>
        <a:solidFill>
          <a:srgbClr val="00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598170</xdr:colOff>
      <xdr:row>5</xdr:row>
      <xdr:rowOff>6580</xdr:rowOff>
    </xdr:from>
    <xdr:to>
      <xdr:col>2</xdr:col>
      <xdr:colOff>515043</xdr:colOff>
      <xdr:row>6</xdr:row>
      <xdr:rowOff>66501</xdr:rowOff>
    </xdr:to>
    <xdr:sp macro="" textlink="">
      <xdr:nvSpPr>
        <xdr:cNvPr id="106" name="TextBox 105">
          <a:extLst>
            <a:ext uri="{FF2B5EF4-FFF2-40B4-BE49-F238E27FC236}">
              <a16:creationId xmlns:a16="http://schemas.microsoft.com/office/drawing/2014/main" id="{EFB5F97A-E87B-439C-9CBA-102A2368EFF3}"/>
            </a:ext>
          </a:extLst>
        </xdr:cNvPr>
        <xdr:cNvSpPr txBox="1"/>
      </xdr:nvSpPr>
      <xdr:spPr>
        <a:xfrm>
          <a:off x="598170" y="920980"/>
          <a:ext cx="1136073" cy="242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Income Source</a:t>
          </a:r>
        </a:p>
      </xdr:txBody>
    </xdr:sp>
    <xdr:clientData/>
  </xdr:twoCellAnchor>
  <xdr:twoCellAnchor editAs="absolute">
    <xdr:from>
      <xdr:col>0</xdr:col>
      <xdr:colOff>495300</xdr:colOff>
      <xdr:row>8</xdr:row>
      <xdr:rowOff>45720</xdr:rowOff>
    </xdr:from>
    <xdr:to>
      <xdr:col>5</xdr:col>
      <xdr:colOff>135775</xdr:colOff>
      <xdr:row>13</xdr:row>
      <xdr:rowOff>167640</xdr:rowOff>
    </xdr:to>
    <xdr:sp macro="" textlink="">
      <xdr:nvSpPr>
        <xdr:cNvPr id="109" name="TextBox 108">
          <a:extLst>
            <a:ext uri="{FF2B5EF4-FFF2-40B4-BE49-F238E27FC236}">
              <a16:creationId xmlns:a16="http://schemas.microsoft.com/office/drawing/2014/main" id="{690A33DE-3DE2-437B-AC35-2BD238B04FAE}"/>
            </a:ext>
          </a:extLst>
        </xdr:cNvPr>
        <xdr:cNvSpPr txBox="1"/>
      </xdr:nvSpPr>
      <xdr:spPr>
        <a:xfrm>
          <a:off x="495300" y="1508760"/>
          <a:ext cx="2688475" cy="1036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solidFill>
                <a:schemeClr val="bg1"/>
              </a:solidFill>
            </a:rPr>
            <a:t>Grand total of income, and their breakdowns showing the achievements percentage and highlight for most valuable source, Marketing strategies, and operating profit.</a:t>
          </a:r>
          <a:endParaRPr lang="en-GB" sz="1100">
            <a:solidFill>
              <a:schemeClr val="bg1"/>
            </a:solidFill>
          </a:endParaRPr>
        </a:p>
      </xdr:txBody>
    </xdr:sp>
    <xdr:clientData/>
  </xdr:twoCellAnchor>
  <xdr:twoCellAnchor editAs="absolute">
    <xdr:from>
      <xdr:col>0</xdr:col>
      <xdr:colOff>419100</xdr:colOff>
      <xdr:row>17</xdr:row>
      <xdr:rowOff>129540</xdr:rowOff>
    </xdr:from>
    <xdr:to>
      <xdr:col>4</xdr:col>
      <xdr:colOff>432955</xdr:colOff>
      <xdr:row>20</xdr:row>
      <xdr:rowOff>66501</xdr:rowOff>
    </xdr:to>
    <xdr:sp macro="" textlink="">
      <xdr:nvSpPr>
        <xdr:cNvPr id="110" name="TextBox 109">
          <a:extLst>
            <a:ext uri="{FF2B5EF4-FFF2-40B4-BE49-F238E27FC236}">
              <a16:creationId xmlns:a16="http://schemas.microsoft.com/office/drawing/2014/main" id="{6528C99E-F581-4628-A848-7958C409DC56}"/>
            </a:ext>
          </a:extLst>
        </xdr:cNvPr>
        <xdr:cNvSpPr txBox="1"/>
      </xdr:nvSpPr>
      <xdr:spPr>
        <a:xfrm>
          <a:off x="419100" y="3238500"/>
          <a:ext cx="2452255" cy="48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a:solidFill>
                <a:schemeClr val="bg1"/>
              </a:solidFill>
            </a:rPr>
            <a:t> Finencial Statistics</a:t>
          </a:r>
        </a:p>
        <a:p>
          <a:pPr algn="l"/>
          <a:endParaRPr lang="en-GB" sz="2000">
            <a:solidFill>
              <a:schemeClr val="bg1"/>
            </a:solidFill>
          </a:endParaRPr>
        </a:p>
      </xdr:txBody>
    </xdr:sp>
    <xdr:clientData/>
  </xdr:twoCellAnchor>
  <xdr:twoCellAnchor editAs="absolute">
    <xdr:from>
      <xdr:col>12</xdr:col>
      <xdr:colOff>594360</xdr:colOff>
      <xdr:row>14</xdr:row>
      <xdr:rowOff>160020</xdr:rowOff>
    </xdr:from>
    <xdr:to>
      <xdr:col>15</xdr:col>
      <xdr:colOff>30480</xdr:colOff>
      <xdr:row>19</xdr:row>
      <xdr:rowOff>30480</xdr:rowOff>
    </xdr:to>
    <xdr:sp macro="" textlink="'operation 1'!P24">
      <xdr:nvSpPr>
        <xdr:cNvPr id="118" name="Rectangle 117">
          <a:extLst>
            <a:ext uri="{FF2B5EF4-FFF2-40B4-BE49-F238E27FC236}">
              <a16:creationId xmlns:a16="http://schemas.microsoft.com/office/drawing/2014/main" id="{D1F7B793-D2A4-985D-9083-5A91254858ED}"/>
            </a:ext>
          </a:extLst>
        </xdr:cNvPr>
        <xdr:cNvSpPr/>
      </xdr:nvSpPr>
      <xdr:spPr>
        <a:xfrm>
          <a:off x="7909560" y="2720340"/>
          <a:ext cx="1264920" cy="7848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Calibri"/>
              <a:cs typeface="Calibri"/>
            </a:rPr>
            <a:t>Achived</a:t>
          </a:r>
        </a:p>
        <a:p>
          <a:pPr algn="ctr"/>
          <a:fld id="{B1296689-E3B3-461D-AD2A-6F1640E750B5}" type="TxLink">
            <a:rPr lang="en-US" sz="1600" b="0" i="0" u="none" strike="noStrike">
              <a:solidFill>
                <a:schemeClr val="bg1"/>
              </a:solidFill>
              <a:latin typeface="Calibri"/>
              <a:cs typeface="Calibri"/>
            </a:rPr>
            <a:pPr algn="ctr"/>
            <a:t>80%</a:t>
          </a:fld>
          <a:endParaRPr lang="en-GB" sz="1600">
            <a:solidFill>
              <a:schemeClr val="bg1"/>
            </a:solidFill>
          </a:endParaRPr>
        </a:p>
      </xdr:txBody>
    </xdr:sp>
    <xdr:clientData/>
  </xdr:twoCellAnchor>
  <xdr:twoCellAnchor editAs="absolute">
    <xdr:from>
      <xdr:col>0</xdr:col>
      <xdr:colOff>502920</xdr:colOff>
      <xdr:row>26</xdr:row>
      <xdr:rowOff>0</xdr:rowOff>
    </xdr:from>
    <xdr:to>
      <xdr:col>9</xdr:col>
      <xdr:colOff>518160</xdr:colOff>
      <xdr:row>42</xdr:row>
      <xdr:rowOff>45720</xdr:rowOff>
    </xdr:to>
    <xdr:grpSp>
      <xdr:nvGrpSpPr>
        <xdr:cNvPr id="30" name="Group 29">
          <a:extLst>
            <a:ext uri="{FF2B5EF4-FFF2-40B4-BE49-F238E27FC236}">
              <a16:creationId xmlns:a16="http://schemas.microsoft.com/office/drawing/2014/main" id="{EFD9326C-D424-1D59-3CCD-BC8F1D10B657}"/>
            </a:ext>
          </a:extLst>
        </xdr:cNvPr>
        <xdr:cNvGrpSpPr/>
      </xdr:nvGrpSpPr>
      <xdr:grpSpPr>
        <a:xfrm>
          <a:off x="502920" y="4814131"/>
          <a:ext cx="5527277" cy="3008262"/>
          <a:chOff x="419100" y="4122420"/>
          <a:chExt cx="5501640" cy="2971800"/>
        </a:xfrm>
      </xdr:grpSpPr>
      <xdr:grpSp>
        <xdr:nvGrpSpPr>
          <xdr:cNvPr id="14" name="Group 13">
            <a:extLst>
              <a:ext uri="{FF2B5EF4-FFF2-40B4-BE49-F238E27FC236}">
                <a16:creationId xmlns:a16="http://schemas.microsoft.com/office/drawing/2014/main" id="{D6A818A8-9377-7F53-7BEA-242E91F2E6B5}"/>
              </a:ext>
            </a:extLst>
          </xdr:cNvPr>
          <xdr:cNvGrpSpPr/>
        </xdr:nvGrpSpPr>
        <xdr:grpSpPr>
          <a:xfrm>
            <a:off x="419100" y="4122420"/>
            <a:ext cx="5501640" cy="2971800"/>
            <a:chOff x="381000" y="4122420"/>
            <a:chExt cx="5501640" cy="2971800"/>
          </a:xfrm>
        </xdr:grpSpPr>
        <xdr:graphicFrame macro="">
          <xdr:nvGraphicFramePr>
            <xdr:cNvPr id="3" name="Chart 2">
              <a:extLst>
                <a:ext uri="{FF2B5EF4-FFF2-40B4-BE49-F238E27FC236}">
                  <a16:creationId xmlns:a16="http://schemas.microsoft.com/office/drawing/2014/main" id="{478DE4BA-1B20-4045-AE82-414A184D4C76}"/>
                </a:ext>
              </a:extLst>
            </xdr:cNvPr>
            <xdr:cNvGraphicFramePr>
              <a:graphicFrameLocks/>
            </xdr:cNvGraphicFramePr>
          </xdr:nvGraphicFramePr>
          <xdr:xfrm>
            <a:off x="3238500" y="4351020"/>
            <a:ext cx="2644140" cy="2743200"/>
          </xdr:xfrm>
          <a:graphic>
            <a:graphicData uri="http://schemas.openxmlformats.org/drawingml/2006/chart">
              <c:chart xmlns:c="http://schemas.openxmlformats.org/drawingml/2006/chart" xmlns:r="http://schemas.openxmlformats.org/officeDocument/2006/relationships" r:id="rId10"/>
            </a:graphicData>
          </a:graphic>
        </xdr:graphicFrame>
        <xdr:grpSp>
          <xdr:nvGrpSpPr>
            <xdr:cNvPr id="10" name="Group 9">
              <a:extLst>
                <a:ext uri="{FF2B5EF4-FFF2-40B4-BE49-F238E27FC236}">
                  <a16:creationId xmlns:a16="http://schemas.microsoft.com/office/drawing/2014/main" id="{174AD064-84C2-E206-E6C9-D8C8CA72B40A}"/>
                </a:ext>
              </a:extLst>
            </xdr:cNvPr>
            <xdr:cNvGrpSpPr/>
          </xdr:nvGrpSpPr>
          <xdr:grpSpPr>
            <a:xfrm>
              <a:off x="381000" y="4122420"/>
              <a:ext cx="2914138" cy="2743359"/>
              <a:chOff x="381000" y="4122420"/>
              <a:chExt cx="2914138" cy="2743359"/>
            </a:xfrm>
          </xdr:grpSpPr>
          <xdr:sp macro="" textlink="">
            <xdr:nvSpPr>
              <xdr:cNvPr id="111" name="TextBox 110">
                <a:extLst>
                  <a:ext uri="{FF2B5EF4-FFF2-40B4-BE49-F238E27FC236}">
                    <a16:creationId xmlns:a16="http://schemas.microsoft.com/office/drawing/2014/main" id="{62BB6897-03D7-49CD-9E7B-97113C44B6F4}"/>
                  </a:ext>
                </a:extLst>
              </xdr:cNvPr>
              <xdr:cNvSpPr txBox="1"/>
            </xdr:nvSpPr>
            <xdr:spPr>
              <a:xfrm>
                <a:off x="381000" y="4122420"/>
                <a:ext cx="2751339" cy="27204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1">
                    <a:solidFill>
                      <a:schemeClr val="bg1"/>
                    </a:solidFill>
                  </a:rPr>
                  <a:t>                              Quantity item</a:t>
                </a:r>
              </a:p>
            </xdr:txBody>
          </xdr:sp>
          <xdr:sp macro="" textlink="">
            <xdr:nvSpPr>
              <xdr:cNvPr id="112" name="TextBox 111">
                <a:extLst>
                  <a:ext uri="{FF2B5EF4-FFF2-40B4-BE49-F238E27FC236}">
                    <a16:creationId xmlns:a16="http://schemas.microsoft.com/office/drawing/2014/main" id="{E7D9EAE0-26E9-44CC-8CDF-6DA92B1F1BA4}"/>
                  </a:ext>
                </a:extLst>
              </xdr:cNvPr>
              <xdr:cNvSpPr txBox="1"/>
            </xdr:nvSpPr>
            <xdr:spPr>
              <a:xfrm>
                <a:off x="2293620" y="6507480"/>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Advertising</a:t>
                </a:r>
              </a:p>
            </xdr:txBody>
          </xdr:sp>
          <xdr:sp macro="" textlink="">
            <xdr:nvSpPr>
              <xdr:cNvPr id="113" name="TextBox 112">
                <a:extLst>
                  <a:ext uri="{FF2B5EF4-FFF2-40B4-BE49-F238E27FC236}">
                    <a16:creationId xmlns:a16="http://schemas.microsoft.com/office/drawing/2014/main" id="{FC9969B5-4E9D-4DC5-933A-6268B9FDAE50}"/>
                  </a:ext>
                </a:extLst>
              </xdr:cNvPr>
              <xdr:cNvSpPr txBox="1"/>
            </xdr:nvSpPr>
            <xdr:spPr>
              <a:xfrm>
                <a:off x="2293620" y="6093857"/>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Asset sale</a:t>
                </a:r>
              </a:p>
            </xdr:txBody>
          </xdr:sp>
          <xdr:sp macro="" textlink="">
            <xdr:nvSpPr>
              <xdr:cNvPr id="114" name="TextBox 113">
                <a:extLst>
                  <a:ext uri="{FF2B5EF4-FFF2-40B4-BE49-F238E27FC236}">
                    <a16:creationId xmlns:a16="http://schemas.microsoft.com/office/drawing/2014/main" id="{6116E897-AF88-47EA-BD45-215F8CE5A0C4}"/>
                  </a:ext>
                </a:extLst>
              </xdr:cNvPr>
              <xdr:cNvSpPr txBox="1"/>
            </xdr:nvSpPr>
            <xdr:spPr>
              <a:xfrm>
                <a:off x="2293620" y="5710799"/>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Licensing</a:t>
                </a:r>
              </a:p>
            </xdr:txBody>
          </xdr:sp>
          <xdr:sp macro="" textlink="">
            <xdr:nvSpPr>
              <xdr:cNvPr id="115" name="TextBox 114">
                <a:extLst>
                  <a:ext uri="{FF2B5EF4-FFF2-40B4-BE49-F238E27FC236}">
                    <a16:creationId xmlns:a16="http://schemas.microsoft.com/office/drawing/2014/main" id="{F6C362EE-3057-495C-8F1A-D78EDACA6E12}"/>
                  </a:ext>
                </a:extLst>
              </xdr:cNvPr>
              <xdr:cNvSpPr txBox="1"/>
            </xdr:nvSpPr>
            <xdr:spPr>
              <a:xfrm>
                <a:off x="2293620" y="5311027"/>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Renting</a:t>
                </a:r>
              </a:p>
            </xdr:txBody>
          </xdr:sp>
          <xdr:sp macro="" textlink="">
            <xdr:nvSpPr>
              <xdr:cNvPr id="116" name="TextBox 115">
                <a:extLst>
                  <a:ext uri="{FF2B5EF4-FFF2-40B4-BE49-F238E27FC236}">
                    <a16:creationId xmlns:a16="http://schemas.microsoft.com/office/drawing/2014/main" id="{8DD3399B-7B82-41AF-A81D-F24293AE28A5}"/>
                  </a:ext>
                </a:extLst>
              </xdr:cNvPr>
              <xdr:cNvSpPr txBox="1"/>
            </xdr:nvSpPr>
            <xdr:spPr>
              <a:xfrm>
                <a:off x="2293620" y="4934031"/>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Subscription</a:t>
                </a:r>
              </a:p>
            </xdr:txBody>
          </xdr:sp>
          <xdr:sp macro="" textlink="">
            <xdr:nvSpPr>
              <xdr:cNvPr id="117" name="Text Box 1">
                <a:extLst>
                  <a:ext uri="{FF2B5EF4-FFF2-40B4-BE49-F238E27FC236}">
                    <a16:creationId xmlns:a16="http://schemas.microsoft.com/office/drawing/2014/main" id="{4ABE146C-D92D-40F2-B1D9-8B68FC412D1A}"/>
                  </a:ext>
                </a:extLst>
              </xdr:cNvPr>
              <xdr:cNvSpPr txBox="1">
                <a:spLocks noChangeArrowheads="1"/>
              </xdr:cNvSpPr>
            </xdr:nvSpPr>
            <xdr:spPr bwMode="auto">
              <a:xfrm>
                <a:off x="2293620" y="4569328"/>
                <a:ext cx="1001518" cy="225066"/>
              </a:xfrm>
              <a:prstGeom prst="rect">
                <a:avLst/>
              </a:prstGeom>
              <a:solidFill>
                <a:schemeClr val="tx1"/>
              </a:solidFill>
              <a:ln w="9525">
                <a:solidFill>
                  <a:srgbClr val="000000"/>
                </a:solidFill>
                <a:miter lim="800000"/>
                <a:headEnd/>
                <a:tailEnd/>
              </a:ln>
            </xdr:spPr>
            <xdr:txBody>
              <a:bodyPr vertOverflow="clip" wrap="square" lIns="36576" tIns="32004" rIns="0" bIns="0" anchor="t" upright="1"/>
              <a:lstStyle/>
              <a:p>
                <a:pPr algn="l" rtl="0">
                  <a:defRPr sz="1000"/>
                </a:pPr>
                <a:r>
                  <a:rPr lang="en-GB" sz="1100" b="1" i="0" u="none" strike="noStrike" baseline="0">
                    <a:solidFill>
                      <a:schemeClr val="bg1"/>
                    </a:solidFill>
                    <a:latin typeface="+mn-lt"/>
                    <a:cs typeface="Calibri"/>
                  </a:rPr>
                  <a:t>  Usage fees</a:t>
                </a:r>
              </a:p>
            </xdr:txBody>
          </xdr:sp>
          <xdr:sp macro="" textlink="">
            <xdr:nvSpPr>
              <xdr:cNvPr id="15" name="TextBox 14">
                <a:extLst>
                  <a:ext uri="{FF2B5EF4-FFF2-40B4-BE49-F238E27FC236}">
                    <a16:creationId xmlns:a16="http://schemas.microsoft.com/office/drawing/2014/main" id="{E01101E8-03BB-DFB6-1CD2-8C82729C0FD5}"/>
                  </a:ext>
                </a:extLst>
              </xdr:cNvPr>
              <xdr:cNvSpPr txBox="1"/>
            </xdr:nvSpPr>
            <xdr:spPr>
              <a:xfrm>
                <a:off x="434340" y="4145280"/>
                <a:ext cx="2751339" cy="27204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1">
                    <a:solidFill>
                      <a:schemeClr val="bg1"/>
                    </a:solidFill>
                  </a:rPr>
                  <a:t>                              Quantity item</a:t>
                </a:r>
              </a:p>
            </xdr:txBody>
          </xdr:sp>
          <xdr:sp macro="" textlink="">
            <xdr:nvSpPr>
              <xdr:cNvPr id="16" name="TextBox 15">
                <a:extLst>
                  <a:ext uri="{FF2B5EF4-FFF2-40B4-BE49-F238E27FC236}">
                    <a16:creationId xmlns:a16="http://schemas.microsoft.com/office/drawing/2014/main" id="{BFA4B158-426F-7557-7995-CA2FA9A4E477}"/>
                  </a:ext>
                </a:extLst>
              </xdr:cNvPr>
              <xdr:cNvSpPr txBox="1"/>
            </xdr:nvSpPr>
            <xdr:spPr>
              <a:xfrm>
                <a:off x="434340" y="6530340"/>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Advertising</a:t>
                </a:r>
              </a:p>
            </xdr:txBody>
          </xdr:sp>
          <xdr:sp macro="" textlink="">
            <xdr:nvSpPr>
              <xdr:cNvPr id="17" name="TextBox 16">
                <a:extLst>
                  <a:ext uri="{FF2B5EF4-FFF2-40B4-BE49-F238E27FC236}">
                    <a16:creationId xmlns:a16="http://schemas.microsoft.com/office/drawing/2014/main" id="{CC974373-611A-E499-B76A-50DE3A8B7CBD}"/>
                  </a:ext>
                </a:extLst>
              </xdr:cNvPr>
              <xdr:cNvSpPr txBox="1"/>
            </xdr:nvSpPr>
            <xdr:spPr>
              <a:xfrm>
                <a:off x="434340" y="6116717"/>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Asset sale</a:t>
                </a:r>
              </a:p>
            </xdr:txBody>
          </xdr:sp>
          <xdr:sp macro="" textlink="">
            <xdr:nvSpPr>
              <xdr:cNvPr id="18" name="TextBox 17">
                <a:extLst>
                  <a:ext uri="{FF2B5EF4-FFF2-40B4-BE49-F238E27FC236}">
                    <a16:creationId xmlns:a16="http://schemas.microsoft.com/office/drawing/2014/main" id="{27111BF5-0208-A559-525E-CAD01305574D}"/>
                  </a:ext>
                </a:extLst>
              </xdr:cNvPr>
              <xdr:cNvSpPr txBox="1"/>
            </xdr:nvSpPr>
            <xdr:spPr>
              <a:xfrm>
                <a:off x="434340" y="5733659"/>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Licensing</a:t>
                </a:r>
              </a:p>
            </xdr:txBody>
          </xdr:sp>
          <xdr:sp macro="" textlink="">
            <xdr:nvSpPr>
              <xdr:cNvPr id="19" name="TextBox 18">
                <a:extLst>
                  <a:ext uri="{FF2B5EF4-FFF2-40B4-BE49-F238E27FC236}">
                    <a16:creationId xmlns:a16="http://schemas.microsoft.com/office/drawing/2014/main" id="{2DCC30A3-8168-16C3-1072-52673AD0F68D}"/>
                  </a:ext>
                </a:extLst>
              </xdr:cNvPr>
              <xdr:cNvSpPr txBox="1"/>
            </xdr:nvSpPr>
            <xdr:spPr>
              <a:xfrm>
                <a:off x="434340" y="5333887"/>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Renting</a:t>
                </a:r>
              </a:p>
            </xdr:txBody>
          </xdr:sp>
          <xdr:sp macro="" textlink="">
            <xdr:nvSpPr>
              <xdr:cNvPr id="20" name="TextBox 19">
                <a:extLst>
                  <a:ext uri="{FF2B5EF4-FFF2-40B4-BE49-F238E27FC236}">
                    <a16:creationId xmlns:a16="http://schemas.microsoft.com/office/drawing/2014/main" id="{F99F3918-78F2-2499-97A1-D3E81EADF7D7}"/>
                  </a:ext>
                </a:extLst>
              </xdr:cNvPr>
              <xdr:cNvSpPr txBox="1"/>
            </xdr:nvSpPr>
            <xdr:spPr>
              <a:xfrm>
                <a:off x="434340" y="4956891"/>
                <a:ext cx="1001518" cy="225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bg1"/>
                    </a:solidFill>
                  </a:rPr>
                  <a:t>Subscription</a:t>
                </a:r>
              </a:p>
            </xdr:txBody>
          </xdr:sp>
          <xdr:sp macro="" textlink="">
            <xdr:nvSpPr>
              <xdr:cNvPr id="21" name="Text Box 1">
                <a:extLst>
                  <a:ext uri="{FF2B5EF4-FFF2-40B4-BE49-F238E27FC236}">
                    <a16:creationId xmlns:a16="http://schemas.microsoft.com/office/drawing/2014/main" id="{8ED54237-9A17-84EB-8B3E-559423DE28A5}"/>
                  </a:ext>
                </a:extLst>
              </xdr:cNvPr>
              <xdr:cNvSpPr txBox="1">
                <a:spLocks noChangeArrowheads="1"/>
              </xdr:cNvSpPr>
            </xdr:nvSpPr>
            <xdr:spPr bwMode="auto">
              <a:xfrm>
                <a:off x="434340" y="4592188"/>
                <a:ext cx="1001518" cy="225066"/>
              </a:xfrm>
              <a:prstGeom prst="rect">
                <a:avLst/>
              </a:prstGeom>
              <a:solidFill>
                <a:schemeClr val="tx1"/>
              </a:solidFill>
              <a:ln w="9525">
                <a:solidFill>
                  <a:srgbClr val="000000"/>
                </a:solidFill>
                <a:miter lim="800000"/>
                <a:headEnd/>
                <a:tailEnd/>
              </a:ln>
            </xdr:spPr>
            <xdr:txBody>
              <a:bodyPr vertOverflow="clip" wrap="square" lIns="36576" tIns="32004" rIns="0" bIns="0" anchor="t" upright="1"/>
              <a:lstStyle/>
              <a:p>
                <a:pPr algn="l" rtl="0">
                  <a:defRPr sz="1000"/>
                </a:pPr>
                <a:r>
                  <a:rPr lang="en-GB" sz="1100" b="1" i="0" u="none" strike="noStrike" baseline="0">
                    <a:solidFill>
                      <a:schemeClr val="bg1"/>
                    </a:solidFill>
                    <a:latin typeface="+mn-lt"/>
                    <a:cs typeface="Calibri"/>
                  </a:rPr>
                  <a:t>  Usage fees</a:t>
                </a:r>
              </a:p>
            </xdr:txBody>
          </xdr:sp>
        </xdr:grpSp>
      </xdr:grpSp>
      <xdr:sp macro="" textlink="'operation 1'!I10">
        <xdr:nvSpPr>
          <xdr:cNvPr id="22" name="Rectangle 21">
            <a:extLst>
              <a:ext uri="{FF2B5EF4-FFF2-40B4-BE49-F238E27FC236}">
                <a16:creationId xmlns:a16="http://schemas.microsoft.com/office/drawing/2014/main" id="{9EA714BB-D286-CFB6-2C76-3CC68138FFF2}"/>
              </a:ext>
            </a:extLst>
          </xdr:cNvPr>
          <xdr:cNvSpPr/>
        </xdr:nvSpPr>
        <xdr:spPr>
          <a:xfrm>
            <a:off x="1905000" y="4579620"/>
            <a:ext cx="10058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A54F14-B136-444F-877B-703ADAD76ADF}" type="TxLink">
              <a:rPr lang="en-US" sz="1100" b="0" i="0" u="none" strike="noStrike">
                <a:solidFill>
                  <a:schemeClr val="bg1"/>
                </a:solidFill>
                <a:latin typeface="Calibri"/>
                <a:cs typeface="Calibri"/>
              </a:rPr>
              <a:pPr algn="ctr"/>
              <a:t>11856</a:t>
            </a:fld>
            <a:endParaRPr lang="en-GB" sz="1100">
              <a:solidFill>
                <a:schemeClr val="bg1"/>
              </a:solidFill>
            </a:endParaRPr>
          </a:p>
        </xdr:txBody>
      </xdr:sp>
      <xdr:sp macro="" textlink="'operation 1'!I9">
        <xdr:nvSpPr>
          <xdr:cNvPr id="23" name="Rectangle 22">
            <a:extLst>
              <a:ext uri="{FF2B5EF4-FFF2-40B4-BE49-F238E27FC236}">
                <a16:creationId xmlns:a16="http://schemas.microsoft.com/office/drawing/2014/main" id="{D9531596-F816-440E-B822-B8AFB60EBDC8}"/>
              </a:ext>
            </a:extLst>
          </xdr:cNvPr>
          <xdr:cNvSpPr/>
        </xdr:nvSpPr>
        <xdr:spPr>
          <a:xfrm>
            <a:off x="1905000" y="4975860"/>
            <a:ext cx="10058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E343D7-42CA-4880-A27B-4C7AD8E21703}" type="TxLink">
              <a:rPr lang="en-US" sz="1100" b="0" i="0" u="none" strike="noStrike">
                <a:solidFill>
                  <a:schemeClr val="bg1"/>
                </a:solidFill>
                <a:latin typeface="Calibri"/>
                <a:cs typeface="Calibri"/>
              </a:rPr>
              <a:pPr algn="ctr"/>
              <a:t>117170</a:t>
            </a:fld>
            <a:endParaRPr lang="en-GB" sz="1100">
              <a:solidFill>
                <a:schemeClr val="bg1"/>
              </a:solidFill>
            </a:endParaRPr>
          </a:p>
        </xdr:txBody>
      </xdr:sp>
      <xdr:sp macro="" textlink="'operation 1'!I8">
        <xdr:nvSpPr>
          <xdr:cNvPr id="24" name="Rectangle 23">
            <a:extLst>
              <a:ext uri="{FF2B5EF4-FFF2-40B4-BE49-F238E27FC236}">
                <a16:creationId xmlns:a16="http://schemas.microsoft.com/office/drawing/2014/main" id="{EDEC9C85-CFE3-4E25-A7DA-1C6A090CB58E}"/>
              </a:ext>
            </a:extLst>
          </xdr:cNvPr>
          <xdr:cNvSpPr/>
        </xdr:nvSpPr>
        <xdr:spPr>
          <a:xfrm>
            <a:off x="1905000" y="5364480"/>
            <a:ext cx="10058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B72570F-373C-4957-BD66-2D9A2A0FDD19}" type="TxLink">
              <a:rPr lang="en-US" sz="1100" b="0" i="0" u="none" strike="noStrike">
                <a:solidFill>
                  <a:schemeClr val="bg1"/>
                </a:solidFill>
                <a:latin typeface="Calibri"/>
                <a:cs typeface="Calibri"/>
              </a:rPr>
              <a:pPr algn="ctr"/>
              <a:t>16488</a:t>
            </a:fld>
            <a:endParaRPr lang="en-GB" sz="1100">
              <a:solidFill>
                <a:schemeClr val="bg1"/>
              </a:solidFill>
            </a:endParaRPr>
          </a:p>
        </xdr:txBody>
      </xdr:sp>
      <xdr:sp macro="" textlink="'operation 1'!I7">
        <xdr:nvSpPr>
          <xdr:cNvPr id="25" name="Rectangle 24">
            <a:extLst>
              <a:ext uri="{FF2B5EF4-FFF2-40B4-BE49-F238E27FC236}">
                <a16:creationId xmlns:a16="http://schemas.microsoft.com/office/drawing/2014/main" id="{505C289D-02C1-4C4B-9C9C-057E4768EE00}"/>
              </a:ext>
            </a:extLst>
          </xdr:cNvPr>
          <xdr:cNvSpPr/>
        </xdr:nvSpPr>
        <xdr:spPr>
          <a:xfrm>
            <a:off x="1905000" y="5760720"/>
            <a:ext cx="10058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862346-1477-44D4-BD2F-D83B15B7BBC9}" type="TxLink">
              <a:rPr lang="en-US" sz="1100" b="0" i="0" u="none" strike="noStrike">
                <a:solidFill>
                  <a:schemeClr val="bg1"/>
                </a:solidFill>
                <a:latin typeface="Calibri"/>
                <a:cs typeface="Calibri"/>
              </a:rPr>
              <a:pPr algn="ctr"/>
              <a:t>72768</a:t>
            </a:fld>
            <a:endParaRPr lang="en-GB" sz="1100">
              <a:solidFill>
                <a:schemeClr val="bg1"/>
              </a:solidFill>
            </a:endParaRPr>
          </a:p>
        </xdr:txBody>
      </xdr:sp>
      <xdr:sp macro="" textlink="'operation 1'!I6">
        <xdr:nvSpPr>
          <xdr:cNvPr id="26" name="Rectangle 25">
            <a:extLst>
              <a:ext uri="{FF2B5EF4-FFF2-40B4-BE49-F238E27FC236}">
                <a16:creationId xmlns:a16="http://schemas.microsoft.com/office/drawing/2014/main" id="{F6332ACD-057A-4496-B027-D3071DCFF9FC}"/>
              </a:ext>
            </a:extLst>
          </xdr:cNvPr>
          <xdr:cNvSpPr/>
        </xdr:nvSpPr>
        <xdr:spPr>
          <a:xfrm>
            <a:off x="1905000" y="6149340"/>
            <a:ext cx="10058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9B7920-7FD5-48D9-8591-F0204D81F496}" type="TxLink">
              <a:rPr lang="en-US" sz="1100" b="0" i="0" u="none" strike="noStrike">
                <a:solidFill>
                  <a:schemeClr val="bg1"/>
                </a:solidFill>
                <a:latin typeface="Calibri"/>
                <a:cs typeface="Calibri"/>
              </a:rPr>
              <a:pPr algn="ctr"/>
              <a:t>26</a:t>
            </a:fld>
            <a:endParaRPr lang="en-GB" sz="1100">
              <a:solidFill>
                <a:schemeClr val="bg1"/>
              </a:solidFill>
            </a:endParaRPr>
          </a:p>
        </xdr:txBody>
      </xdr:sp>
      <xdr:sp macro="" textlink="'operation 1'!I5">
        <xdr:nvSpPr>
          <xdr:cNvPr id="27" name="Rectangle 26">
            <a:extLst>
              <a:ext uri="{FF2B5EF4-FFF2-40B4-BE49-F238E27FC236}">
                <a16:creationId xmlns:a16="http://schemas.microsoft.com/office/drawing/2014/main" id="{C721CCEF-72EC-4A21-82F1-37972E9E3E32}"/>
              </a:ext>
            </a:extLst>
          </xdr:cNvPr>
          <xdr:cNvSpPr/>
        </xdr:nvSpPr>
        <xdr:spPr>
          <a:xfrm>
            <a:off x="1905000" y="6560820"/>
            <a:ext cx="10058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8E5D05-04B6-4919-96E9-A1D49F01EEAE}" type="TxLink">
              <a:rPr lang="en-US" sz="1100" b="0" i="0" u="none" strike="noStrike">
                <a:solidFill>
                  <a:schemeClr val="bg1"/>
                </a:solidFill>
                <a:latin typeface="Calibri"/>
                <a:cs typeface="Calibri"/>
              </a:rPr>
              <a:pPr algn="ctr"/>
              <a:t>2844</a:t>
            </a:fld>
            <a:endParaRPr lang="en-GB" sz="1100">
              <a:solidFill>
                <a:schemeClr val="bg1"/>
              </a:solidFill>
            </a:endParaRPr>
          </a:p>
        </xdr:txBody>
      </xdr:sp>
    </xdr:grpSp>
    <xdr:clientData/>
  </xdr:twoCellAnchor>
  <xdr:twoCellAnchor editAs="absolute">
    <xdr:from>
      <xdr:col>5</xdr:col>
      <xdr:colOff>76200</xdr:colOff>
      <xdr:row>3</xdr:row>
      <xdr:rowOff>68580</xdr:rowOff>
    </xdr:from>
    <xdr:to>
      <xdr:col>9</xdr:col>
      <xdr:colOff>236220</xdr:colOff>
      <xdr:row>6</xdr:row>
      <xdr:rowOff>45720</xdr:rowOff>
    </xdr:to>
    <xdr:sp macro="" textlink="'operation 1'!L6">
      <xdr:nvSpPr>
        <xdr:cNvPr id="31" name="Rectangle 30">
          <a:extLst>
            <a:ext uri="{FF2B5EF4-FFF2-40B4-BE49-F238E27FC236}">
              <a16:creationId xmlns:a16="http://schemas.microsoft.com/office/drawing/2014/main" id="{48ED13B3-C231-6B04-F70D-B7FD373937B0}"/>
            </a:ext>
          </a:extLst>
        </xdr:cNvPr>
        <xdr:cNvSpPr/>
      </xdr:nvSpPr>
      <xdr:spPr>
        <a:xfrm>
          <a:off x="3124200" y="617220"/>
          <a:ext cx="2598420" cy="525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Calibri"/>
              <a:cs typeface="Calibri"/>
            </a:rPr>
            <a:t>Income : </a:t>
          </a:r>
          <a:fld id="{887F6551-97EF-4ACC-A372-34D49CA62967}" type="TxLink">
            <a:rPr lang="en-US" sz="1600" b="0" i="0" u="none" strike="noStrike">
              <a:solidFill>
                <a:schemeClr val="bg1"/>
              </a:solidFill>
              <a:latin typeface="Calibri"/>
              <a:cs typeface="Calibri"/>
            </a:rPr>
            <a:pPr algn="ctr"/>
            <a:t>720883.3425</a:t>
          </a:fld>
          <a:endParaRPr lang="en-GB" sz="1600">
            <a:solidFill>
              <a:schemeClr val="bg1"/>
            </a:solidFill>
          </a:endParaRPr>
        </a:p>
      </xdr:txBody>
    </xdr:sp>
    <xdr:clientData/>
  </xdr:twoCellAnchor>
  <xdr:twoCellAnchor editAs="absolute">
    <xdr:from>
      <xdr:col>19</xdr:col>
      <xdr:colOff>15240</xdr:colOff>
      <xdr:row>2</xdr:row>
      <xdr:rowOff>167640</xdr:rowOff>
    </xdr:from>
    <xdr:to>
      <xdr:col>23</xdr:col>
      <xdr:colOff>175260</xdr:colOff>
      <xdr:row>5</xdr:row>
      <xdr:rowOff>144780</xdr:rowOff>
    </xdr:to>
    <xdr:sp macro="" textlink="'operation 1'!M6">
      <xdr:nvSpPr>
        <xdr:cNvPr id="32" name="Rectangle 31">
          <a:extLst>
            <a:ext uri="{FF2B5EF4-FFF2-40B4-BE49-F238E27FC236}">
              <a16:creationId xmlns:a16="http://schemas.microsoft.com/office/drawing/2014/main" id="{09F9E08B-708B-4989-9F08-B6B5F67A92FF}"/>
            </a:ext>
          </a:extLst>
        </xdr:cNvPr>
        <xdr:cNvSpPr/>
      </xdr:nvSpPr>
      <xdr:spPr>
        <a:xfrm>
          <a:off x="11597640" y="533400"/>
          <a:ext cx="2598420" cy="525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Calibri"/>
              <a:cs typeface="Calibri"/>
            </a:rPr>
            <a:t>Target</a:t>
          </a:r>
          <a:r>
            <a:rPr lang="en-US" sz="1600" b="0" i="0" u="none" strike="noStrike" baseline="0">
              <a:solidFill>
                <a:schemeClr val="bg1"/>
              </a:solidFill>
              <a:latin typeface="Calibri"/>
              <a:cs typeface="Calibri"/>
            </a:rPr>
            <a:t> :</a:t>
          </a:r>
          <a:fld id="{04DA3418-2139-40EC-91B4-16C4980E7224}" type="TxLink">
            <a:rPr lang="en-US" sz="1600" b="0" i="0" u="none" strike="noStrike">
              <a:solidFill>
                <a:schemeClr val="bg1"/>
              </a:solidFill>
              <a:latin typeface="Calibri"/>
              <a:cs typeface="Calibri"/>
            </a:rPr>
            <a:pPr algn="ctr"/>
            <a:t>898931.712</a:t>
          </a:fld>
          <a:endParaRPr lang="en-GB" sz="1600">
            <a:solidFill>
              <a:schemeClr val="bg1"/>
            </a:solidFill>
          </a:endParaRPr>
        </a:p>
      </xdr:txBody>
    </xdr:sp>
    <xdr:clientData/>
  </xdr:twoCellAnchor>
  <xdr:twoCellAnchor editAs="absolute">
    <xdr:from>
      <xdr:col>19</xdr:col>
      <xdr:colOff>591672</xdr:colOff>
      <xdr:row>11</xdr:row>
      <xdr:rowOff>88154</xdr:rowOff>
    </xdr:from>
    <xdr:to>
      <xdr:col>22</xdr:col>
      <xdr:colOff>293408</xdr:colOff>
      <xdr:row>17</xdr:row>
      <xdr:rowOff>35767</xdr:rowOff>
    </xdr:to>
    <xdr:graphicFrame macro="">
      <xdr:nvGraphicFramePr>
        <xdr:cNvPr id="35" name="Chart 34">
          <a:extLst>
            <a:ext uri="{FF2B5EF4-FFF2-40B4-BE49-F238E27FC236}">
              <a16:creationId xmlns:a16="http://schemas.microsoft.com/office/drawing/2014/main" id="{078B8284-B431-428A-87C8-F82D90BBD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19</xdr:col>
      <xdr:colOff>493059</xdr:colOff>
      <xdr:row>8</xdr:row>
      <xdr:rowOff>82176</xdr:rowOff>
    </xdr:from>
    <xdr:to>
      <xdr:col>22</xdr:col>
      <xdr:colOff>254000</xdr:colOff>
      <xdr:row>11</xdr:row>
      <xdr:rowOff>52294</xdr:rowOff>
    </xdr:to>
    <xdr:sp macro="" textlink="">
      <xdr:nvSpPr>
        <xdr:cNvPr id="36" name="TextBox 35">
          <a:extLst>
            <a:ext uri="{FF2B5EF4-FFF2-40B4-BE49-F238E27FC236}">
              <a16:creationId xmlns:a16="http://schemas.microsoft.com/office/drawing/2014/main" id="{900A4C1B-DF01-20E8-1340-0F90652972A4}"/>
            </a:ext>
          </a:extLst>
        </xdr:cNvPr>
        <xdr:cNvSpPr txBox="1"/>
      </xdr:nvSpPr>
      <xdr:spPr>
        <a:xfrm>
          <a:off x="12132235" y="1516529"/>
          <a:ext cx="1598706"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solidFill>
                <a:schemeClr val="bg1"/>
              </a:solidFill>
            </a:rPr>
            <a:t>AVG </a:t>
          </a:r>
        </a:p>
        <a:p>
          <a:pPr algn="ctr"/>
          <a:r>
            <a:rPr lang="en-GB" sz="1000">
              <a:solidFill>
                <a:schemeClr val="bg1"/>
              </a:solidFill>
            </a:rPr>
            <a:t>Profit</a:t>
          </a:r>
          <a:r>
            <a:rPr lang="en-GB" sz="1000" baseline="0">
              <a:solidFill>
                <a:schemeClr val="bg1"/>
              </a:solidFill>
            </a:rPr>
            <a:t> vs Loss</a:t>
          </a:r>
          <a:endParaRPr lang="en-GB" sz="1000">
            <a:solidFill>
              <a:schemeClr val="bg1"/>
            </a:solidFill>
          </a:endParaRPr>
        </a:p>
      </xdr:txBody>
    </xdr:sp>
    <xdr:clientData/>
  </xdr:twoCellAnchor>
  <xdr:twoCellAnchor editAs="absolute">
    <xdr:from>
      <xdr:col>19</xdr:col>
      <xdr:colOff>209178</xdr:colOff>
      <xdr:row>6</xdr:row>
      <xdr:rowOff>119529</xdr:rowOff>
    </xdr:from>
    <xdr:to>
      <xdr:col>22</xdr:col>
      <xdr:colOff>560295</xdr:colOff>
      <xdr:row>18</xdr:row>
      <xdr:rowOff>149412</xdr:rowOff>
    </xdr:to>
    <xdr:sp macro="" textlink="">
      <xdr:nvSpPr>
        <xdr:cNvPr id="37" name="Scroll: Vertical 36">
          <a:extLst>
            <a:ext uri="{FF2B5EF4-FFF2-40B4-BE49-F238E27FC236}">
              <a16:creationId xmlns:a16="http://schemas.microsoft.com/office/drawing/2014/main" id="{AA13D5BC-0C3B-BC46-D451-017465B17807}"/>
            </a:ext>
          </a:extLst>
        </xdr:cNvPr>
        <xdr:cNvSpPr/>
      </xdr:nvSpPr>
      <xdr:spPr>
        <a:xfrm>
          <a:off x="11791578" y="1200184"/>
          <a:ext cx="2179917" cy="2191192"/>
        </a:xfrm>
        <a:prstGeom prst="verticalScroll">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0.14362</cdr:x>
      <cdr:y>0.19626</cdr:y>
    </cdr:from>
    <cdr:to>
      <cdr:x>0.25482</cdr:x>
      <cdr:y>0.29609</cdr:y>
    </cdr:to>
    <cdr:sp macro="" textlink="">
      <cdr:nvSpPr>
        <cdr:cNvPr id="2" name="TextBox 1">
          <a:extLst xmlns:a="http://schemas.openxmlformats.org/drawingml/2006/main">
            <a:ext uri="{FF2B5EF4-FFF2-40B4-BE49-F238E27FC236}">
              <a16:creationId xmlns:a16="http://schemas.microsoft.com/office/drawing/2014/main" id="{B63C6D35-AE88-DFBE-21DC-90F4C2005435}"/>
            </a:ext>
          </a:extLst>
        </cdr:cNvPr>
        <cdr:cNvSpPr txBox="1"/>
      </cdr:nvSpPr>
      <cdr:spPr>
        <a:xfrm xmlns:a="http://schemas.openxmlformats.org/drawingml/2006/main">
          <a:off x="1486211" y="973649"/>
          <a:ext cx="115062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a:t>
          </a:r>
        </a:p>
      </cdr:txBody>
    </cdr:sp>
  </cdr:relSizeAnchor>
</c:userShapes>
</file>

<file path=xl/drawings/drawing3.xml><?xml version="1.0" encoding="utf-8"?>
<c:userShapes xmlns:c="http://schemas.openxmlformats.org/drawingml/2006/chart">
  <cdr:relSizeAnchor xmlns:cdr="http://schemas.openxmlformats.org/drawingml/2006/chartDrawing">
    <cdr:from>
      <cdr:x>0.12748</cdr:x>
      <cdr:y>0.18986</cdr:y>
    </cdr:from>
    <cdr:to>
      <cdr:x>0.28139</cdr:x>
      <cdr:y>0.34665</cdr:y>
    </cdr:to>
    <cdr:cxnSp macro="">
      <cdr:nvCxnSpPr>
        <cdr:cNvPr id="3" name="Straight Arrow Connector 2">
          <a:extLst xmlns:a="http://schemas.openxmlformats.org/drawingml/2006/main">
            <a:ext uri="{FF2B5EF4-FFF2-40B4-BE49-F238E27FC236}">
              <a16:creationId xmlns:a16="http://schemas.microsoft.com/office/drawing/2014/main" id="{F8804376-A154-2F0E-547A-5B4C88587D5B}"/>
            </a:ext>
          </a:extLst>
        </cdr:cNvPr>
        <cdr:cNvCxnSpPr/>
      </cdr:nvCxnSpPr>
      <cdr:spPr>
        <a:xfrm xmlns:a="http://schemas.openxmlformats.org/drawingml/2006/main" flipH="1" flipV="1">
          <a:off x="427006" y="417614"/>
          <a:ext cx="515578" cy="34485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381000</xdr:colOff>
      <xdr:row>2</xdr:row>
      <xdr:rowOff>22860</xdr:rowOff>
    </xdr:to>
    <xdr:sp macro="" textlink="">
      <xdr:nvSpPr>
        <xdr:cNvPr id="2" name="Rectangle 1">
          <a:extLst>
            <a:ext uri="{FF2B5EF4-FFF2-40B4-BE49-F238E27FC236}">
              <a16:creationId xmlns:a16="http://schemas.microsoft.com/office/drawing/2014/main" id="{06F0BDB1-D8F7-4E4F-8E10-79472C03C9B8}"/>
            </a:ext>
          </a:extLst>
        </xdr:cNvPr>
        <xdr:cNvSpPr/>
      </xdr:nvSpPr>
      <xdr:spPr>
        <a:xfrm>
          <a:off x="0" y="0"/>
          <a:ext cx="14401800" cy="3886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57150</xdr:rowOff>
    </xdr:from>
    <xdr:to>
      <xdr:col>1</xdr:col>
      <xdr:colOff>304800</xdr:colOff>
      <xdr:row>1</xdr:row>
      <xdr:rowOff>148590</xdr:rowOff>
    </xdr:to>
    <xdr:sp macro="" textlink="">
      <xdr:nvSpPr>
        <xdr:cNvPr id="3" name="TextBox 2">
          <a:extLst>
            <a:ext uri="{FF2B5EF4-FFF2-40B4-BE49-F238E27FC236}">
              <a16:creationId xmlns:a16="http://schemas.microsoft.com/office/drawing/2014/main" id="{D4825885-5FDD-43AB-BEF1-D809F95CCFB9}"/>
            </a:ext>
          </a:extLst>
        </xdr:cNvPr>
        <xdr:cNvSpPr txBox="1"/>
      </xdr:nvSpPr>
      <xdr:spPr>
        <a:xfrm>
          <a:off x="0" y="57150"/>
          <a:ext cx="914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Other Lavels</a:t>
          </a:r>
        </a:p>
      </xdr:txBody>
    </xdr:sp>
    <xdr:clientData/>
  </xdr:twoCellAnchor>
  <xdr:twoCellAnchor>
    <xdr:from>
      <xdr:col>16</xdr:col>
      <xdr:colOff>350520</xdr:colOff>
      <xdr:row>0</xdr:row>
      <xdr:rowOff>15240</xdr:rowOff>
    </xdr:from>
    <xdr:to>
      <xdr:col>18</xdr:col>
      <xdr:colOff>130233</xdr:colOff>
      <xdr:row>2</xdr:row>
      <xdr:rowOff>22306</xdr:rowOff>
    </xdr:to>
    <xdr:sp macro="" textlink="">
      <xdr:nvSpPr>
        <xdr:cNvPr id="4" name="TextBox 3">
          <a:hlinkClick xmlns:r="http://schemas.openxmlformats.org/officeDocument/2006/relationships" r:id="rId1" tooltip="Project Status"/>
          <a:extLst>
            <a:ext uri="{FF2B5EF4-FFF2-40B4-BE49-F238E27FC236}">
              <a16:creationId xmlns:a16="http://schemas.microsoft.com/office/drawing/2014/main" id="{18F2347A-37BA-4DF7-A6B9-FC3CC1E570EA}"/>
            </a:ext>
          </a:extLst>
        </xdr:cNvPr>
        <xdr:cNvSpPr txBox="1"/>
      </xdr:nvSpPr>
      <xdr:spPr>
        <a:xfrm>
          <a:off x="10104120" y="15240"/>
          <a:ext cx="998913" cy="37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Project</a:t>
          </a:r>
          <a:r>
            <a:rPr lang="en-GB" sz="1100" baseline="0">
              <a:solidFill>
                <a:schemeClr val="bg1"/>
              </a:solidFill>
              <a:latin typeface="Times New Roman" panose="02020603050405020304" pitchFamily="18" charset="0"/>
              <a:cs typeface="Times New Roman" panose="02020603050405020304" pitchFamily="18" charset="0"/>
            </a:rPr>
            <a:t> Status</a:t>
          </a:r>
          <a:endParaRPr lang="en-GB"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191885</xdr:colOff>
      <xdr:row>0</xdr:row>
      <xdr:rowOff>7620</xdr:rowOff>
    </xdr:from>
    <xdr:to>
      <xdr:col>13</xdr:col>
      <xdr:colOff>63038</xdr:colOff>
      <xdr:row>2</xdr:row>
      <xdr:rowOff>23830</xdr:rowOff>
    </xdr:to>
    <xdr:sp macro="" textlink="">
      <xdr:nvSpPr>
        <xdr:cNvPr id="5" name="TextBox 4">
          <a:hlinkClick xmlns:r="http://schemas.openxmlformats.org/officeDocument/2006/relationships" r:id="rId2" tooltip="Income Source"/>
          <a:extLst>
            <a:ext uri="{FF2B5EF4-FFF2-40B4-BE49-F238E27FC236}">
              <a16:creationId xmlns:a16="http://schemas.microsoft.com/office/drawing/2014/main" id="{DEF3ED44-2FAF-420E-8B70-D224DF0048BB}"/>
            </a:ext>
          </a:extLst>
        </xdr:cNvPr>
        <xdr:cNvSpPr txBox="1"/>
      </xdr:nvSpPr>
      <xdr:spPr>
        <a:xfrm>
          <a:off x="6897485" y="7620"/>
          <a:ext cx="1090353" cy="3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Income Source</a:t>
          </a:r>
        </a:p>
      </xdr:txBody>
    </xdr:sp>
    <xdr:clientData/>
  </xdr:twoCellAnchor>
  <xdr:twoCellAnchor>
    <xdr:from>
      <xdr:col>13</xdr:col>
      <xdr:colOff>68888</xdr:colOff>
      <xdr:row>0</xdr:row>
      <xdr:rowOff>15240</xdr:rowOff>
    </xdr:from>
    <xdr:to>
      <xdr:col>14</xdr:col>
      <xdr:colOff>509924</xdr:colOff>
      <xdr:row>2</xdr:row>
      <xdr:rowOff>31450</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F398A8B8-71F7-439D-BC81-10DFBF25E625}"/>
            </a:ext>
          </a:extLst>
        </xdr:cNvPr>
        <xdr:cNvSpPr txBox="1"/>
      </xdr:nvSpPr>
      <xdr:spPr>
        <a:xfrm>
          <a:off x="7993688" y="15240"/>
          <a:ext cx="1050636" cy="3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bg1"/>
              </a:solidFill>
              <a:latin typeface="Times New Roman" panose="02020603050405020304" pitchFamily="18" charset="0"/>
              <a:cs typeface="Times New Roman" panose="02020603050405020304" pitchFamily="18" charset="0"/>
            </a:rPr>
            <a:t>Geographically</a:t>
          </a:r>
        </a:p>
      </xdr:txBody>
    </xdr:sp>
    <xdr:clientData/>
  </xdr:twoCellAnchor>
  <xdr:twoCellAnchor>
    <xdr:from>
      <xdr:col>14</xdr:col>
      <xdr:colOff>561493</xdr:colOff>
      <xdr:row>0</xdr:row>
      <xdr:rowOff>15240</xdr:rowOff>
    </xdr:from>
    <xdr:to>
      <xdr:col>16</xdr:col>
      <xdr:colOff>344670</xdr:colOff>
      <xdr:row>2</xdr:row>
      <xdr:rowOff>22306</xdr:rowOff>
    </xdr:to>
    <xdr:sp macro="" textlink="">
      <xdr:nvSpPr>
        <xdr:cNvPr id="7" name="TextBox 6">
          <a:hlinkClick xmlns:r="http://schemas.openxmlformats.org/officeDocument/2006/relationships" r:id="rId4" tooltip="Sales Process"/>
          <a:extLst>
            <a:ext uri="{FF2B5EF4-FFF2-40B4-BE49-F238E27FC236}">
              <a16:creationId xmlns:a16="http://schemas.microsoft.com/office/drawing/2014/main" id="{D2C74F41-38A5-40D2-B8EA-A752838596B6}"/>
            </a:ext>
          </a:extLst>
        </xdr:cNvPr>
        <xdr:cNvSpPr txBox="1"/>
      </xdr:nvSpPr>
      <xdr:spPr>
        <a:xfrm>
          <a:off x="9095893" y="15240"/>
          <a:ext cx="1002377" cy="37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Sales</a:t>
          </a:r>
          <a:r>
            <a:rPr lang="en-GB" sz="1100" baseline="0">
              <a:solidFill>
                <a:schemeClr val="bg1"/>
              </a:solidFill>
              <a:latin typeface="Times New Roman" panose="02020603050405020304" pitchFamily="18" charset="0"/>
              <a:cs typeface="Times New Roman" panose="02020603050405020304" pitchFamily="18" charset="0"/>
            </a:rPr>
            <a:t> Process</a:t>
          </a:r>
          <a:endParaRPr lang="en-GB"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190500</xdr:colOff>
      <xdr:row>0</xdr:row>
      <xdr:rowOff>68580</xdr:rowOff>
    </xdr:from>
    <xdr:to>
      <xdr:col>4</xdr:col>
      <xdr:colOff>495300</xdr:colOff>
      <xdr:row>1</xdr:row>
      <xdr:rowOff>160020</xdr:rowOff>
    </xdr:to>
    <xdr:grpSp>
      <xdr:nvGrpSpPr>
        <xdr:cNvPr id="8" name="Group 7">
          <a:extLst>
            <a:ext uri="{FF2B5EF4-FFF2-40B4-BE49-F238E27FC236}">
              <a16:creationId xmlns:a16="http://schemas.microsoft.com/office/drawing/2014/main" id="{950313FA-E772-4EFD-A558-860E7DC12A89}"/>
            </a:ext>
          </a:extLst>
        </xdr:cNvPr>
        <xdr:cNvGrpSpPr/>
      </xdr:nvGrpSpPr>
      <xdr:grpSpPr>
        <a:xfrm>
          <a:off x="2019300" y="68580"/>
          <a:ext cx="914400" cy="274320"/>
          <a:chOff x="2918460" y="784860"/>
          <a:chExt cx="914400" cy="274320"/>
        </a:xfrm>
      </xdr:grpSpPr>
      <xdr:sp macro="" textlink="">
        <xdr:nvSpPr>
          <xdr:cNvPr id="9" name="TextBox 8">
            <a:hlinkClick xmlns:r="http://schemas.openxmlformats.org/officeDocument/2006/relationships" r:id="rId5" tooltip="youtube"/>
            <a:extLst>
              <a:ext uri="{FF2B5EF4-FFF2-40B4-BE49-F238E27FC236}">
                <a16:creationId xmlns:a16="http://schemas.microsoft.com/office/drawing/2014/main" id="{134AA7DA-B8CC-05BF-06BE-33B0F72ABBB2}"/>
              </a:ext>
            </a:extLst>
          </xdr:cNvPr>
          <xdr:cNvSpPr txBox="1"/>
        </xdr:nvSpPr>
        <xdr:spPr>
          <a:xfrm>
            <a:off x="2918460" y="784860"/>
            <a:ext cx="914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Browser</a:t>
            </a:r>
          </a:p>
        </xdr:txBody>
      </xdr:sp>
      <xdr:grpSp>
        <xdr:nvGrpSpPr>
          <xdr:cNvPr id="10" name="Graphic 12" descr="Compass outline">
            <a:extLst>
              <a:ext uri="{FF2B5EF4-FFF2-40B4-BE49-F238E27FC236}">
                <a16:creationId xmlns:a16="http://schemas.microsoft.com/office/drawing/2014/main" id="{10CD2C7E-5EB4-7E99-EEC6-62AB0F53BC5E}"/>
              </a:ext>
            </a:extLst>
          </xdr:cNvPr>
          <xdr:cNvGrpSpPr/>
        </xdr:nvGrpSpPr>
        <xdr:grpSpPr>
          <a:xfrm flipH="1">
            <a:off x="2954076" y="855825"/>
            <a:ext cx="137160" cy="137160"/>
            <a:chOff x="4999791" y="799138"/>
            <a:chExt cx="723901" cy="723899"/>
          </a:xfrm>
          <a:solidFill>
            <a:schemeClr val="bg1"/>
          </a:solidFill>
        </xdr:grpSpPr>
        <xdr:sp macro="" textlink="">
          <xdr:nvSpPr>
            <xdr:cNvPr id="11" name="Freeform: Shape 10">
              <a:extLst>
                <a:ext uri="{FF2B5EF4-FFF2-40B4-BE49-F238E27FC236}">
                  <a16:creationId xmlns:a16="http://schemas.microsoft.com/office/drawing/2014/main" id="{A40CCE21-684E-CEC0-B955-3312B158B676}"/>
                </a:ext>
              </a:extLst>
            </xdr:cNvPr>
            <xdr:cNvSpPr/>
          </xdr:nvSpPr>
          <xdr:spPr>
            <a:xfrm>
              <a:off x="4999791" y="799138"/>
              <a:ext cx="723901" cy="723899"/>
            </a:xfrm>
            <a:custGeom>
              <a:avLst/>
              <a:gdLst>
                <a:gd name="connsiteX0" fmla="*/ 361950 w 723900"/>
                <a:gd name="connsiteY0" fmla="*/ 19050 h 723900"/>
                <a:gd name="connsiteX1" fmla="*/ 704850 w 723900"/>
                <a:gd name="connsiteY1" fmla="*/ 361950 h 723900"/>
                <a:gd name="connsiteX2" fmla="*/ 361950 w 723900"/>
                <a:gd name="connsiteY2" fmla="*/ 704850 h 723900"/>
                <a:gd name="connsiteX3" fmla="*/ 19050 w 723900"/>
                <a:gd name="connsiteY3" fmla="*/ 361950 h 723900"/>
                <a:gd name="connsiteX4" fmla="*/ 361950 w 723900"/>
                <a:gd name="connsiteY4" fmla="*/ 19050 h 723900"/>
                <a:gd name="connsiteX5" fmla="*/ 361950 w 723900"/>
                <a:gd name="connsiteY5" fmla="*/ 0 h 723900"/>
                <a:gd name="connsiteX6" fmla="*/ 0 w 723900"/>
                <a:gd name="connsiteY6" fmla="*/ 361950 h 723900"/>
                <a:gd name="connsiteX7" fmla="*/ 361950 w 723900"/>
                <a:gd name="connsiteY7" fmla="*/ 723900 h 723900"/>
                <a:gd name="connsiteX8" fmla="*/ 723900 w 723900"/>
                <a:gd name="connsiteY8" fmla="*/ 361950 h 723900"/>
                <a:gd name="connsiteX9" fmla="*/ 362274 w 723900"/>
                <a:gd name="connsiteY9" fmla="*/ 0 h 723900"/>
                <a:gd name="connsiteX10" fmla="*/ 361950 w 723900"/>
                <a:gd name="connsiteY10" fmla="*/ 0 h 7239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723900" h="723900">
                  <a:moveTo>
                    <a:pt x="361950" y="19050"/>
                  </a:moveTo>
                  <a:cubicBezTo>
                    <a:pt x="551328" y="19050"/>
                    <a:pt x="704850" y="172571"/>
                    <a:pt x="704850" y="361950"/>
                  </a:cubicBezTo>
                  <a:cubicBezTo>
                    <a:pt x="704850" y="551328"/>
                    <a:pt x="551328" y="704850"/>
                    <a:pt x="361950" y="704850"/>
                  </a:cubicBezTo>
                  <a:cubicBezTo>
                    <a:pt x="172571" y="704850"/>
                    <a:pt x="19050" y="551328"/>
                    <a:pt x="19050" y="361950"/>
                  </a:cubicBezTo>
                  <a:cubicBezTo>
                    <a:pt x="19265" y="172661"/>
                    <a:pt x="172661" y="19265"/>
                    <a:pt x="361950" y="19050"/>
                  </a:cubicBezTo>
                  <a:moveTo>
                    <a:pt x="361950" y="0"/>
                  </a:moveTo>
                  <a:cubicBezTo>
                    <a:pt x="162051" y="0"/>
                    <a:pt x="0" y="162051"/>
                    <a:pt x="0" y="361950"/>
                  </a:cubicBezTo>
                  <a:cubicBezTo>
                    <a:pt x="0" y="561849"/>
                    <a:pt x="162051" y="723900"/>
                    <a:pt x="361950" y="723900"/>
                  </a:cubicBezTo>
                  <a:cubicBezTo>
                    <a:pt x="561849" y="723900"/>
                    <a:pt x="723900" y="561849"/>
                    <a:pt x="723900" y="361950"/>
                  </a:cubicBezTo>
                  <a:cubicBezTo>
                    <a:pt x="723990" y="162140"/>
                    <a:pt x="562084" y="90"/>
                    <a:pt x="362274" y="0"/>
                  </a:cubicBezTo>
                  <a:cubicBezTo>
                    <a:pt x="362166" y="0"/>
                    <a:pt x="362058" y="0"/>
                    <a:pt x="361950" y="0"/>
                  </a:cubicBez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sp macro="" textlink="">
          <xdr:nvSpPr>
            <xdr:cNvPr id="12" name="Freeform: Shape 11">
              <a:extLst>
                <a:ext uri="{FF2B5EF4-FFF2-40B4-BE49-F238E27FC236}">
                  <a16:creationId xmlns:a16="http://schemas.microsoft.com/office/drawing/2014/main" id="{D9CE7AF0-B762-8362-E193-8B156A83E6E6}"/>
                </a:ext>
              </a:extLst>
            </xdr:cNvPr>
            <xdr:cNvSpPr/>
          </xdr:nvSpPr>
          <xdr:spPr>
            <a:xfrm>
              <a:off x="5213145" y="1014405"/>
              <a:ext cx="295276" cy="295273"/>
            </a:xfrm>
            <a:custGeom>
              <a:avLst/>
              <a:gdLst>
                <a:gd name="connsiteX0" fmla="*/ 194939 w 295275"/>
                <a:gd name="connsiteY0" fmla="*/ 194948 h 295275"/>
                <a:gd name="connsiteX1" fmla="*/ 35023 w 295275"/>
                <a:gd name="connsiteY1" fmla="*/ 260366 h 295275"/>
                <a:gd name="connsiteX2" fmla="*/ 100336 w 295275"/>
                <a:gd name="connsiteY2" fmla="*/ 102175 h 295275"/>
                <a:gd name="connsiteX3" fmla="*/ 260252 w 295275"/>
                <a:gd name="connsiteY3" fmla="*/ 35290 h 295275"/>
                <a:gd name="connsiteX4" fmla="*/ 85725 w 295275"/>
                <a:gd name="connsiteY4" fmla="*/ 87630 h 295275"/>
                <a:gd name="connsiteX5" fmla="*/ 0 w 295275"/>
                <a:gd name="connsiteY5" fmla="*/ 295275 h 295275"/>
                <a:gd name="connsiteX6" fmla="*/ 209550 w 295275"/>
                <a:gd name="connsiteY6" fmla="*/ 209550 h 295275"/>
                <a:gd name="connsiteX7" fmla="*/ 295275 w 295275"/>
                <a:gd name="connsiteY7" fmla="*/ 0 h 2952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5275" h="295275">
                  <a:moveTo>
                    <a:pt x="194939" y="194948"/>
                  </a:moveTo>
                  <a:lnTo>
                    <a:pt x="35023" y="260366"/>
                  </a:lnTo>
                  <a:lnTo>
                    <a:pt x="100336" y="102175"/>
                  </a:lnTo>
                  <a:lnTo>
                    <a:pt x="260252" y="35290"/>
                  </a:lnTo>
                  <a:close/>
                  <a:moveTo>
                    <a:pt x="85725" y="87630"/>
                  </a:moveTo>
                  <a:lnTo>
                    <a:pt x="0" y="295275"/>
                  </a:lnTo>
                  <a:lnTo>
                    <a:pt x="209550" y="209550"/>
                  </a:lnTo>
                  <a:lnTo>
                    <a:pt x="295275" y="0"/>
                  </a:ln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sp macro="" textlink="">
          <xdr:nvSpPr>
            <xdr:cNvPr id="13" name="Freeform: Shape 12">
              <a:extLst>
                <a:ext uri="{FF2B5EF4-FFF2-40B4-BE49-F238E27FC236}">
                  <a16:creationId xmlns:a16="http://schemas.microsoft.com/office/drawing/2014/main" id="{8625C7ED-9C75-3EDD-094B-D038E5B7109C}"/>
                </a:ext>
              </a:extLst>
            </xdr:cNvPr>
            <xdr:cNvSpPr/>
          </xdr:nvSpPr>
          <xdr:spPr>
            <a:xfrm>
              <a:off x="5314948" y="1169669"/>
              <a:ext cx="38100" cy="38102"/>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grpSp>
    </xdr:grpSp>
    <xdr:clientData/>
  </xdr:twoCellAnchor>
  <xdr:twoCellAnchor>
    <xdr:from>
      <xdr:col>16</xdr:col>
      <xdr:colOff>464820</xdr:colOff>
      <xdr:row>1</xdr:row>
      <xdr:rowOff>121920</xdr:rowOff>
    </xdr:from>
    <xdr:to>
      <xdr:col>18</xdr:col>
      <xdr:colOff>22860</xdr:colOff>
      <xdr:row>1</xdr:row>
      <xdr:rowOff>149352</xdr:rowOff>
    </xdr:to>
    <xdr:sp macro="" textlink="">
      <xdr:nvSpPr>
        <xdr:cNvPr id="14" name="Rectangle 13">
          <a:extLst>
            <a:ext uri="{FF2B5EF4-FFF2-40B4-BE49-F238E27FC236}">
              <a16:creationId xmlns:a16="http://schemas.microsoft.com/office/drawing/2014/main" id="{7FFC6A1F-CEA0-4209-9AF8-50371ABD4951}"/>
            </a:ext>
          </a:extLst>
        </xdr:cNvPr>
        <xdr:cNvSpPr/>
      </xdr:nvSpPr>
      <xdr:spPr>
        <a:xfrm>
          <a:off x="10218420" y="304800"/>
          <a:ext cx="777240" cy="27432"/>
        </a:xfrm>
        <a:prstGeom prst="rect">
          <a:avLst/>
        </a:prstGeom>
        <a:solidFill>
          <a:srgbClr val="200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381000</xdr:colOff>
      <xdr:row>2</xdr:row>
      <xdr:rowOff>22860</xdr:rowOff>
    </xdr:to>
    <xdr:sp macro="" textlink="">
      <xdr:nvSpPr>
        <xdr:cNvPr id="2" name="Rectangle 1">
          <a:extLst>
            <a:ext uri="{FF2B5EF4-FFF2-40B4-BE49-F238E27FC236}">
              <a16:creationId xmlns:a16="http://schemas.microsoft.com/office/drawing/2014/main" id="{996728BF-1AB9-4200-B9D3-689C86AF0766}"/>
            </a:ext>
          </a:extLst>
        </xdr:cNvPr>
        <xdr:cNvSpPr/>
      </xdr:nvSpPr>
      <xdr:spPr>
        <a:xfrm>
          <a:off x="0" y="0"/>
          <a:ext cx="14401800" cy="3886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57150</xdr:rowOff>
    </xdr:from>
    <xdr:to>
      <xdr:col>1</xdr:col>
      <xdr:colOff>304800</xdr:colOff>
      <xdr:row>1</xdr:row>
      <xdr:rowOff>148590</xdr:rowOff>
    </xdr:to>
    <xdr:sp macro="" textlink="">
      <xdr:nvSpPr>
        <xdr:cNvPr id="3" name="TextBox 2">
          <a:extLst>
            <a:ext uri="{FF2B5EF4-FFF2-40B4-BE49-F238E27FC236}">
              <a16:creationId xmlns:a16="http://schemas.microsoft.com/office/drawing/2014/main" id="{246B8AC0-BAED-4F6A-BF85-3D80E9723651}"/>
            </a:ext>
          </a:extLst>
        </xdr:cNvPr>
        <xdr:cNvSpPr txBox="1"/>
      </xdr:nvSpPr>
      <xdr:spPr>
        <a:xfrm>
          <a:off x="0" y="57150"/>
          <a:ext cx="914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Other Lavels</a:t>
          </a:r>
        </a:p>
      </xdr:txBody>
    </xdr:sp>
    <xdr:clientData/>
  </xdr:twoCellAnchor>
  <xdr:twoCellAnchor>
    <xdr:from>
      <xdr:col>16</xdr:col>
      <xdr:colOff>350520</xdr:colOff>
      <xdr:row>0</xdr:row>
      <xdr:rowOff>15240</xdr:rowOff>
    </xdr:from>
    <xdr:to>
      <xdr:col>18</xdr:col>
      <xdr:colOff>130233</xdr:colOff>
      <xdr:row>2</xdr:row>
      <xdr:rowOff>22306</xdr:rowOff>
    </xdr:to>
    <xdr:sp macro="" textlink="">
      <xdr:nvSpPr>
        <xdr:cNvPr id="4" name="TextBox 3">
          <a:hlinkClick xmlns:r="http://schemas.openxmlformats.org/officeDocument/2006/relationships" r:id="rId1" tooltip="Project Status"/>
          <a:extLst>
            <a:ext uri="{FF2B5EF4-FFF2-40B4-BE49-F238E27FC236}">
              <a16:creationId xmlns:a16="http://schemas.microsoft.com/office/drawing/2014/main" id="{CCF7F8ED-0B09-48D2-8ED5-D5A2292564E3}"/>
            </a:ext>
          </a:extLst>
        </xdr:cNvPr>
        <xdr:cNvSpPr txBox="1"/>
      </xdr:nvSpPr>
      <xdr:spPr>
        <a:xfrm>
          <a:off x="10104120" y="15240"/>
          <a:ext cx="998913" cy="37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Project</a:t>
          </a:r>
          <a:r>
            <a:rPr lang="en-GB" sz="1100" baseline="0">
              <a:solidFill>
                <a:schemeClr val="bg1"/>
              </a:solidFill>
              <a:latin typeface="Times New Roman" panose="02020603050405020304" pitchFamily="18" charset="0"/>
              <a:cs typeface="Times New Roman" panose="02020603050405020304" pitchFamily="18" charset="0"/>
            </a:rPr>
            <a:t> Status</a:t>
          </a:r>
          <a:endParaRPr lang="en-GB"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191885</xdr:colOff>
      <xdr:row>0</xdr:row>
      <xdr:rowOff>7620</xdr:rowOff>
    </xdr:from>
    <xdr:to>
      <xdr:col>13</xdr:col>
      <xdr:colOff>63038</xdr:colOff>
      <xdr:row>2</xdr:row>
      <xdr:rowOff>23830</xdr:rowOff>
    </xdr:to>
    <xdr:sp macro="" textlink="">
      <xdr:nvSpPr>
        <xdr:cNvPr id="5" name="TextBox 4">
          <a:hlinkClick xmlns:r="http://schemas.openxmlformats.org/officeDocument/2006/relationships" r:id="rId2" tooltip="Income Source"/>
          <a:extLst>
            <a:ext uri="{FF2B5EF4-FFF2-40B4-BE49-F238E27FC236}">
              <a16:creationId xmlns:a16="http://schemas.microsoft.com/office/drawing/2014/main" id="{B21ABB2F-8764-435D-882C-6B96DB7F30F9}"/>
            </a:ext>
          </a:extLst>
        </xdr:cNvPr>
        <xdr:cNvSpPr txBox="1"/>
      </xdr:nvSpPr>
      <xdr:spPr>
        <a:xfrm>
          <a:off x="6897485" y="7620"/>
          <a:ext cx="1090353" cy="3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Income Source</a:t>
          </a:r>
        </a:p>
      </xdr:txBody>
    </xdr:sp>
    <xdr:clientData/>
  </xdr:twoCellAnchor>
  <xdr:twoCellAnchor>
    <xdr:from>
      <xdr:col>13</xdr:col>
      <xdr:colOff>68888</xdr:colOff>
      <xdr:row>0</xdr:row>
      <xdr:rowOff>15240</xdr:rowOff>
    </xdr:from>
    <xdr:to>
      <xdr:col>14</xdr:col>
      <xdr:colOff>509924</xdr:colOff>
      <xdr:row>2</xdr:row>
      <xdr:rowOff>31450</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5837B6DA-CDE5-4300-9F9E-3FFF00A01BED}"/>
            </a:ext>
          </a:extLst>
        </xdr:cNvPr>
        <xdr:cNvSpPr txBox="1"/>
      </xdr:nvSpPr>
      <xdr:spPr>
        <a:xfrm>
          <a:off x="7993688" y="15240"/>
          <a:ext cx="1050636" cy="3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bg1"/>
              </a:solidFill>
              <a:latin typeface="Times New Roman" panose="02020603050405020304" pitchFamily="18" charset="0"/>
              <a:cs typeface="Times New Roman" panose="02020603050405020304" pitchFamily="18" charset="0"/>
            </a:rPr>
            <a:t>Geographically</a:t>
          </a:r>
        </a:p>
      </xdr:txBody>
    </xdr:sp>
    <xdr:clientData/>
  </xdr:twoCellAnchor>
  <xdr:twoCellAnchor>
    <xdr:from>
      <xdr:col>14</xdr:col>
      <xdr:colOff>561493</xdr:colOff>
      <xdr:row>0</xdr:row>
      <xdr:rowOff>15240</xdr:rowOff>
    </xdr:from>
    <xdr:to>
      <xdr:col>16</xdr:col>
      <xdr:colOff>344670</xdr:colOff>
      <xdr:row>2</xdr:row>
      <xdr:rowOff>22306</xdr:rowOff>
    </xdr:to>
    <xdr:sp macro="" textlink="">
      <xdr:nvSpPr>
        <xdr:cNvPr id="7" name="TextBox 6">
          <a:hlinkClick xmlns:r="http://schemas.openxmlformats.org/officeDocument/2006/relationships" r:id="rId4" tooltip="Sales Process"/>
          <a:extLst>
            <a:ext uri="{FF2B5EF4-FFF2-40B4-BE49-F238E27FC236}">
              <a16:creationId xmlns:a16="http://schemas.microsoft.com/office/drawing/2014/main" id="{2A2D8F89-6E8E-48F6-84FE-8B53F8B4F083}"/>
            </a:ext>
          </a:extLst>
        </xdr:cNvPr>
        <xdr:cNvSpPr txBox="1"/>
      </xdr:nvSpPr>
      <xdr:spPr>
        <a:xfrm>
          <a:off x="9095893" y="15240"/>
          <a:ext cx="1002377" cy="37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Sales</a:t>
          </a:r>
          <a:r>
            <a:rPr lang="en-GB" sz="1100" baseline="0">
              <a:solidFill>
                <a:schemeClr val="bg1"/>
              </a:solidFill>
              <a:latin typeface="Times New Roman" panose="02020603050405020304" pitchFamily="18" charset="0"/>
              <a:cs typeface="Times New Roman" panose="02020603050405020304" pitchFamily="18" charset="0"/>
            </a:rPr>
            <a:t> Process</a:t>
          </a:r>
          <a:endParaRPr lang="en-GB"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190500</xdr:colOff>
      <xdr:row>0</xdr:row>
      <xdr:rowOff>68580</xdr:rowOff>
    </xdr:from>
    <xdr:to>
      <xdr:col>4</xdr:col>
      <xdr:colOff>495300</xdr:colOff>
      <xdr:row>1</xdr:row>
      <xdr:rowOff>160020</xdr:rowOff>
    </xdr:to>
    <xdr:grpSp>
      <xdr:nvGrpSpPr>
        <xdr:cNvPr id="8" name="Group 7">
          <a:extLst>
            <a:ext uri="{FF2B5EF4-FFF2-40B4-BE49-F238E27FC236}">
              <a16:creationId xmlns:a16="http://schemas.microsoft.com/office/drawing/2014/main" id="{3CB51DC7-9125-4862-8244-FB41C1B91D63}"/>
            </a:ext>
          </a:extLst>
        </xdr:cNvPr>
        <xdr:cNvGrpSpPr/>
      </xdr:nvGrpSpPr>
      <xdr:grpSpPr>
        <a:xfrm>
          <a:off x="2019300" y="68580"/>
          <a:ext cx="914400" cy="274320"/>
          <a:chOff x="2918460" y="784860"/>
          <a:chExt cx="914400" cy="274320"/>
        </a:xfrm>
      </xdr:grpSpPr>
      <xdr:sp macro="" textlink="">
        <xdr:nvSpPr>
          <xdr:cNvPr id="9" name="TextBox 8">
            <a:hlinkClick xmlns:r="http://schemas.openxmlformats.org/officeDocument/2006/relationships" r:id="rId5" tooltip="youtube"/>
            <a:extLst>
              <a:ext uri="{FF2B5EF4-FFF2-40B4-BE49-F238E27FC236}">
                <a16:creationId xmlns:a16="http://schemas.microsoft.com/office/drawing/2014/main" id="{4ED239E8-4FCA-0EAA-FC38-9D01E167234D}"/>
              </a:ext>
            </a:extLst>
          </xdr:cNvPr>
          <xdr:cNvSpPr txBox="1"/>
        </xdr:nvSpPr>
        <xdr:spPr>
          <a:xfrm>
            <a:off x="2918460" y="784860"/>
            <a:ext cx="914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Browser</a:t>
            </a:r>
          </a:p>
        </xdr:txBody>
      </xdr:sp>
      <xdr:grpSp>
        <xdr:nvGrpSpPr>
          <xdr:cNvPr id="10" name="Graphic 12" descr="Compass outline">
            <a:extLst>
              <a:ext uri="{FF2B5EF4-FFF2-40B4-BE49-F238E27FC236}">
                <a16:creationId xmlns:a16="http://schemas.microsoft.com/office/drawing/2014/main" id="{13A0A582-DFB0-E463-E28F-06D1A1046786}"/>
              </a:ext>
            </a:extLst>
          </xdr:cNvPr>
          <xdr:cNvGrpSpPr/>
        </xdr:nvGrpSpPr>
        <xdr:grpSpPr>
          <a:xfrm flipH="1">
            <a:off x="2954076" y="855825"/>
            <a:ext cx="137160" cy="137160"/>
            <a:chOff x="4999791" y="799138"/>
            <a:chExt cx="723901" cy="723899"/>
          </a:xfrm>
          <a:solidFill>
            <a:schemeClr val="bg1"/>
          </a:solidFill>
        </xdr:grpSpPr>
        <xdr:sp macro="" textlink="">
          <xdr:nvSpPr>
            <xdr:cNvPr id="11" name="Freeform: Shape 10">
              <a:extLst>
                <a:ext uri="{FF2B5EF4-FFF2-40B4-BE49-F238E27FC236}">
                  <a16:creationId xmlns:a16="http://schemas.microsoft.com/office/drawing/2014/main" id="{D3DEFDA1-D0C9-2066-8AFF-9A7B23195151}"/>
                </a:ext>
              </a:extLst>
            </xdr:cNvPr>
            <xdr:cNvSpPr/>
          </xdr:nvSpPr>
          <xdr:spPr>
            <a:xfrm>
              <a:off x="4999791" y="799138"/>
              <a:ext cx="723901" cy="723899"/>
            </a:xfrm>
            <a:custGeom>
              <a:avLst/>
              <a:gdLst>
                <a:gd name="connsiteX0" fmla="*/ 361950 w 723900"/>
                <a:gd name="connsiteY0" fmla="*/ 19050 h 723900"/>
                <a:gd name="connsiteX1" fmla="*/ 704850 w 723900"/>
                <a:gd name="connsiteY1" fmla="*/ 361950 h 723900"/>
                <a:gd name="connsiteX2" fmla="*/ 361950 w 723900"/>
                <a:gd name="connsiteY2" fmla="*/ 704850 h 723900"/>
                <a:gd name="connsiteX3" fmla="*/ 19050 w 723900"/>
                <a:gd name="connsiteY3" fmla="*/ 361950 h 723900"/>
                <a:gd name="connsiteX4" fmla="*/ 361950 w 723900"/>
                <a:gd name="connsiteY4" fmla="*/ 19050 h 723900"/>
                <a:gd name="connsiteX5" fmla="*/ 361950 w 723900"/>
                <a:gd name="connsiteY5" fmla="*/ 0 h 723900"/>
                <a:gd name="connsiteX6" fmla="*/ 0 w 723900"/>
                <a:gd name="connsiteY6" fmla="*/ 361950 h 723900"/>
                <a:gd name="connsiteX7" fmla="*/ 361950 w 723900"/>
                <a:gd name="connsiteY7" fmla="*/ 723900 h 723900"/>
                <a:gd name="connsiteX8" fmla="*/ 723900 w 723900"/>
                <a:gd name="connsiteY8" fmla="*/ 361950 h 723900"/>
                <a:gd name="connsiteX9" fmla="*/ 362274 w 723900"/>
                <a:gd name="connsiteY9" fmla="*/ 0 h 723900"/>
                <a:gd name="connsiteX10" fmla="*/ 361950 w 723900"/>
                <a:gd name="connsiteY10" fmla="*/ 0 h 7239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723900" h="723900">
                  <a:moveTo>
                    <a:pt x="361950" y="19050"/>
                  </a:moveTo>
                  <a:cubicBezTo>
                    <a:pt x="551328" y="19050"/>
                    <a:pt x="704850" y="172571"/>
                    <a:pt x="704850" y="361950"/>
                  </a:cubicBezTo>
                  <a:cubicBezTo>
                    <a:pt x="704850" y="551328"/>
                    <a:pt x="551328" y="704850"/>
                    <a:pt x="361950" y="704850"/>
                  </a:cubicBezTo>
                  <a:cubicBezTo>
                    <a:pt x="172571" y="704850"/>
                    <a:pt x="19050" y="551328"/>
                    <a:pt x="19050" y="361950"/>
                  </a:cubicBezTo>
                  <a:cubicBezTo>
                    <a:pt x="19265" y="172661"/>
                    <a:pt x="172661" y="19265"/>
                    <a:pt x="361950" y="19050"/>
                  </a:cubicBezTo>
                  <a:moveTo>
                    <a:pt x="361950" y="0"/>
                  </a:moveTo>
                  <a:cubicBezTo>
                    <a:pt x="162051" y="0"/>
                    <a:pt x="0" y="162051"/>
                    <a:pt x="0" y="361950"/>
                  </a:cubicBezTo>
                  <a:cubicBezTo>
                    <a:pt x="0" y="561849"/>
                    <a:pt x="162051" y="723900"/>
                    <a:pt x="361950" y="723900"/>
                  </a:cubicBezTo>
                  <a:cubicBezTo>
                    <a:pt x="561849" y="723900"/>
                    <a:pt x="723900" y="561849"/>
                    <a:pt x="723900" y="361950"/>
                  </a:cubicBezTo>
                  <a:cubicBezTo>
                    <a:pt x="723990" y="162140"/>
                    <a:pt x="562084" y="90"/>
                    <a:pt x="362274" y="0"/>
                  </a:cubicBezTo>
                  <a:cubicBezTo>
                    <a:pt x="362166" y="0"/>
                    <a:pt x="362058" y="0"/>
                    <a:pt x="361950" y="0"/>
                  </a:cubicBez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sp macro="" textlink="">
          <xdr:nvSpPr>
            <xdr:cNvPr id="12" name="Freeform: Shape 11">
              <a:extLst>
                <a:ext uri="{FF2B5EF4-FFF2-40B4-BE49-F238E27FC236}">
                  <a16:creationId xmlns:a16="http://schemas.microsoft.com/office/drawing/2014/main" id="{CE503989-E577-DAF0-74CF-B8CB4D9FFEAF}"/>
                </a:ext>
              </a:extLst>
            </xdr:cNvPr>
            <xdr:cNvSpPr/>
          </xdr:nvSpPr>
          <xdr:spPr>
            <a:xfrm>
              <a:off x="5213145" y="1014405"/>
              <a:ext cx="295276" cy="295273"/>
            </a:xfrm>
            <a:custGeom>
              <a:avLst/>
              <a:gdLst>
                <a:gd name="connsiteX0" fmla="*/ 194939 w 295275"/>
                <a:gd name="connsiteY0" fmla="*/ 194948 h 295275"/>
                <a:gd name="connsiteX1" fmla="*/ 35023 w 295275"/>
                <a:gd name="connsiteY1" fmla="*/ 260366 h 295275"/>
                <a:gd name="connsiteX2" fmla="*/ 100336 w 295275"/>
                <a:gd name="connsiteY2" fmla="*/ 102175 h 295275"/>
                <a:gd name="connsiteX3" fmla="*/ 260252 w 295275"/>
                <a:gd name="connsiteY3" fmla="*/ 35290 h 295275"/>
                <a:gd name="connsiteX4" fmla="*/ 85725 w 295275"/>
                <a:gd name="connsiteY4" fmla="*/ 87630 h 295275"/>
                <a:gd name="connsiteX5" fmla="*/ 0 w 295275"/>
                <a:gd name="connsiteY5" fmla="*/ 295275 h 295275"/>
                <a:gd name="connsiteX6" fmla="*/ 209550 w 295275"/>
                <a:gd name="connsiteY6" fmla="*/ 209550 h 295275"/>
                <a:gd name="connsiteX7" fmla="*/ 295275 w 295275"/>
                <a:gd name="connsiteY7" fmla="*/ 0 h 2952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5275" h="295275">
                  <a:moveTo>
                    <a:pt x="194939" y="194948"/>
                  </a:moveTo>
                  <a:lnTo>
                    <a:pt x="35023" y="260366"/>
                  </a:lnTo>
                  <a:lnTo>
                    <a:pt x="100336" y="102175"/>
                  </a:lnTo>
                  <a:lnTo>
                    <a:pt x="260252" y="35290"/>
                  </a:lnTo>
                  <a:close/>
                  <a:moveTo>
                    <a:pt x="85725" y="87630"/>
                  </a:moveTo>
                  <a:lnTo>
                    <a:pt x="0" y="295275"/>
                  </a:lnTo>
                  <a:lnTo>
                    <a:pt x="209550" y="209550"/>
                  </a:lnTo>
                  <a:lnTo>
                    <a:pt x="295275" y="0"/>
                  </a:ln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sp macro="" textlink="">
          <xdr:nvSpPr>
            <xdr:cNvPr id="13" name="Freeform: Shape 12">
              <a:extLst>
                <a:ext uri="{FF2B5EF4-FFF2-40B4-BE49-F238E27FC236}">
                  <a16:creationId xmlns:a16="http://schemas.microsoft.com/office/drawing/2014/main" id="{C607FF4A-13A5-DDA5-20CF-82AB2F169CB7}"/>
                </a:ext>
              </a:extLst>
            </xdr:cNvPr>
            <xdr:cNvSpPr/>
          </xdr:nvSpPr>
          <xdr:spPr>
            <a:xfrm>
              <a:off x="5314948" y="1169669"/>
              <a:ext cx="38100" cy="38102"/>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grpSp>
    </xdr:grpSp>
    <xdr:clientData/>
  </xdr:twoCellAnchor>
  <xdr:twoCellAnchor>
    <xdr:from>
      <xdr:col>15</xdr:col>
      <xdr:colOff>76200</xdr:colOff>
      <xdr:row>1</xdr:row>
      <xdr:rowOff>121920</xdr:rowOff>
    </xdr:from>
    <xdr:to>
      <xdr:col>16</xdr:col>
      <xdr:colOff>243840</xdr:colOff>
      <xdr:row>1</xdr:row>
      <xdr:rowOff>149352</xdr:rowOff>
    </xdr:to>
    <xdr:sp macro="" textlink="">
      <xdr:nvSpPr>
        <xdr:cNvPr id="15" name="Rectangle 14">
          <a:extLst>
            <a:ext uri="{FF2B5EF4-FFF2-40B4-BE49-F238E27FC236}">
              <a16:creationId xmlns:a16="http://schemas.microsoft.com/office/drawing/2014/main" id="{3973A72A-981D-4253-8731-8ED06F29BD75}"/>
            </a:ext>
          </a:extLst>
        </xdr:cNvPr>
        <xdr:cNvSpPr/>
      </xdr:nvSpPr>
      <xdr:spPr>
        <a:xfrm>
          <a:off x="9220200" y="304800"/>
          <a:ext cx="777240" cy="27432"/>
        </a:xfrm>
        <a:prstGeom prst="rect">
          <a:avLst/>
        </a:prstGeom>
        <a:solidFill>
          <a:srgbClr val="200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381000</xdr:colOff>
      <xdr:row>2</xdr:row>
      <xdr:rowOff>22860</xdr:rowOff>
    </xdr:to>
    <xdr:sp macro="" textlink="">
      <xdr:nvSpPr>
        <xdr:cNvPr id="2" name="Rectangle 1">
          <a:extLst>
            <a:ext uri="{FF2B5EF4-FFF2-40B4-BE49-F238E27FC236}">
              <a16:creationId xmlns:a16="http://schemas.microsoft.com/office/drawing/2014/main" id="{FF0CEF3A-7D09-4866-A742-6B2EB223B364}"/>
            </a:ext>
          </a:extLst>
        </xdr:cNvPr>
        <xdr:cNvSpPr/>
      </xdr:nvSpPr>
      <xdr:spPr>
        <a:xfrm>
          <a:off x="0" y="0"/>
          <a:ext cx="14401800" cy="388620"/>
        </a:xfrm>
        <a:prstGeom prst="rect">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57150</xdr:rowOff>
    </xdr:from>
    <xdr:to>
      <xdr:col>1</xdr:col>
      <xdr:colOff>304800</xdr:colOff>
      <xdr:row>1</xdr:row>
      <xdr:rowOff>148590</xdr:rowOff>
    </xdr:to>
    <xdr:sp macro="" textlink="">
      <xdr:nvSpPr>
        <xdr:cNvPr id="3" name="TextBox 2">
          <a:extLst>
            <a:ext uri="{FF2B5EF4-FFF2-40B4-BE49-F238E27FC236}">
              <a16:creationId xmlns:a16="http://schemas.microsoft.com/office/drawing/2014/main" id="{0B2A3922-59C2-4950-9903-DC7DADCB3E02}"/>
            </a:ext>
          </a:extLst>
        </xdr:cNvPr>
        <xdr:cNvSpPr txBox="1"/>
      </xdr:nvSpPr>
      <xdr:spPr>
        <a:xfrm>
          <a:off x="0" y="57150"/>
          <a:ext cx="914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Other Lavels</a:t>
          </a:r>
        </a:p>
      </xdr:txBody>
    </xdr:sp>
    <xdr:clientData/>
  </xdr:twoCellAnchor>
  <xdr:twoCellAnchor>
    <xdr:from>
      <xdr:col>16</xdr:col>
      <xdr:colOff>350520</xdr:colOff>
      <xdr:row>0</xdr:row>
      <xdr:rowOff>15240</xdr:rowOff>
    </xdr:from>
    <xdr:to>
      <xdr:col>18</xdr:col>
      <xdr:colOff>130233</xdr:colOff>
      <xdr:row>2</xdr:row>
      <xdr:rowOff>22306</xdr:rowOff>
    </xdr:to>
    <xdr:sp macro="" textlink="">
      <xdr:nvSpPr>
        <xdr:cNvPr id="4" name="TextBox 3">
          <a:hlinkClick xmlns:r="http://schemas.openxmlformats.org/officeDocument/2006/relationships" r:id="rId1" tooltip="Project Status"/>
          <a:extLst>
            <a:ext uri="{FF2B5EF4-FFF2-40B4-BE49-F238E27FC236}">
              <a16:creationId xmlns:a16="http://schemas.microsoft.com/office/drawing/2014/main" id="{80524251-1B23-45BC-86DF-BB958D2E0810}"/>
            </a:ext>
          </a:extLst>
        </xdr:cNvPr>
        <xdr:cNvSpPr txBox="1"/>
      </xdr:nvSpPr>
      <xdr:spPr>
        <a:xfrm>
          <a:off x="10104120" y="15240"/>
          <a:ext cx="998913" cy="37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Project</a:t>
          </a:r>
          <a:r>
            <a:rPr lang="en-GB" sz="1100" baseline="0">
              <a:solidFill>
                <a:schemeClr val="bg1"/>
              </a:solidFill>
              <a:latin typeface="Times New Roman" panose="02020603050405020304" pitchFamily="18" charset="0"/>
              <a:cs typeface="Times New Roman" panose="02020603050405020304" pitchFamily="18" charset="0"/>
            </a:rPr>
            <a:t> Status</a:t>
          </a:r>
          <a:endParaRPr lang="en-GB"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191885</xdr:colOff>
      <xdr:row>0</xdr:row>
      <xdr:rowOff>7620</xdr:rowOff>
    </xdr:from>
    <xdr:to>
      <xdr:col>13</xdr:col>
      <xdr:colOff>63038</xdr:colOff>
      <xdr:row>2</xdr:row>
      <xdr:rowOff>23830</xdr:rowOff>
    </xdr:to>
    <xdr:sp macro="" textlink="">
      <xdr:nvSpPr>
        <xdr:cNvPr id="5" name="TextBox 4">
          <a:hlinkClick xmlns:r="http://schemas.openxmlformats.org/officeDocument/2006/relationships" r:id="rId2" tooltip="Income Source"/>
          <a:extLst>
            <a:ext uri="{FF2B5EF4-FFF2-40B4-BE49-F238E27FC236}">
              <a16:creationId xmlns:a16="http://schemas.microsoft.com/office/drawing/2014/main" id="{3A755058-B23F-4696-A434-AB7021DD1D9A}"/>
            </a:ext>
          </a:extLst>
        </xdr:cNvPr>
        <xdr:cNvSpPr txBox="1"/>
      </xdr:nvSpPr>
      <xdr:spPr>
        <a:xfrm>
          <a:off x="6897485" y="7620"/>
          <a:ext cx="1090353" cy="3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Income Source</a:t>
          </a:r>
        </a:p>
      </xdr:txBody>
    </xdr:sp>
    <xdr:clientData/>
  </xdr:twoCellAnchor>
  <xdr:twoCellAnchor>
    <xdr:from>
      <xdr:col>13</xdr:col>
      <xdr:colOff>68888</xdr:colOff>
      <xdr:row>0</xdr:row>
      <xdr:rowOff>15240</xdr:rowOff>
    </xdr:from>
    <xdr:to>
      <xdr:col>14</xdr:col>
      <xdr:colOff>509924</xdr:colOff>
      <xdr:row>2</xdr:row>
      <xdr:rowOff>31450</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43166B95-02CA-47EB-AD24-309E49A37F59}"/>
            </a:ext>
          </a:extLst>
        </xdr:cNvPr>
        <xdr:cNvSpPr txBox="1"/>
      </xdr:nvSpPr>
      <xdr:spPr>
        <a:xfrm>
          <a:off x="7993688" y="15240"/>
          <a:ext cx="1050636" cy="3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bg1"/>
              </a:solidFill>
              <a:latin typeface="Times New Roman" panose="02020603050405020304" pitchFamily="18" charset="0"/>
              <a:cs typeface="Times New Roman" panose="02020603050405020304" pitchFamily="18" charset="0"/>
            </a:rPr>
            <a:t>Geographically</a:t>
          </a:r>
        </a:p>
      </xdr:txBody>
    </xdr:sp>
    <xdr:clientData/>
  </xdr:twoCellAnchor>
  <xdr:twoCellAnchor>
    <xdr:from>
      <xdr:col>14</xdr:col>
      <xdr:colOff>561493</xdr:colOff>
      <xdr:row>0</xdr:row>
      <xdr:rowOff>15240</xdr:rowOff>
    </xdr:from>
    <xdr:to>
      <xdr:col>16</xdr:col>
      <xdr:colOff>344670</xdr:colOff>
      <xdr:row>2</xdr:row>
      <xdr:rowOff>22306</xdr:rowOff>
    </xdr:to>
    <xdr:sp macro="" textlink="">
      <xdr:nvSpPr>
        <xdr:cNvPr id="7" name="TextBox 6">
          <a:hlinkClick xmlns:r="http://schemas.openxmlformats.org/officeDocument/2006/relationships" r:id="rId4" tooltip="Sales Process"/>
          <a:extLst>
            <a:ext uri="{FF2B5EF4-FFF2-40B4-BE49-F238E27FC236}">
              <a16:creationId xmlns:a16="http://schemas.microsoft.com/office/drawing/2014/main" id="{AC07A1D1-A840-4777-8F3A-1DA1E95A9967}"/>
            </a:ext>
          </a:extLst>
        </xdr:cNvPr>
        <xdr:cNvSpPr txBox="1"/>
      </xdr:nvSpPr>
      <xdr:spPr>
        <a:xfrm>
          <a:off x="9095893" y="15240"/>
          <a:ext cx="1002377" cy="372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Times New Roman" panose="02020603050405020304" pitchFamily="18" charset="0"/>
              <a:cs typeface="Times New Roman" panose="02020603050405020304" pitchFamily="18" charset="0"/>
            </a:rPr>
            <a:t>Sales</a:t>
          </a:r>
          <a:r>
            <a:rPr lang="en-GB" sz="1100" baseline="0">
              <a:solidFill>
                <a:schemeClr val="bg1"/>
              </a:solidFill>
              <a:latin typeface="Times New Roman" panose="02020603050405020304" pitchFamily="18" charset="0"/>
              <a:cs typeface="Times New Roman" panose="02020603050405020304" pitchFamily="18" charset="0"/>
            </a:rPr>
            <a:t> Process</a:t>
          </a:r>
          <a:endParaRPr lang="en-GB"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190500</xdr:colOff>
      <xdr:row>0</xdr:row>
      <xdr:rowOff>68580</xdr:rowOff>
    </xdr:from>
    <xdr:to>
      <xdr:col>4</xdr:col>
      <xdr:colOff>495300</xdr:colOff>
      <xdr:row>1</xdr:row>
      <xdr:rowOff>160020</xdr:rowOff>
    </xdr:to>
    <xdr:grpSp>
      <xdr:nvGrpSpPr>
        <xdr:cNvPr id="8" name="Group 7">
          <a:extLst>
            <a:ext uri="{FF2B5EF4-FFF2-40B4-BE49-F238E27FC236}">
              <a16:creationId xmlns:a16="http://schemas.microsoft.com/office/drawing/2014/main" id="{D7EDC2CB-389D-4675-872E-43AB3B7BDC74}"/>
            </a:ext>
          </a:extLst>
        </xdr:cNvPr>
        <xdr:cNvGrpSpPr/>
      </xdr:nvGrpSpPr>
      <xdr:grpSpPr>
        <a:xfrm>
          <a:off x="2019300" y="68580"/>
          <a:ext cx="914400" cy="274320"/>
          <a:chOff x="2918460" y="784860"/>
          <a:chExt cx="914400" cy="274320"/>
        </a:xfrm>
      </xdr:grpSpPr>
      <xdr:sp macro="" textlink="">
        <xdr:nvSpPr>
          <xdr:cNvPr id="9" name="TextBox 8">
            <a:hlinkClick xmlns:r="http://schemas.openxmlformats.org/officeDocument/2006/relationships" r:id="rId5" tooltip="youtube"/>
            <a:extLst>
              <a:ext uri="{FF2B5EF4-FFF2-40B4-BE49-F238E27FC236}">
                <a16:creationId xmlns:a16="http://schemas.microsoft.com/office/drawing/2014/main" id="{2C27B283-8C07-BEAB-5362-7E31C6177829}"/>
              </a:ext>
            </a:extLst>
          </xdr:cNvPr>
          <xdr:cNvSpPr txBox="1"/>
        </xdr:nvSpPr>
        <xdr:spPr>
          <a:xfrm>
            <a:off x="2918460" y="784860"/>
            <a:ext cx="914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Browser</a:t>
            </a:r>
          </a:p>
        </xdr:txBody>
      </xdr:sp>
      <xdr:grpSp>
        <xdr:nvGrpSpPr>
          <xdr:cNvPr id="10" name="Graphic 12" descr="Compass outline">
            <a:extLst>
              <a:ext uri="{FF2B5EF4-FFF2-40B4-BE49-F238E27FC236}">
                <a16:creationId xmlns:a16="http://schemas.microsoft.com/office/drawing/2014/main" id="{0137FD69-F200-D260-F3C1-2C24D81C3D6A}"/>
              </a:ext>
            </a:extLst>
          </xdr:cNvPr>
          <xdr:cNvGrpSpPr/>
        </xdr:nvGrpSpPr>
        <xdr:grpSpPr>
          <a:xfrm flipH="1">
            <a:off x="2954076" y="855825"/>
            <a:ext cx="137160" cy="137160"/>
            <a:chOff x="4999791" y="799138"/>
            <a:chExt cx="723901" cy="723899"/>
          </a:xfrm>
          <a:solidFill>
            <a:schemeClr val="bg1"/>
          </a:solidFill>
        </xdr:grpSpPr>
        <xdr:sp macro="" textlink="">
          <xdr:nvSpPr>
            <xdr:cNvPr id="11" name="Freeform: Shape 10">
              <a:extLst>
                <a:ext uri="{FF2B5EF4-FFF2-40B4-BE49-F238E27FC236}">
                  <a16:creationId xmlns:a16="http://schemas.microsoft.com/office/drawing/2014/main" id="{12501DA7-8F16-B984-A928-5A1AF3134E11}"/>
                </a:ext>
              </a:extLst>
            </xdr:cNvPr>
            <xdr:cNvSpPr/>
          </xdr:nvSpPr>
          <xdr:spPr>
            <a:xfrm>
              <a:off x="4999791" y="799138"/>
              <a:ext cx="723901" cy="723899"/>
            </a:xfrm>
            <a:custGeom>
              <a:avLst/>
              <a:gdLst>
                <a:gd name="connsiteX0" fmla="*/ 361950 w 723900"/>
                <a:gd name="connsiteY0" fmla="*/ 19050 h 723900"/>
                <a:gd name="connsiteX1" fmla="*/ 704850 w 723900"/>
                <a:gd name="connsiteY1" fmla="*/ 361950 h 723900"/>
                <a:gd name="connsiteX2" fmla="*/ 361950 w 723900"/>
                <a:gd name="connsiteY2" fmla="*/ 704850 h 723900"/>
                <a:gd name="connsiteX3" fmla="*/ 19050 w 723900"/>
                <a:gd name="connsiteY3" fmla="*/ 361950 h 723900"/>
                <a:gd name="connsiteX4" fmla="*/ 361950 w 723900"/>
                <a:gd name="connsiteY4" fmla="*/ 19050 h 723900"/>
                <a:gd name="connsiteX5" fmla="*/ 361950 w 723900"/>
                <a:gd name="connsiteY5" fmla="*/ 0 h 723900"/>
                <a:gd name="connsiteX6" fmla="*/ 0 w 723900"/>
                <a:gd name="connsiteY6" fmla="*/ 361950 h 723900"/>
                <a:gd name="connsiteX7" fmla="*/ 361950 w 723900"/>
                <a:gd name="connsiteY7" fmla="*/ 723900 h 723900"/>
                <a:gd name="connsiteX8" fmla="*/ 723900 w 723900"/>
                <a:gd name="connsiteY8" fmla="*/ 361950 h 723900"/>
                <a:gd name="connsiteX9" fmla="*/ 362274 w 723900"/>
                <a:gd name="connsiteY9" fmla="*/ 0 h 723900"/>
                <a:gd name="connsiteX10" fmla="*/ 361950 w 723900"/>
                <a:gd name="connsiteY10" fmla="*/ 0 h 7239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723900" h="723900">
                  <a:moveTo>
                    <a:pt x="361950" y="19050"/>
                  </a:moveTo>
                  <a:cubicBezTo>
                    <a:pt x="551328" y="19050"/>
                    <a:pt x="704850" y="172571"/>
                    <a:pt x="704850" y="361950"/>
                  </a:cubicBezTo>
                  <a:cubicBezTo>
                    <a:pt x="704850" y="551328"/>
                    <a:pt x="551328" y="704850"/>
                    <a:pt x="361950" y="704850"/>
                  </a:cubicBezTo>
                  <a:cubicBezTo>
                    <a:pt x="172571" y="704850"/>
                    <a:pt x="19050" y="551328"/>
                    <a:pt x="19050" y="361950"/>
                  </a:cubicBezTo>
                  <a:cubicBezTo>
                    <a:pt x="19265" y="172661"/>
                    <a:pt x="172661" y="19265"/>
                    <a:pt x="361950" y="19050"/>
                  </a:cubicBezTo>
                  <a:moveTo>
                    <a:pt x="361950" y="0"/>
                  </a:moveTo>
                  <a:cubicBezTo>
                    <a:pt x="162051" y="0"/>
                    <a:pt x="0" y="162051"/>
                    <a:pt x="0" y="361950"/>
                  </a:cubicBezTo>
                  <a:cubicBezTo>
                    <a:pt x="0" y="561849"/>
                    <a:pt x="162051" y="723900"/>
                    <a:pt x="361950" y="723900"/>
                  </a:cubicBezTo>
                  <a:cubicBezTo>
                    <a:pt x="561849" y="723900"/>
                    <a:pt x="723900" y="561849"/>
                    <a:pt x="723900" y="361950"/>
                  </a:cubicBezTo>
                  <a:cubicBezTo>
                    <a:pt x="723990" y="162140"/>
                    <a:pt x="562084" y="90"/>
                    <a:pt x="362274" y="0"/>
                  </a:cubicBezTo>
                  <a:cubicBezTo>
                    <a:pt x="362166" y="0"/>
                    <a:pt x="362058" y="0"/>
                    <a:pt x="361950" y="0"/>
                  </a:cubicBez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sp macro="" textlink="">
          <xdr:nvSpPr>
            <xdr:cNvPr id="12" name="Freeform: Shape 11">
              <a:extLst>
                <a:ext uri="{FF2B5EF4-FFF2-40B4-BE49-F238E27FC236}">
                  <a16:creationId xmlns:a16="http://schemas.microsoft.com/office/drawing/2014/main" id="{38251A6E-8EDE-B8FF-2D6A-3F6A375C5D61}"/>
                </a:ext>
              </a:extLst>
            </xdr:cNvPr>
            <xdr:cNvSpPr/>
          </xdr:nvSpPr>
          <xdr:spPr>
            <a:xfrm>
              <a:off x="5213145" y="1014405"/>
              <a:ext cx="295276" cy="295273"/>
            </a:xfrm>
            <a:custGeom>
              <a:avLst/>
              <a:gdLst>
                <a:gd name="connsiteX0" fmla="*/ 194939 w 295275"/>
                <a:gd name="connsiteY0" fmla="*/ 194948 h 295275"/>
                <a:gd name="connsiteX1" fmla="*/ 35023 w 295275"/>
                <a:gd name="connsiteY1" fmla="*/ 260366 h 295275"/>
                <a:gd name="connsiteX2" fmla="*/ 100336 w 295275"/>
                <a:gd name="connsiteY2" fmla="*/ 102175 h 295275"/>
                <a:gd name="connsiteX3" fmla="*/ 260252 w 295275"/>
                <a:gd name="connsiteY3" fmla="*/ 35290 h 295275"/>
                <a:gd name="connsiteX4" fmla="*/ 85725 w 295275"/>
                <a:gd name="connsiteY4" fmla="*/ 87630 h 295275"/>
                <a:gd name="connsiteX5" fmla="*/ 0 w 295275"/>
                <a:gd name="connsiteY5" fmla="*/ 295275 h 295275"/>
                <a:gd name="connsiteX6" fmla="*/ 209550 w 295275"/>
                <a:gd name="connsiteY6" fmla="*/ 209550 h 295275"/>
                <a:gd name="connsiteX7" fmla="*/ 295275 w 295275"/>
                <a:gd name="connsiteY7" fmla="*/ 0 h 2952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5275" h="295275">
                  <a:moveTo>
                    <a:pt x="194939" y="194948"/>
                  </a:moveTo>
                  <a:lnTo>
                    <a:pt x="35023" y="260366"/>
                  </a:lnTo>
                  <a:lnTo>
                    <a:pt x="100336" y="102175"/>
                  </a:lnTo>
                  <a:lnTo>
                    <a:pt x="260252" y="35290"/>
                  </a:lnTo>
                  <a:close/>
                  <a:moveTo>
                    <a:pt x="85725" y="87630"/>
                  </a:moveTo>
                  <a:lnTo>
                    <a:pt x="0" y="295275"/>
                  </a:lnTo>
                  <a:lnTo>
                    <a:pt x="209550" y="209550"/>
                  </a:lnTo>
                  <a:lnTo>
                    <a:pt x="295275" y="0"/>
                  </a:ln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sp macro="" textlink="">
          <xdr:nvSpPr>
            <xdr:cNvPr id="13" name="Freeform: Shape 12">
              <a:extLst>
                <a:ext uri="{FF2B5EF4-FFF2-40B4-BE49-F238E27FC236}">
                  <a16:creationId xmlns:a16="http://schemas.microsoft.com/office/drawing/2014/main" id="{663B86C7-6CEF-D7B8-E457-55E3562D67A7}"/>
                </a:ext>
              </a:extLst>
            </xdr:cNvPr>
            <xdr:cNvSpPr/>
          </xdr:nvSpPr>
          <xdr:spPr>
            <a:xfrm>
              <a:off x="5314948" y="1169669"/>
              <a:ext cx="38100" cy="38102"/>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grp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rtlCol="0" anchor="ctr"/>
            <a:lstStyle/>
            <a:p>
              <a:endParaRPr lang="en-GB" b="1" cap="none" spc="0">
                <a:ln w="22225">
                  <a:solidFill>
                    <a:schemeClr val="accent2"/>
                  </a:solidFill>
                  <a:prstDash val="solid"/>
                </a:ln>
                <a:solidFill>
                  <a:schemeClr val="accent2">
                    <a:lumMod val="40000"/>
                    <a:lumOff val="60000"/>
                  </a:schemeClr>
                </a:solidFill>
                <a:effectLst/>
              </a:endParaRPr>
            </a:p>
          </xdr:txBody>
        </xdr:sp>
      </xdr:grpSp>
    </xdr:grpSp>
    <xdr:clientData/>
  </xdr:twoCellAnchor>
  <xdr:twoCellAnchor>
    <xdr:from>
      <xdr:col>13</xdr:col>
      <xdr:colOff>129540</xdr:colOff>
      <xdr:row>1</xdr:row>
      <xdr:rowOff>121920</xdr:rowOff>
    </xdr:from>
    <xdr:to>
      <xdr:col>14</xdr:col>
      <xdr:colOff>434340</xdr:colOff>
      <xdr:row>1</xdr:row>
      <xdr:rowOff>149352</xdr:rowOff>
    </xdr:to>
    <xdr:sp macro="" textlink="">
      <xdr:nvSpPr>
        <xdr:cNvPr id="14" name="Rectangle 13">
          <a:extLst>
            <a:ext uri="{FF2B5EF4-FFF2-40B4-BE49-F238E27FC236}">
              <a16:creationId xmlns:a16="http://schemas.microsoft.com/office/drawing/2014/main" id="{2ED02FFC-FF3A-4970-BFC7-E1199A423FC9}"/>
            </a:ext>
          </a:extLst>
        </xdr:cNvPr>
        <xdr:cNvSpPr/>
      </xdr:nvSpPr>
      <xdr:spPr>
        <a:xfrm>
          <a:off x="8054340" y="304800"/>
          <a:ext cx="914400" cy="27432"/>
        </a:xfrm>
        <a:prstGeom prst="rect">
          <a:avLst/>
        </a:prstGeom>
        <a:solidFill>
          <a:srgbClr val="200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BER" refreshedDate="45533.82723333333" createdVersion="8" refreshedVersion="8" minRefreshableVersion="3" recordCount="900" xr:uid="{35A64280-3ED7-4D7C-A42D-8F31E8EA9B42}">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44">
      <sharedItems containsSemiMixedTypes="0" containsString="0" containsNumber="1" minValue="100" maxValue="22000"/>
    </cacheField>
    <cacheField name="Target Income" numFmtId="44">
      <sharedItems containsSemiMixedTypes="0" containsString="0" containsNumber="1" minValue="112" maxValue="12480"/>
    </cacheField>
    <cacheField name="operating profit" numFmtId="4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709747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7ABD8-EF73-4856-8ADD-FE37A7B42E0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21:D34" firstHeaderRow="1"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dataField="1" numFmtId="44" showAll="0"/>
    <pivotField numFmtId="44" showAll="0"/>
    <pivotField numFmtId="4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Incom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B9DC8B-CEDD-49C8-BB11-08EF21364B8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11" firstHeaderRow="0" firstDataRow="1" firstDataCol="1"/>
  <pivotFields count="9">
    <pivotField multipleItemSelectionAllowed="1" showAll="0">
      <items count="6">
        <item h="1" x="0"/>
        <item h="1" x="1"/>
        <item x="2"/>
        <item h="1" x="3"/>
        <item h="1" x="4"/>
        <item t="default"/>
      </items>
    </pivotField>
    <pivotField multipleItemSelectionAllowed="1"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showAll="0">
      <items count="16">
        <item x="13"/>
        <item x="10"/>
        <item x="2"/>
        <item x="8"/>
        <item x="1"/>
        <item x="9"/>
        <item x="12"/>
        <item x="6"/>
        <item x="7"/>
        <item x="5"/>
        <item x="3"/>
        <item x="4"/>
        <item x="0"/>
        <item x="14"/>
        <item x="11"/>
        <item t="default"/>
      </items>
    </pivotField>
    <pivotField dataField="1" numFmtId="164" showAll="0"/>
    <pivotField dataField="1" numFmtId="44" showAll="0"/>
    <pivotField dataField="1" numFmtId="44" showAll="0"/>
    <pivotField numFmtId="44" showAll="0"/>
    <pivotField showAll="0"/>
  </pivotFields>
  <rowFields count="1">
    <field x="2"/>
  </rowFields>
  <rowItems count="7">
    <i>
      <x/>
    </i>
    <i>
      <x v="1"/>
    </i>
    <i>
      <x v="2"/>
    </i>
    <i>
      <x v="3"/>
    </i>
    <i>
      <x v="4"/>
    </i>
    <i>
      <x v="5"/>
    </i>
    <i t="grand">
      <x/>
    </i>
  </rowItems>
  <colFields count="1">
    <field x="-2"/>
  </colFields>
  <colItems count="5">
    <i>
      <x/>
    </i>
    <i i="1">
      <x v="1"/>
    </i>
    <i i="2">
      <x v="2"/>
    </i>
    <i i="3">
      <x v="3"/>
    </i>
    <i i="4">
      <x v="4"/>
    </i>
  </colItems>
  <dataFields count="5">
    <dataField name="Sum of Income" fld="5" baseField="0" baseItem="0"/>
    <dataField name="Sum of Income2" fld="5" baseField="2" baseItem="0" numFmtId="10">
      <extLst>
        <ext xmlns:x14="http://schemas.microsoft.com/office/spreadsheetml/2009/9/main" uri="{E15A36E0-9728-4e99-A89B-3F7291B0FE68}">
          <x14:dataField pivotShowAs="percentOfParentRow"/>
        </ext>
      </extLst>
    </dataField>
    <dataField name="Sum of Target Income" fld="6" baseField="0" baseItem="0"/>
    <dataField name="Sum of Counts" fld="4" baseField="2" baseItem="0" numFmtId="10">
      <extLst>
        <ext xmlns:x14="http://schemas.microsoft.com/office/spreadsheetml/2009/9/main" uri="{E15A36E0-9728-4e99-A89B-3F7291B0FE68}">
          <x14:dataField pivotShowAs="percentOfParentRow"/>
        </ext>
      </extLst>
    </dataField>
    <dataField name="Sum of Counts2"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F4FA994-4615-486A-ABD6-BEE90E1AFCAD}" autoFormatId="16" applyNumberFormats="0" applyBorderFormats="0" applyFontFormats="0" applyPatternFormats="0" applyAlignmentFormats="0" applyWidthHeightFormats="0">
  <queryTableRefresh nextId="10">
    <queryTableFields count="9">
      <queryTableField id="1" name="Year" tableColumnId="1"/>
      <queryTableField id="2" name="Month" tableColumnId="2"/>
      <queryTableField id="3" name="Income sources" tableColumnId="3"/>
      <queryTableField id="4" name="Income Breakdowns" tableColumnId="4"/>
      <queryTableField id="5" name="Counts" tableColumnId="5"/>
      <queryTableField id="6" name="Income" tableColumnId="6"/>
      <queryTableField id="7" name="Target Income" tableColumnId="7"/>
      <queryTableField id="8" name="operating profit" tableColumnId="8"/>
      <queryTableField id="9" name="Marketing Strategi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13748F4-70AD-4351-9974-711D901CC2A2}" sourceName="Year">
  <pivotTables>
    <pivotTable tabId="4" name="PivotTable1"/>
    <pivotTable tabId="4" name="PivotTable3"/>
  </pivotTables>
  <data>
    <tabular pivotCacheId="1709747877">
      <items count="5">
        <i x="0"/>
        <i x="1"/>
        <i x="2" s="1"/>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2C6FC94-4DB7-4791-AC7C-4D2FAF36DBC9}" cache="Slicer_Year" caption="Year" columnCount="5" showCaption="0" style="SlicerStyleLight1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811B23-258F-4E04-812B-F3DC49D72C1F}" name="Table3_1" displayName="Table3_1" ref="A1:I901" tableType="queryTable" totalsRowShown="0">
  <autoFilter ref="A1:I901" xr:uid="{A1811B23-258F-4E04-812B-F3DC49D72C1F}"/>
  <tableColumns count="9">
    <tableColumn id="1" xr3:uid="{EF5F06EF-C89A-43F7-9CC6-1FB0D22847BE}" uniqueName="1" name="Year" queryTableFieldId="1"/>
    <tableColumn id="2" xr3:uid="{2A4F6BA8-A6BD-42E0-8C29-9DED1418AAC1}" uniqueName="2" name="Month" queryTableFieldId="2" dataDxfId="16"/>
    <tableColumn id="3" xr3:uid="{3725ACB7-E042-47E8-8EC3-9C704C6A943D}" uniqueName="3" name="Income sources" queryTableFieldId="3" dataDxfId="15"/>
    <tableColumn id="4" xr3:uid="{6C426921-A5A5-43F1-80DB-B3527B51D2EF}" uniqueName="4" name="Income Breakdowns" queryTableFieldId="4" dataDxfId="14"/>
    <tableColumn id="5" xr3:uid="{9BBB47E6-C8E7-48D5-BD1B-7B4CFEC233BB}" uniqueName="5" name="Counts" queryTableFieldId="5"/>
    <tableColumn id="6" xr3:uid="{77F31553-D884-404B-9280-F3BE442C895E}" uniqueName="6" name="Income" queryTableFieldId="6" dataCellStyle="Currency"/>
    <tableColumn id="7" xr3:uid="{958B1F9D-2895-417E-83C1-B98320800F08}" uniqueName="7" name="Target Income" queryTableFieldId="7" dataCellStyle="Currency"/>
    <tableColumn id="8" xr3:uid="{97D4F4C2-24E4-4A69-8ACC-AD593171ADBB}" uniqueName="8" name="operating profit" queryTableFieldId="8" dataCellStyle="Currency"/>
    <tableColumn id="9" xr3:uid="{7D08EBEE-2CC1-4512-B1C3-E3029F4F2F7F}" uniqueName="9" name="Marketing Strategies" queryTableFieldId="9"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92866E-2690-45CE-BCE1-5FFE50FFBC0F}" name="Table3" displayName="Table3" ref="A1:I901" totalsRowShown="0" headerRowDxfId="12" dataDxfId="10" headerRowBorderDxfId="11" tableBorderDxfId="9">
  <autoFilter ref="A1:I901" xr:uid="{D592866E-2690-45CE-BCE1-5FFE50FFBC0F}"/>
  <sortState xmlns:xlrd2="http://schemas.microsoft.com/office/spreadsheetml/2017/richdata2" ref="A2:I901">
    <sortCondition ref="A2:A901" customList="Jan,Feb,Mar,Apr,May,Jun,Jul,Aug,Sep,Oct,Nov,Dec"/>
  </sortState>
  <tableColumns count="9">
    <tableColumn id="1" xr3:uid="{21517CD0-A322-4084-AEA1-0DACD87FDC71}" name="Year" dataDxfId="8"/>
    <tableColumn id="2" xr3:uid="{494F76EF-C585-4F89-A2D8-B714C43FBC99}" name="Month" dataDxfId="7"/>
    <tableColumn id="3" xr3:uid="{A9573456-8D64-492C-BA89-718245B54179}" name="Income sources" dataDxfId="6"/>
    <tableColumn id="4" xr3:uid="{86922AA3-C037-46AF-8A85-4B8DBC35BBBA}" name="Income Breakdowns" dataDxfId="5"/>
    <tableColumn id="5" xr3:uid="{22162C16-1289-4445-904C-C30803C110F0}" name="Counts" dataDxfId="4"/>
    <tableColumn id="6" xr3:uid="{B2C8F471-15A4-4DBF-BBD9-945148E20C46}" name="Income" dataDxfId="3" dataCellStyle="Currency"/>
    <tableColumn id="7" xr3:uid="{16161D09-64F2-4020-B051-B6EE3328E5E5}" name="Target Income" dataDxfId="2" dataCellStyle="Currency"/>
    <tableColumn id="8" xr3:uid="{2515FCFC-729B-4120-8F73-A910B72A95BA}" name="operating profit" dataDxfId="1" dataCellStyle="Currency"/>
    <tableColumn id="9" xr3:uid="{15ACD1BB-0090-4033-A3C9-E534482584CE}" name="Marketing Strategies" dataDxfId="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27E8D-C8ED-41DC-AF6C-B402039B98B9}">
  <dimension ref="A1:I901"/>
  <sheetViews>
    <sheetView topLeftCell="A2" workbookViewId="0">
      <selection activeCell="A2" sqref="A2:I901"/>
    </sheetView>
  </sheetViews>
  <sheetFormatPr defaultRowHeight="14.4" x14ac:dyDescent="0.3"/>
  <cols>
    <col min="1" max="1" width="6.88671875" bestFit="1" customWidth="1"/>
    <col min="2" max="2" width="9" bestFit="1" customWidth="1"/>
    <col min="3" max="3" width="16.44140625" bestFit="1" customWidth="1"/>
    <col min="4" max="4" width="22.6640625" bestFit="1" customWidth="1"/>
    <col min="5" max="5" width="10" bestFit="1" customWidth="1"/>
    <col min="6" max="6" width="11.109375" bestFit="1" customWidth="1"/>
    <col min="7" max="7" width="15.5546875" bestFit="1" customWidth="1"/>
    <col min="8" max="8" width="16.5546875" style="9" bestFit="1" customWidth="1"/>
    <col min="9" max="9" width="20.77734375" bestFit="1" customWidth="1"/>
  </cols>
  <sheetData>
    <row r="1" spans="1:9" x14ac:dyDescent="0.3">
      <c r="A1" t="s">
        <v>0</v>
      </c>
      <c r="B1" t="s">
        <v>1</v>
      </c>
      <c r="C1" t="s">
        <v>2</v>
      </c>
      <c r="D1" t="s">
        <v>3</v>
      </c>
      <c r="E1" t="s">
        <v>4</v>
      </c>
      <c r="F1" t="s">
        <v>5</v>
      </c>
      <c r="G1" t="s">
        <v>6</v>
      </c>
      <c r="H1" s="9" t="s">
        <v>7</v>
      </c>
      <c r="I1" t="s">
        <v>8</v>
      </c>
    </row>
    <row r="2" spans="1:9" x14ac:dyDescent="0.3">
      <c r="A2">
        <v>2020</v>
      </c>
      <c r="B2" t="s">
        <v>9</v>
      </c>
      <c r="C2" t="s">
        <v>10</v>
      </c>
      <c r="D2" t="s">
        <v>11</v>
      </c>
      <c r="E2">
        <v>3566</v>
      </c>
      <c r="F2" s="9">
        <v>5492.76</v>
      </c>
      <c r="G2" s="9">
        <v>5126.576</v>
      </c>
      <c r="H2" s="9">
        <v>1098.5520000000001</v>
      </c>
      <c r="I2" t="s">
        <v>12</v>
      </c>
    </row>
    <row r="3" spans="1:9" x14ac:dyDescent="0.3">
      <c r="A3">
        <v>2020</v>
      </c>
      <c r="B3" t="s">
        <v>9</v>
      </c>
      <c r="C3" t="s">
        <v>10</v>
      </c>
      <c r="D3" t="s">
        <v>13</v>
      </c>
      <c r="E3">
        <v>2498</v>
      </c>
      <c r="F3" s="9">
        <v>9600</v>
      </c>
      <c r="G3" s="9">
        <v>8960</v>
      </c>
      <c r="H3" s="9">
        <v>1920</v>
      </c>
      <c r="I3" t="s">
        <v>12</v>
      </c>
    </row>
    <row r="4" spans="1:9" x14ac:dyDescent="0.3">
      <c r="A4">
        <v>2020</v>
      </c>
      <c r="B4" t="s">
        <v>9</v>
      </c>
      <c r="C4" t="s">
        <v>14</v>
      </c>
      <c r="D4" t="s">
        <v>15</v>
      </c>
      <c r="E4">
        <v>1245</v>
      </c>
      <c r="F4" s="9">
        <v>5492.6399999999994</v>
      </c>
      <c r="G4" s="9">
        <v>5126.4639999999999</v>
      </c>
      <c r="H4" s="9">
        <v>1098.528</v>
      </c>
      <c r="I4" t="s">
        <v>12</v>
      </c>
    </row>
    <row r="5" spans="1:9" x14ac:dyDescent="0.3">
      <c r="A5">
        <v>2020</v>
      </c>
      <c r="B5" t="s">
        <v>9</v>
      </c>
      <c r="C5" t="s">
        <v>16</v>
      </c>
      <c r="D5" t="s">
        <v>17</v>
      </c>
      <c r="E5">
        <v>644</v>
      </c>
      <c r="F5" s="9">
        <v>6892.2</v>
      </c>
      <c r="G5" s="9">
        <v>6432.72</v>
      </c>
      <c r="H5" s="9">
        <v>1378.44</v>
      </c>
      <c r="I5" t="s">
        <v>12</v>
      </c>
    </row>
    <row r="6" spans="1:9" x14ac:dyDescent="0.3">
      <c r="A6">
        <v>2020</v>
      </c>
      <c r="B6" t="s">
        <v>9</v>
      </c>
      <c r="C6" t="s">
        <v>18</v>
      </c>
      <c r="D6" t="s">
        <v>19</v>
      </c>
      <c r="E6">
        <v>643</v>
      </c>
      <c r="F6" s="9">
        <v>7700</v>
      </c>
      <c r="G6" s="9">
        <v>7840</v>
      </c>
      <c r="H6" s="9">
        <v>1540</v>
      </c>
      <c r="I6" t="s">
        <v>12</v>
      </c>
    </row>
    <row r="7" spans="1:9" x14ac:dyDescent="0.3">
      <c r="A7">
        <v>2020</v>
      </c>
      <c r="B7" t="s">
        <v>9</v>
      </c>
      <c r="C7" t="s">
        <v>16</v>
      </c>
      <c r="D7" t="s">
        <v>20</v>
      </c>
      <c r="E7">
        <v>455</v>
      </c>
      <c r="F7" s="9">
        <v>5265.39</v>
      </c>
      <c r="G7" s="9">
        <v>5128.0320000000002</v>
      </c>
      <c r="H7" s="9">
        <v>1053.0780000000002</v>
      </c>
      <c r="I7" t="s">
        <v>12</v>
      </c>
    </row>
    <row r="8" spans="1:9" x14ac:dyDescent="0.3">
      <c r="A8">
        <v>2020</v>
      </c>
      <c r="B8" t="s">
        <v>9</v>
      </c>
      <c r="C8" t="s">
        <v>18</v>
      </c>
      <c r="D8" t="s">
        <v>21</v>
      </c>
      <c r="E8">
        <v>345</v>
      </c>
      <c r="F8" s="9">
        <v>9016</v>
      </c>
      <c r="G8" s="9">
        <v>7840</v>
      </c>
      <c r="H8" s="9">
        <v>1803.2</v>
      </c>
      <c r="I8" t="s">
        <v>12</v>
      </c>
    </row>
    <row r="9" spans="1:9" x14ac:dyDescent="0.3">
      <c r="A9">
        <v>2020</v>
      </c>
      <c r="B9" t="s">
        <v>9</v>
      </c>
      <c r="C9" t="s">
        <v>14</v>
      </c>
      <c r="D9" t="s">
        <v>22</v>
      </c>
      <c r="E9">
        <v>122</v>
      </c>
      <c r="F9" s="9">
        <v>2696.75</v>
      </c>
      <c r="G9" s="9">
        <v>112</v>
      </c>
      <c r="H9" s="9">
        <v>539.35</v>
      </c>
      <c r="I9" t="s">
        <v>12</v>
      </c>
    </row>
    <row r="10" spans="1:9" x14ac:dyDescent="0.3">
      <c r="A10">
        <v>2020</v>
      </c>
      <c r="B10" t="s">
        <v>9</v>
      </c>
      <c r="C10" t="s">
        <v>23</v>
      </c>
      <c r="D10" t="s">
        <v>24</v>
      </c>
      <c r="E10">
        <v>78</v>
      </c>
      <c r="F10" s="9">
        <v>5492.6399999999994</v>
      </c>
      <c r="G10" s="9">
        <v>5126.4639999999999</v>
      </c>
      <c r="H10" s="9">
        <v>1098.528</v>
      </c>
      <c r="I10" t="s">
        <v>12</v>
      </c>
    </row>
    <row r="11" spans="1:9" x14ac:dyDescent="0.3">
      <c r="A11">
        <v>2020</v>
      </c>
      <c r="B11" t="s">
        <v>9</v>
      </c>
      <c r="C11" t="s">
        <v>23</v>
      </c>
      <c r="D11" t="s">
        <v>25</v>
      </c>
      <c r="E11">
        <v>76</v>
      </c>
      <c r="F11" s="9">
        <v>5492.28</v>
      </c>
      <c r="G11" s="9">
        <v>5126.1279999999997</v>
      </c>
      <c r="H11" s="9">
        <v>1098.4559999999999</v>
      </c>
      <c r="I11" t="s">
        <v>12</v>
      </c>
    </row>
    <row r="12" spans="1:9" x14ac:dyDescent="0.3">
      <c r="A12">
        <v>2020</v>
      </c>
      <c r="B12" t="s">
        <v>9</v>
      </c>
      <c r="C12" t="s">
        <v>23</v>
      </c>
      <c r="D12" t="s">
        <v>26</v>
      </c>
      <c r="E12">
        <v>46</v>
      </c>
      <c r="F12" s="9">
        <v>240</v>
      </c>
      <c r="G12" s="9">
        <v>224</v>
      </c>
      <c r="H12" s="9">
        <v>48</v>
      </c>
      <c r="I12" t="s">
        <v>12</v>
      </c>
    </row>
    <row r="13" spans="1:9" x14ac:dyDescent="0.3">
      <c r="A13">
        <v>2020</v>
      </c>
      <c r="B13" t="s">
        <v>9</v>
      </c>
      <c r="C13" t="s">
        <v>23</v>
      </c>
      <c r="D13" t="s">
        <v>27</v>
      </c>
      <c r="E13">
        <v>34</v>
      </c>
      <c r="F13" s="9">
        <v>5492.16</v>
      </c>
      <c r="G13" s="9">
        <v>5126.0160000000005</v>
      </c>
      <c r="H13" s="9">
        <v>1098.432</v>
      </c>
      <c r="I13" t="s">
        <v>12</v>
      </c>
    </row>
    <row r="14" spans="1:9" x14ac:dyDescent="0.3">
      <c r="A14">
        <v>2020</v>
      </c>
      <c r="B14" t="s">
        <v>9</v>
      </c>
      <c r="C14" t="s">
        <v>14</v>
      </c>
      <c r="D14" t="s">
        <v>28</v>
      </c>
      <c r="E14">
        <v>7</v>
      </c>
      <c r="F14" s="9">
        <v>3666.3</v>
      </c>
      <c r="G14" s="9">
        <v>224</v>
      </c>
      <c r="H14" s="9">
        <v>733.2600000000001</v>
      </c>
      <c r="I14" t="s">
        <v>12</v>
      </c>
    </row>
    <row r="15" spans="1:9" x14ac:dyDescent="0.3">
      <c r="A15">
        <v>2020</v>
      </c>
      <c r="B15" t="s">
        <v>9</v>
      </c>
      <c r="C15" t="s">
        <v>29</v>
      </c>
      <c r="D15" t="s">
        <v>29</v>
      </c>
      <c r="E15">
        <v>3</v>
      </c>
      <c r="F15" s="9">
        <v>7260</v>
      </c>
      <c r="G15" s="9">
        <v>7392</v>
      </c>
      <c r="H15" s="9">
        <v>1452</v>
      </c>
      <c r="I15" t="s">
        <v>12</v>
      </c>
    </row>
    <row r="16" spans="1:9" x14ac:dyDescent="0.3">
      <c r="A16">
        <v>2020</v>
      </c>
      <c r="B16" t="s">
        <v>9</v>
      </c>
      <c r="C16" t="s">
        <v>23</v>
      </c>
      <c r="D16" t="s">
        <v>30</v>
      </c>
      <c r="E16">
        <v>3</v>
      </c>
      <c r="F16" s="9">
        <v>5035.0300000000007</v>
      </c>
      <c r="G16" s="9">
        <v>5126.576</v>
      </c>
      <c r="H16" s="9">
        <v>1007.0060000000002</v>
      </c>
      <c r="I16" t="s">
        <v>12</v>
      </c>
    </row>
    <row r="17" spans="1:9" x14ac:dyDescent="0.3">
      <c r="A17">
        <v>2020</v>
      </c>
      <c r="B17" t="s">
        <v>31</v>
      </c>
      <c r="C17" t="s">
        <v>10</v>
      </c>
      <c r="D17" t="s">
        <v>11</v>
      </c>
      <c r="E17">
        <v>3566</v>
      </c>
      <c r="F17" s="9">
        <v>5035.0300000000007</v>
      </c>
      <c r="G17" s="9">
        <v>5126.576</v>
      </c>
      <c r="H17" s="9">
        <v>1007.0060000000002</v>
      </c>
      <c r="I17" t="s">
        <v>12</v>
      </c>
    </row>
    <row r="18" spans="1:9" x14ac:dyDescent="0.3">
      <c r="A18">
        <v>2020</v>
      </c>
      <c r="B18" t="s">
        <v>31</v>
      </c>
      <c r="C18" t="s">
        <v>10</v>
      </c>
      <c r="D18" t="s">
        <v>13</v>
      </c>
      <c r="E18">
        <v>2498</v>
      </c>
      <c r="F18" s="9">
        <v>8800</v>
      </c>
      <c r="G18" s="9">
        <v>8960</v>
      </c>
      <c r="H18" s="9">
        <v>1760</v>
      </c>
      <c r="I18" t="s">
        <v>12</v>
      </c>
    </row>
    <row r="19" spans="1:9" x14ac:dyDescent="0.3">
      <c r="A19">
        <v>2020</v>
      </c>
      <c r="B19" t="s">
        <v>31</v>
      </c>
      <c r="C19" t="s">
        <v>14</v>
      </c>
      <c r="D19" t="s">
        <v>15</v>
      </c>
      <c r="E19">
        <v>1245</v>
      </c>
      <c r="F19" s="9">
        <v>5034.92</v>
      </c>
      <c r="G19" s="9">
        <v>5126.4639999999999</v>
      </c>
      <c r="H19" s="9">
        <v>1006.984</v>
      </c>
      <c r="I19" t="s">
        <v>12</v>
      </c>
    </row>
    <row r="20" spans="1:9" x14ac:dyDescent="0.3">
      <c r="A20">
        <v>2020</v>
      </c>
      <c r="B20" t="s">
        <v>31</v>
      </c>
      <c r="C20" t="s">
        <v>16</v>
      </c>
      <c r="D20" t="s">
        <v>17</v>
      </c>
      <c r="E20">
        <v>644</v>
      </c>
      <c r="F20" s="9">
        <v>6317.85</v>
      </c>
      <c r="G20" s="9">
        <v>6432.72</v>
      </c>
      <c r="H20" s="9">
        <v>1263.5700000000002</v>
      </c>
      <c r="I20" t="s">
        <v>12</v>
      </c>
    </row>
    <row r="21" spans="1:9" x14ac:dyDescent="0.3">
      <c r="A21">
        <v>2020</v>
      </c>
      <c r="B21" t="s">
        <v>31</v>
      </c>
      <c r="C21" t="s">
        <v>18</v>
      </c>
      <c r="D21" t="s">
        <v>19</v>
      </c>
      <c r="E21">
        <v>643</v>
      </c>
      <c r="F21" s="9">
        <v>7000</v>
      </c>
      <c r="G21" s="9">
        <v>7840</v>
      </c>
      <c r="H21" s="9">
        <v>1400</v>
      </c>
      <c r="I21" t="s">
        <v>12</v>
      </c>
    </row>
    <row r="22" spans="1:9" x14ac:dyDescent="0.3">
      <c r="A22">
        <v>2020</v>
      </c>
      <c r="B22" t="s">
        <v>31</v>
      </c>
      <c r="C22" t="s">
        <v>16</v>
      </c>
      <c r="D22" t="s">
        <v>20</v>
      </c>
      <c r="E22">
        <v>455</v>
      </c>
      <c r="F22" s="9">
        <v>4578.6000000000004</v>
      </c>
      <c r="G22" s="9">
        <v>5128.0320000000002</v>
      </c>
      <c r="H22" s="9">
        <v>915.72000000000014</v>
      </c>
      <c r="I22" t="s">
        <v>12</v>
      </c>
    </row>
    <row r="23" spans="1:9" x14ac:dyDescent="0.3">
      <c r="A23">
        <v>2020</v>
      </c>
      <c r="B23" t="s">
        <v>31</v>
      </c>
      <c r="C23" t="s">
        <v>18</v>
      </c>
      <c r="D23" t="s">
        <v>21</v>
      </c>
      <c r="E23">
        <v>345</v>
      </c>
      <c r="F23" s="9">
        <v>7000</v>
      </c>
      <c r="G23" s="9">
        <v>7840</v>
      </c>
      <c r="H23" s="9">
        <v>1400</v>
      </c>
      <c r="I23" t="s">
        <v>12</v>
      </c>
    </row>
    <row r="24" spans="1:9" x14ac:dyDescent="0.3">
      <c r="A24">
        <v>2020</v>
      </c>
      <c r="B24" t="s">
        <v>31</v>
      </c>
      <c r="C24" t="s">
        <v>14</v>
      </c>
      <c r="D24" t="s">
        <v>22</v>
      </c>
      <c r="E24">
        <v>122</v>
      </c>
      <c r="F24" s="9">
        <v>100</v>
      </c>
      <c r="G24" s="9">
        <v>112</v>
      </c>
      <c r="H24" s="9">
        <v>20</v>
      </c>
      <c r="I24" t="s">
        <v>12</v>
      </c>
    </row>
    <row r="25" spans="1:9" x14ac:dyDescent="0.3">
      <c r="A25">
        <v>2020</v>
      </c>
      <c r="B25" t="s">
        <v>31</v>
      </c>
      <c r="C25" t="s">
        <v>23</v>
      </c>
      <c r="D25" t="s">
        <v>24</v>
      </c>
      <c r="E25">
        <v>78</v>
      </c>
      <c r="F25" s="9">
        <v>4577.2</v>
      </c>
      <c r="G25" s="9">
        <v>5126.4639999999999</v>
      </c>
      <c r="H25" s="9">
        <v>915.44</v>
      </c>
      <c r="I25" t="s">
        <v>12</v>
      </c>
    </row>
    <row r="26" spans="1:9" x14ac:dyDescent="0.3">
      <c r="A26">
        <v>2020</v>
      </c>
      <c r="B26" t="s">
        <v>31</v>
      </c>
      <c r="C26" t="s">
        <v>23</v>
      </c>
      <c r="D26" t="s">
        <v>25</v>
      </c>
      <c r="E26">
        <v>76</v>
      </c>
      <c r="F26" s="9">
        <v>4576.8999999999996</v>
      </c>
      <c r="G26" s="9">
        <v>5126.1279999999997</v>
      </c>
      <c r="H26" s="9">
        <v>915.38</v>
      </c>
      <c r="I26" t="s">
        <v>12</v>
      </c>
    </row>
    <row r="27" spans="1:9" x14ac:dyDescent="0.3">
      <c r="A27">
        <v>2020</v>
      </c>
      <c r="B27" t="s">
        <v>31</v>
      </c>
      <c r="C27" t="s">
        <v>23</v>
      </c>
      <c r="D27" t="s">
        <v>26</v>
      </c>
      <c r="E27">
        <v>46</v>
      </c>
      <c r="F27" s="9">
        <v>200</v>
      </c>
      <c r="G27" s="9">
        <v>224</v>
      </c>
      <c r="H27" s="9">
        <v>40</v>
      </c>
      <c r="I27" t="s">
        <v>12</v>
      </c>
    </row>
    <row r="28" spans="1:9" x14ac:dyDescent="0.3">
      <c r="A28">
        <v>2020</v>
      </c>
      <c r="B28" t="s">
        <v>31</v>
      </c>
      <c r="C28" t="s">
        <v>23</v>
      </c>
      <c r="D28" t="s">
        <v>27</v>
      </c>
      <c r="E28">
        <v>34</v>
      </c>
      <c r="F28" s="9">
        <v>4576.8</v>
      </c>
      <c r="G28" s="9">
        <v>5126.0160000000005</v>
      </c>
      <c r="H28" s="9">
        <v>915.36000000000013</v>
      </c>
      <c r="I28" t="s">
        <v>12</v>
      </c>
    </row>
    <row r="29" spans="1:9" x14ac:dyDescent="0.3">
      <c r="A29">
        <v>2020</v>
      </c>
      <c r="B29" t="s">
        <v>31</v>
      </c>
      <c r="C29" t="s">
        <v>14</v>
      </c>
      <c r="D29" t="s">
        <v>28</v>
      </c>
      <c r="E29">
        <v>7</v>
      </c>
      <c r="F29" s="9">
        <v>200</v>
      </c>
      <c r="G29" s="9">
        <v>224</v>
      </c>
      <c r="H29" s="9">
        <v>40</v>
      </c>
      <c r="I29" t="s">
        <v>12</v>
      </c>
    </row>
    <row r="30" spans="1:9" x14ac:dyDescent="0.3">
      <c r="A30">
        <v>2020</v>
      </c>
      <c r="B30" t="s">
        <v>31</v>
      </c>
      <c r="C30" t="s">
        <v>23</v>
      </c>
      <c r="D30" t="s">
        <v>30</v>
      </c>
      <c r="E30">
        <v>3</v>
      </c>
      <c r="F30" s="9">
        <v>4577.3</v>
      </c>
      <c r="G30" s="9">
        <v>5126.576</v>
      </c>
      <c r="H30" s="9">
        <v>915.46</v>
      </c>
      <c r="I30" t="s">
        <v>12</v>
      </c>
    </row>
    <row r="31" spans="1:9" x14ac:dyDescent="0.3">
      <c r="A31">
        <v>2020</v>
      </c>
      <c r="B31" t="s">
        <v>31</v>
      </c>
      <c r="C31" t="s">
        <v>29</v>
      </c>
      <c r="D31" t="s">
        <v>29</v>
      </c>
      <c r="E31">
        <v>2</v>
      </c>
      <c r="F31" s="9">
        <v>6600</v>
      </c>
      <c r="G31" s="9">
        <v>7392</v>
      </c>
      <c r="H31" s="9">
        <v>1320</v>
      </c>
      <c r="I31" t="s">
        <v>12</v>
      </c>
    </row>
    <row r="32" spans="1:9" x14ac:dyDescent="0.3">
      <c r="A32">
        <v>2020</v>
      </c>
      <c r="B32" t="s">
        <v>32</v>
      </c>
      <c r="C32" t="s">
        <v>10</v>
      </c>
      <c r="D32" t="s">
        <v>11</v>
      </c>
      <c r="E32">
        <v>3566</v>
      </c>
      <c r="F32" s="9">
        <v>4577.3</v>
      </c>
      <c r="G32" s="9">
        <v>5126.576</v>
      </c>
      <c r="H32" s="9">
        <v>915.46</v>
      </c>
      <c r="I32" t="s">
        <v>12</v>
      </c>
    </row>
    <row r="33" spans="1:9" x14ac:dyDescent="0.3">
      <c r="A33">
        <v>2020</v>
      </c>
      <c r="B33" t="s">
        <v>32</v>
      </c>
      <c r="C33" t="s">
        <v>10</v>
      </c>
      <c r="D33" t="s">
        <v>13</v>
      </c>
      <c r="E33">
        <v>2498</v>
      </c>
      <c r="F33" s="9">
        <v>8000</v>
      </c>
      <c r="G33" s="9">
        <v>8960</v>
      </c>
      <c r="H33" s="9">
        <v>1600</v>
      </c>
      <c r="I33" t="s">
        <v>12</v>
      </c>
    </row>
    <row r="34" spans="1:9" x14ac:dyDescent="0.3">
      <c r="A34">
        <v>2020</v>
      </c>
      <c r="B34" t="s">
        <v>32</v>
      </c>
      <c r="C34" t="s">
        <v>14</v>
      </c>
      <c r="D34" t="s">
        <v>15</v>
      </c>
      <c r="E34">
        <v>1245</v>
      </c>
      <c r="F34" s="9">
        <v>4577.2</v>
      </c>
      <c r="G34" s="9">
        <v>5126.4639999999999</v>
      </c>
      <c r="H34" s="9">
        <v>915.44</v>
      </c>
      <c r="I34" t="s">
        <v>12</v>
      </c>
    </row>
    <row r="35" spans="1:9" x14ac:dyDescent="0.3">
      <c r="A35">
        <v>2020</v>
      </c>
      <c r="B35" t="s">
        <v>32</v>
      </c>
      <c r="C35" t="s">
        <v>16</v>
      </c>
      <c r="D35" t="s">
        <v>17</v>
      </c>
      <c r="E35">
        <v>644</v>
      </c>
      <c r="F35" s="9">
        <v>5743.5</v>
      </c>
      <c r="G35" s="9">
        <v>6432.72</v>
      </c>
      <c r="H35" s="9">
        <v>1148.7</v>
      </c>
      <c r="I35" t="s">
        <v>12</v>
      </c>
    </row>
    <row r="36" spans="1:9" x14ac:dyDescent="0.3">
      <c r="A36">
        <v>2020</v>
      </c>
      <c r="B36" t="s">
        <v>32</v>
      </c>
      <c r="C36" t="s">
        <v>18</v>
      </c>
      <c r="D36" t="s">
        <v>19</v>
      </c>
      <c r="E36">
        <v>643</v>
      </c>
      <c r="F36" s="9">
        <v>7000</v>
      </c>
      <c r="G36" s="9">
        <v>7840</v>
      </c>
      <c r="H36" s="9">
        <v>1400</v>
      </c>
      <c r="I36" t="s">
        <v>12</v>
      </c>
    </row>
    <row r="37" spans="1:9" x14ac:dyDescent="0.3">
      <c r="A37">
        <v>2020</v>
      </c>
      <c r="B37" t="s">
        <v>32</v>
      </c>
      <c r="C37" t="s">
        <v>16</v>
      </c>
      <c r="D37" t="s">
        <v>20</v>
      </c>
      <c r="E37">
        <v>455</v>
      </c>
      <c r="F37" s="9">
        <v>4578.6000000000004</v>
      </c>
      <c r="G37" s="9">
        <v>5128.0320000000002</v>
      </c>
      <c r="H37" s="9">
        <v>915.72000000000014</v>
      </c>
      <c r="I37" t="s">
        <v>12</v>
      </c>
    </row>
    <row r="38" spans="1:9" x14ac:dyDescent="0.3">
      <c r="A38">
        <v>2020</v>
      </c>
      <c r="B38" t="s">
        <v>32</v>
      </c>
      <c r="C38" t="s">
        <v>18</v>
      </c>
      <c r="D38" t="s">
        <v>21</v>
      </c>
      <c r="E38">
        <v>345</v>
      </c>
      <c r="F38" s="9">
        <v>7000</v>
      </c>
      <c r="G38" s="9">
        <v>7840</v>
      </c>
      <c r="H38" s="9">
        <v>1400</v>
      </c>
      <c r="I38" t="s">
        <v>12</v>
      </c>
    </row>
    <row r="39" spans="1:9" x14ac:dyDescent="0.3">
      <c r="A39">
        <v>2020</v>
      </c>
      <c r="B39" t="s">
        <v>32</v>
      </c>
      <c r="C39" t="s">
        <v>14</v>
      </c>
      <c r="D39" t="s">
        <v>22</v>
      </c>
      <c r="E39">
        <v>122</v>
      </c>
      <c r="F39" s="9">
        <v>100</v>
      </c>
      <c r="G39" s="9">
        <v>112</v>
      </c>
      <c r="H39" s="9">
        <v>20</v>
      </c>
      <c r="I39" t="s">
        <v>12</v>
      </c>
    </row>
    <row r="40" spans="1:9" x14ac:dyDescent="0.3">
      <c r="A40">
        <v>2020</v>
      </c>
      <c r="B40" t="s">
        <v>32</v>
      </c>
      <c r="C40" t="s">
        <v>23</v>
      </c>
      <c r="D40" t="s">
        <v>24</v>
      </c>
      <c r="E40">
        <v>78</v>
      </c>
      <c r="F40" s="9">
        <v>4577.2</v>
      </c>
      <c r="G40" s="9">
        <v>5126.4639999999999</v>
      </c>
      <c r="H40" s="9">
        <v>915.44</v>
      </c>
      <c r="I40" t="s">
        <v>12</v>
      </c>
    </row>
    <row r="41" spans="1:9" x14ac:dyDescent="0.3">
      <c r="A41">
        <v>2020</v>
      </c>
      <c r="B41" t="s">
        <v>32</v>
      </c>
      <c r="C41" t="s">
        <v>23</v>
      </c>
      <c r="D41" t="s">
        <v>25</v>
      </c>
      <c r="E41">
        <v>76</v>
      </c>
      <c r="F41" s="9">
        <v>4576.8999999999996</v>
      </c>
      <c r="G41" s="9">
        <v>5126.1279999999997</v>
      </c>
      <c r="H41" s="9">
        <v>915.38</v>
      </c>
      <c r="I41" t="s">
        <v>12</v>
      </c>
    </row>
    <row r="42" spans="1:9" x14ac:dyDescent="0.3">
      <c r="A42">
        <v>2020</v>
      </c>
      <c r="B42" t="s">
        <v>32</v>
      </c>
      <c r="C42" t="s">
        <v>23</v>
      </c>
      <c r="D42" t="s">
        <v>26</v>
      </c>
      <c r="E42">
        <v>46</v>
      </c>
      <c r="F42" s="9">
        <v>200</v>
      </c>
      <c r="G42" s="9">
        <v>224</v>
      </c>
      <c r="H42" s="9">
        <v>40</v>
      </c>
      <c r="I42" t="s">
        <v>12</v>
      </c>
    </row>
    <row r="43" spans="1:9" x14ac:dyDescent="0.3">
      <c r="A43">
        <v>2020</v>
      </c>
      <c r="B43" t="s">
        <v>32</v>
      </c>
      <c r="C43" t="s">
        <v>23</v>
      </c>
      <c r="D43" t="s">
        <v>27</v>
      </c>
      <c r="E43">
        <v>34</v>
      </c>
      <c r="F43" s="9">
        <v>4576.8</v>
      </c>
      <c r="G43" s="9">
        <v>5126.0160000000005</v>
      </c>
      <c r="H43" s="9">
        <v>915.36000000000013</v>
      </c>
      <c r="I43" t="s">
        <v>33</v>
      </c>
    </row>
    <row r="44" spans="1:9" x14ac:dyDescent="0.3">
      <c r="A44">
        <v>2020</v>
      </c>
      <c r="B44" t="s">
        <v>32</v>
      </c>
      <c r="C44" t="s">
        <v>14</v>
      </c>
      <c r="D44" t="s">
        <v>28</v>
      </c>
      <c r="E44">
        <v>7</v>
      </c>
      <c r="F44" s="9">
        <v>200</v>
      </c>
      <c r="G44" s="9">
        <v>224</v>
      </c>
      <c r="H44" s="9">
        <v>40</v>
      </c>
      <c r="I44" t="s">
        <v>33</v>
      </c>
    </row>
    <row r="45" spans="1:9" x14ac:dyDescent="0.3">
      <c r="A45">
        <v>2020</v>
      </c>
      <c r="B45" t="s">
        <v>32</v>
      </c>
      <c r="C45" t="s">
        <v>23</v>
      </c>
      <c r="D45" t="s">
        <v>30</v>
      </c>
      <c r="E45">
        <v>3</v>
      </c>
      <c r="F45" s="9">
        <v>3333</v>
      </c>
      <c r="G45" s="9">
        <v>5126.576</v>
      </c>
      <c r="H45" s="9">
        <v>666.6</v>
      </c>
      <c r="I45" t="s">
        <v>33</v>
      </c>
    </row>
    <row r="46" spans="1:9" x14ac:dyDescent="0.3">
      <c r="A46">
        <v>2020</v>
      </c>
      <c r="B46" t="s">
        <v>32</v>
      </c>
      <c r="C46" t="s">
        <v>29</v>
      </c>
      <c r="D46" t="s">
        <v>29</v>
      </c>
      <c r="E46">
        <v>2</v>
      </c>
      <c r="F46" s="9">
        <v>6600</v>
      </c>
      <c r="G46" s="9">
        <v>7392</v>
      </c>
      <c r="H46" s="9">
        <v>1320</v>
      </c>
      <c r="I46" t="s">
        <v>33</v>
      </c>
    </row>
    <row r="47" spans="1:9" x14ac:dyDescent="0.3">
      <c r="A47">
        <v>2020</v>
      </c>
      <c r="B47" t="s">
        <v>34</v>
      </c>
      <c r="C47" t="s">
        <v>10</v>
      </c>
      <c r="D47" t="s">
        <v>11</v>
      </c>
      <c r="E47">
        <v>3566</v>
      </c>
      <c r="F47" s="9">
        <v>4577.3</v>
      </c>
      <c r="G47" s="9">
        <v>5126.576</v>
      </c>
      <c r="H47" s="9">
        <v>915.46</v>
      </c>
      <c r="I47" t="s">
        <v>33</v>
      </c>
    </row>
    <row r="48" spans="1:9" x14ac:dyDescent="0.3">
      <c r="A48">
        <v>2020</v>
      </c>
      <c r="B48" t="s">
        <v>34</v>
      </c>
      <c r="C48" t="s">
        <v>10</v>
      </c>
      <c r="D48" t="s">
        <v>13</v>
      </c>
      <c r="E48">
        <v>2498</v>
      </c>
      <c r="F48" s="9">
        <v>8000</v>
      </c>
      <c r="G48" s="9">
        <v>8960</v>
      </c>
      <c r="H48" s="9">
        <v>1600</v>
      </c>
      <c r="I48" t="s">
        <v>33</v>
      </c>
    </row>
    <row r="49" spans="1:9" x14ac:dyDescent="0.3">
      <c r="A49">
        <v>2020</v>
      </c>
      <c r="B49" t="s">
        <v>34</v>
      </c>
      <c r="C49" t="s">
        <v>14</v>
      </c>
      <c r="D49" t="s">
        <v>15</v>
      </c>
      <c r="E49">
        <v>1245</v>
      </c>
      <c r="F49" s="9">
        <v>4577.2</v>
      </c>
      <c r="G49" s="9">
        <v>5126.4639999999999</v>
      </c>
      <c r="H49" s="9">
        <v>915.44</v>
      </c>
      <c r="I49" t="s">
        <v>33</v>
      </c>
    </row>
    <row r="50" spans="1:9" x14ac:dyDescent="0.3">
      <c r="A50">
        <v>2020</v>
      </c>
      <c r="B50" t="s">
        <v>34</v>
      </c>
      <c r="C50" t="s">
        <v>16</v>
      </c>
      <c r="D50" t="s">
        <v>17</v>
      </c>
      <c r="E50">
        <v>644</v>
      </c>
      <c r="F50" s="9">
        <v>5743.5</v>
      </c>
      <c r="G50" s="9">
        <v>6432.72</v>
      </c>
      <c r="H50" s="9">
        <v>1148.7</v>
      </c>
      <c r="I50" t="s">
        <v>33</v>
      </c>
    </row>
    <row r="51" spans="1:9" x14ac:dyDescent="0.3">
      <c r="A51">
        <v>2020</v>
      </c>
      <c r="B51" t="s">
        <v>34</v>
      </c>
      <c r="C51" t="s">
        <v>18</v>
      </c>
      <c r="D51" t="s">
        <v>19</v>
      </c>
      <c r="E51">
        <v>643</v>
      </c>
      <c r="F51" s="9">
        <v>7000</v>
      </c>
      <c r="G51" s="9">
        <v>7840</v>
      </c>
      <c r="H51" s="9">
        <v>1400</v>
      </c>
      <c r="I51" t="s">
        <v>33</v>
      </c>
    </row>
    <row r="52" spans="1:9" x14ac:dyDescent="0.3">
      <c r="A52">
        <v>2020</v>
      </c>
      <c r="B52" t="s">
        <v>34</v>
      </c>
      <c r="C52" t="s">
        <v>16</v>
      </c>
      <c r="D52" t="s">
        <v>20</v>
      </c>
      <c r="E52">
        <v>455</v>
      </c>
      <c r="F52" s="9">
        <v>4578.6000000000004</v>
      </c>
      <c r="G52" s="9">
        <v>5128.0320000000002</v>
      </c>
      <c r="H52" s="9">
        <v>915.72000000000014</v>
      </c>
      <c r="I52" t="s">
        <v>33</v>
      </c>
    </row>
    <row r="53" spans="1:9" x14ac:dyDescent="0.3">
      <c r="A53">
        <v>2020</v>
      </c>
      <c r="B53" t="s">
        <v>34</v>
      </c>
      <c r="C53" t="s">
        <v>18</v>
      </c>
      <c r="D53" t="s">
        <v>21</v>
      </c>
      <c r="E53">
        <v>345</v>
      </c>
      <c r="F53" s="9">
        <v>7000</v>
      </c>
      <c r="G53" s="9">
        <v>7840</v>
      </c>
      <c r="H53" s="9">
        <v>1400</v>
      </c>
      <c r="I53" t="s">
        <v>33</v>
      </c>
    </row>
    <row r="54" spans="1:9" x14ac:dyDescent="0.3">
      <c r="A54">
        <v>2020</v>
      </c>
      <c r="B54" t="s">
        <v>34</v>
      </c>
      <c r="C54" t="s">
        <v>14</v>
      </c>
      <c r="D54" t="s">
        <v>22</v>
      </c>
      <c r="E54">
        <v>122</v>
      </c>
      <c r="F54" s="9">
        <v>100</v>
      </c>
      <c r="G54" s="9">
        <v>112</v>
      </c>
      <c r="H54" s="9">
        <v>20</v>
      </c>
      <c r="I54" t="s">
        <v>33</v>
      </c>
    </row>
    <row r="55" spans="1:9" x14ac:dyDescent="0.3">
      <c r="A55">
        <v>2020</v>
      </c>
      <c r="B55" t="s">
        <v>34</v>
      </c>
      <c r="C55" t="s">
        <v>23</v>
      </c>
      <c r="D55" t="s">
        <v>24</v>
      </c>
      <c r="E55">
        <v>78</v>
      </c>
      <c r="F55" s="9">
        <v>4577.2</v>
      </c>
      <c r="G55" s="9">
        <v>5126.4639999999999</v>
      </c>
      <c r="H55" s="9">
        <v>915.44</v>
      </c>
      <c r="I55" t="s">
        <v>33</v>
      </c>
    </row>
    <row r="56" spans="1:9" x14ac:dyDescent="0.3">
      <c r="A56">
        <v>2020</v>
      </c>
      <c r="B56" t="s">
        <v>34</v>
      </c>
      <c r="C56" t="s">
        <v>23</v>
      </c>
      <c r="D56" t="s">
        <v>25</v>
      </c>
      <c r="E56">
        <v>76</v>
      </c>
      <c r="F56" s="9">
        <v>4576.8999999999996</v>
      </c>
      <c r="G56" s="9">
        <v>5126.1279999999997</v>
      </c>
      <c r="H56" s="9">
        <v>915.38</v>
      </c>
      <c r="I56" t="s">
        <v>33</v>
      </c>
    </row>
    <row r="57" spans="1:9" x14ac:dyDescent="0.3">
      <c r="A57">
        <v>2020</v>
      </c>
      <c r="B57" t="s">
        <v>34</v>
      </c>
      <c r="C57" t="s">
        <v>23</v>
      </c>
      <c r="D57" t="s">
        <v>26</v>
      </c>
      <c r="E57">
        <v>46</v>
      </c>
      <c r="F57" s="9">
        <v>200</v>
      </c>
      <c r="G57" s="9">
        <v>224</v>
      </c>
      <c r="H57" s="9">
        <v>40</v>
      </c>
      <c r="I57" t="s">
        <v>33</v>
      </c>
    </row>
    <row r="58" spans="1:9" x14ac:dyDescent="0.3">
      <c r="A58">
        <v>2020</v>
      </c>
      <c r="B58" t="s">
        <v>34</v>
      </c>
      <c r="C58" t="s">
        <v>23</v>
      </c>
      <c r="D58" t="s">
        <v>27</v>
      </c>
      <c r="E58">
        <v>34</v>
      </c>
      <c r="F58" s="9">
        <v>4576.8</v>
      </c>
      <c r="G58" s="9">
        <v>5126.0160000000005</v>
      </c>
      <c r="H58" s="9">
        <v>915.36000000000013</v>
      </c>
      <c r="I58" t="s">
        <v>33</v>
      </c>
    </row>
    <row r="59" spans="1:9" x14ac:dyDescent="0.3">
      <c r="A59">
        <v>2020</v>
      </c>
      <c r="B59" t="s">
        <v>34</v>
      </c>
      <c r="C59" t="s">
        <v>14</v>
      </c>
      <c r="D59" t="s">
        <v>28</v>
      </c>
      <c r="E59">
        <v>7</v>
      </c>
      <c r="F59" s="9">
        <v>200</v>
      </c>
      <c r="G59" s="9">
        <v>224</v>
      </c>
      <c r="H59" s="9">
        <v>40</v>
      </c>
      <c r="I59" t="s">
        <v>33</v>
      </c>
    </row>
    <row r="60" spans="1:9" x14ac:dyDescent="0.3">
      <c r="A60">
        <v>2020</v>
      </c>
      <c r="B60" t="s">
        <v>34</v>
      </c>
      <c r="C60" t="s">
        <v>23</v>
      </c>
      <c r="D60" t="s">
        <v>30</v>
      </c>
      <c r="E60">
        <v>3</v>
      </c>
      <c r="F60" s="9">
        <v>4577.3</v>
      </c>
      <c r="G60" s="9">
        <v>5126.576</v>
      </c>
      <c r="H60" s="9">
        <v>915.46</v>
      </c>
      <c r="I60" t="s">
        <v>33</v>
      </c>
    </row>
    <row r="61" spans="1:9" x14ac:dyDescent="0.3">
      <c r="A61">
        <v>2020</v>
      </c>
      <c r="B61" t="s">
        <v>34</v>
      </c>
      <c r="C61" t="s">
        <v>29</v>
      </c>
      <c r="D61" t="s">
        <v>29</v>
      </c>
      <c r="E61">
        <v>2</v>
      </c>
      <c r="F61" s="9">
        <v>6600</v>
      </c>
      <c r="G61" s="9">
        <v>7392</v>
      </c>
      <c r="H61" s="9">
        <v>1320</v>
      </c>
      <c r="I61" t="s">
        <v>33</v>
      </c>
    </row>
    <row r="62" spans="1:9" x14ac:dyDescent="0.3">
      <c r="A62">
        <v>2020</v>
      </c>
      <c r="B62" t="s">
        <v>35</v>
      </c>
      <c r="C62" t="s">
        <v>10</v>
      </c>
      <c r="D62" t="s">
        <v>11</v>
      </c>
      <c r="E62">
        <v>3566</v>
      </c>
      <c r="F62" s="9">
        <v>4577.3</v>
      </c>
      <c r="G62" s="9">
        <v>5126.576</v>
      </c>
      <c r="H62" s="9">
        <v>915.46</v>
      </c>
      <c r="I62" t="s">
        <v>33</v>
      </c>
    </row>
    <row r="63" spans="1:9" x14ac:dyDescent="0.3">
      <c r="A63">
        <v>2020</v>
      </c>
      <c r="B63" t="s">
        <v>35</v>
      </c>
      <c r="C63" t="s">
        <v>10</v>
      </c>
      <c r="D63" t="s">
        <v>13</v>
      </c>
      <c r="E63">
        <v>2498</v>
      </c>
      <c r="F63" s="9">
        <v>8000</v>
      </c>
      <c r="G63" s="9">
        <v>8960</v>
      </c>
      <c r="H63" s="9">
        <v>1600</v>
      </c>
      <c r="I63" t="s">
        <v>33</v>
      </c>
    </row>
    <row r="64" spans="1:9" x14ac:dyDescent="0.3">
      <c r="A64">
        <v>2020</v>
      </c>
      <c r="B64" t="s">
        <v>35</v>
      </c>
      <c r="C64" t="s">
        <v>14</v>
      </c>
      <c r="D64" t="s">
        <v>15</v>
      </c>
      <c r="E64">
        <v>1245</v>
      </c>
      <c r="F64" s="9">
        <v>4577.2</v>
      </c>
      <c r="G64" s="9">
        <v>5126.4639999999999</v>
      </c>
      <c r="H64" s="9">
        <v>915.44</v>
      </c>
      <c r="I64" t="s">
        <v>33</v>
      </c>
    </row>
    <row r="65" spans="1:9" x14ac:dyDescent="0.3">
      <c r="A65">
        <v>2020</v>
      </c>
      <c r="B65" t="s">
        <v>35</v>
      </c>
      <c r="C65" t="s">
        <v>16</v>
      </c>
      <c r="D65" t="s">
        <v>17</v>
      </c>
      <c r="E65">
        <v>644</v>
      </c>
      <c r="F65" s="9">
        <v>5743.5</v>
      </c>
      <c r="G65" s="9">
        <v>6432.72</v>
      </c>
      <c r="H65" s="9">
        <v>1148.7</v>
      </c>
      <c r="I65" t="s">
        <v>33</v>
      </c>
    </row>
    <row r="66" spans="1:9" x14ac:dyDescent="0.3">
      <c r="A66">
        <v>2020</v>
      </c>
      <c r="B66" t="s">
        <v>35</v>
      </c>
      <c r="C66" t="s">
        <v>18</v>
      </c>
      <c r="D66" t="s">
        <v>19</v>
      </c>
      <c r="E66">
        <v>643</v>
      </c>
      <c r="F66" s="9">
        <v>7000</v>
      </c>
      <c r="G66" s="9">
        <v>7840</v>
      </c>
      <c r="H66" s="9">
        <v>1400</v>
      </c>
      <c r="I66" t="s">
        <v>12</v>
      </c>
    </row>
    <row r="67" spans="1:9" x14ac:dyDescent="0.3">
      <c r="A67">
        <v>2020</v>
      </c>
      <c r="B67" t="s">
        <v>35</v>
      </c>
      <c r="C67" t="s">
        <v>16</v>
      </c>
      <c r="D67" t="s">
        <v>20</v>
      </c>
      <c r="E67">
        <v>455</v>
      </c>
      <c r="F67" s="9">
        <v>4578.6000000000004</v>
      </c>
      <c r="G67" s="9">
        <v>5128.0320000000002</v>
      </c>
      <c r="H67" s="9">
        <v>915.72000000000014</v>
      </c>
      <c r="I67" t="s">
        <v>12</v>
      </c>
    </row>
    <row r="68" spans="1:9" x14ac:dyDescent="0.3">
      <c r="A68">
        <v>2020</v>
      </c>
      <c r="B68" t="s">
        <v>35</v>
      </c>
      <c r="C68" t="s">
        <v>18</v>
      </c>
      <c r="D68" t="s">
        <v>21</v>
      </c>
      <c r="E68">
        <v>345</v>
      </c>
      <c r="F68" s="9">
        <v>7000</v>
      </c>
      <c r="G68" s="9">
        <v>7840</v>
      </c>
      <c r="H68" s="9">
        <v>1400</v>
      </c>
      <c r="I68" t="s">
        <v>12</v>
      </c>
    </row>
    <row r="69" spans="1:9" x14ac:dyDescent="0.3">
      <c r="A69">
        <v>2020</v>
      </c>
      <c r="B69" t="s">
        <v>35</v>
      </c>
      <c r="C69" t="s">
        <v>14</v>
      </c>
      <c r="D69" t="s">
        <v>22</v>
      </c>
      <c r="E69">
        <v>122</v>
      </c>
      <c r="F69" s="9">
        <v>100</v>
      </c>
      <c r="G69" s="9">
        <v>112</v>
      </c>
      <c r="H69" s="9">
        <v>20</v>
      </c>
      <c r="I69" t="s">
        <v>12</v>
      </c>
    </row>
    <row r="70" spans="1:9" x14ac:dyDescent="0.3">
      <c r="A70">
        <v>2020</v>
      </c>
      <c r="B70" t="s">
        <v>35</v>
      </c>
      <c r="C70" t="s">
        <v>23</v>
      </c>
      <c r="D70" t="s">
        <v>24</v>
      </c>
      <c r="E70">
        <v>78</v>
      </c>
      <c r="F70" s="9">
        <v>4577.2</v>
      </c>
      <c r="G70" s="9">
        <v>5126.4639999999999</v>
      </c>
      <c r="H70" s="9">
        <v>915.44</v>
      </c>
      <c r="I70" t="s">
        <v>12</v>
      </c>
    </row>
    <row r="71" spans="1:9" x14ac:dyDescent="0.3">
      <c r="A71">
        <v>2020</v>
      </c>
      <c r="B71" t="s">
        <v>35</v>
      </c>
      <c r="C71" t="s">
        <v>23</v>
      </c>
      <c r="D71" t="s">
        <v>25</v>
      </c>
      <c r="E71">
        <v>76</v>
      </c>
      <c r="F71" s="9">
        <v>4576.8999999999996</v>
      </c>
      <c r="G71" s="9">
        <v>5126.1279999999997</v>
      </c>
      <c r="H71" s="9">
        <v>915.38</v>
      </c>
      <c r="I71" t="s">
        <v>12</v>
      </c>
    </row>
    <row r="72" spans="1:9" x14ac:dyDescent="0.3">
      <c r="A72">
        <v>2020</v>
      </c>
      <c r="B72" t="s">
        <v>35</v>
      </c>
      <c r="C72" t="s">
        <v>23</v>
      </c>
      <c r="D72" t="s">
        <v>26</v>
      </c>
      <c r="E72">
        <v>46</v>
      </c>
      <c r="F72" s="9">
        <v>200</v>
      </c>
      <c r="G72" s="9">
        <v>224</v>
      </c>
      <c r="H72" s="9">
        <v>40</v>
      </c>
      <c r="I72" t="s">
        <v>12</v>
      </c>
    </row>
    <row r="73" spans="1:9" x14ac:dyDescent="0.3">
      <c r="A73">
        <v>2020</v>
      </c>
      <c r="B73" t="s">
        <v>35</v>
      </c>
      <c r="C73" t="s">
        <v>23</v>
      </c>
      <c r="D73" t="s">
        <v>27</v>
      </c>
      <c r="E73">
        <v>34</v>
      </c>
      <c r="F73" s="9">
        <v>4576.8</v>
      </c>
      <c r="G73" s="9">
        <v>5126.0160000000005</v>
      </c>
      <c r="H73" s="9">
        <v>915.36000000000013</v>
      </c>
      <c r="I73" t="s">
        <v>12</v>
      </c>
    </row>
    <row r="74" spans="1:9" x14ac:dyDescent="0.3">
      <c r="A74">
        <v>2020</v>
      </c>
      <c r="B74" t="s">
        <v>35</v>
      </c>
      <c r="C74" t="s">
        <v>14</v>
      </c>
      <c r="D74" t="s">
        <v>28</v>
      </c>
      <c r="E74">
        <v>7</v>
      </c>
      <c r="F74" s="9">
        <v>200</v>
      </c>
      <c r="G74" s="9">
        <v>224</v>
      </c>
      <c r="H74" s="9">
        <v>40</v>
      </c>
      <c r="I74" t="s">
        <v>12</v>
      </c>
    </row>
    <row r="75" spans="1:9" x14ac:dyDescent="0.3">
      <c r="A75">
        <v>2020</v>
      </c>
      <c r="B75" t="s">
        <v>35</v>
      </c>
      <c r="C75" t="s">
        <v>23</v>
      </c>
      <c r="D75" t="s">
        <v>30</v>
      </c>
      <c r="E75">
        <v>3</v>
      </c>
      <c r="F75" s="9">
        <v>4577.3</v>
      </c>
      <c r="G75" s="9">
        <v>5126.576</v>
      </c>
      <c r="H75" s="9">
        <v>915.46</v>
      </c>
      <c r="I75" t="s">
        <v>12</v>
      </c>
    </row>
    <row r="76" spans="1:9" x14ac:dyDescent="0.3">
      <c r="A76">
        <v>2020</v>
      </c>
      <c r="B76" t="s">
        <v>35</v>
      </c>
      <c r="C76" t="s">
        <v>29</v>
      </c>
      <c r="D76" t="s">
        <v>29</v>
      </c>
      <c r="E76">
        <v>2</v>
      </c>
      <c r="F76" s="9">
        <v>6600</v>
      </c>
      <c r="G76" s="9">
        <v>7392</v>
      </c>
      <c r="H76" s="9">
        <v>1320</v>
      </c>
      <c r="I76" t="s">
        <v>12</v>
      </c>
    </row>
    <row r="77" spans="1:9" x14ac:dyDescent="0.3">
      <c r="A77">
        <v>2020</v>
      </c>
      <c r="B77" t="s">
        <v>36</v>
      </c>
      <c r="C77" t="s">
        <v>10</v>
      </c>
      <c r="D77" t="s">
        <v>11</v>
      </c>
      <c r="E77">
        <v>3566</v>
      </c>
      <c r="F77" s="9">
        <v>4577.3</v>
      </c>
      <c r="G77" s="9">
        <v>5126.576</v>
      </c>
      <c r="H77" s="9">
        <v>915.46</v>
      </c>
      <c r="I77" t="s">
        <v>12</v>
      </c>
    </row>
    <row r="78" spans="1:9" x14ac:dyDescent="0.3">
      <c r="A78">
        <v>2020</v>
      </c>
      <c r="B78" t="s">
        <v>36</v>
      </c>
      <c r="C78" t="s">
        <v>10</v>
      </c>
      <c r="D78" t="s">
        <v>13</v>
      </c>
      <c r="E78">
        <v>2498</v>
      </c>
      <c r="F78" s="9">
        <v>8000</v>
      </c>
      <c r="G78" s="9">
        <v>8960</v>
      </c>
      <c r="H78" s="9">
        <v>1600</v>
      </c>
      <c r="I78" t="s">
        <v>12</v>
      </c>
    </row>
    <row r="79" spans="1:9" x14ac:dyDescent="0.3">
      <c r="A79">
        <v>2020</v>
      </c>
      <c r="B79" t="s">
        <v>36</v>
      </c>
      <c r="C79" t="s">
        <v>14</v>
      </c>
      <c r="D79" t="s">
        <v>15</v>
      </c>
      <c r="E79">
        <v>1245</v>
      </c>
      <c r="F79" s="9">
        <v>4577.2</v>
      </c>
      <c r="G79" s="9">
        <v>5126.4639999999999</v>
      </c>
      <c r="H79" s="9">
        <v>915.44</v>
      </c>
      <c r="I79" t="s">
        <v>12</v>
      </c>
    </row>
    <row r="80" spans="1:9" x14ac:dyDescent="0.3">
      <c r="A80">
        <v>2020</v>
      </c>
      <c r="B80" t="s">
        <v>36</v>
      </c>
      <c r="C80" t="s">
        <v>16</v>
      </c>
      <c r="D80" t="s">
        <v>17</v>
      </c>
      <c r="E80">
        <v>644</v>
      </c>
      <c r="F80" s="9">
        <v>5743.5</v>
      </c>
      <c r="G80" s="9">
        <v>6432.72</v>
      </c>
      <c r="H80" s="9">
        <v>1148.7</v>
      </c>
      <c r="I80" t="s">
        <v>12</v>
      </c>
    </row>
    <row r="81" spans="1:9" x14ac:dyDescent="0.3">
      <c r="A81">
        <v>2020</v>
      </c>
      <c r="B81" t="s">
        <v>36</v>
      </c>
      <c r="C81" t="s">
        <v>18</v>
      </c>
      <c r="D81" t="s">
        <v>19</v>
      </c>
      <c r="E81">
        <v>643</v>
      </c>
      <c r="F81" s="9">
        <v>7000</v>
      </c>
      <c r="G81" s="9">
        <v>7840</v>
      </c>
      <c r="H81" s="9">
        <v>1400</v>
      </c>
      <c r="I81" t="s">
        <v>12</v>
      </c>
    </row>
    <row r="82" spans="1:9" x14ac:dyDescent="0.3">
      <c r="A82">
        <v>2020</v>
      </c>
      <c r="B82" t="s">
        <v>36</v>
      </c>
      <c r="C82" t="s">
        <v>16</v>
      </c>
      <c r="D82" t="s">
        <v>20</v>
      </c>
      <c r="E82">
        <v>455</v>
      </c>
      <c r="F82" s="9">
        <v>4578.6000000000004</v>
      </c>
      <c r="G82" s="9">
        <v>5128.0320000000002</v>
      </c>
      <c r="H82" s="9">
        <v>915.72000000000014</v>
      </c>
      <c r="I82" t="s">
        <v>12</v>
      </c>
    </row>
    <row r="83" spans="1:9" x14ac:dyDescent="0.3">
      <c r="A83">
        <v>2020</v>
      </c>
      <c r="B83" t="s">
        <v>36</v>
      </c>
      <c r="C83" t="s">
        <v>18</v>
      </c>
      <c r="D83" t="s">
        <v>21</v>
      </c>
      <c r="E83">
        <v>345</v>
      </c>
      <c r="F83" s="9">
        <v>7000</v>
      </c>
      <c r="G83" s="9">
        <v>7840</v>
      </c>
      <c r="H83" s="9">
        <v>1400</v>
      </c>
      <c r="I83" t="s">
        <v>12</v>
      </c>
    </row>
    <row r="84" spans="1:9" x14ac:dyDescent="0.3">
      <c r="A84">
        <v>2020</v>
      </c>
      <c r="B84" t="s">
        <v>36</v>
      </c>
      <c r="C84" t="s">
        <v>14</v>
      </c>
      <c r="D84" t="s">
        <v>22</v>
      </c>
      <c r="E84">
        <v>122</v>
      </c>
      <c r="F84" s="9">
        <v>100</v>
      </c>
      <c r="G84" s="9">
        <v>112</v>
      </c>
      <c r="H84" s="9">
        <v>20</v>
      </c>
      <c r="I84" t="s">
        <v>12</v>
      </c>
    </row>
    <row r="85" spans="1:9" x14ac:dyDescent="0.3">
      <c r="A85">
        <v>2020</v>
      </c>
      <c r="B85" t="s">
        <v>36</v>
      </c>
      <c r="C85" t="s">
        <v>23</v>
      </c>
      <c r="D85" t="s">
        <v>24</v>
      </c>
      <c r="E85">
        <v>78</v>
      </c>
      <c r="F85" s="9">
        <v>4577.2</v>
      </c>
      <c r="G85" s="9">
        <v>5126.4639999999999</v>
      </c>
      <c r="H85" s="9">
        <v>915.44</v>
      </c>
      <c r="I85" t="s">
        <v>12</v>
      </c>
    </row>
    <row r="86" spans="1:9" x14ac:dyDescent="0.3">
      <c r="A86">
        <v>2020</v>
      </c>
      <c r="B86" t="s">
        <v>36</v>
      </c>
      <c r="C86" t="s">
        <v>23</v>
      </c>
      <c r="D86" t="s">
        <v>25</v>
      </c>
      <c r="E86">
        <v>76</v>
      </c>
      <c r="F86" s="9">
        <v>4576.8999999999996</v>
      </c>
      <c r="G86" s="9">
        <v>5126.1279999999997</v>
      </c>
      <c r="H86" s="9">
        <v>915.38</v>
      </c>
      <c r="I86" t="s">
        <v>12</v>
      </c>
    </row>
    <row r="87" spans="1:9" x14ac:dyDescent="0.3">
      <c r="A87">
        <v>2020</v>
      </c>
      <c r="B87" t="s">
        <v>36</v>
      </c>
      <c r="C87" t="s">
        <v>23</v>
      </c>
      <c r="D87" t="s">
        <v>26</v>
      </c>
      <c r="E87">
        <v>46</v>
      </c>
      <c r="F87" s="9">
        <v>200</v>
      </c>
      <c r="G87" s="9">
        <v>224</v>
      </c>
      <c r="H87" s="9">
        <v>40</v>
      </c>
      <c r="I87" t="s">
        <v>12</v>
      </c>
    </row>
    <row r="88" spans="1:9" x14ac:dyDescent="0.3">
      <c r="A88">
        <v>2020</v>
      </c>
      <c r="B88" t="s">
        <v>36</v>
      </c>
      <c r="C88" t="s">
        <v>23</v>
      </c>
      <c r="D88" t="s">
        <v>27</v>
      </c>
      <c r="E88">
        <v>34</v>
      </c>
      <c r="F88" s="9">
        <v>4576.8</v>
      </c>
      <c r="G88" s="9">
        <v>5126.0160000000005</v>
      </c>
      <c r="H88" s="9">
        <v>915.36000000000013</v>
      </c>
      <c r="I88" t="s">
        <v>12</v>
      </c>
    </row>
    <row r="89" spans="1:9" x14ac:dyDescent="0.3">
      <c r="A89">
        <v>2020</v>
      </c>
      <c r="B89" t="s">
        <v>36</v>
      </c>
      <c r="C89" t="s">
        <v>14</v>
      </c>
      <c r="D89" t="s">
        <v>28</v>
      </c>
      <c r="E89">
        <v>7</v>
      </c>
      <c r="F89" s="9">
        <v>200</v>
      </c>
      <c r="G89" s="9">
        <v>224</v>
      </c>
      <c r="H89" s="9">
        <v>40</v>
      </c>
      <c r="I89" t="s">
        <v>12</v>
      </c>
    </row>
    <row r="90" spans="1:9" x14ac:dyDescent="0.3">
      <c r="A90">
        <v>2020</v>
      </c>
      <c r="B90" t="s">
        <v>36</v>
      </c>
      <c r="C90" t="s">
        <v>29</v>
      </c>
      <c r="D90" t="s">
        <v>29</v>
      </c>
      <c r="E90">
        <v>3</v>
      </c>
      <c r="F90" s="9">
        <v>6600</v>
      </c>
      <c r="G90" s="9">
        <v>7392</v>
      </c>
      <c r="H90" s="9">
        <v>1320</v>
      </c>
      <c r="I90" t="s">
        <v>12</v>
      </c>
    </row>
    <row r="91" spans="1:9" x14ac:dyDescent="0.3">
      <c r="A91">
        <v>2020</v>
      </c>
      <c r="B91" t="s">
        <v>36</v>
      </c>
      <c r="C91" t="s">
        <v>23</v>
      </c>
      <c r="D91" t="s">
        <v>30</v>
      </c>
      <c r="E91">
        <v>3</v>
      </c>
      <c r="F91" s="9">
        <v>4577.3</v>
      </c>
      <c r="G91" s="9">
        <v>5126.576</v>
      </c>
      <c r="H91" s="9">
        <v>915.46</v>
      </c>
      <c r="I91" t="s">
        <v>12</v>
      </c>
    </row>
    <row r="92" spans="1:9" x14ac:dyDescent="0.3">
      <c r="A92">
        <v>2020</v>
      </c>
      <c r="B92" t="s">
        <v>37</v>
      </c>
      <c r="C92" t="s">
        <v>10</v>
      </c>
      <c r="D92" t="s">
        <v>11</v>
      </c>
      <c r="E92">
        <v>3566</v>
      </c>
      <c r="F92" s="9">
        <v>4577.3</v>
      </c>
      <c r="G92" s="9">
        <v>5126.576</v>
      </c>
      <c r="H92" s="9">
        <v>915.46</v>
      </c>
      <c r="I92" t="s">
        <v>12</v>
      </c>
    </row>
    <row r="93" spans="1:9" x14ac:dyDescent="0.3">
      <c r="A93">
        <v>2020</v>
      </c>
      <c r="B93" t="s">
        <v>37</v>
      </c>
      <c r="C93" t="s">
        <v>10</v>
      </c>
      <c r="D93" t="s">
        <v>13</v>
      </c>
      <c r="E93">
        <v>2498</v>
      </c>
      <c r="F93" s="9">
        <v>8000</v>
      </c>
      <c r="G93" s="9">
        <v>8960</v>
      </c>
      <c r="H93" s="9">
        <v>1600</v>
      </c>
      <c r="I93" t="s">
        <v>12</v>
      </c>
    </row>
    <row r="94" spans="1:9" x14ac:dyDescent="0.3">
      <c r="A94">
        <v>2020</v>
      </c>
      <c r="B94" t="s">
        <v>37</v>
      </c>
      <c r="C94" t="s">
        <v>14</v>
      </c>
      <c r="D94" t="s">
        <v>15</v>
      </c>
      <c r="E94">
        <v>1245</v>
      </c>
      <c r="F94" s="9">
        <v>4577.2</v>
      </c>
      <c r="G94" s="9">
        <v>5126.4639999999999</v>
      </c>
      <c r="H94" s="9">
        <v>915.44</v>
      </c>
      <c r="I94" t="s">
        <v>12</v>
      </c>
    </row>
    <row r="95" spans="1:9" x14ac:dyDescent="0.3">
      <c r="A95">
        <v>2020</v>
      </c>
      <c r="B95" t="s">
        <v>37</v>
      </c>
      <c r="C95" t="s">
        <v>16</v>
      </c>
      <c r="D95" t="s">
        <v>17</v>
      </c>
      <c r="E95">
        <v>644</v>
      </c>
      <c r="F95" s="9">
        <v>5743.5</v>
      </c>
      <c r="G95" s="9">
        <v>6432.72</v>
      </c>
      <c r="H95" s="9">
        <v>1148.7</v>
      </c>
      <c r="I95" t="s">
        <v>12</v>
      </c>
    </row>
    <row r="96" spans="1:9" x14ac:dyDescent="0.3">
      <c r="A96">
        <v>2020</v>
      </c>
      <c r="B96" t="s">
        <v>37</v>
      </c>
      <c r="C96" t="s">
        <v>18</v>
      </c>
      <c r="D96" t="s">
        <v>19</v>
      </c>
      <c r="E96">
        <v>643</v>
      </c>
      <c r="F96" s="9">
        <v>7000</v>
      </c>
      <c r="G96" s="9">
        <v>7840</v>
      </c>
      <c r="H96" s="9">
        <v>1400</v>
      </c>
      <c r="I96" t="s">
        <v>12</v>
      </c>
    </row>
    <row r="97" spans="1:9" x14ac:dyDescent="0.3">
      <c r="A97">
        <v>2020</v>
      </c>
      <c r="B97" t="s">
        <v>37</v>
      </c>
      <c r="C97" t="s">
        <v>16</v>
      </c>
      <c r="D97" t="s">
        <v>20</v>
      </c>
      <c r="E97">
        <v>455</v>
      </c>
      <c r="F97" s="9">
        <v>4578.6000000000004</v>
      </c>
      <c r="G97" s="9">
        <v>5128.0320000000002</v>
      </c>
      <c r="H97" s="9">
        <v>915.72000000000014</v>
      </c>
      <c r="I97" t="s">
        <v>12</v>
      </c>
    </row>
    <row r="98" spans="1:9" x14ac:dyDescent="0.3">
      <c r="A98">
        <v>2020</v>
      </c>
      <c r="B98" t="s">
        <v>37</v>
      </c>
      <c r="C98" t="s">
        <v>18</v>
      </c>
      <c r="D98" t="s">
        <v>21</v>
      </c>
      <c r="E98">
        <v>345</v>
      </c>
      <c r="F98" s="9">
        <v>7000</v>
      </c>
      <c r="G98" s="9">
        <v>7840</v>
      </c>
      <c r="H98" s="9">
        <v>1400</v>
      </c>
      <c r="I98" t="s">
        <v>12</v>
      </c>
    </row>
    <row r="99" spans="1:9" x14ac:dyDescent="0.3">
      <c r="A99">
        <v>2020</v>
      </c>
      <c r="B99" t="s">
        <v>37</v>
      </c>
      <c r="C99" t="s">
        <v>14</v>
      </c>
      <c r="D99" t="s">
        <v>22</v>
      </c>
      <c r="E99">
        <v>122</v>
      </c>
      <c r="F99" s="9">
        <v>100</v>
      </c>
      <c r="G99" s="9">
        <v>112</v>
      </c>
      <c r="H99" s="9">
        <v>20</v>
      </c>
      <c r="I99" t="s">
        <v>12</v>
      </c>
    </row>
    <row r="100" spans="1:9" x14ac:dyDescent="0.3">
      <c r="A100">
        <v>2020</v>
      </c>
      <c r="B100" t="s">
        <v>37</v>
      </c>
      <c r="C100" t="s">
        <v>23</v>
      </c>
      <c r="D100" t="s">
        <v>24</v>
      </c>
      <c r="E100">
        <v>78</v>
      </c>
      <c r="F100" s="9">
        <v>4577.2</v>
      </c>
      <c r="G100" s="9">
        <v>5126.4639999999999</v>
      </c>
      <c r="H100" s="9">
        <v>915.44</v>
      </c>
      <c r="I100" t="s">
        <v>12</v>
      </c>
    </row>
    <row r="101" spans="1:9" x14ac:dyDescent="0.3">
      <c r="A101">
        <v>2020</v>
      </c>
      <c r="B101" t="s">
        <v>37</v>
      </c>
      <c r="C101" t="s">
        <v>23</v>
      </c>
      <c r="D101" t="s">
        <v>25</v>
      </c>
      <c r="E101">
        <v>76</v>
      </c>
      <c r="F101" s="9">
        <v>4576.8999999999996</v>
      </c>
      <c r="G101" s="9">
        <v>5126.1279999999997</v>
      </c>
      <c r="H101" s="9">
        <v>915.38</v>
      </c>
      <c r="I101" t="s">
        <v>12</v>
      </c>
    </row>
    <row r="102" spans="1:9" x14ac:dyDescent="0.3">
      <c r="A102">
        <v>2020</v>
      </c>
      <c r="B102" t="s">
        <v>37</v>
      </c>
      <c r="C102" t="s">
        <v>23</v>
      </c>
      <c r="D102" t="s">
        <v>26</v>
      </c>
      <c r="E102">
        <v>46</v>
      </c>
      <c r="F102" s="9">
        <v>200</v>
      </c>
      <c r="G102" s="9">
        <v>224</v>
      </c>
      <c r="H102" s="9">
        <v>40</v>
      </c>
      <c r="I102" t="s">
        <v>12</v>
      </c>
    </row>
    <row r="103" spans="1:9" x14ac:dyDescent="0.3">
      <c r="A103">
        <v>2020</v>
      </c>
      <c r="B103" t="s">
        <v>37</v>
      </c>
      <c r="C103" t="s">
        <v>23</v>
      </c>
      <c r="D103" t="s">
        <v>27</v>
      </c>
      <c r="E103">
        <v>34</v>
      </c>
      <c r="F103" s="9">
        <v>4576.8</v>
      </c>
      <c r="G103" s="9">
        <v>5126.0160000000005</v>
      </c>
      <c r="H103" s="9">
        <v>915.36000000000013</v>
      </c>
      <c r="I103" t="s">
        <v>12</v>
      </c>
    </row>
    <row r="104" spans="1:9" x14ac:dyDescent="0.3">
      <c r="A104">
        <v>2020</v>
      </c>
      <c r="B104" t="s">
        <v>37</v>
      </c>
      <c r="C104" t="s">
        <v>14</v>
      </c>
      <c r="D104" t="s">
        <v>28</v>
      </c>
      <c r="E104">
        <v>7</v>
      </c>
      <c r="F104" s="9">
        <v>200</v>
      </c>
      <c r="G104" s="9">
        <v>224</v>
      </c>
      <c r="H104" s="9">
        <v>40</v>
      </c>
      <c r="I104" t="s">
        <v>12</v>
      </c>
    </row>
    <row r="105" spans="1:9" x14ac:dyDescent="0.3">
      <c r="A105">
        <v>2020</v>
      </c>
      <c r="B105" t="s">
        <v>37</v>
      </c>
      <c r="C105" t="s">
        <v>23</v>
      </c>
      <c r="D105" t="s">
        <v>30</v>
      </c>
      <c r="E105">
        <v>3</v>
      </c>
      <c r="F105" s="9">
        <v>4577.3</v>
      </c>
      <c r="G105" s="9">
        <v>5126.576</v>
      </c>
      <c r="H105" s="9">
        <v>915.46</v>
      </c>
      <c r="I105" t="s">
        <v>12</v>
      </c>
    </row>
    <row r="106" spans="1:9" x14ac:dyDescent="0.3">
      <c r="A106">
        <v>2020</v>
      </c>
      <c r="B106" t="s">
        <v>37</v>
      </c>
      <c r="C106" t="s">
        <v>29</v>
      </c>
      <c r="D106" t="s">
        <v>29</v>
      </c>
      <c r="E106">
        <v>2</v>
      </c>
      <c r="F106" s="9">
        <v>6600</v>
      </c>
      <c r="G106" s="9">
        <v>7392</v>
      </c>
      <c r="H106" s="9">
        <v>1320</v>
      </c>
      <c r="I106" t="s">
        <v>12</v>
      </c>
    </row>
    <row r="107" spans="1:9" x14ac:dyDescent="0.3">
      <c r="A107">
        <v>2020</v>
      </c>
      <c r="B107" t="s">
        <v>38</v>
      </c>
      <c r="C107" t="s">
        <v>10</v>
      </c>
      <c r="D107" t="s">
        <v>11</v>
      </c>
      <c r="E107">
        <v>3566</v>
      </c>
      <c r="F107" s="9">
        <v>4577.3</v>
      </c>
      <c r="G107" s="9">
        <v>5126.576</v>
      </c>
      <c r="H107" s="9">
        <v>915.46</v>
      </c>
      <c r="I107" t="s">
        <v>12</v>
      </c>
    </row>
    <row r="108" spans="1:9" x14ac:dyDescent="0.3">
      <c r="A108">
        <v>2020</v>
      </c>
      <c r="B108" t="s">
        <v>38</v>
      </c>
      <c r="C108" t="s">
        <v>10</v>
      </c>
      <c r="D108" t="s">
        <v>13</v>
      </c>
      <c r="E108">
        <v>2498</v>
      </c>
      <c r="F108" s="9">
        <v>8000</v>
      </c>
      <c r="G108" s="9">
        <v>8960</v>
      </c>
      <c r="H108" s="9">
        <v>1600</v>
      </c>
      <c r="I108" t="s">
        <v>33</v>
      </c>
    </row>
    <row r="109" spans="1:9" x14ac:dyDescent="0.3">
      <c r="A109">
        <v>2020</v>
      </c>
      <c r="B109" t="s">
        <v>38</v>
      </c>
      <c r="C109" t="s">
        <v>14</v>
      </c>
      <c r="D109" t="s">
        <v>15</v>
      </c>
      <c r="E109">
        <v>1245</v>
      </c>
      <c r="F109" s="9">
        <v>4577.2</v>
      </c>
      <c r="G109" s="9">
        <v>5126.4639999999999</v>
      </c>
      <c r="H109" s="9">
        <v>915.44</v>
      </c>
      <c r="I109" t="s">
        <v>33</v>
      </c>
    </row>
    <row r="110" spans="1:9" x14ac:dyDescent="0.3">
      <c r="A110">
        <v>2020</v>
      </c>
      <c r="B110" t="s">
        <v>38</v>
      </c>
      <c r="C110" t="s">
        <v>16</v>
      </c>
      <c r="D110" t="s">
        <v>17</v>
      </c>
      <c r="E110">
        <v>644</v>
      </c>
      <c r="F110" s="9">
        <v>5743.5</v>
      </c>
      <c r="G110" s="9">
        <v>6432.72</v>
      </c>
      <c r="H110" s="9">
        <v>1148.7</v>
      </c>
      <c r="I110" t="s">
        <v>33</v>
      </c>
    </row>
    <row r="111" spans="1:9" x14ac:dyDescent="0.3">
      <c r="A111">
        <v>2020</v>
      </c>
      <c r="B111" t="s">
        <v>38</v>
      </c>
      <c r="C111" t="s">
        <v>18</v>
      </c>
      <c r="D111" t="s">
        <v>19</v>
      </c>
      <c r="E111">
        <v>643</v>
      </c>
      <c r="F111" s="9">
        <v>7000</v>
      </c>
      <c r="G111" s="9">
        <v>7840</v>
      </c>
      <c r="H111" s="9">
        <v>1400</v>
      </c>
      <c r="I111" t="s">
        <v>33</v>
      </c>
    </row>
    <row r="112" spans="1:9" x14ac:dyDescent="0.3">
      <c r="A112">
        <v>2020</v>
      </c>
      <c r="B112" t="s">
        <v>38</v>
      </c>
      <c r="C112" t="s">
        <v>16</v>
      </c>
      <c r="D112" t="s">
        <v>20</v>
      </c>
      <c r="E112">
        <v>455</v>
      </c>
      <c r="F112" s="9">
        <v>4578.6000000000004</v>
      </c>
      <c r="G112" s="9">
        <v>5128.0320000000002</v>
      </c>
      <c r="H112" s="9">
        <v>915.72000000000014</v>
      </c>
      <c r="I112" t="s">
        <v>33</v>
      </c>
    </row>
    <row r="113" spans="1:9" x14ac:dyDescent="0.3">
      <c r="A113">
        <v>2020</v>
      </c>
      <c r="B113" t="s">
        <v>38</v>
      </c>
      <c r="C113" t="s">
        <v>18</v>
      </c>
      <c r="D113" t="s">
        <v>21</v>
      </c>
      <c r="E113">
        <v>345</v>
      </c>
      <c r="F113" s="9">
        <v>7000</v>
      </c>
      <c r="G113" s="9">
        <v>7840</v>
      </c>
      <c r="H113" s="9">
        <v>1400</v>
      </c>
      <c r="I113" t="s">
        <v>33</v>
      </c>
    </row>
    <row r="114" spans="1:9" x14ac:dyDescent="0.3">
      <c r="A114">
        <v>2020</v>
      </c>
      <c r="B114" t="s">
        <v>38</v>
      </c>
      <c r="C114" t="s">
        <v>14</v>
      </c>
      <c r="D114" t="s">
        <v>22</v>
      </c>
      <c r="E114">
        <v>122</v>
      </c>
      <c r="F114" s="9">
        <v>100</v>
      </c>
      <c r="G114" s="9">
        <v>112</v>
      </c>
      <c r="H114" s="9">
        <v>20</v>
      </c>
      <c r="I114" t="s">
        <v>33</v>
      </c>
    </row>
    <row r="115" spans="1:9" x14ac:dyDescent="0.3">
      <c r="A115">
        <v>2020</v>
      </c>
      <c r="B115" t="s">
        <v>38</v>
      </c>
      <c r="C115" t="s">
        <v>23</v>
      </c>
      <c r="D115" t="s">
        <v>24</v>
      </c>
      <c r="E115">
        <v>78</v>
      </c>
      <c r="F115" s="9">
        <v>4577.2</v>
      </c>
      <c r="G115" s="9">
        <v>5126.4639999999999</v>
      </c>
      <c r="H115" s="9">
        <v>915.44</v>
      </c>
      <c r="I115" t="s">
        <v>33</v>
      </c>
    </row>
    <row r="116" spans="1:9" x14ac:dyDescent="0.3">
      <c r="A116">
        <v>2020</v>
      </c>
      <c r="B116" t="s">
        <v>38</v>
      </c>
      <c r="C116" t="s">
        <v>23</v>
      </c>
      <c r="D116" t="s">
        <v>25</v>
      </c>
      <c r="E116">
        <v>76</v>
      </c>
      <c r="F116" s="9">
        <v>4576.8999999999996</v>
      </c>
      <c r="G116" s="9">
        <v>5126.1279999999997</v>
      </c>
      <c r="H116" s="9">
        <v>915.38</v>
      </c>
      <c r="I116" t="s">
        <v>33</v>
      </c>
    </row>
    <row r="117" spans="1:9" x14ac:dyDescent="0.3">
      <c r="A117">
        <v>2020</v>
      </c>
      <c r="B117" t="s">
        <v>38</v>
      </c>
      <c r="C117" t="s">
        <v>23</v>
      </c>
      <c r="D117" t="s">
        <v>26</v>
      </c>
      <c r="E117">
        <v>46</v>
      </c>
      <c r="F117" s="9">
        <v>200</v>
      </c>
      <c r="G117" s="9">
        <v>224</v>
      </c>
      <c r="H117" s="9">
        <v>40</v>
      </c>
      <c r="I117" t="s">
        <v>33</v>
      </c>
    </row>
    <row r="118" spans="1:9" x14ac:dyDescent="0.3">
      <c r="A118">
        <v>2020</v>
      </c>
      <c r="B118" t="s">
        <v>38</v>
      </c>
      <c r="C118" t="s">
        <v>23</v>
      </c>
      <c r="D118" t="s">
        <v>27</v>
      </c>
      <c r="E118">
        <v>34</v>
      </c>
      <c r="F118" s="9">
        <v>4576.8</v>
      </c>
      <c r="G118" s="9">
        <v>5126.0160000000005</v>
      </c>
      <c r="H118" s="9">
        <v>915.36000000000013</v>
      </c>
      <c r="I118" t="s">
        <v>33</v>
      </c>
    </row>
    <row r="119" spans="1:9" x14ac:dyDescent="0.3">
      <c r="A119">
        <v>2020</v>
      </c>
      <c r="B119" t="s">
        <v>38</v>
      </c>
      <c r="C119" t="s">
        <v>14</v>
      </c>
      <c r="D119" t="s">
        <v>28</v>
      </c>
      <c r="E119">
        <v>7</v>
      </c>
      <c r="F119" s="9">
        <v>200</v>
      </c>
      <c r="G119" s="9">
        <v>224</v>
      </c>
      <c r="H119" s="9">
        <v>40</v>
      </c>
      <c r="I119" t="s">
        <v>33</v>
      </c>
    </row>
    <row r="120" spans="1:9" x14ac:dyDescent="0.3">
      <c r="A120">
        <v>2020</v>
      </c>
      <c r="B120" t="s">
        <v>38</v>
      </c>
      <c r="C120" t="s">
        <v>23</v>
      </c>
      <c r="D120" t="s">
        <v>30</v>
      </c>
      <c r="E120">
        <v>3</v>
      </c>
      <c r="F120" s="9">
        <v>4577.3</v>
      </c>
      <c r="G120" s="9">
        <v>5126.576</v>
      </c>
      <c r="H120" s="9">
        <v>915.46</v>
      </c>
      <c r="I120" t="s">
        <v>33</v>
      </c>
    </row>
    <row r="121" spans="1:9" x14ac:dyDescent="0.3">
      <c r="A121">
        <v>2020</v>
      </c>
      <c r="B121" t="s">
        <v>38</v>
      </c>
      <c r="C121" t="s">
        <v>29</v>
      </c>
      <c r="D121" t="s">
        <v>29</v>
      </c>
      <c r="E121">
        <v>2</v>
      </c>
      <c r="F121" s="9">
        <v>6600</v>
      </c>
      <c r="G121" s="9">
        <v>7392</v>
      </c>
      <c r="H121" s="9">
        <v>1320</v>
      </c>
      <c r="I121" t="s">
        <v>33</v>
      </c>
    </row>
    <row r="122" spans="1:9" x14ac:dyDescent="0.3">
      <c r="A122">
        <v>2020</v>
      </c>
      <c r="B122" t="s">
        <v>39</v>
      </c>
      <c r="C122" t="s">
        <v>10</v>
      </c>
      <c r="D122" t="s">
        <v>11</v>
      </c>
      <c r="E122">
        <v>3566</v>
      </c>
      <c r="F122" s="9">
        <v>4577.3</v>
      </c>
      <c r="G122" s="9">
        <v>5126.576</v>
      </c>
      <c r="H122" s="9">
        <v>915.46</v>
      </c>
      <c r="I122" t="s">
        <v>33</v>
      </c>
    </row>
    <row r="123" spans="1:9" x14ac:dyDescent="0.3">
      <c r="A123">
        <v>2020</v>
      </c>
      <c r="B123" t="s">
        <v>39</v>
      </c>
      <c r="C123" t="s">
        <v>10</v>
      </c>
      <c r="D123" t="s">
        <v>13</v>
      </c>
      <c r="E123">
        <v>2498</v>
      </c>
      <c r="F123" s="9">
        <v>8000</v>
      </c>
      <c r="G123" s="9">
        <v>8960</v>
      </c>
      <c r="H123" s="9">
        <v>1600</v>
      </c>
      <c r="I123" t="s">
        <v>33</v>
      </c>
    </row>
    <row r="124" spans="1:9" x14ac:dyDescent="0.3">
      <c r="A124">
        <v>2020</v>
      </c>
      <c r="B124" t="s">
        <v>39</v>
      </c>
      <c r="C124" t="s">
        <v>14</v>
      </c>
      <c r="D124" t="s">
        <v>15</v>
      </c>
      <c r="E124">
        <v>1245</v>
      </c>
      <c r="F124" s="9">
        <v>4577.2</v>
      </c>
      <c r="G124" s="9">
        <v>5126.4639999999999</v>
      </c>
      <c r="H124" s="9">
        <v>915.44</v>
      </c>
      <c r="I124" t="s">
        <v>33</v>
      </c>
    </row>
    <row r="125" spans="1:9" x14ac:dyDescent="0.3">
      <c r="A125">
        <v>2020</v>
      </c>
      <c r="B125" t="s">
        <v>39</v>
      </c>
      <c r="C125" t="s">
        <v>16</v>
      </c>
      <c r="D125" t="s">
        <v>17</v>
      </c>
      <c r="E125">
        <v>644</v>
      </c>
      <c r="F125" s="9">
        <v>5743.5</v>
      </c>
      <c r="G125" s="9">
        <v>6432.72</v>
      </c>
      <c r="H125" s="9">
        <v>1148.7</v>
      </c>
      <c r="I125" t="s">
        <v>33</v>
      </c>
    </row>
    <row r="126" spans="1:9" x14ac:dyDescent="0.3">
      <c r="A126">
        <v>2020</v>
      </c>
      <c r="B126" t="s">
        <v>39</v>
      </c>
      <c r="C126" t="s">
        <v>18</v>
      </c>
      <c r="D126" t="s">
        <v>19</v>
      </c>
      <c r="E126">
        <v>643</v>
      </c>
      <c r="F126" s="9">
        <v>7000</v>
      </c>
      <c r="G126" s="9">
        <v>7840</v>
      </c>
      <c r="H126" s="9">
        <v>1400</v>
      </c>
      <c r="I126" t="s">
        <v>33</v>
      </c>
    </row>
    <row r="127" spans="1:9" x14ac:dyDescent="0.3">
      <c r="A127">
        <v>2020</v>
      </c>
      <c r="B127" t="s">
        <v>39</v>
      </c>
      <c r="C127" t="s">
        <v>16</v>
      </c>
      <c r="D127" t="s">
        <v>20</v>
      </c>
      <c r="E127">
        <v>455</v>
      </c>
      <c r="F127" s="9">
        <v>4578.6000000000004</v>
      </c>
      <c r="G127" s="9">
        <v>5128.0320000000002</v>
      </c>
      <c r="H127" s="9">
        <v>915.72000000000014</v>
      </c>
      <c r="I127" t="s">
        <v>33</v>
      </c>
    </row>
    <row r="128" spans="1:9" x14ac:dyDescent="0.3">
      <c r="A128">
        <v>2020</v>
      </c>
      <c r="B128" t="s">
        <v>39</v>
      </c>
      <c r="C128" t="s">
        <v>18</v>
      </c>
      <c r="D128" t="s">
        <v>21</v>
      </c>
      <c r="E128">
        <v>345</v>
      </c>
      <c r="F128" s="9">
        <v>7000</v>
      </c>
      <c r="G128" s="9">
        <v>7840</v>
      </c>
      <c r="H128" s="9">
        <v>1400</v>
      </c>
      <c r="I128" t="s">
        <v>33</v>
      </c>
    </row>
    <row r="129" spans="1:9" x14ac:dyDescent="0.3">
      <c r="A129">
        <v>2020</v>
      </c>
      <c r="B129" t="s">
        <v>39</v>
      </c>
      <c r="C129" t="s">
        <v>14</v>
      </c>
      <c r="D129" t="s">
        <v>22</v>
      </c>
      <c r="E129">
        <v>122</v>
      </c>
      <c r="F129" s="9">
        <v>100</v>
      </c>
      <c r="G129" s="9">
        <v>112</v>
      </c>
      <c r="H129" s="9">
        <v>20</v>
      </c>
      <c r="I129" t="s">
        <v>33</v>
      </c>
    </row>
    <row r="130" spans="1:9" x14ac:dyDescent="0.3">
      <c r="A130">
        <v>2020</v>
      </c>
      <c r="B130" t="s">
        <v>39</v>
      </c>
      <c r="C130" t="s">
        <v>23</v>
      </c>
      <c r="D130" t="s">
        <v>24</v>
      </c>
      <c r="E130">
        <v>78</v>
      </c>
      <c r="F130" s="9">
        <v>4577.2</v>
      </c>
      <c r="G130" s="9">
        <v>5126.4639999999999</v>
      </c>
      <c r="H130" s="9">
        <v>915.44</v>
      </c>
      <c r="I130" t="s">
        <v>33</v>
      </c>
    </row>
    <row r="131" spans="1:9" x14ac:dyDescent="0.3">
      <c r="A131">
        <v>2020</v>
      </c>
      <c r="B131" t="s">
        <v>39</v>
      </c>
      <c r="C131" t="s">
        <v>23</v>
      </c>
      <c r="D131" t="s">
        <v>25</v>
      </c>
      <c r="E131">
        <v>76</v>
      </c>
      <c r="F131" s="9">
        <v>4576.8999999999996</v>
      </c>
      <c r="G131" s="9">
        <v>5126.1279999999997</v>
      </c>
      <c r="H131" s="9">
        <v>915.38</v>
      </c>
      <c r="I131" t="s">
        <v>33</v>
      </c>
    </row>
    <row r="132" spans="1:9" x14ac:dyDescent="0.3">
      <c r="A132">
        <v>2020</v>
      </c>
      <c r="B132" t="s">
        <v>39</v>
      </c>
      <c r="C132" t="s">
        <v>23</v>
      </c>
      <c r="D132" t="s">
        <v>26</v>
      </c>
      <c r="E132">
        <v>46</v>
      </c>
      <c r="F132" s="9">
        <v>200</v>
      </c>
      <c r="G132" s="9">
        <v>224</v>
      </c>
      <c r="H132" s="9">
        <v>40</v>
      </c>
      <c r="I132" t="s">
        <v>33</v>
      </c>
    </row>
    <row r="133" spans="1:9" x14ac:dyDescent="0.3">
      <c r="A133">
        <v>2020</v>
      </c>
      <c r="B133" t="s">
        <v>39</v>
      </c>
      <c r="C133" t="s">
        <v>23</v>
      </c>
      <c r="D133" t="s">
        <v>27</v>
      </c>
      <c r="E133">
        <v>34</v>
      </c>
      <c r="F133" s="9">
        <v>4576.8</v>
      </c>
      <c r="G133" s="9">
        <v>5126.0160000000005</v>
      </c>
      <c r="H133" s="9">
        <v>915.36000000000013</v>
      </c>
      <c r="I133" t="s">
        <v>12</v>
      </c>
    </row>
    <row r="134" spans="1:9" x14ac:dyDescent="0.3">
      <c r="A134">
        <v>2020</v>
      </c>
      <c r="B134" t="s">
        <v>39</v>
      </c>
      <c r="C134" t="s">
        <v>14</v>
      </c>
      <c r="D134" t="s">
        <v>28</v>
      </c>
      <c r="E134">
        <v>7</v>
      </c>
      <c r="F134" s="9">
        <v>200</v>
      </c>
      <c r="G134" s="9">
        <v>224</v>
      </c>
      <c r="H134" s="9">
        <v>40</v>
      </c>
      <c r="I134" t="s">
        <v>12</v>
      </c>
    </row>
    <row r="135" spans="1:9" x14ac:dyDescent="0.3">
      <c r="A135">
        <v>2020</v>
      </c>
      <c r="B135" t="s">
        <v>39</v>
      </c>
      <c r="C135" t="s">
        <v>23</v>
      </c>
      <c r="D135" t="s">
        <v>30</v>
      </c>
      <c r="E135">
        <v>3</v>
      </c>
      <c r="F135" s="9">
        <v>4577.3</v>
      </c>
      <c r="G135" s="9">
        <v>5126.576</v>
      </c>
      <c r="H135" s="9">
        <v>915.46</v>
      </c>
      <c r="I135" t="s">
        <v>12</v>
      </c>
    </row>
    <row r="136" spans="1:9" x14ac:dyDescent="0.3">
      <c r="A136">
        <v>2020</v>
      </c>
      <c r="B136" t="s">
        <v>39</v>
      </c>
      <c r="C136" t="s">
        <v>29</v>
      </c>
      <c r="D136" t="s">
        <v>29</v>
      </c>
      <c r="E136">
        <v>2</v>
      </c>
      <c r="F136" s="9">
        <v>6600</v>
      </c>
      <c r="G136" s="9">
        <v>7392</v>
      </c>
      <c r="H136" s="9">
        <v>1320</v>
      </c>
      <c r="I136" t="s">
        <v>12</v>
      </c>
    </row>
    <row r="137" spans="1:9" x14ac:dyDescent="0.3">
      <c r="A137">
        <v>2020</v>
      </c>
      <c r="B137" t="s">
        <v>40</v>
      </c>
      <c r="C137" t="s">
        <v>10</v>
      </c>
      <c r="D137" t="s">
        <v>11</v>
      </c>
      <c r="E137">
        <v>3566</v>
      </c>
      <c r="F137" s="9">
        <v>4577.3</v>
      </c>
      <c r="G137" s="9">
        <v>5126.576</v>
      </c>
      <c r="H137" s="9">
        <v>915.46</v>
      </c>
      <c r="I137" t="s">
        <v>12</v>
      </c>
    </row>
    <row r="138" spans="1:9" x14ac:dyDescent="0.3">
      <c r="A138">
        <v>2020</v>
      </c>
      <c r="B138" t="s">
        <v>40</v>
      </c>
      <c r="C138" t="s">
        <v>10</v>
      </c>
      <c r="D138" t="s">
        <v>13</v>
      </c>
      <c r="E138">
        <v>2498</v>
      </c>
      <c r="F138" s="9">
        <v>8000</v>
      </c>
      <c r="G138" s="9">
        <v>8960</v>
      </c>
      <c r="H138" s="9">
        <v>1600</v>
      </c>
      <c r="I138" t="s">
        <v>12</v>
      </c>
    </row>
    <row r="139" spans="1:9" x14ac:dyDescent="0.3">
      <c r="A139">
        <v>2020</v>
      </c>
      <c r="B139" t="s">
        <v>40</v>
      </c>
      <c r="C139" t="s">
        <v>14</v>
      </c>
      <c r="D139" t="s">
        <v>15</v>
      </c>
      <c r="E139">
        <v>1245</v>
      </c>
      <c r="F139" s="9">
        <v>4577.2</v>
      </c>
      <c r="G139" s="9">
        <v>5126.4639999999999</v>
      </c>
      <c r="H139" s="9">
        <v>915.44</v>
      </c>
      <c r="I139" t="s">
        <v>12</v>
      </c>
    </row>
    <row r="140" spans="1:9" x14ac:dyDescent="0.3">
      <c r="A140">
        <v>2020</v>
      </c>
      <c r="B140" t="s">
        <v>40</v>
      </c>
      <c r="C140" t="s">
        <v>16</v>
      </c>
      <c r="D140" t="s">
        <v>17</v>
      </c>
      <c r="E140">
        <v>644</v>
      </c>
      <c r="F140" s="9">
        <v>5743.5</v>
      </c>
      <c r="G140" s="9">
        <v>6432.72</v>
      </c>
      <c r="H140" s="9">
        <v>1148.7</v>
      </c>
      <c r="I140" t="s">
        <v>12</v>
      </c>
    </row>
    <row r="141" spans="1:9" x14ac:dyDescent="0.3">
      <c r="A141">
        <v>2020</v>
      </c>
      <c r="B141" t="s">
        <v>40</v>
      </c>
      <c r="C141" t="s">
        <v>18</v>
      </c>
      <c r="D141" t="s">
        <v>19</v>
      </c>
      <c r="E141">
        <v>643</v>
      </c>
      <c r="F141" s="9">
        <v>7000</v>
      </c>
      <c r="G141" s="9">
        <v>7840</v>
      </c>
      <c r="H141" s="9">
        <v>1400</v>
      </c>
      <c r="I141" t="s">
        <v>12</v>
      </c>
    </row>
    <row r="142" spans="1:9" x14ac:dyDescent="0.3">
      <c r="A142">
        <v>2020</v>
      </c>
      <c r="B142" t="s">
        <v>40</v>
      </c>
      <c r="C142" t="s">
        <v>16</v>
      </c>
      <c r="D142" t="s">
        <v>20</v>
      </c>
      <c r="E142">
        <v>455</v>
      </c>
      <c r="F142" s="9">
        <v>4578.6000000000004</v>
      </c>
      <c r="G142" s="9">
        <v>5128.0320000000002</v>
      </c>
      <c r="H142" s="9">
        <v>915.72000000000014</v>
      </c>
      <c r="I142" t="s">
        <v>12</v>
      </c>
    </row>
    <row r="143" spans="1:9" x14ac:dyDescent="0.3">
      <c r="A143">
        <v>2020</v>
      </c>
      <c r="B143" t="s">
        <v>40</v>
      </c>
      <c r="C143" t="s">
        <v>18</v>
      </c>
      <c r="D143" t="s">
        <v>21</v>
      </c>
      <c r="E143">
        <v>345</v>
      </c>
      <c r="F143" s="9">
        <v>7000</v>
      </c>
      <c r="G143" s="9">
        <v>7840</v>
      </c>
      <c r="H143" s="9">
        <v>1400</v>
      </c>
      <c r="I143" t="s">
        <v>12</v>
      </c>
    </row>
    <row r="144" spans="1:9" x14ac:dyDescent="0.3">
      <c r="A144">
        <v>2020</v>
      </c>
      <c r="B144" t="s">
        <v>40</v>
      </c>
      <c r="C144" t="s">
        <v>14</v>
      </c>
      <c r="D144" t="s">
        <v>22</v>
      </c>
      <c r="E144">
        <v>122</v>
      </c>
      <c r="F144" s="9">
        <v>100</v>
      </c>
      <c r="G144" s="9">
        <v>112</v>
      </c>
      <c r="H144" s="9">
        <v>20</v>
      </c>
      <c r="I144" t="s">
        <v>12</v>
      </c>
    </row>
    <row r="145" spans="1:9" x14ac:dyDescent="0.3">
      <c r="A145">
        <v>2020</v>
      </c>
      <c r="B145" t="s">
        <v>40</v>
      </c>
      <c r="C145" t="s">
        <v>23</v>
      </c>
      <c r="D145" t="s">
        <v>24</v>
      </c>
      <c r="E145">
        <v>78</v>
      </c>
      <c r="F145" s="9">
        <v>4577.2</v>
      </c>
      <c r="G145" s="9">
        <v>5126.4639999999999</v>
      </c>
      <c r="H145" s="9">
        <v>915.44</v>
      </c>
      <c r="I145" t="s">
        <v>12</v>
      </c>
    </row>
    <row r="146" spans="1:9" x14ac:dyDescent="0.3">
      <c r="A146">
        <v>2020</v>
      </c>
      <c r="B146" t="s">
        <v>40</v>
      </c>
      <c r="C146" t="s">
        <v>23</v>
      </c>
      <c r="D146" t="s">
        <v>25</v>
      </c>
      <c r="E146">
        <v>76</v>
      </c>
      <c r="F146" s="9">
        <v>4576.8999999999996</v>
      </c>
      <c r="G146" s="9">
        <v>5126.1279999999997</v>
      </c>
      <c r="H146" s="9">
        <v>915.38</v>
      </c>
      <c r="I146" t="s">
        <v>12</v>
      </c>
    </row>
    <row r="147" spans="1:9" x14ac:dyDescent="0.3">
      <c r="A147">
        <v>2020</v>
      </c>
      <c r="B147" t="s">
        <v>40</v>
      </c>
      <c r="C147" t="s">
        <v>23</v>
      </c>
      <c r="D147" t="s">
        <v>26</v>
      </c>
      <c r="E147">
        <v>46</v>
      </c>
      <c r="F147" s="9">
        <v>200</v>
      </c>
      <c r="G147" s="9">
        <v>224</v>
      </c>
      <c r="H147" s="9">
        <v>40</v>
      </c>
      <c r="I147" t="s">
        <v>12</v>
      </c>
    </row>
    <row r="148" spans="1:9" x14ac:dyDescent="0.3">
      <c r="A148">
        <v>2020</v>
      </c>
      <c r="B148" t="s">
        <v>40</v>
      </c>
      <c r="C148" t="s">
        <v>23</v>
      </c>
      <c r="D148" t="s">
        <v>27</v>
      </c>
      <c r="E148">
        <v>34</v>
      </c>
      <c r="F148" s="9">
        <v>4576.8</v>
      </c>
      <c r="G148" s="9">
        <v>5126.0160000000005</v>
      </c>
      <c r="H148" s="9">
        <v>915.36000000000013</v>
      </c>
      <c r="I148" t="s">
        <v>12</v>
      </c>
    </row>
    <row r="149" spans="1:9" x14ac:dyDescent="0.3">
      <c r="A149">
        <v>2020</v>
      </c>
      <c r="B149" t="s">
        <v>40</v>
      </c>
      <c r="C149" t="s">
        <v>14</v>
      </c>
      <c r="D149" t="s">
        <v>28</v>
      </c>
      <c r="E149">
        <v>7</v>
      </c>
      <c r="F149" s="9">
        <v>200</v>
      </c>
      <c r="G149" s="9">
        <v>224</v>
      </c>
      <c r="H149" s="9">
        <v>40</v>
      </c>
      <c r="I149" t="s">
        <v>12</v>
      </c>
    </row>
    <row r="150" spans="1:9" x14ac:dyDescent="0.3">
      <c r="A150">
        <v>2020</v>
      </c>
      <c r="B150" t="s">
        <v>40</v>
      </c>
      <c r="C150" t="s">
        <v>23</v>
      </c>
      <c r="D150" t="s">
        <v>30</v>
      </c>
      <c r="E150">
        <v>3</v>
      </c>
      <c r="F150" s="9">
        <v>4577.3</v>
      </c>
      <c r="G150" s="9">
        <v>5126.576</v>
      </c>
      <c r="H150" s="9">
        <v>915.46</v>
      </c>
      <c r="I150" t="s">
        <v>33</v>
      </c>
    </row>
    <row r="151" spans="1:9" x14ac:dyDescent="0.3">
      <c r="A151">
        <v>2020</v>
      </c>
      <c r="B151" t="s">
        <v>40</v>
      </c>
      <c r="C151" t="s">
        <v>29</v>
      </c>
      <c r="D151" t="s">
        <v>29</v>
      </c>
      <c r="E151">
        <v>2</v>
      </c>
      <c r="F151" s="9">
        <v>6600</v>
      </c>
      <c r="G151" s="9">
        <v>7392</v>
      </c>
      <c r="H151" s="9">
        <v>1320</v>
      </c>
      <c r="I151" t="s">
        <v>33</v>
      </c>
    </row>
    <row r="152" spans="1:9" x14ac:dyDescent="0.3">
      <c r="A152">
        <v>2020</v>
      </c>
      <c r="B152" t="s">
        <v>41</v>
      </c>
      <c r="C152" t="s">
        <v>10</v>
      </c>
      <c r="D152" t="s">
        <v>11</v>
      </c>
      <c r="E152">
        <v>3566</v>
      </c>
      <c r="F152" s="9">
        <v>4577.3</v>
      </c>
      <c r="G152" s="9">
        <v>5126.576</v>
      </c>
      <c r="H152" s="9">
        <v>915.46</v>
      </c>
      <c r="I152" t="s">
        <v>33</v>
      </c>
    </row>
    <row r="153" spans="1:9" x14ac:dyDescent="0.3">
      <c r="A153">
        <v>2020</v>
      </c>
      <c r="B153" t="s">
        <v>41</v>
      </c>
      <c r="C153" t="s">
        <v>10</v>
      </c>
      <c r="D153" t="s">
        <v>13</v>
      </c>
      <c r="E153">
        <v>2498</v>
      </c>
      <c r="F153" s="9">
        <v>8000</v>
      </c>
      <c r="G153" s="9">
        <v>8960</v>
      </c>
      <c r="H153" s="9">
        <v>1600</v>
      </c>
      <c r="I153" t="s">
        <v>33</v>
      </c>
    </row>
    <row r="154" spans="1:9" x14ac:dyDescent="0.3">
      <c r="A154">
        <v>2020</v>
      </c>
      <c r="B154" t="s">
        <v>41</v>
      </c>
      <c r="C154" t="s">
        <v>14</v>
      </c>
      <c r="D154" t="s">
        <v>15</v>
      </c>
      <c r="E154">
        <v>1245</v>
      </c>
      <c r="F154" s="9">
        <v>4577.2</v>
      </c>
      <c r="G154" s="9">
        <v>5126.4639999999999</v>
      </c>
      <c r="H154" s="9">
        <v>915.44</v>
      </c>
      <c r="I154" t="s">
        <v>33</v>
      </c>
    </row>
    <row r="155" spans="1:9" x14ac:dyDescent="0.3">
      <c r="A155">
        <v>2020</v>
      </c>
      <c r="B155" t="s">
        <v>41</v>
      </c>
      <c r="C155" t="s">
        <v>16</v>
      </c>
      <c r="D155" t="s">
        <v>17</v>
      </c>
      <c r="E155">
        <v>644</v>
      </c>
      <c r="F155" s="9">
        <v>5743.5</v>
      </c>
      <c r="G155" s="9">
        <v>6432.72</v>
      </c>
      <c r="H155" s="9">
        <v>1148.7</v>
      </c>
      <c r="I155" t="s">
        <v>33</v>
      </c>
    </row>
    <row r="156" spans="1:9" x14ac:dyDescent="0.3">
      <c r="A156">
        <v>2020</v>
      </c>
      <c r="B156" t="s">
        <v>41</v>
      </c>
      <c r="C156" t="s">
        <v>18</v>
      </c>
      <c r="D156" t="s">
        <v>19</v>
      </c>
      <c r="E156">
        <v>643</v>
      </c>
      <c r="F156" s="9">
        <v>7000</v>
      </c>
      <c r="G156" s="9">
        <v>7840</v>
      </c>
      <c r="H156" s="9">
        <v>1400</v>
      </c>
      <c r="I156" t="s">
        <v>33</v>
      </c>
    </row>
    <row r="157" spans="1:9" x14ac:dyDescent="0.3">
      <c r="A157">
        <v>2020</v>
      </c>
      <c r="B157" t="s">
        <v>41</v>
      </c>
      <c r="C157" t="s">
        <v>16</v>
      </c>
      <c r="D157" t="s">
        <v>20</v>
      </c>
      <c r="E157">
        <v>455</v>
      </c>
      <c r="F157" s="9">
        <v>4578.6000000000004</v>
      </c>
      <c r="G157" s="9">
        <v>5128.0320000000002</v>
      </c>
      <c r="H157" s="9">
        <v>915.72000000000014</v>
      </c>
      <c r="I157" t="s">
        <v>33</v>
      </c>
    </row>
    <row r="158" spans="1:9" x14ac:dyDescent="0.3">
      <c r="A158">
        <v>2020</v>
      </c>
      <c r="B158" t="s">
        <v>41</v>
      </c>
      <c r="C158" t="s">
        <v>18</v>
      </c>
      <c r="D158" t="s">
        <v>21</v>
      </c>
      <c r="E158">
        <v>345</v>
      </c>
      <c r="F158" s="9">
        <v>7000</v>
      </c>
      <c r="G158" s="9">
        <v>7840</v>
      </c>
      <c r="H158" s="9">
        <v>1400</v>
      </c>
      <c r="I158" t="s">
        <v>33</v>
      </c>
    </row>
    <row r="159" spans="1:9" x14ac:dyDescent="0.3">
      <c r="A159">
        <v>2020</v>
      </c>
      <c r="B159" t="s">
        <v>41</v>
      </c>
      <c r="C159" t="s">
        <v>14</v>
      </c>
      <c r="D159" t="s">
        <v>22</v>
      </c>
      <c r="E159">
        <v>122</v>
      </c>
      <c r="F159" s="9">
        <v>100</v>
      </c>
      <c r="G159" s="9">
        <v>112</v>
      </c>
      <c r="H159" s="9">
        <v>20</v>
      </c>
      <c r="I159" t="s">
        <v>33</v>
      </c>
    </row>
    <row r="160" spans="1:9" x14ac:dyDescent="0.3">
      <c r="A160">
        <v>2020</v>
      </c>
      <c r="B160" t="s">
        <v>41</v>
      </c>
      <c r="C160" t="s">
        <v>23</v>
      </c>
      <c r="D160" t="s">
        <v>24</v>
      </c>
      <c r="E160">
        <v>78</v>
      </c>
      <c r="F160" s="9">
        <v>4577.2</v>
      </c>
      <c r="G160" s="9">
        <v>5126.4639999999999</v>
      </c>
      <c r="H160" s="9">
        <v>915.44</v>
      </c>
      <c r="I160" t="s">
        <v>33</v>
      </c>
    </row>
    <row r="161" spans="1:9" x14ac:dyDescent="0.3">
      <c r="A161">
        <v>2020</v>
      </c>
      <c r="B161" t="s">
        <v>41</v>
      </c>
      <c r="C161" t="s">
        <v>23</v>
      </c>
      <c r="D161" t="s">
        <v>25</v>
      </c>
      <c r="E161">
        <v>76</v>
      </c>
      <c r="F161" s="9">
        <v>4576.8999999999996</v>
      </c>
      <c r="G161" s="9">
        <v>5126.1279999999997</v>
      </c>
      <c r="H161" s="9">
        <v>915.38</v>
      </c>
      <c r="I161" t="s">
        <v>33</v>
      </c>
    </row>
    <row r="162" spans="1:9" x14ac:dyDescent="0.3">
      <c r="A162">
        <v>2020</v>
      </c>
      <c r="B162" t="s">
        <v>41</v>
      </c>
      <c r="C162" t="s">
        <v>23</v>
      </c>
      <c r="D162" t="s">
        <v>26</v>
      </c>
      <c r="E162">
        <v>46</v>
      </c>
      <c r="F162" s="9">
        <v>200</v>
      </c>
      <c r="G162" s="9">
        <v>224</v>
      </c>
      <c r="H162" s="9">
        <v>40</v>
      </c>
      <c r="I162" t="s">
        <v>33</v>
      </c>
    </row>
    <row r="163" spans="1:9" x14ac:dyDescent="0.3">
      <c r="A163">
        <v>2020</v>
      </c>
      <c r="B163" t="s">
        <v>41</v>
      </c>
      <c r="C163" t="s">
        <v>23</v>
      </c>
      <c r="D163" t="s">
        <v>27</v>
      </c>
      <c r="E163">
        <v>34</v>
      </c>
      <c r="F163" s="9">
        <v>4576.8</v>
      </c>
      <c r="G163" s="9">
        <v>5126.0160000000005</v>
      </c>
      <c r="H163" s="9">
        <v>915.36000000000013</v>
      </c>
      <c r="I163" t="s">
        <v>33</v>
      </c>
    </row>
    <row r="164" spans="1:9" x14ac:dyDescent="0.3">
      <c r="A164">
        <v>2020</v>
      </c>
      <c r="B164" t="s">
        <v>41</v>
      </c>
      <c r="C164" t="s">
        <v>14</v>
      </c>
      <c r="D164" t="s">
        <v>28</v>
      </c>
      <c r="E164">
        <v>7</v>
      </c>
      <c r="F164" s="9">
        <v>200</v>
      </c>
      <c r="G164" s="9">
        <v>224</v>
      </c>
      <c r="H164" s="9">
        <v>40</v>
      </c>
      <c r="I164" t="s">
        <v>33</v>
      </c>
    </row>
    <row r="165" spans="1:9" x14ac:dyDescent="0.3">
      <c r="A165">
        <v>2020</v>
      </c>
      <c r="B165" t="s">
        <v>41</v>
      </c>
      <c r="C165" t="s">
        <v>23</v>
      </c>
      <c r="D165" t="s">
        <v>30</v>
      </c>
      <c r="E165">
        <v>3</v>
      </c>
      <c r="F165" s="9">
        <v>4577.3</v>
      </c>
      <c r="G165" s="9">
        <v>5126.576</v>
      </c>
      <c r="H165" s="9">
        <v>915.46</v>
      </c>
      <c r="I165" t="s">
        <v>33</v>
      </c>
    </row>
    <row r="166" spans="1:9" x14ac:dyDescent="0.3">
      <c r="A166">
        <v>2020</v>
      </c>
      <c r="B166" t="s">
        <v>41</v>
      </c>
      <c r="C166" t="s">
        <v>29</v>
      </c>
      <c r="D166" t="s">
        <v>29</v>
      </c>
      <c r="E166">
        <v>2</v>
      </c>
      <c r="F166" s="9">
        <v>6600</v>
      </c>
      <c r="G166" s="9">
        <v>7392</v>
      </c>
      <c r="H166" s="9">
        <v>1320</v>
      </c>
      <c r="I166" t="s">
        <v>12</v>
      </c>
    </row>
    <row r="167" spans="1:9" x14ac:dyDescent="0.3">
      <c r="A167">
        <v>2020</v>
      </c>
      <c r="B167" t="s">
        <v>42</v>
      </c>
      <c r="C167" t="s">
        <v>10</v>
      </c>
      <c r="D167" t="s">
        <v>11</v>
      </c>
      <c r="E167">
        <v>3566</v>
      </c>
      <c r="F167" s="9">
        <v>4577.3</v>
      </c>
      <c r="G167" s="9">
        <v>5126.576</v>
      </c>
      <c r="H167" s="9">
        <v>915.46</v>
      </c>
      <c r="I167" t="s">
        <v>12</v>
      </c>
    </row>
    <row r="168" spans="1:9" x14ac:dyDescent="0.3">
      <c r="A168">
        <v>2020</v>
      </c>
      <c r="B168" t="s">
        <v>42</v>
      </c>
      <c r="C168" t="s">
        <v>10</v>
      </c>
      <c r="D168" t="s">
        <v>13</v>
      </c>
      <c r="E168">
        <v>2498</v>
      </c>
      <c r="F168" s="9">
        <v>8000</v>
      </c>
      <c r="G168" s="9">
        <v>8960</v>
      </c>
      <c r="H168" s="9">
        <v>1600</v>
      </c>
      <c r="I168" t="s">
        <v>12</v>
      </c>
    </row>
    <row r="169" spans="1:9" x14ac:dyDescent="0.3">
      <c r="A169">
        <v>2020</v>
      </c>
      <c r="B169" t="s">
        <v>42</v>
      </c>
      <c r="C169" t="s">
        <v>14</v>
      </c>
      <c r="D169" t="s">
        <v>15</v>
      </c>
      <c r="E169">
        <v>1245</v>
      </c>
      <c r="F169" s="9">
        <v>4577.2</v>
      </c>
      <c r="G169" s="9">
        <v>5126.4639999999999</v>
      </c>
      <c r="H169" s="9">
        <v>915.44</v>
      </c>
      <c r="I169" t="s">
        <v>12</v>
      </c>
    </row>
    <row r="170" spans="1:9" x14ac:dyDescent="0.3">
      <c r="A170">
        <v>2020</v>
      </c>
      <c r="B170" t="s">
        <v>42</v>
      </c>
      <c r="C170" t="s">
        <v>16</v>
      </c>
      <c r="D170" t="s">
        <v>17</v>
      </c>
      <c r="E170">
        <v>644</v>
      </c>
      <c r="F170" s="9">
        <v>5743.5</v>
      </c>
      <c r="G170" s="9">
        <v>6432.72</v>
      </c>
      <c r="H170" s="9">
        <v>1148.7</v>
      </c>
      <c r="I170" t="s">
        <v>12</v>
      </c>
    </row>
    <row r="171" spans="1:9" x14ac:dyDescent="0.3">
      <c r="A171">
        <v>2020</v>
      </c>
      <c r="B171" t="s">
        <v>42</v>
      </c>
      <c r="C171" t="s">
        <v>18</v>
      </c>
      <c r="D171" t="s">
        <v>19</v>
      </c>
      <c r="E171">
        <v>643</v>
      </c>
      <c r="F171" s="9">
        <v>7000</v>
      </c>
      <c r="G171" s="9">
        <v>7840</v>
      </c>
      <c r="H171" s="9">
        <v>1400</v>
      </c>
      <c r="I171" t="s">
        <v>33</v>
      </c>
    </row>
    <row r="172" spans="1:9" x14ac:dyDescent="0.3">
      <c r="A172">
        <v>2020</v>
      </c>
      <c r="B172" t="s">
        <v>42</v>
      </c>
      <c r="C172" t="s">
        <v>16</v>
      </c>
      <c r="D172" t="s">
        <v>20</v>
      </c>
      <c r="E172">
        <v>455</v>
      </c>
      <c r="F172" s="9">
        <v>4578.6000000000004</v>
      </c>
      <c r="G172" s="9">
        <v>5128.0320000000002</v>
      </c>
      <c r="H172" s="9">
        <v>915.72000000000014</v>
      </c>
      <c r="I172" t="s">
        <v>33</v>
      </c>
    </row>
    <row r="173" spans="1:9" x14ac:dyDescent="0.3">
      <c r="A173">
        <v>2020</v>
      </c>
      <c r="B173" t="s">
        <v>42</v>
      </c>
      <c r="C173" t="s">
        <v>18</v>
      </c>
      <c r="D173" t="s">
        <v>21</v>
      </c>
      <c r="E173">
        <v>345</v>
      </c>
      <c r="F173" s="9">
        <v>7000</v>
      </c>
      <c r="G173" s="9">
        <v>7840</v>
      </c>
      <c r="H173" s="9">
        <v>1400</v>
      </c>
      <c r="I173" t="s">
        <v>33</v>
      </c>
    </row>
    <row r="174" spans="1:9" x14ac:dyDescent="0.3">
      <c r="A174">
        <v>2020</v>
      </c>
      <c r="B174" t="s">
        <v>42</v>
      </c>
      <c r="C174" t="s">
        <v>14</v>
      </c>
      <c r="D174" t="s">
        <v>22</v>
      </c>
      <c r="E174">
        <v>122</v>
      </c>
      <c r="F174" s="9">
        <v>100</v>
      </c>
      <c r="G174" s="9">
        <v>112</v>
      </c>
      <c r="H174" s="9">
        <v>20</v>
      </c>
      <c r="I174" t="s">
        <v>33</v>
      </c>
    </row>
    <row r="175" spans="1:9" x14ac:dyDescent="0.3">
      <c r="A175">
        <v>2020</v>
      </c>
      <c r="B175" t="s">
        <v>42</v>
      </c>
      <c r="C175" t="s">
        <v>23</v>
      </c>
      <c r="D175" t="s">
        <v>24</v>
      </c>
      <c r="E175">
        <v>78</v>
      </c>
      <c r="F175" s="9">
        <v>4577.2</v>
      </c>
      <c r="G175" s="9">
        <v>5126.4639999999999</v>
      </c>
      <c r="H175" s="9">
        <v>915.44</v>
      </c>
      <c r="I175" t="s">
        <v>33</v>
      </c>
    </row>
    <row r="176" spans="1:9" x14ac:dyDescent="0.3">
      <c r="A176">
        <v>2020</v>
      </c>
      <c r="B176" t="s">
        <v>42</v>
      </c>
      <c r="C176" t="s">
        <v>23</v>
      </c>
      <c r="D176" t="s">
        <v>25</v>
      </c>
      <c r="E176">
        <v>76</v>
      </c>
      <c r="F176" s="9">
        <v>4576.8999999999996</v>
      </c>
      <c r="G176" s="9">
        <v>5126.1279999999997</v>
      </c>
      <c r="H176" s="9">
        <v>915.38</v>
      </c>
      <c r="I176" t="s">
        <v>33</v>
      </c>
    </row>
    <row r="177" spans="1:9" x14ac:dyDescent="0.3">
      <c r="A177">
        <v>2020</v>
      </c>
      <c r="B177" t="s">
        <v>42</v>
      </c>
      <c r="C177" t="s">
        <v>23</v>
      </c>
      <c r="D177" t="s">
        <v>26</v>
      </c>
      <c r="E177">
        <v>46</v>
      </c>
      <c r="F177" s="9">
        <v>200</v>
      </c>
      <c r="G177" s="9">
        <v>224</v>
      </c>
      <c r="H177" s="9">
        <v>40</v>
      </c>
      <c r="I177" t="s">
        <v>33</v>
      </c>
    </row>
    <row r="178" spans="1:9" x14ac:dyDescent="0.3">
      <c r="A178">
        <v>2020</v>
      </c>
      <c r="B178" t="s">
        <v>42</v>
      </c>
      <c r="C178" t="s">
        <v>23</v>
      </c>
      <c r="D178" t="s">
        <v>27</v>
      </c>
      <c r="E178">
        <v>34</v>
      </c>
      <c r="F178" s="9">
        <v>4576.8</v>
      </c>
      <c r="G178" s="9">
        <v>5126.0160000000005</v>
      </c>
      <c r="H178" s="9">
        <v>915.36000000000013</v>
      </c>
      <c r="I178" t="s">
        <v>33</v>
      </c>
    </row>
    <row r="179" spans="1:9" x14ac:dyDescent="0.3">
      <c r="A179">
        <v>2020</v>
      </c>
      <c r="B179" t="s">
        <v>42</v>
      </c>
      <c r="C179" t="s">
        <v>14</v>
      </c>
      <c r="D179" t="s">
        <v>28</v>
      </c>
      <c r="E179">
        <v>7</v>
      </c>
      <c r="F179" s="9">
        <v>200</v>
      </c>
      <c r="G179" s="9">
        <v>224</v>
      </c>
      <c r="H179" s="9">
        <v>40</v>
      </c>
      <c r="I179" t="s">
        <v>33</v>
      </c>
    </row>
    <row r="180" spans="1:9" x14ac:dyDescent="0.3">
      <c r="A180">
        <v>2020</v>
      </c>
      <c r="B180" t="s">
        <v>42</v>
      </c>
      <c r="C180" t="s">
        <v>23</v>
      </c>
      <c r="D180" t="s">
        <v>30</v>
      </c>
      <c r="E180">
        <v>3</v>
      </c>
      <c r="F180" s="9">
        <v>4577.3</v>
      </c>
      <c r="G180" s="9">
        <v>5126.576</v>
      </c>
      <c r="H180" s="9">
        <v>915.46</v>
      </c>
      <c r="I180" t="s">
        <v>12</v>
      </c>
    </row>
    <row r="181" spans="1:9" x14ac:dyDescent="0.3">
      <c r="A181">
        <v>2020</v>
      </c>
      <c r="B181" t="s">
        <v>42</v>
      </c>
      <c r="C181" t="s">
        <v>29</v>
      </c>
      <c r="D181" t="s">
        <v>29</v>
      </c>
      <c r="E181">
        <v>2</v>
      </c>
      <c r="F181" s="9">
        <v>6600</v>
      </c>
      <c r="G181" s="9">
        <v>7392</v>
      </c>
      <c r="H181" s="9">
        <v>1320</v>
      </c>
      <c r="I181" t="s">
        <v>33</v>
      </c>
    </row>
    <row r="182" spans="1:9" x14ac:dyDescent="0.3">
      <c r="A182">
        <v>2021</v>
      </c>
      <c r="B182" t="s">
        <v>9</v>
      </c>
      <c r="C182" t="s">
        <v>10</v>
      </c>
      <c r="D182" t="s">
        <v>11</v>
      </c>
      <c r="E182">
        <v>6591.1679999999997</v>
      </c>
      <c r="F182" s="9">
        <v>4577.3</v>
      </c>
      <c r="G182" s="9">
        <v>5126.576</v>
      </c>
      <c r="H182" s="9">
        <v>915.46</v>
      </c>
      <c r="I182" t="s">
        <v>12</v>
      </c>
    </row>
    <row r="183" spans="1:9" x14ac:dyDescent="0.3">
      <c r="A183">
        <v>2021</v>
      </c>
      <c r="B183" t="s">
        <v>9</v>
      </c>
      <c r="C183" t="s">
        <v>10</v>
      </c>
      <c r="D183" t="s">
        <v>13</v>
      </c>
      <c r="E183">
        <v>8270.64</v>
      </c>
      <c r="F183" s="9">
        <v>8800</v>
      </c>
      <c r="G183" s="9">
        <v>8960</v>
      </c>
      <c r="H183" s="9">
        <v>1760</v>
      </c>
      <c r="I183" t="s">
        <v>12</v>
      </c>
    </row>
    <row r="184" spans="1:9" x14ac:dyDescent="0.3">
      <c r="A184">
        <v>2021</v>
      </c>
      <c r="B184" t="s">
        <v>9</v>
      </c>
      <c r="C184" t="s">
        <v>14</v>
      </c>
      <c r="D184" t="s">
        <v>15</v>
      </c>
      <c r="E184">
        <v>8470</v>
      </c>
      <c r="F184" s="9">
        <v>5034.92</v>
      </c>
      <c r="G184" s="9">
        <v>5126.4639999999999</v>
      </c>
      <c r="H184" s="9">
        <v>1006.984</v>
      </c>
      <c r="I184" t="s">
        <v>12</v>
      </c>
    </row>
    <row r="185" spans="1:9" x14ac:dyDescent="0.3">
      <c r="A185">
        <v>2021</v>
      </c>
      <c r="B185" t="s">
        <v>9</v>
      </c>
      <c r="C185" t="s">
        <v>16</v>
      </c>
      <c r="D185" t="s">
        <v>17</v>
      </c>
      <c r="E185">
        <v>6055.1985000000004</v>
      </c>
      <c r="F185" s="9">
        <v>6317.85</v>
      </c>
      <c r="G185" s="9">
        <v>6432.72</v>
      </c>
      <c r="H185" s="9">
        <v>1263.5700000000002</v>
      </c>
      <c r="I185" t="s">
        <v>12</v>
      </c>
    </row>
    <row r="186" spans="1:9" x14ac:dyDescent="0.3">
      <c r="A186">
        <v>2021</v>
      </c>
      <c r="B186" t="s">
        <v>9</v>
      </c>
      <c r="C186" t="s">
        <v>18</v>
      </c>
      <c r="D186" t="s">
        <v>19</v>
      </c>
      <c r="E186">
        <v>10368.4</v>
      </c>
      <c r="F186" s="9">
        <v>7700</v>
      </c>
      <c r="G186" s="9">
        <v>7840</v>
      </c>
      <c r="H186" s="9">
        <v>1540</v>
      </c>
      <c r="I186" t="s">
        <v>12</v>
      </c>
    </row>
    <row r="187" spans="1:9" x14ac:dyDescent="0.3">
      <c r="A187">
        <v>2021</v>
      </c>
      <c r="B187" t="s">
        <v>9</v>
      </c>
      <c r="C187" t="s">
        <v>16</v>
      </c>
      <c r="D187" t="s">
        <v>20</v>
      </c>
      <c r="E187">
        <v>3101.2624999999998</v>
      </c>
      <c r="F187" s="9">
        <v>5036.46</v>
      </c>
      <c r="G187" s="9">
        <v>5128.0320000000002</v>
      </c>
      <c r="H187" s="9">
        <v>1007.292</v>
      </c>
      <c r="I187" t="s">
        <v>12</v>
      </c>
    </row>
    <row r="188" spans="1:9" x14ac:dyDescent="0.3">
      <c r="A188">
        <v>2021</v>
      </c>
      <c r="B188" t="s">
        <v>9</v>
      </c>
      <c r="C188" t="s">
        <v>18</v>
      </c>
      <c r="D188" t="s">
        <v>21</v>
      </c>
      <c r="E188">
        <v>6591.1679999999997</v>
      </c>
      <c r="F188" s="9">
        <v>7700</v>
      </c>
      <c r="G188" s="9">
        <v>7840</v>
      </c>
      <c r="H188" s="9">
        <v>1540</v>
      </c>
      <c r="I188" t="s">
        <v>12</v>
      </c>
    </row>
    <row r="189" spans="1:9" x14ac:dyDescent="0.3">
      <c r="A189">
        <v>2021</v>
      </c>
      <c r="B189" t="s">
        <v>9</v>
      </c>
      <c r="C189" t="s">
        <v>14</v>
      </c>
      <c r="D189" t="s">
        <v>22</v>
      </c>
      <c r="E189">
        <v>6590.7359999999999</v>
      </c>
      <c r="F189" s="9">
        <v>110</v>
      </c>
      <c r="G189" s="9">
        <v>112</v>
      </c>
      <c r="H189" s="9">
        <v>22</v>
      </c>
      <c r="I189" t="s">
        <v>12</v>
      </c>
    </row>
    <row r="190" spans="1:9" x14ac:dyDescent="0.3">
      <c r="A190">
        <v>2021</v>
      </c>
      <c r="B190" t="s">
        <v>9</v>
      </c>
      <c r="C190" t="s">
        <v>23</v>
      </c>
      <c r="D190" t="s">
        <v>24</v>
      </c>
      <c r="E190">
        <v>288</v>
      </c>
      <c r="F190" s="9">
        <v>5034.92</v>
      </c>
      <c r="G190" s="9">
        <v>5126.4639999999999</v>
      </c>
      <c r="H190" s="9">
        <v>1006.984</v>
      </c>
      <c r="I190" t="s">
        <v>12</v>
      </c>
    </row>
    <row r="191" spans="1:9" x14ac:dyDescent="0.3">
      <c r="A191">
        <v>2021</v>
      </c>
      <c r="B191" t="s">
        <v>9</v>
      </c>
      <c r="C191" t="s">
        <v>23</v>
      </c>
      <c r="D191" t="s">
        <v>25</v>
      </c>
      <c r="E191">
        <v>6590.5919999999996</v>
      </c>
      <c r="F191" s="9">
        <v>4576.8999999999996</v>
      </c>
      <c r="G191" s="9">
        <v>5126.1279999999997</v>
      </c>
      <c r="H191" s="9">
        <v>915.38</v>
      </c>
      <c r="I191" t="s">
        <v>12</v>
      </c>
    </row>
    <row r="192" spans="1:9" x14ac:dyDescent="0.3">
      <c r="A192">
        <v>2021</v>
      </c>
      <c r="B192" t="s">
        <v>9</v>
      </c>
      <c r="C192" t="s">
        <v>23</v>
      </c>
      <c r="D192" t="s">
        <v>26</v>
      </c>
      <c r="E192">
        <v>4032.9300000000003</v>
      </c>
      <c r="F192" s="9">
        <v>200</v>
      </c>
      <c r="G192" s="9">
        <v>224</v>
      </c>
      <c r="H192" s="9">
        <v>40</v>
      </c>
      <c r="I192" t="s">
        <v>12</v>
      </c>
    </row>
    <row r="193" spans="1:9" x14ac:dyDescent="0.3">
      <c r="A193">
        <v>2021</v>
      </c>
      <c r="B193" t="s">
        <v>9</v>
      </c>
      <c r="C193" t="s">
        <v>23</v>
      </c>
      <c r="D193" t="s">
        <v>27</v>
      </c>
      <c r="E193">
        <v>7986</v>
      </c>
      <c r="F193" s="9">
        <v>4576.8</v>
      </c>
      <c r="G193" s="9">
        <v>5126.0160000000005</v>
      </c>
      <c r="H193" s="9">
        <v>915.36000000000013</v>
      </c>
      <c r="I193" t="s">
        <v>12</v>
      </c>
    </row>
    <row r="194" spans="1:9" x14ac:dyDescent="0.3">
      <c r="A194">
        <v>2021</v>
      </c>
      <c r="B194" t="s">
        <v>9</v>
      </c>
      <c r="C194" t="s">
        <v>14</v>
      </c>
      <c r="D194" t="s">
        <v>28</v>
      </c>
      <c r="E194">
        <v>5538.5330000000004</v>
      </c>
      <c r="F194" s="9">
        <v>200</v>
      </c>
      <c r="G194" s="9">
        <v>224</v>
      </c>
      <c r="H194" s="9">
        <v>40</v>
      </c>
      <c r="I194" t="s">
        <v>12</v>
      </c>
    </row>
    <row r="195" spans="1:9" x14ac:dyDescent="0.3">
      <c r="A195">
        <v>2021</v>
      </c>
      <c r="B195" t="s">
        <v>9</v>
      </c>
      <c r="C195" t="s">
        <v>29</v>
      </c>
      <c r="D195" t="s">
        <v>29</v>
      </c>
      <c r="E195">
        <v>3</v>
      </c>
      <c r="F195" s="9">
        <v>6600</v>
      </c>
      <c r="G195" s="9">
        <v>7392</v>
      </c>
      <c r="H195" s="9">
        <v>1320</v>
      </c>
      <c r="I195" t="s">
        <v>12</v>
      </c>
    </row>
    <row r="196" spans="1:9" x14ac:dyDescent="0.3">
      <c r="A196">
        <v>2021</v>
      </c>
      <c r="B196" t="s">
        <v>9</v>
      </c>
      <c r="C196" t="s">
        <v>23</v>
      </c>
      <c r="D196" t="s">
        <v>30</v>
      </c>
      <c r="E196">
        <v>3</v>
      </c>
      <c r="F196" s="9">
        <v>4577.3</v>
      </c>
      <c r="G196" s="9">
        <v>5126.576</v>
      </c>
      <c r="H196" s="9">
        <v>915.46</v>
      </c>
      <c r="I196" t="s">
        <v>12</v>
      </c>
    </row>
    <row r="197" spans="1:9" x14ac:dyDescent="0.3">
      <c r="A197">
        <v>2021</v>
      </c>
      <c r="B197" t="s">
        <v>31</v>
      </c>
      <c r="C197" t="s">
        <v>10</v>
      </c>
      <c r="D197" t="s">
        <v>11</v>
      </c>
      <c r="E197">
        <v>3566</v>
      </c>
      <c r="F197" s="9">
        <v>4577.3</v>
      </c>
      <c r="G197" s="9">
        <v>5126.576</v>
      </c>
      <c r="H197" s="9">
        <v>915.46</v>
      </c>
      <c r="I197" t="s">
        <v>12</v>
      </c>
    </row>
    <row r="198" spans="1:9" x14ac:dyDescent="0.3">
      <c r="A198">
        <v>2021</v>
      </c>
      <c r="B198" t="s">
        <v>31</v>
      </c>
      <c r="C198" t="s">
        <v>10</v>
      </c>
      <c r="D198" t="s">
        <v>13</v>
      </c>
      <c r="E198">
        <v>2498</v>
      </c>
      <c r="F198" s="9">
        <v>8000</v>
      </c>
      <c r="G198" s="9">
        <v>8960</v>
      </c>
      <c r="H198" s="9">
        <v>1600</v>
      </c>
      <c r="I198" t="s">
        <v>12</v>
      </c>
    </row>
    <row r="199" spans="1:9" x14ac:dyDescent="0.3">
      <c r="A199">
        <v>2021</v>
      </c>
      <c r="B199" t="s">
        <v>31</v>
      </c>
      <c r="C199" t="s">
        <v>14</v>
      </c>
      <c r="D199" t="s">
        <v>15</v>
      </c>
      <c r="E199">
        <v>1245</v>
      </c>
      <c r="F199" s="9">
        <v>4577.2</v>
      </c>
      <c r="G199" s="9">
        <v>5126.4639999999999</v>
      </c>
      <c r="H199" s="9">
        <v>915.44</v>
      </c>
      <c r="I199" t="s">
        <v>12</v>
      </c>
    </row>
    <row r="200" spans="1:9" x14ac:dyDescent="0.3">
      <c r="A200">
        <v>2021</v>
      </c>
      <c r="B200" t="s">
        <v>31</v>
      </c>
      <c r="C200" t="s">
        <v>16</v>
      </c>
      <c r="D200" t="s">
        <v>17</v>
      </c>
      <c r="E200">
        <v>644</v>
      </c>
      <c r="F200" s="9">
        <v>5743.5</v>
      </c>
      <c r="G200" s="9">
        <v>6432.72</v>
      </c>
      <c r="H200" s="9">
        <v>1148.7</v>
      </c>
      <c r="I200" t="s">
        <v>12</v>
      </c>
    </row>
    <row r="201" spans="1:9" x14ac:dyDescent="0.3">
      <c r="A201">
        <v>2021</v>
      </c>
      <c r="B201" t="s">
        <v>31</v>
      </c>
      <c r="C201" t="s">
        <v>18</v>
      </c>
      <c r="D201" t="s">
        <v>19</v>
      </c>
      <c r="E201">
        <v>643</v>
      </c>
      <c r="F201" s="9">
        <v>7000</v>
      </c>
      <c r="G201" s="9">
        <v>7840</v>
      </c>
      <c r="H201" s="9">
        <v>1400</v>
      </c>
      <c r="I201" t="s">
        <v>12</v>
      </c>
    </row>
    <row r="202" spans="1:9" x14ac:dyDescent="0.3">
      <c r="A202">
        <v>2021</v>
      </c>
      <c r="B202" t="s">
        <v>31</v>
      </c>
      <c r="C202" t="s">
        <v>16</v>
      </c>
      <c r="D202" t="s">
        <v>20</v>
      </c>
      <c r="E202">
        <v>455</v>
      </c>
      <c r="F202" s="9">
        <v>4578.6000000000004</v>
      </c>
      <c r="G202" s="9">
        <v>5128.0320000000002</v>
      </c>
      <c r="H202" s="9">
        <v>915.72000000000014</v>
      </c>
      <c r="I202" t="s">
        <v>12</v>
      </c>
    </row>
    <row r="203" spans="1:9" x14ac:dyDescent="0.3">
      <c r="A203">
        <v>2021</v>
      </c>
      <c r="B203" t="s">
        <v>31</v>
      </c>
      <c r="C203" t="s">
        <v>18</v>
      </c>
      <c r="D203" t="s">
        <v>21</v>
      </c>
      <c r="E203">
        <v>345</v>
      </c>
      <c r="F203" s="9">
        <v>7000</v>
      </c>
      <c r="G203" s="9">
        <v>7840</v>
      </c>
      <c r="H203" s="9">
        <v>1400</v>
      </c>
      <c r="I203" t="s">
        <v>12</v>
      </c>
    </row>
    <row r="204" spans="1:9" x14ac:dyDescent="0.3">
      <c r="A204">
        <v>2021</v>
      </c>
      <c r="B204" t="s">
        <v>31</v>
      </c>
      <c r="C204" t="s">
        <v>14</v>
      </c>
      <c r="D204" t="s">
        <v>22</v>
      </c>
      <c r="E204">
        <v>122</v>
      </c>
      <c r="F204" s="9">
        <v>100</v>
      </c>
      <c r="G204" s="9">
        <v>112</v>
      </c>
      <c r="H204" s="9">
        <v>20</v>
      </c>
      <c r="I204" t="s">
        <v>12</v>
      </c>
    </row>
    <row r="205" spans="1:9" x14ac:dyDescent="0.3">
      <c r="A205">
        <v>2021</v>
      </c>
      <c r="B205" t="s">
        <v>31</v>
      </c>
      <c r="C205" t="s">
        <v>23</v>
      </c>
      <c r="D205" t="s">
        <v>24</v>
      </c>
      <c r="E205">
        <v>78</v>
      </c>
      <c r="F205" s="9">
        <v>4577.2</v>
      </c>
      <c r="G205" s="9">
        <v>5126.4639999999999</v>
      </c>
      <c r="H205" s="9">
        <v>915.44</v>
      </c>
      <c r="I205" t="s">
        <v>12</v>
      </c>
    </row>
    <row r="206" spans="1:9" x14ac:dyDescent="0.3">
      <c r="A206">
        <v>2021</v>
      </c>
      <c r="B206" t="s">
        <v>31</v>
      </c>
      <c r="C206" t="s">
        <v>23</v>
      </c>
      <c r="D206" t="s">
        <v>25</v>
      </c>
      <c r="E206">
        <v>240</v>
      </c>
      <c r="F206" s="9">
        <v>4576.8999999999996</v>
      </c>
      <c r="G206" s="9">
        <v>5126.1279999999997</v>
      </c>
      <c r="H206" s="9">
        <v>915.38</v>
      </c>
      <c r="I206" t="s">
        <v>12</v>
      </c>
    </row>
    <row r="207" spans="1:9" x14ac:dyDescent="0.3">
      <c r="A207">
        <v>2021</v>
      </c>
      <c r="B207" t="s">
        <v>31</v>
      </c>
      <c r="C207" t="s">
        <v>23</v>
      </c>
      <c r="D207" t="s">
        <v>26</v>
      </c>
      <c r="E207">
        <v>5492.16</v>
      </c>
      <c r="F207" s="9">
        <v>200</v>
      </c>
      <c r="G207" s="9">
        <v>224</v>
      </c>
      <c r="H207" s="9">
        <v>40</v>
      </c>
      <c r="I207" t="s">
        <v>12</v>
      </c>
    </row>
    <row r="208" spans="1:9" x14ac:dyDescent="0.3">
      <c r="A208">
        <v>2021</v>
      </c>
      <c r="B208" t="s">
        <v>31</v>
      </c>
      <c r="C208" t="s">
        <v>23</v>
      </c>
      <c r="D208" t="s">
        <v>27</v>
      </c>
      <c r="E208">
        <v>240</v>
      </c>
      <c r="F208" s="9">
        <v>4576.8</v>
      </c>
      <c r="G208" s="9">
        <v>5126.0160000000005</v>
      </c>
      <c r="H208" s="9">
        <v>915.36000000000013</v>
      </c>
      <c r="I208" t="s">
        <v>12</v>
      </c>
    </row>
    <row r="209" spans="1:9" x14ac:dyDescent="0.3">
      <c r="A209">
        <v>2021</v>
      </c>
      <c r="B209" t="s">
        <v>31</v>
      </c>
      <c r="C209" t="s">
        <v>14</v>
      </c>
      <c r="D209" t="s">
        <v>28</v>
      </c>
      <c r="E209">
        <v>5492.76</v>
      </c>
      <c r="F209" s="9">
        <v>200</v>
      </c>
      <c r="G209" s="9">
        <v>224</v>
      </c>
      <c r="H209" s="9">
        <v>40</v>
      </c>
      <c r="I209" t="s">
        <v>12</v>
      </c>
    </row>
    <row r="210" spans="1:9" x14ac:dyDescent="0.3">
      <c r="A210">
        <v>2021</v>
      </c>
      <c r="B210" t="s">
        <v>31</v>
      </c>
      <c r="C210" t="s">
        <v>23</v>
      </c>
      <c r="D210" t="s">
        <v>30</v>
      </c>
      <c r="E210">
        <v>7920</v>
      </c>
      <c r="F210" s="9">
        <v>4577.3</v>
      </c>
      <c r="G210" s="9">
        <v>5126.576</v>
      </c>
      <c r="H210" s="9">
        <v>915.46</v>
      </c>
      <c r="I210" t="s">
        <v>12</v>
      </c>
    </row>
    <row r="211" spans="1:9" x14ac:dyDescent="0.3">
      <c r="A211">
        <v>2021</v>
      </c>
      <c r="B211" t="s">
        <v>31</v>
      </c>
      <c r="C211" t="s">
        <v>29</v>
      </c>
      <c r="D211" t="s">
        <v>29</v>
      </c>
      <c r="E211">
        <v>5492.76</v>
      </c>
      <c r="F211" s="9">
        <v>6600</v>
      </c>
      <c r="G211" s="9">
        <v>7392</v>
      </c>
      <c r="H211" s="9">
        <v>1320</v>
      </c>
      <c r="I211" t="s">
        <v>12</v>
      </c>
    </row>
    <row r="212" spans="1:9" x14ac:dyDescent="0.3">
      <c r="A212">
        <v>2021</v>
      </c>
      <c r="B212" t="s">
        <v>32</v>
      </c>
      <c r="C212" t="s">
        <v>10</v>
      </c>
      <c r="D212" t="s">
        <v>11</v>
      </c>
      <c r="E212">
        <v>9600</v>
      </c>
      <c r="F212" s="9">
        <v>4577.3</v>
      </c>
      <c r="G212" s="9">
        <v>5126.576</v>
      </c>
      <c r="H212" s="9">
        <v>915.46</v>
      </c>
      <c r="I212" t="s">
        <v>12</v>
      </c>
    </row>
    <row r="213" spans="1:9" x14ac:dyDescent="0.3">
      <c r="A213">
        <v>2021</v>
      </c>
      <c r="B213" t="s">
        <v>32</v>
      </c>
      <c r="C213" t="s">
        <v>10</v>
      </c>
      <c r="D213" t="s">
        <v>13</v>
      </c>
      <c r="E213">
        <v>5492.6399999999994</v>
      </c>
      <c r="F213" s="9">
        <v>8000</v>
      </c>
      <c r="G213" s="9">
        <v>8960</v>
      </c>
      <c r="H213" s="9">
        <v>1600</v>
      </c>
      <c r="I213" t="s">
        <v>12</v>
      </c>
    </row>
    <row r="214" spans="1:9" x14ac:dyDescent="0.3">
      <c r="A214">
        <v>2021</v>
      </c>
      <c r="B214" t="s">
        <v>32</v>
      </c>
      <c r="C214" t="s">
        <v>14</v>
      </c>
      <c r="D214" t="s">
        <v>15</v>
      </c>
      <c r="E214">
        <v>6892.2</v>
      </c>
      <c r="F214" s="9">
        <v>4577.2</v>
      </c>
      <c r="G214" s="9">
        <v>5126.4639999999999</v>
      </c>
      <c r="H214" s="9">
        <v>915.44</v>
      </c>
      <c r="I214" t="s">
        <v>12</v>
      </c>
    </row>
    <row r="215" spans="1:9" x14ac:dyDescent="0.3">
      <c r="A215">
        <v>2021</v>
      </c>
      <c r="B215" t="s">
        <v>32</v>
      </c>
      <c r="C215" t="s">
        <v>16</v>
      </c>
      <c r="D215" t="s">
        <v>17</v>
      </c>
      <c r="E215">
        <v>644</v>
      </c>
      <c r="F215" s="9">
        <v>5743.5</v>
      </c>
      <c r="G215" s="9">
        <v>6432.72</v>
      </c>
      <c r="H215" s="9">
        <v>1148.7</v>
      </c>
      <c r="I215" t="s">
        <v>12</v>
      </c>
    </row>
    <row r="216" spans="1:9" x14ac:dyDescent="0.3">
      <c r="A216">
        <v>2021</v>
      </c>
      <c r="B216" t="s">
        <v>32</v>
      </c>
      <c r="C216" t="s">
        <v>18</v>
      </c>
      <c r="D216" t="s">
        <v>19</v>
      </c>
      <c r="E216">
        <v>643</v>
      </c>
      <c r="F216" s="9">
        <v>7000</v>
      </c>
      <c r="G216" s="9">
        <v>7840</v>
      </c>
      <c r="H216" s="9">
        <v>1400</v>
      </c>
      <c r="I216" t="s">
        <v>12</v>
      </c>
    </row>
    <row r="217" spans="1:9" x14ac:dyDescent="0.3">
      <c r="A217">
        <v>2021</v>
      </c>
      <c r="B217" t="s">
        <v>32</v>
      </c>
      <c r="C217" t="s">
        <v>16</v>
      </c>
      <c r="D217" t="s">
        <v>20</v>
      </c>
      <c r="E217">
        <v>455</v>
      </c>
      <c r="F217" s="9">
        <v>4578.6000000000004</v>
      </c>
      <c r="G217" s="9">
        <v>5128.0320000000002</v>
      </c>
      <c r="H217" s="9">
        <v>915.72000000000014</v>
      </c>
      <c r="I217" t="s">
        <v>12</v>
      </c>
    </row>
    <row r="218" spans="1:9" x14ac:dyDescent="0.3">
      <c r="A218">
        <v>2021</v>
      </c>
      <c r="B218" t="s">
        <v>32</v>
      </c>
      <c r="C218" t="s">
        <v>18</v>
      </c>
      <c r="D218" t="s">
        <v>21</v>
      </c>
      <c r="E218">
        <v>345</v>
      </c>
      <c r="F218" s="9">
        <v>7000</v>
      </c>
      <c r="G218" s="9">
        <v>7840</v>
      </c>
      <c r="H218" s="9">
        <v>1400</v>
      </c>
      <c r="I218" t="s">
        <v>12</v>
      </c>
    </row>
    <row r="219" spans="1:9" x14ac:dyDescent="0.3">
      <c r="A219">
        <v>2021</v>
      </c>
      <c r="B219" t="s">
        <v>32</v>
      </c>
      <c r="C219" t="s">
        <v>14</v>
      </c>
      <c r="D219" t="s">
        <v>22</v>
      </c>
      <c r="E219">
        <v>122</v>
      </c>
      <c r="F219" s="9">
        <v>100</v>
      </c>
      <c r="G219" s="9">
        <v>112</v>
      </c>
      <c r="H219" s="9">
        <v>20</v>
      </c>
      <c r="I219" t="s">
        <v>12</v>
      </c>
    </row>
    <row r="220" spans="1:9" x14ac:dyDescent="0.3">
      <c r="A220">
        <v>2021</v>
      </c>
      <c r="B220" t="s">
        <v>32</v>
      </c>
      <c r="C220" t="s">
        <v>23</v>
      </c>
      <c r="D220" t="s">
        <v>24</v>
      </c>
      <c r="E220">
        <v>78</v>
      </c>
      <c r="F220" s="9">
        <v>4577.2</v>
      </c>
      <c r="G220" s="9">
        <v>5126.4639999999999</v>
      </c>
      <c r="H220" s="9">
        <v>915.44</v>
      </c>
      <c r="I220" t="s">
        <v>12</v>
      </c>
    </row>
    <row r="221" spans="1:9" x14ac:dyDescent="0.3">
      <c r="A221">
        <v>2021</v>
      </c>
      <c r="B221" t="s">
        <v>32</v>
      </c>
      <c r="C221" t="s">
        <v>23</v>
      </c>
      <c r="D221" t="s">
        <v>25</v>
      </c>
      <c r="E221">
        <v>76</v>
      </c>
      <c r="F221" s="9">
        <v>4576.8999999999996</v>
      </c>
      <c r="G221" s="9">
        <v>5126.1279999999997</v>
      </c>
      <c r="H221" s="9">
        <v>915.38</v>
      </c>
      <c r="I221" t="s">
        <v>12</v>
      </c>
    </row>
    <row r="222" spans="1:9" x14ac:dyDescent="0.3">
      <c r="A222">
        <v>2021</v>
      </c>
      <c r="B222" t="s">
        <v>32</v>
      </c>
      <c r="C222" t="s">
        <v>23</v>
      </c>
      <c r="D222" t="s">
        <v>26</v>
      </c>
      <c r="E222">
        <v>46</v>
      </c>
      <c r="F222" s="9">
        <v>200</v>
      </c>
      <c r="G222" s="9">
        <v>224</v>
      </c>
      <c r="H222" s="9">
        <v>40</v>
      </c>
      <c r="I222" t="s">
        <v>12</v>
      </c>
    </row>
    <row r="223" spans="1:9" x14ac:dyDescent="0.3">
      <c r="A223">
        <v>2021</v>
      </c>
      <c r="B223" t="s">
        <v>32</v>
      </c>
      <c r="C223" t="s">
        <v>23</v>
      </c>
      <c r="D223" t="s">
        <v>27</v>
      </c>
      <c r="E223">
        <v>34</v>
      </c>
      <c r="F223" s="9">
        <v>4576.8</v>
      </c>
      <c r="G223" s="9">
        <v>5126.0160000000005</v>
      </c>
      <c r="H223" s="9">
        <v>915.36000000000013</v>
      </c>
      <c r="I223" t="s">
        <v>12</v>
      </c>
    </row>
    <row r="224" spans="1:9" x14ac:dyDescent="0.3">
      <c r="A224">
        <v>2021</v>
      </c>
      <c r="B224" t="s">
        <v>32</v>
      </c>
      <c r="C224" t="s">
        <v>14</v>
      </c>
      <c r="D224" t="s">
        <v>28</v>
      </c>
      <c r="E224">
        <v>7</v>
      </c>
      <c r="F224" s="9">
        <v>200</v>
      </c>
      <c r="G224" s="9">
        <v>224</v>
      </c>
      <c r="H224" s="9">
        <v>40</v>
      </c>
      <c r="I224" t="s">
        <v>12</v>
      </c>
    </row>
    <row r="225" spans="1:9" x14ac:dyDescent="0.3">
      <c r="A225">
        <v>2021</v>
      </c>
      <c r="B225" t="s">
        <v>32</v>
      </c>
      <c r="C225" t="s">
        <v>23</v>
      </c>
      <c r="D225" t="s">
        <v>30</v>
      </c>
      <c r="E225">
        <v>3</v>
      </c>
      <c r="F225" s="9">
        <v>4577.3</v>
      </c>
      <c r="G225" s="9">
        <v>5126.576</v>
      </c>
      <c r="H225" s="9">
        <v>915.46</v>
      </c>
      <c r="I225" t="s">
        <v>12</v>
      </c>
    </row>
    <row r="226" spans="1:9" x14ac:dyDescent="0.3">
      <c r="A226">
        <v>2021</v>
      </c>
      <c r="B226" t="s">
        <v>32</v>
      </c>
      <c r="C226" t="s">
        <v>29</v>
      </c>
      <c r="D226" t="s">
        <v>29</v>
      </c>
      <c r="E226">
        <v>2</v>
      </c>
      <c r="F226" s="9">
        <v>6600</v>
      </c>
      <c r="G226" s="9">
        <v>7392</v>
      </c>
      <c r="H226" s="9">
        <v>1320</v>
      </c>
      <c r="I226" t="s">
        <v>12</v>
      </c>
    </row>
    <row r="227" spans="1:9" x14ac:dyDescent="0.3">
      <c r="A227">
        <v>2021</v>
      </c>
      <c r="B227" t="s">
        <v>34</v>
      </c>
      <c r="C227" t="s">
        <v>10</v>
      </c>
      <c r="D227" t="s">
        <v>11</v>
      </c>
      <c r="E227">
        <v>3566</v>
      </c>
      <c r="F227" s="9">
        <v>4577.3</v>
      </c>
      <c r="G227" s="9">
        <v>5126.576</v>
      </c>
      <c r="H227" s="9">
        <v>915.46</v>
      </c>
      <c r="I227" t="s">
        <v>12</v>
      </c>
    </row>
    <row r="228" spans="1:9" x14ac:dyDescent="0.3">
      <c r="A228">
        <v>2021</v>
      </c>
      <c r="B228" t="s">
        <v>34</v>
      </c>
      <c r="C228" t="s">
        <v>10</v>
      </c>
      <c r="D228" t="s">
        <v>13</v>
      </c>
      <c r="E228">
        <v>2498</v>
      </c>
      <c r="F228" s="9">
        <v>8000</v>
      </c>
      <c r="G228" s="9">
        <v>8960</v>
      </c>
      <c r="H228" s="9">
        <v>1600</v>
      </c>
      <c r="I228" t="s">
        <v>12</v>
      </c>
    </row>
    <row r="229" spans="1:9" x14ac:dyDescent="0.3">
      <c r="A229">
        <v>2021</v>
      </c>
      <c r="B229" t="s">
        <v>34</v>
      </c>
      <c r="C229" t="s">
        <v>14</v>
      </c>
      <c r="D229" t="s">
        <v>15</v>
      </c>
      <c r="E229">
        <v>1245</v>
      </c>
      <c r="F229" s="9">
        <v>4577.2</v>
      </c>
      <c r="G229" s="9">
        <v>5126.4639999999999</v>
      </c>
      <c r="H229" s="9">
        <v>915.44</v>
      </c>
      <c r="I229" t="s">
        <v>12</v>
      </c>
    </row>
    <row r="230" spans="1:9" x14ac:dyDescent="0.3">
      <c r="A230">
        <v>2021</v>
      </c>
      <c r="B230" t="s">
        <v>34</v>
      </c>
      <c r="C230" t="s">
        <v>16</v>
      </c>
      <c r="D230" t="s">
        <v>17</v>
      </c>
      <c r="E230">
        <v>644</v>
      </c>
      <c r="F230" s="9">
        <v>5743.5</v>
      </c>
      <c r="G230" s="9">
        <v>6432.72</v>
      </c>
      <c r="H230" s="9">
        <v>1148.7</v>
      </c>
      <c r="I230" t="s">
        <v>12</v>
      </c>
    </row>
    <row r="231" spans="1:9" x14ac:dyDescent="0.3">
      <c r="A231">
        <v>2021</v>
      </c>
      <c r="B231" t="s">
        <v>34</v>
      </c>
      <c r="C231" t="s">
        <v>18</v>
      </c>
      <c r="D231" t="s">
        <v>19</v>
      </c>
      <c r="E231">
        <v>643</v>
      </c>
      <c r="F231" s="9">
        <v>7000</v>
      </c>
      <c r="G231" s="9">
        <v>7840</v>
      </c>
      <c r="H231" s="9">
        <v>1400</v>
      </c>
      <c r="I231" t="s">
        <v>12</v>
      </c>
    </row>
    <row r="232" spans="1:9" x14ac:dyDescent="0.3">
      <c r="A232">
        <v>2021</v>
      </c>
      <c r="B232" t="s">
        <v>34</v>
      </c>
      <c r="C232" t="s">
        <v>16</v>
      </c>
      <c r="D232" t="s">
        <v>20</v>
      </c>
      <c r="E232">
        <v>455</v>
      </c>
      <c r="F232" s="9">
        <v>4578.6000000000004</v>
      </c>
      <c r="G232" s="9">
        <v>5128.0320000000002</v>
      </c>
      <c r="H232" s="9">
        <v>915.72000000000014</v>
      </c>
      <c r="I232" t="s">
        <v>12</v>
      </c>
    </row>
    <row r="233" spans="1:9" x14ac:dyDescent="0.3">
      <c r="A233">
        <v>2021</v>
      </c>
      <c r="B233" t="s">
        <v>34</v>
      </c>
      <c r="C233" t="s">
        <v>18</v>
      </c>
      <c r="D233" t="s">
        <v>21</v>
      </c>
      <c r="E233">
        <v>345</v>
      </c>
      <c r="F233" s="9">
        <v>7000</v>
      </c>
      <c r="G233" s="9">
        <v>7840</v>
      </c>
      <c r="H233" s="9">
        <v>1400</v>
      </c>
      <c r="I233" t="s">
        <v>12</v>
      </c>
    </row>
    <row r="234" spans="1:9" x14ac:dyDescent="0.3">
      <c r="A234">
        <v>2021</v>
      </c>
      <c r="B234" t="s">
        <v>34</v>
      </c>
      <c r="C234" t="s">
        <v>14</v>
      </c>
      <c r="D234" t="s">
        <v>22</v>
      </c>
      <c r="E234">
        <v>122</v>
      </c>
      <c r="F234" s="9">
        <v>100</v>
      </c>
      <c r="G234" s="9">
        <v>112</v>
      </c>
      <c r="H234" s="9">
        <v>20</v>
      </c>
      <c r="I234" t="s">
        <v>12</v>
      </c>
    </row>
    <row r="235" spans="1:9" x14ac:dyDescent="0.3">
      <c r="A235">
        <v>2021</v>
      </c>
      <c r="B235" t="s">
        <v>34</v>
      </c>
      <c r="C235" t="s">
        <v>23</v>
      </c>
      <c r="D235" t="s">
        <v>24</v>
      </c>
      <c r="E235">
        <v>78</v>
      </c>
      <c r="F235" s="9">
        <v>4577.2</v>
      </c>
      <c r="G235" s="9">
        <v>5126.4639999999999</v>
      </c>
      <c r="H235" s="9">
        <v>915.44</v>
      </c>
      <c r="I235" t="s">
        <v>12</v>
      </c>
    </row>
    <row r="236" spans="1:9" x14ac:dyDescent="0.3">
      <c r="A236">
        <v>2021</v>
      </c>
      <c r="B236" t="s">
        <v>34</v>
      </c>
      <c r="C236" t="s">
        <v>23</v>
      </c>
      <c r="D236" t="s">
        <v>25</v>
      </c>
      <c r="E236">
        <v>76</v>
      </c>
      <c r="F236" s="9">
        <v>4576.8999999999996</v>
      </c>
      <c r="G236" s="9">
        <v>5126.1279999999997</v>
      </c>
      <c r="H236" s="9">
        <v>915.38</v>
      </c>
      <c r="I236" t="s">
        <v>12</v>
      </c>
    </row>
    <row r="237" spans="1:9" x14ac:dyDescent="0.3">
      <c r="A237">
        <v>2021</v>
      </c>
      <c r="B237" t="s">
        <v>34</v>
      </c>
      <c r="C237" t="s">
        <v>23</v>
      </c>
      <c r="D237" t="s">
        <v>26</v>
      </c>
      <c r="E237">
        <v>46</v>
      </c>
      <c r="F237" s="9">
        <v>200</v>
      </c>
      <c r="G237" s="9">
        <v>224</v>
      </c>
      <c r="H237" s="9">
        <v>40</v>
      </c>
      <c r="I237" t="s">
        <v>12</v>
      </c>
    </row>
    <row r="238" spans="1:9" x14ac:dyDescent="0.3">
      <c r="A238">
        <v>2021</v>
      </c>
      <c r="B238" t="s">
        <v>34</v>
      </c>
      <c r="C238" t="s">
        <v>23</v>
      </c>
      <c r="D238" t="s">
        <v>27</v>
      </c>
      <c r="E238">
        <v>34</v>
      </c>
      <c r="F238" s="9">
        <v>4576.8</v>
      </c>
      <c r="G238" s="9">
        <v>5126.0160000000005</v>
      </c>
      <c r="H238" s="9">
        <v>915.36000000000013</v>
      </c>
      <c r="I238" t="s">
        <v>12</v>
      </c>
    </row>
    <row r="239" spans="1:9" x14ac:dyDescent="0.3">
      <c r="A239">
        <v>2021</v>
      </c>
      <c r="B239" t="s">
        <v>34</v>
      </c>
      <c r="C239" t="s">
        <v>14</v>
      </c>
      <c r="D239" t="s">
        <v>28</v>
      </c>
      <c r="E239">
        <v>7</v>
      </c>
      <c r="F239" s="9">
        <v>200</v>
      </c>
      <c r="G239" s="9">
        <v>224</v>
      </c>
      <c r="H239" s="9">
        <v>40</v>
      </c>
      <c r="I239" t="s">
        <v>12</v>
      </c>
    </row>
    <row r="240" spans="1:9" x14ac:dyDescent="0.3">
      <c r="A240">
        <v>2021</v>
      </c>
      <c r="B240" t="s">
        <v>34</v>
      </c>
      <c r="C240" t="s">
        <v>23</v>
      </c>
      <c r="D240" t="s">
        <v>30</v>
      </c>
      <c r="E240">
        <v>3</v>
      </c>
      <c r="F240" s="9">
        <v>4577.3</v>
      </c>
      <c r="G240" s="9">
        <v>5126.576</v>
      </c>
      <c r="H240" s="9">
        <v>915.46</v>
      </c>
      <c r="I240" t="s">
        <v>12</v>
      </c>
    </row>
    <row r="241" spans="1:9" x14ac:dyDescent="0.3">
      <c r="A241">
        <v>2021</v>
      </c>
      <c r="B241" t="s">
        <v>34</v>
      </c>
      <c r="C241" t="s">
        <v>29</v>
      </c>
      <c r="D241" t="s">
        <v>29</v>
      </c>
      <c r="E241">
        <v>2</v>
      </c>
      <c r="F241" s="9">
        <v>7920</v>
      </c>
      <c r="G241" s="9">
        <v>10296</v>
      </c>
      <c r="H241" s="9">
        <v>1584</v>
      </c>
      <c r="I241" t="s">
        <v>12</v>
      </c>
    </row>
    <row r="242" spans="1:9" x14ac:dyDescent="0.3">
      <c r="A242">
        <v>2021</v>
      </c>
      <c r="B242" t="s">
        <v>35</v>
      </c>
      <c r="C242" t="s">
        <v>10</v>
      </c>
      <c r="D242" t="s">
        <v>11</v>
      </c>
      <c r="E242">
        <v>3566</v>
      </c>
      <c r="F242" s="9">
        <v>5492.76</v>
      </c>
      <c r="G242" s="9">
        <v>7140.5879999999997</v>
      </c>
      <c r="H242" s="9">
        <v>1098.5520000000001</v>
      </c>
      <c r="I242" t="s">
        <v>12</v>
      </c>
    </row>
    <row r="243" spans="1:9" x14ac:dyDescent="0.3">
      <c r="A243">
        <v>2021</v>
      </c>
      <c r="B243" t="s">
        <v>35</v>
      </c>
      <c r="C243" t="s">
        <v>10</v>
      </c>
      <c r="D243" t="s">
        <v>13</v>
      </c>
      <c r="E243">
        <v>2498</v>
      </c>
      <c r="F243" s="9">
        <v>9600</v>
      </c>
      <c r="G243" s="9">
        <v>12480</v>
      </c>
      <c r="H243" s="9">
        <v>1920</v>
      </c>
      <c r="I243" t="s">
        <v>12</v>
      </c>
    </row>
    <row r="244" spans="1:9" x14ac:dyDescent="0.3">
      <c r="A244">
        <v>2021</v>
      </c>
      <c r="B244" t="s">
        <v>35</v>
      </c>
      <c r="C244" t="s">
        <v>14</v>
      </c>
      <c r="D244" t="s">
        <v>15</v>
      </c>
      <c r="E244">
        <v>1245</v>
      </c>
      <c r="F244" s="9">
        <v>5492.6399999999994</v>
      </c>
      <c r="G244" s="9">
        <v>7140.4319999999989</v>
      </c>
      <c r="H244" s="9">
        <v>1098.528</v>
      </c>
      <c r="I244" t="s">
        <v>12</v>
      </c>
    </row>
    <row r="245" spans="1:9" x14ac:dyDescent="0.3">
      <c r="A245">
        <v>2021</v>
      </c>
      <c r="B245" t="s">
        <v>35</v>
      </c>
      <c r="C245" t="s">
        <v>16</v>
      </c>
      <c r="D245" t="s">
        <v>17</v>
      </c>
      <c r="E245">
        <v>644</v>
      </c>
      <c r="F245" s="9">
        <v>6892.2</v>
      </c>
      <c r="G245" s="9">
        <v>8959.86</v>
      </c>
      <c r="H245" s="9">
        <v>1378.44</v>
      </c>
      <c r="I245" t="s">
        <v>12</v>
      </c>
    </row>
    <row r="246" spans="1:9" x14ac:dyDescent="0.3">
      <c r="A246">
        <v>2021</v>
      </c>
      <c r="B246" t="s">
        <v>35</v>
      </c>
      <c r="C246" t="s">
        <v>18</v>
      </c>
      <c r="D246" t="s">
        <v>19</v>
      </c>
      <c r="E246">
        <v>643</v>
      </c>
      <c r="F246" s="9">
        <v>8400</v>
      </c>
      <c r="G246" s="9">
        <v>10920</v>
      </c>
      <c r="H246" s="9">
        <v>1680</v>
      </c>
      <c r="I246" t="s">
        <v>12</v>
      </c>
    </row>
    <row r="247" spans="1:9" x14ac:dyDescent="0.3">
      <c r="A247">
        <v>2021</v>
      </c>
      <c r="B247" t="s">
        <v>35</v>
      </c>
      <c r="C247" t="s">
        <v>16</v>
      </c>
      <c r="D247" t="s">
        <v>20</v>
      </c>
      <c r="E247">
        <v>455</v>
      </c>
      <c r="F247" s="9">
        <v>5494.3200000000006</v>
      </c>
      <c r="G247" s="9">
        <v>7142.6160000000009</v>
      </c>
      <c r="H247" s="9">
        <v>1098.8640000000003</v>
      </c>
      <c r="I247" t="s">
        <v>12</v>
      </c>
    </row>
    <row r="248" spans="1:9" x14ac:dyDescent="0.3">
      <c r="A248">
        <v>2021</v>
      </c>
      <c r="B248" t="s">
        <v>35</v>
      </c>
      <c r="C248" t="s">
        <v>18</v>
      </c>
      <c r="D248" t="s">
        <v>21</v>
      </c>
      <c r="E248">
        <v>345</v>
      </c>
      <c r="F248" s="9">
        <v>8400</v>
      </c>
      <c r="G248" s="9">
        <v>10920</v>
      </c>
      <c r="H248" s="9">
        <v>1680</v>
      </c>
      <c r="I248" t="s">
        <v>12</v>
      </c>
    </row>
    <row r="249" spans="1:9" x14ac:dyDescent="0.3">
      <c r="A249">
        <v>2021</v>
      </c>
      <c r="B249" t="s">
        <v>35</v>
      </c>
      <c r="C249" t="s">
        <v>14</v>
      </c>
      <c r="D249" t="s">
        <v>22</v>
      </c>
      <c r="E249">
        <v>122</v>
      </c>
      <c r="F249" s="9">
        <v>120</v>
      </c>
      <c r="G249" s="9">
        <v>156</v>
      </c>
      <c r="H249" s="9">
        <v>24</v>
      </c>
      <c r="I249" t="s">
        <v>12</v>
      </c>
    </row>
    <row r="250" spans="1:9" x14ac:dyDescent="0.3">
      <c r="A250">
        <v>2021</v>
      </c>
      <c r="B250" t="s">
        <v>35</v>
      </c>
      <c r="C250" t="s">
        <v>23</v>
      </c>
      <c r="D250" t="s">
        <v>24</v>
      </c>
      <c r="E250">
        <v>78</v>
      </c>
      <c r="F250" s="9">
        <v>4577.2</v>
      </c>
      <c r="G250" s="9">
        <v>5126.4639999999999</v>
      </c>
      <c r="H250" s="9">
        <v>915.44</v>
      </c>
      <c r="I250" t="s">
        <v>12</v>
      </c>
    </row>
    <row r="251" spans="1:9" x14ac:dyDescent="0.3">
      <c r="A251">
        <v>2021</v>
      </c>
      <c r="B251" t="s">
        <v>35</v>
      </c>
      <c r="C251" t="s">
        <v>23</v>
      </c>
      <c r="D251" t="s">
        <v>25</v>
      </c>
      <c r="E251">
        <v>76</v>
      </c>
      <c r="F251" s="9">
        <v>4576.8999999999996</v>
      </c>
      <c r="G251" s="9">
        <v>5126.1279999999997</v>
      </c>
      <c r="H251" s="9">
        <v>915.38</v>
      </c>
      <c r="I251" t="s">
        <v>12</v>
      </c>
    </row>
    <row r="252" spans="1:9" x14ac:dyDescent="0.3">
      <c r="A252">
        <v>2021</v>
      </c>
      <c r="B252" t="s">
        <v>35</v>
      </c>
      <c r="C252" t="s">
        <v>23</v>
      </c>
      <c r="D252" t="s">
        <v>26</v>
      </c>
      <c r="E252">
        <v>46</v>
      </c>
      <c r="F252" s="9">
        <v>200</v>
      </c>
      <c r="G252" s="9">
        <v>224</v>
      </c>
      <c r="H252" s="9">
        <v>40</v>
      </c>
      <c r="I252" t="s">
        <v>12</v>
      </c>
    </row>
    <row r="253" spans="1:9" x14ac:dyDescent="0.3">
      <c r="A253">
        <v>2021</v>
      </c>
      <c r="B253" t="s">
        <v>35</v>
      </c>
      <c r="C253" t="s">
        <v>23</v>
      </c>
      <c r="D253" t="s">
        <v>27</v>
      </c>
      <c r="E253">
        <v>34</v>
      </c>
      <c r="F253" s="9">
        <v>4576.8</v>
      </c>
      <c r="G253" s="9">
        <v>5126.0160000000005</v>
      </c>
      <c r="H253" s="9">
        <v>915.36000000000013</v>
      </c>
      <c r="I253" t="s">
        <v>12</v>
      </c>
    </row>
    <row r="254" spans="1:9" x14ac:dyDescent="0.3">
      <c r="A254">
        <v>2021</v>
      </c>
      <c r="B254" t="s">
        <v>35</v>
      </c>
      <c r="C254" t="s">
        <v>14</v>
      </c>
      <c r="D254" t="s">
        <v>28</v>
      </c>
      <c r="E254">
        <v>7</v>
      </c>
      <c r="F254" s="9">
        <v>200</v>
      </c>
      <c r="G254" s="9">
        <v>224</v>
      </c>
      <c r="H254" s="9">
        <v>40</v>
      </c>
      <c r="I254" t="s">
        <v>12</v>
      </c>
    </row>
    <row r="255" spans="1:9" x14ac:dyDescent="0.3">
      <c r="A255">
        <v>2021</v>
      </c>
      <c r="B255" t="s">
        <v>35</v>
      </c>
      <c r="C255" t="s">
        <v>23</v>
      </c>
      <c r="D255" t="s">
        <v>30</v>
      </c>
      <c r="E255">
        <v>3</v>
      </c>
      <c r="F255" s="9">
        <v>4577.3</v>
      </c>
      <c r="G255" s="9">
        <v>5126.576</v>
      </c>
      <c r="H255" s="9">
        <v>915.46</v>
      </c>
      <c r="I255" t="s">
        <v>12</v>
      </c>
    </row>
    <row r="256" spans="1:9" x14ac:dyDescent="0.3">
      <c r="A256">
        <v>2021</v>
      </c>
      <c r="B256" t="s">
        <v>35</v>
      </c>
      <c r="C256" t="s">
        <v>29</v>
      </c>
      <c r="D256" t="s">
        <v>29</v>
      </c>
      <c r="E256">
        <v>2</v>
      </c>
      <c r="F256" s="9">
        <v>6600</v>
      </c>
      <c r="G256" s="9">
        <v>7392</v>
      </c>
      <c r="H256" s="9">
        <v>1320</v>
      </c>
      <c r="I256" t="s">
        <v>12</v>
      </c>
    </row>
    <row r="257" spans="1:9" x14ac:dyDescent="0.3">
      <c r="A257">
        <v>2021</v>
      </c>
      <c r="B257" t="s">
        <v>36</v>
      </c>
      <c r="C257" t="s">
        <v>10</v>
      </c>
      <c r="D257" t="s">
        <v>11</v>
      </c>
      <c r="E257">
        <v>3566</v>
      </c>
      <c r="F257" s="9">
        <v>4577.3</v>
      </c>
      <c r="G257" s="9">
        <v>5126.576</v>
      </c>
      <c r="H257" s="9">
        <v>915.46</v>
      </c>
      <c r="I257" t="s">
        <v>12</v>
      </c>
    </row>
    <row r="258" spans="1:9" x14ac:dyDescent="0.3">
      <c r="A258">
        <v>2021</v>
      </c>
      <c r="B258" t="s">
        <v>36</v>
      </c>
      <c r="C258" t="s">
        <v>10</v>
      </c>
      <c r="D258" t="s">
        <v>13</v>
      </c>
      <c r="E258">
        <v>2498</v>
      </c>
      <c r="F258" s="9">
        <v>8000</v>
      </c>
      <c r="G258" s="9">
        <v>8960</v>
      </c>
      <c r="H258" s="9">
        <v>1600</v>
      </c>
      <c r="I258" t="s">
        <v>12</v>
      </c>
    </row>
    <row r="259" spans="1:9" x14ac:dyDescent="0.3">
      <c r="A259">
        <v>2021</v>
      </c>
      <c r="B259" t="s">
        <v>36</v>
      </c>
      <c r="C259" t="s">
        <v>14</v>
      </c>
      <c r="D259" t="s">
        <v>15</v>
      </c>
      <c r="E259">
        <v>1245</v>
      </c>
      <c r="F259" s="9">
        <v>4577.2</v>
      </c>
      <c r="G259" s="9">
        <v>5126.4639999999999</v>
      </c>
      <c r="H259" s="9">
        <v>915.44</v>
      </c>
      <c r="I259" t="s">
        <v>12</v>
      </c>
    </row>
    <row r="260" spans="1:9" x14ac:dyDescent="0.3">
      <c r="A260">
        <v>2021</v>
      </c>
      <c r="B260" t="s">
        <v>36</v>
      </c>
      <c r="C260" t="s">
        <v>16</v>
      </c>
      <c r="D260" t="s">
        <v>17</v>
      </c>
      <c r="E260">
        <v>644</v>
      </c>
      <c r="F260" s="9">
        <v>5743.5</v>
      </c>
      <c r="G260" s="9">
        <v>6432.72</v>
      </c>
      <c r="H260" s="9">
        <v>1148.7</v>
      </c>
      <c r="I260" t="s">
        <v>12</v>
      </c>
    </row>
    <row r="261" spans="1:9" x14ac:dyDescent="0.3">
      <c r="A261">
        <v>2021</v>
      </c>
      <c r="B261" t="s">
        <v>36</v>
      </c>
      <c r="C261" t="s">
        <v>18</v>
      </c>
      <c r="D261" t="s">
        <v>19</v>
      </c>
      <c r="E261">
        <v>643</v>
      </c>
      <c r="F261" s="9">
        <v>7000</v>
      </c>
      <c r="G261" s="9">
        <v>7840</v>
      </c>
      <c r="H261" s="9">
        <v>1400</v>
      </c>
      <c r="I261" t="s">
        <v>12</v>
      </c>
    </row>
    <row r="262" spans="1:9" x14ac:dyDescent="0.3">
      <c r="A262">
        <v>2021</v>
      </c>
      <c r="B262" t="s">
        <v>36</v>
      </c>
      <c r="C262" t="s">
        <v>16</v>
      </c>
      <c r="D262" t="s">
        <v>20</v>
      </c>
      <c r="E262">
        <v>455</v>
      </c>
      <c r="F262" s="9">
        <v>4578.6000000000004</v>
      </c>
      <c r="G262" s="9">
        <v>5128.0320000000002</v>
      </c>
      <c r="H262" s="9">
        <v>915.72000000000014</v>
      </c>
      <c r="I262" t="s">
        <v>12</v>
      </c>
    </row>
    <row r="263" spans="1:9" x14ac:dyDescent="0.3">
      <c r="A263">
        <v>2021</v>
      </c>
      <c r="B263" t="s">
        <v>36</v>
      </c>
      <c r="C263" t="s">
        <v>18</v>
      </c>
      <c r="D263" t="s">
        <v>21</v>
      </c>
      <c r="E263">
        <v>345</v>
      </c>
      <c r="F263" s="9">
        <v>7000</v>
      </c>
      <c r="G263" s="9">
        <v>7840</v>
      </c>
      <c r="H263" s="9">
        <v>1400</v>
      </c>
      <c r="I263" t="s">
        <v>12</v>
      </c>
    </row>
    <row r="264" spans="1:9" x14ac:dyDescent="0.3">
      <c r="A264">
        <v>2021</v>
      </c>
      <c r="B264" t="s">
        <v>36</v>
      </c>
      <c r="C264" t="s">
        <v>14</v>
      </c>
      <c r="D264" t="s">
        <v>22</v>
      </c>
      <c r="E264">
        <v>122</v>
      </c>
      <c r="F264" s="9">
        <v>100</v>
      </c>
      <c r="G264" s="9">
        <v>112</v>
      </c>
      <c r="H264" s="9">
        <v>20</v>
      </c>
      <c r="I264" t="s">
        <v>12</v>
      </c>
    </row>
    <row r="265" spans="1:9" x14ac:dyDescent="0.3">
      <c r="A265">
        <v>2021</v>
      </c>
      <c r="B265" t="s">
        <v>36</v>
      </c>
      <c r="C265" t="s">
        <v>23</v>
      </c>
      <c r="D265" t="s">
        <v>24</v>
      </c>
      <c r="E265">
        <v>78</v>
      </c>
      <c r="F265" s="9">
        <v>4577.2</v>
      </c>
      <c r="G265" s="9">
        <v>5126.4639999999999</v>
      </c>
      <c r="H265" s="9">
        <v>915.44</v>
      </c>
      <c r="I265" t="s">
        <v>12</v>
      </c>
    </row>
    <row r="266" spans="1:9" x14ac:dyDescent="0.3">
      <c r="A266">
        <v>2021</v>
      </c>
      <c r="B266" t="s">
        <v>36</v>
      </c>
      <c r="C266" t="s">
        <v>23</v>
      </c>
      <c r="D266" t="s">
        <v>25</v>
      </c>
      <c r="E266">
        <v>5034.5899999999992</v>
      </c>
      <c r="F266" s="9">
        <v>4576.8999999999996</v>
      </c>
      <c r="G266" s="9">
        <v>5126.1279999999997</v>
      </c>
      <c r="H266" s="9">
        <v>915.38</v>
      </c>
      <c r="I266" t="s">
        <v>12</v>
      </c>
    </row>
    <row r="267" spans="1:9" x14ac:dyDescent="0.3">
      <c r="A267">
        <v>2021</v>
      </c>
      <c r="B267" t="s">
        <v>36</v>
      </c>
      <c r="C267" t="s">
        <v>23</v>
      </c>
      <c r="D267" t="s">
        <v>26</v>
      </c>
      <c r="E267">
        <v>220</v>
      </c>
      <c r="F267" s="9">
        <v>200</v>
      </c>
      <c r="G267" s="9">
        <v>224</v>
      </c>
      <c r="H267" s="9">
        <v>40</v>
      </c>
      <c r="I267" t="s">
        <v>12</v>
      </c>
    </row>
    <row r="268" spans="1:9" x14ac:dyDescent="0.3">
      <c r="A268">
        <v>2021</v>
      </c>
      <c r="B268" t="s">
        <v>36</v>
      </c>
      <c r="C268" t="s">
        <v>23</v>
      </c>
      <c r="D268" t="s">
        <v>27</v>
      </c>
      <c r="E268">
        <v>5034.4800000000005</v>
      </c>
      <c r="F268" s="9">
        <v>4576.8</v>
      </c>
      <c r="G268" s="9">
        <v>5126.0160000000005</v>
      </c>
      <c r="H268" s="9">
        <v>915.36000000000013</v>
      </c>
      <c r="I268" t="s">
        <v>12</v>
      </c>
    </row>
    <row r="269" spans="1:9" x14ac:dyDescent="0.3">
      <c r="A269">
        <v>2021</v>
      </c>
      <c r="B269" t="s">
        <v>36</v>
      </c>
      <c r="C269" t="s">
        <v>14</v>
      </c>
      <c r="D269" t="s">
        <v>28</v>
      </c>
      <c r="E269">
        <v>220</v>
      </c>
      <c r="F269" s="9">
        <v>200</v>
      </c>
      <c r="G269" s="9">
        <v>224</v>
      </c>
      <c r="H269" s="9">
        <v>40</v>
      </c>
      <c r="I269" t="s">
        <v>12</v>
      </c>
    </row>
    <row r="270" spans="1:9" x14ac:dyDescent="0.3">
      <c r="A270">
        <v>2021</v>
      </c>
      <c r="B270" t="s">
        <v>36</v>
      </c>
      <c r="C270" t="s">
        <v>29</v>
      </c>
      <c r="D270" t="s">
        <v>29</v>
      </c>
      <c r="E270">
        <v>7260</v>
      </c>
      <c r="F270" s="9">
        <v>6600</v>
      </c>
      <c r="G270" s="9">
        <v>7392</v>
      </c>
      <c r="H270" s="9">
        <v>1320</v>
      </c>
      <c r="I270" t="s">
        <v>12</v>
      </c>
    </row>
    <row r="271" spans="1:9" x14ac:dyDescent="0.3">
      <c r="A271">
        <v>2021</v>
      </c>
      <c r="B271" t="s">
        <v>36</v>
      </c>
      <c r="C271" t="s">
        <v>23</v>
      </c>
      <c r="D271" t="s">
        <v>30</v>
      </c>
      <c r="E271">
        <v>5035.0300000000007</v>
      </c>
      <c r="F271" s="9">
        <v>4577.3</v>
      </c>
      <c r="G271" s="9">
        <v>5126.576</v>
      </c>
      <c r="H271" s="9">
        <v>915.46</v>
      </c>
      <c r="I271" t="s">
        <v>12</v>
      </c>
    </row>
    <row r="272" spans="1:9" x14ac:dyDescent="0.3">
      <c r="A272">
        <v>2021</v>
      </c>
      <c r="B272" t="s">
        <v>37</v>
      </c>
      <c r="C272" t="s">
        <v>10</v>
      </c>
      <c r="D272" t="s">
        <v>11</v>
      </c>
      <c r="E272">
        <v>5035.0300000000007</v>
      </c>
      <c r="F272" s="9">
        <v>4577.3</v>
      </c>
      <c r="G272" s="9">
        <v>5126.576</v>
      </c>
      <c r="H272" s="9">
        <v>915.46</v>
      </c>
      <c r="I272" t="s">
        <v>12</v>
      </c>
    </row>
    <row r="273" spans="1:9" x14ac:dyDescent="0.3">
      <c r="A273">
        <v>2021</v>
      </c>
      <c r="B273" t="s">
        <v>37</v>
      </c>
      <c r="C273" t="s">
        <v>10</v>
      </c>
      <c r="D273" t="s">
        <v>13</v>
      </c>
      <c r="E273">
        <v>8800</v>
      </c>
      <c r="F273" s="9">
        <v>8000</v>
      </c>
      <c r="G273" s="9">
        <v>8960</v>
      </c>
      <c r="H273" s="9">
        <v>1600</v>
      </c>
      <c r="I273" t="s">
        <v>12</v>
      </c>
    </row>
    <row r="274" spans="1:9" x14ac:dyDescent="0.3">
      <c r="A274">
        <v>2021</v>
      </c>
      <c r="B274" t="s">
        <v>37</v>
      </c>
      <c r="C274" t="s">
        <v>14</v>
      </c>
      <c r="D274" t="s">
        <v>15</v>
      </c>
      <c r="E274">
        <v>5034.92</v>
      </c>
      <c r="F274" s="9">
        <v>4577.2</v>
      </c>
      <c r="G274" s="9">
        <v>5126.4639999999999</v>
      </c>
      <c r="H274" s="9">
        <v>915.44</v>
      </c>
      <c r="I274" t="s">
        <v>12</v>
      </c>
    </row>
    <row r="275" spans="1:9" x14ac:dyDescent="0.3">
      <c r="A275">
        <v>2021</v>
      </c>
      <c r="B275" t="s">
        <v>37</v>
      </c>
      <c r="C275" t="s">
        <v>16</v>
      </c>
      <c r="D275" t="s">
        <v>17</v>
      </c>
      <c r="E275">
        <v>644</v>
      </c>
      <c r="F275" s="9">
        <v>5743.5</v>
      </c>
      <c r="G275" s="9">
        <v>6432.72</v>
      </c>
      <c r="H275" s="9">
        <v>1148.7</v>
      </c>
      <c r="I275" t="s">
        <v>12</v>
      </c>
    </row>
    <row r="276" spans="1:9" x14ac:dyDescent="0.3">
      <c r="A276">
        <v>2021</v>
      </c>
      <c r="B276" t="s">
        <v>37</v>
      </c>
      <c r="C276" t="s">
        <v>18</v>
      </c>
      <c r="D276" t="s">
        <v>19</v>
      </c>
      <c r="E276">
        <v>643</v>
      </c>
      <c r="F276" s="9">
        <v>7000</v>
      </c>
      <c r="G276" s="9">
        <v>7840</v>
      </c>
      <c r="H276" s="9">
        <v>1400</v>
      </c>
      <c r="I276" t="s">
        <v>12</v>
      </c>
    </row>
    <row r="277" spans="1:9" x14ac:dyDescent="0.3">
      <c r="A277">
        <v>2021</v>
      </c>
      <c r="B277" t="s">
        <v>37</v>
      </c>
      <c r="C277" t="s">
        <v>16</v>
      </c>
      <c r="D277" t="s">
        <v>20</v>
      </c>
      <c r="E277">
        <v>455</v>
      </c>
      <c r="F277" s="9">
        <v>4578.6000000000004</v>
      </c>
      <c r="G277" s="9">
        <v>5128.0320000000002</v>
      </c>
      <c r="H277" s="9">
        <v>915.72000000000014</v>
      </c>
      <c r="I277" t="s">
        <v>12</v>
      </c>
    </row>
    <row r="278" spans="1:9" x14ac:dyDescent="0.3">
      <c r="A278">
        <v>2021</v>
      </c>
      <c r="B278" t="s">
        <v>37</v>
      </c>
      <c r="C278" t="s">
        <v>18</v>
      </c>
      <c r="D278" t="s">
        <v>21</v>
      </c>
      <c r="E278">
        <v>345</v>
      </c>
      <c r="F278" s="9">
        <v>7000</v>
      </c>
      <c r="G278" s="9">
        <v>7840</v>
      </c>
      <c r="H278" s="9">
        <v>1400</v>
      </c>
      <c r="I278" t="s">
        <v>12</v>
      </c>
    </row>
    <row r="279" spans="1:9" x14ac:dyDescent="0.3">
      <c r="A279">
        <v>2021</v>
      </c>
      <c r="B279" t="s">
        <v>37</v>
      </c>
      <c r="C279" t="s">
        <v>14</v>
      </c>
      <c r="D279" t="s">
        <v>22</v>
      </c>
      <c r="E279">
        <v>122</v>
      </c>
      <c r="F279" s="9">
        <v>100</v>
      </c>
      <c r="G279" s="9">
        <v>112</v>
      </c>
      <c r="H279" s="9">
        <v>20</v>
      </c>
      <c r="I279" t="s">
        <v>12</v>
      </c>
    </row>
    <row r="280" spans="1:9" x14ac:dyDescent="0.3">
      <c r="A280">
        <v>2021</v>
      </c>
      <c r="B280" t="s">
        <v>37</v>
      </c>
      <c r="C280" t="s">
        <v>23</v>
      </c>
      <c r="D280" t="s">
        <v>24</v>
      </c>
      <c r="E280">
        <v>78</v>
      </c>
      <c r="F280" s="9">
        <v>4577.2</v>
      </c>
      <c r="G280" s="9">
        <v>5126.4639999999999</v>
      </c>
      <c r="H280" s="9">
        <v>915.44</v>
      </c>
      <c r="I280" t="s">
        <v>12</v>
      </c>
    </row>
    <row r="281" spans="1:9" x14ac:dyDescent="0.3">
      <c r="A281">
        <v>2021</v>
      </c>
      <c r="B281" t="s">
        <v>37</v>
      </c>
      <c r="C281" t="s">
        <v>23</v>
      </c>
      <c r="D281" t="s">
        <v>25</v>
      </c>
      <c r="E281">
        <v>76</v>
      </c>
      <c r="F281" s="9">
        <v>4576.8999999999996</v>
      </c>
      <c r="G281" s="9">
        <v>5126.1279999999997</v>
      </c>
      <c r="H281" s="9">
        <v>915.38</v>
      </c>
      <c r="I281" t="s">
        <v>12</v>
      </c>
    </row>
    <row r="282" spans="1:9" x14ac:dyDescent="0.3">
      <c r="A282">
        <v>2021</v>
      </c>
      <c r="B282" t="s">
        <v>37</v>
      </c>
      <c r="C282" t="s">
        <v>23</v>
      </c>
      <c r="D282" t="s">
        <v>26</v>
      </c>
      <c r="E282">
        <v>46</v>
      </c>
      <c r="F282" s="9">
        <v>200</v>
      </c>
      <c r="G282" s="9">
        <v>224</v>
      </c>
      <c r="H282" s="9">
        <v>40</v>
      </c>
      <c r="I282" t="s">
        <v>12</v>
      </c>
    </row>
    <row r="283" spans="1:9" x14ac:dyDescent="0.3">
      <c r="A283">
        <v>2021</v>
      </c>
      <c r="B283" t="s">
        <v>37</v>
      </c>
      <c r="C283" t="s">
        <v>23</v>
      </c>
      <c r="D283" t="s">
        <v>27</v>
      </c>
      <c r="E283">
        <v>34</v>
      </c>
      <c r="F283" s="9">
        <v>4576.8</v>
      </c>
      <c r="G283" s="9">
        <v>5126.0160000000005</v>
      </c>
      <c r="H283" s="9">
        <v>915.36000000000013</v>
      </c>
      <c r="I283" t="s">
        <v>12</v>
      </c>
    </row>
    <row r="284" spans="1:9" x14ac:dyDescent="0.3">
      <c r="A284">
        <v>2021</v>
      </c>
      <c r="B284" t="s">
        <v>37</v>
      </c>
      <c r="C284" t="s">
        <v>14</v>
      </c>
      <c r="D284" t="s">
        <v>28</v>
      </c>
      <c r="E284">
        <v>7</v>
      </c>
      <c r="F284" s="9">
        <v>200</v>
      </c>
      <c r="G284" s="9">
        <v>224</v>
      </c>
      <c r="H284" s="9">
        <v>40</v>
      </c>
      <c r="I284" t="s">
        <v>12</v>
      </c>
    </row>
    <row r="285" spans="1:9" x14ac:dyDescent="0.3">
      <c r="A285">
        <v>2021</v>
      </c>
      <c r="B285" t="s">
        <v>37</v>
      </c>
      <c r="C285" t="s">
        <v>23</v>
      </c>
      <c r="D285" t="s">
        <v>30</v>
      </c>
      <c r="E285">
        <v>3</v>
      </c>
      <c r="F285" s="9">
        <v>4577.3</v>
      </c>
      <c r="G285" s="9">
        <v>5126.576</v>
      </c>
      <c r="H285" s="9">
        <v>915.46</v>
      </c>
      <c r="I285" t="s">
        <v>12</v>
      </c>
    </row>
    <row r="286" spans="1:9" x14ac:dyDescent="0.3">
      <c r="A286">
        <v>2021</v>
      </c>
      <c r="B286" t="s">
        <v>37</v>
      </c>
      <c r="C286" t="s">
        <v>29</v>
      </c>
      <c r="D286" t="s">
        <v>29</v>
      </c>
      <c r="E286">
        <v>2</v>
      </c>
      <c r="F286" s="9">
        <v>6600</v>
      </c>
      <c r="G286" s="9">
        <v>7392</v>
      </c>
      <c r="H286" s="9">
        <v>1320</v>
      </c>
      <c r="I286" t="s">
        <v>12</v>
      </c>
    </row>
    <row r="287" spans="1:9" x14ac:dyDescent="0.3">
      <c r="A287">
        <v>2021</v>
      </c>
      <c r="B287" t="s">
        <v>38</v>
      </c>
      <c r="C287" t="s">
        <v>10</v>
      </c>
      <c r="D287" t="s">
        <v>11</v>
      </c>
      <c r="E287">
        <v>3566</v>
      </c>
      <c r="F287" s="9">
        <v>4577.3</v>
      </c>
      <c r="G287" s="9">
        <v>5126.576</v>
      </c>
      <c r="H287" s="9">
        <v>915.46</v>
      </c>
      <c r="I287" t="s">
        <v>12</v>
      </c>
    </row>
    <row r="288" spans="1:9" x14ac:dyDescent="0.3">
      <c r="A288">
        <v>2021</v>
      </c>
      <c r="B288" t="s">
        <v>38</v>
      </c>
      <c r="C288" t="s">
        <v>10</v>
      </c>
      <c r="D288" t="s">
        <v>13</v>
      </c>
      <c r="E288">
        <v>2498</v>
      </c>
      <c r="F288" s="9">
        <v>8000</v>
      </c>
      <c r="G288" s="9">
        <v>8960</v>
      </c>
      <c r="H288" s="9">
        <v>1600</v>
      </c>
      <c r="I288" t="s">
        <v>12</v>
      </c>
    </row>
    <row r="289" spans="1:9" x14ac:dyDescent="0.3">
      <c r="A289">
        <v>2021</v>
      </c>
      <c r="B289" t="s">
        <v>38</v>
      </c>
      <c r="C289" t="s">
        <v>14</v>
      </c>
      <c r="D289" t="s">
        <v>15</v>
      </c>
      <c r="E289">
        <v>1245</v>
      </c>
      <c r="F289" s="9">
        <v>4577.2</v>
      </c>
      <c r="G289" s="9">
        <v>5126.4639999999999</v>
      </c>
      <c r="H289" s="9">
        <v>915.44</v>
      </c>
      <c r="I289" t="s">
        <v>12</v>
      </c>
    </row>
    <row r="290" spans="1:9" x14ac:dyDescent="0.3">
      <c r="A290">
        <v>2021</v>
      </c>
      <c r="B290" t="s">
        <v>38</v>
      </c>
      <c r="C290" t="s">
        <v>16</v>
      </c>
      <c r="D290" t="s">
        <v>17</v>
      </c>
      <c r="E290">
        <v>644</v>
      </c>
      <c r="F290" s="9">
        <v>5743.5</v>
      </c>
      <c r="G290" s="9">
        <v>6432.72</v>
      </c>
      <c r="H290" s="9">
        <v>1148.7</v>
      </c>
      <c r="I290" t="s">
        <v>12</v>
      </c>
    </row>
    <row r="291" spans="1:9" x14ac:dyDescent="0.3">
      <c r="A291">
        <v>2021</v>
      </c>
      <c r="B291" t="s">
        <v>38</v>
      </c>
      <c r="C291" t="s">
        <v>18</v>
      </c>
      <c r="D291" t="s">
        <v>19</v>
      </c>
      <c r="E291">
        <v>643</v>
      </c>
      <c r="F291" s="9">
        <v>7000</v>
      </c>
      <c r="G291" s="9">
        <v>7840</v>
      </c>
      <c r="H291" s="9">
        <v>1400</v>
      </c>
      <c r="I291" t="s">
        <v>12</v>
      </c>
    </row>
    <row r="292" spans="1:9" x14ac:dyDescent="0.3">
      <c r="A292">
        <v>2021</v>
      </c>
      <c r="B292" t="s">
        <v>38</v>
      </c>
      <c r="C292" t="s">
        <v>16</v>
      </c>
      <c r="D292" t="s">
        <v>20</v>
      </c>
      <c r="E292">
        <v>455</v>
      </c>
      <c r="F292" s="9">
        <v>5036.46</v>
      </c>
      <c r="G292" s="9">
        <v>5128.0320000000002</v>
      </c>
      <c r="H292" s="9">
        <v>1007.292</v>
      </c>
      <c r="I292" t="s">
        <v>12</v>
      </c>
    </row>
    <row r="293" spans="1:9" x14ac:dyDescent="0.3">
      <c r="A293">
        <v>2021</v>
      </c>
      <c r="B293" t="s">
        <v>38</v>
      </c>
      <c r="C293" t="s">
        <v>18</v>
      </c>
      <c r="D293" t="s">
        <v>21</v>
      </c>
      <c r="E293">
        <v>345</v>
      </c>
      <c r="F293" s="9">
        <v>7700</v>
      </c>
      <c r="G293" s="9">
        <v>7840</v>
      </c>
      <c r="H293" s="9">
        <v>1540</v>
      </c>
      <c r="I293" t="s">
        <v>12</v>
      </c>
    </row>
    <row r="294" spans="1:9" x14ac:dyDescent="0.3">
      <c r="A294">
        <v>2021</v>
      </c>
      <c r="B294" t="s">
        <v>38</v>
      </c>
      <c r="C294" t="s">
        <v>14</v>
      </c>
      <c r="D294" t="s">
        <v>22</v>
      </c>
      <c r="E294">
        <v>122</v>
      </c>
      <c r="F294" s="9">
        <v>110</v>
      </c>
      <c r="G294" s="9">
        <v>112</v>
      </c>
      <c r="H294" s="9">
        <v>22</v>
      </c>
      <c r="I294" t="s">
        <v>12</v>
      </c>
    </row>
    <row r="295" spans="1:9" x14ac:dyDescent="0.3">
      <c r="A295">
        <v>2021</v>
      </c>
      <c r="B295" t="s">
        <v>38</v>
      </c>
      <c r="C295" t="s">
        <v>23</v>
      </c>
      <c r="D295" t="s">
        <v>24</v>
      </c>
      <c r="E295">
        <v>78</v>
      </c>
      <c r="F295" s="9">
        <v>5034.92</v>
      </c>
      <c r="G295" s="9">
        <v>5126.4639999999999</v>
      </c>
      <c r="H295" s="9">
        <v>1006.984</v>
      </c>
      <c r="I295" t="s">
        <v>12</v>
      </c>
    </row>
    <row r="296" spans="1:9" x14ac:dyDescent="0.3">
      <c r="A296">
        <v>2021</v>
      </c>
      <c r="B296" t="s">
        <v>38</v>
      </c>
      <c r="C296" t="s">
        <v>23</v>
      </c>
      <c r="D296" t="s">
        <v>25</v>
      </c>
      <c r="E296">
        <v>76</v>
      </c>
      <c r="F296" s="9">
        <v>5034.5899999999992</v>
      </c>
      <c r="G296" s="9">
        <v>5126.1279999999997</v>
      </c>
      <c r="H296" s="9">
        <v>1006.9179999999999</v>
      </c>
      <c r="I296" t="s">
        <v>12</v>
      </c>
    </row>
    <row r="297" spans="1:9" x14ac:dyDescent="0.3">
      <c r="A297">
        <v>2021</v>
      </c>
      <c r="B297" t="s">
        <v>38</v>
      </c>
      <c r="C297" t="s">
        <v>23</v>
      </c>
      <c r="D297" t="s">
        <v>26</v>
      </c>
      <c r="E297">
        <v>46</v>
      </c>
      <c r="F297" s="9">
        <v>230</v>
      </c>
      <c r="G297" s="9">
        <v>224</v>
      </c>
      <c r="H297" s="9">
        <v>46</v>
      </c>
      <c r="I297" t="s">
        <v>12</v>
      </c>
    </row>
    <row r="298" spans="1:9" x14ac:dyDescent="0.3">
      <c r="A298">
        <v>2021</v>
      </c>
      <c r="B298" t="s">
        <v>38</v>
      </c>
      <c r="C298" t="s">
        <v>23</v>
      </c>
      <c r="D298" t="s">
        <v>27</v>
      </c>
      <c r="E298">
        <v>34</v>
      </c>
      <c r="F298" s="9">
        <v>5263.32</v>
      </c>
      <c r="G298" s="9">
        <v>5126.0160000000005</v>
      </c>
      <c r="H298" s="9">
        <v>1052.664</v>
      </c>
      <c r="I298" t="s">
        <v>12</v>
      </c>
    </row>
    <row r="299" spans="1:9" x14ac:dyDescent="0.3">
      <c r="A299">
        <v>2021</v>
      </c>
      <c r="B299" t="s">
        <v>38</v>
      </c>
      <c r="C299" t="s">
        <v>14</v>
      </c>
      <c r="D299" t="s">
        <v>28</v>
      </c>
      <c r="E299">
        <v>7</v>
      </c>
      <c r="F299" s="9">
        <v>230</v>
      </c>
      <c r="G299" s="9">
        <v>224</v>
      </c>
      <c r="H299" s="9">
        <v>46</v>
      </c>
      <c r="I299" t="s">
        <v>33</v>
      </c>
    </row>
    <row r="300" spans="1:9" x14ac:dyDescent="0.3">
      <c r="A300">
        <v>2021</v>
      </c>
      <c r="B300" t="s">
        <v>38</v>
      </c>
      <c r="C300" t="s">
        <v>23</v>
      </c>
      <c r="D300" t="s">
        <v>30</v>
      </c>
      <c r="E300">
        <v>3</v>
      </c>
      <c r="F300" s="9">
        <v>5263.8950000000004</v>
      </c>
      <c r="G300" s="9">
        <v>5126.576</v>
      </c>
      <c r="H300" s="9">
        <v>1052.7790000000002</v>
      </c>
      <c r="I300" t="s">
        <v>33</v>
      </c>
    </row>
    <row r="301" spans="1:9" x14ac:dyDescent="0.3">
      <c r="A301">
        <v>2021</v>
      </c>
      <c r="B301" t="s">
        <v>38</v>
      </c>
      <c r="C301" t="s">
        <v>29</v>
      </c>
      <c r="D301" t="s">
        <v>29</v>
      </c>
      <c r="E301">
        <v>2</v>
      </c>
      <c r="F301" s="9">
        <v>7590</v>
      </c>
      <c r="G301" s="9">
        <v>7392</v>
      </c>
      <c r="H301" s="9">
        <v>1518</v>
      </c>
      <c r="I301" t="s">
        <v>33</v>
      </c>
    </row>
    <row r="302" spans="1:9" x14ac:dyDescent="0.3">
      <c r="A302">
        <v>2021</v>
      </c>
      <c r="B302" t="s">
        <v>39</v>
      </c>
      <c r="C302" t="s">
        <v>10</v>
      </c>
      <c r="D302" t="s">
        <v>11</v>
      </c>
      <c r="E302">
        <v>3566</v>
      </c>
      <c r="F302" s="9">
        <v>5263.8950000000004</v>
      </c>
      <c r="G302" s="9">
        <v>5126.576</v>
      </c>
      <c r="H302" s="9">
        <v>1052.7790000000002</v>
      </c>
      <c r="I302" t="s">
        <v>33</v>
      </c>
    </row>
    <row r="303" spans="1:9" x14ac:dyDescent="0.3">
      <c r="A303">
        <v>2021</v>
      </c>
      <c r="B303" t="s">
        <v>39</v>
      </c>
      <c r="C303" t="s">
        <v>10</v>
      </c>
      <c r="D303" t="s">
        <v>13</v>
      </c>
      <c r="E303">
        <v>2498</v>
      </c>
      <c r="F303" s="9">
        <v>8800</v>
      </c>
      <c r="G303" s="9">
        <v>8960</v>
      </c>
      <c r="H303" s="9">
        <v>1760</v>
      </c>
      <c r="I303" t="s">
        <v>33</v>
      </c>
    </row>
    <row r="304" spans="1:9" x14ac:dyDescent="0.3">
      <c r="A304">
        <v>2021</v>
      </c>
      <c r="B304" t="s">
        <v>39</v>
      </c>
      <c r="C304" t="s">
        <v>14</v>
      </c>
      <c r="D304" t="s">
        <v>15</v>
      </c>
      <c r="E304">
        <v>1245</v>
      </c>
      <c r="F304" s="9">
        <v>5034.92</v>
      </c>
      <c r="G304" s="9">
        <v>5126.4639999999999</v>
      </c>
      <c r="H304" s="9">
        <v>1006.984</v>
      </c>
      <c r="I304" t="s">
        <v>33</v>
      </c>
    </row>
    <row r="305" spans="1:9" x14ac:dyDescent="0.3">
      <c r="A305">
        <v>2021</v>
      </c>
      <c r="B305" t="s">
        <v>39</v>
      </c>
      <c r="C305" t="s">
        <v>16</v>
      </c>
      <c r="D305" t="s">
        <v>17</v>
      </c>
      <c r="E305">
        <v>644</v>
      </c>
      <c r="F305" s="9">
        <v>6317.85</v>
      </c>
      <c r="G305" s="9">
        <v>6432.72</v>
      </c>
      <c r="H305" s="9">
        <v>1263.5700000000002</v>
      </c>
      <c r="I305" t="s">
        <v>33</v>
      </c>
    </row>
    <row r="306" spans="1:9" x14ac:dyDescent="0.3">
      <c r="A306">
        <v>2021</v>
      </c>
      <c r="B306" t="s">
        <v>39</v>
      </c>
      <c r="C306" t="s">
        <v>18</v>
      </c>
      <c r="D306" t="s">
        <v>19</v>
      </c>
      <c r="E306">
        <v>643</v>
      </c>
      <c r="F306" s="9">
        <v>7700</v>
      </c>
      <c r="G306" s="9">
        <v>7840</v>
      </c>
      <c r="H306" s="9">
        <v>1540</v>
      </c>
      <c r="I306" t="s">
        <v>33</v>
      </c>
    </row>
    <row r="307" spans="1:9" x14ac:dyDescent="0.3">
      <c r="A307">
        <v>2021</v>
      </c>
      <c r="B307" t="s">
        <v>39</v>
      </c>
      <c r="C307" t="s">
        <v>16</v>
      </c>
      <c r="D307" t="s">
        <v>20</v>
      </c>
      <c r="E307">
        <v>455</v>
      </c>
      <c r="F307" s="9">
        <v>5036.46</v>
      </c>
      <c r="G307" s="9">
        <v>5128.0320000000002</v>
      </c>
      <c r="H307" s="9">
        <v>1007.292</v>
      </c>
      <c r="I307" t="s">
        <v>33</v>
      </c>
    </row>
    <row r="308" spans="1:9" x14ac:dyDescent="0.3">
      <c r="A308">
        <v>2021</v>
      </c>
      <c r="B308" t="s">
        <v>39</v>
      </c>
      <c r="C308" t="s">
        <v>18</v>
      </c>
      <c r="D308" t="s">
        <v>21</v>
      </c>
      <c r="E308">
        <v>345</v>
      </c>
      <c r="F308" s="9">
        <v>7700</v>
      </c>
      <c r="G308" s="9">
        <v>7840</v>
      </c>
      <c r="H308" s="9">
        <v>1540</v>
      </c>
      <c r="I308" t="s">
        <v>33</v>
      </c>
    </row>
    <row r="309" spans="1:9" x14ac:dyDescent="0.3">
      <c r="A309">
        <v>2021</v>
      </c>
      <c r="B309" t="s">
        <v>39</v>
      </c>
      <c r="C309" t="s">
        <v>14</v>
      </c>
      <c r="D309" t="s">
        <v>22</v>
      </c>
      <c r="E309">
        <v>122</v>
      </c>
      <c r="F309" s="9">
        <v>110</v>
      </c>
      <c r="G309" s="9">
        <v>112</v>
      </c>
      <c r="H309" s="9">
        <v>22</v>
      </c>
      <c r="I309" t="s">
        <v>33</v>
      </c>
    </row>
    <row r="310" spans="1:9" x14ac:dyDescent="0.3">
      <c r="A310">
        <v>2021</v>
      </c>
      <c r="B310" t="s">
        <v>39</v>
      </c>
      <c r="C310" t="s">
        <v>23</v>
      </c>
      <c r="D310" t="s">
        <v>24</v>
      </c>
      <c r="E310">
        <v>78</v>
      </c>
      <c r="F310" s="9">
        <v>5034.92</v>
      </c>
      <c r="G310" s="9">
        <v>5126.4639999999999</v>
      </c>
      <c r="H310" s="9">
        <v>1006.984</v>
      </c>
      <c r="I310" t="s">
        <v>33</v>
      </c>
    </row>
    <row r="311" spans="1:9" x14ac:dyDescent="0.3">
      <c r="A311">
        <v>2021</v>
      </c>
      <c r="B311" t="s">
        <v>39</v>
      </c>
      <c r="C311" t="s">
        <v>23</v>
      </c>
      <c r="D311" t="s">
        <v>25</v>
      </c>
      <c r="E311">
        <v>76</v>
      </c>
      <c r="F311" s="9">
        <v>4576.8999999999996</v>
      </c>
      <c r="G311" s="9">
        <v>5126.1279999999997</v>
      </c>
      <c r="H311" s="9">
        <v>915.38</v>
      </c>
      <c r="I311" t="s">
        <v>33</v>
      </c>
    </row>
    <row r="312" spans="1:9" x14ac:dyDescent="0.3">
      <c r="A312">
        <v>2021</v>
      </c>
      <c r="B312" t="s">
        <v>39</v>
      </c>
      <c r="C312" t="s">
        <v>23</v>
      </c>
      <c r="D312" t="s">
        <v>26</v>
      </c>
      <c r="E312">
        <v>46</v>
      </c>
      <c r="F312" s="9">
        <v>200</v>
      </c>
      <c r="G312" s="9">
        <v>224</v>
      </c>
      <c r="H312" s="9">
        <v>40</v>
      </c>
      <c r="I312" t="s">
        <v>33</v>
      </c>
    </row>
    <row r="313" spans="1:9" x14ac:dyDescent="0.3">
      <c r="A313">
        <v>2021</v>
      </c>
      <c r="B313" t="s">
        <v>39</v>
      </c>
      <c r="C313" t="s">
        <v>23</v>
      </c>
      <c r="D313" t="s">
        <v>27</v>
      </c>
      <c r="E313">
        <v>34</v>
      </c>
      <c r="F313" s="9">
        <v>4576.8</v>
      </c>
      <c r="G313" s="9">
        <v>5126.0160000000005</v>
      </c>
      <c r="H313" s="9">
        <v>915.36000000000013</v>
      </c>
      <c r="I313" t="s">
        <v>33</v>
      </c>
    </row>
    <row r="314" spans="1:9" x14ac:dyDescent="0.3">
      <c r="A314">
        <v>2021</v>
      </c>
      <c r="B314" t="s">
        <v>39</v>
      </c>
      <c r="C314" t="s">
        <v>14</v>
      </c>
      <c r="D314" t="s">
        <v>28</v>
      </c>
      <c r="E314">
        <v>7</v>
      </c>
      <c r="F314" s="9">
        <v>200</v>
      </c>
      <c r="G314" s="9">
        <v>224</v>
      </c>
      <c r="H314" s="9">
        <v>40</v>
      </c>
      <c r="I314" t="s">
        <v>33</v>
      </c>
    </row>
    <row r="315" spans="1:9" x14ac:dyDescent="0.3">
      <c r="A315">
        <v>2021</v>
      </c>
      <c r="B315" t="s">
        <v>39</v>
      </c>
      <c r="C315" t="s">
        <v>23</v>
      </c>
      <c r="D315" t="s">
        <v>30</v>
      </c>
      <c r="E315">
        <v>3</v>
      </c>
      <c r="F315" s="9">
        <v>4577.3</v>
      </c>
      <c r="G315" s="9">
        <v>5126.576</v>
      </c>
      <c r="H315" s="9">
        <v>915.46</v>
      </c>
      <c r="I315" t="s">
        <v>33</v>
      </c>
    </row>
    <row r="316" spans="1:9" x14ac:dyDescent="0.3">
      <c r="A316">
        <v>2021</v>
      </c>
      <c r="B316" t="s">
        <v>39</v>
      </c>
      <c r="C316" t="s">
        <v>29</v>
      </c>
      <c r="D316" t="s">
        <v>29</v>
      </c>
      <c r="E316">
        <v>2</v>
      </c>
      <c r="F316" s="9">
        <v>6600</v>
      </c>
      <c r="G316" s="9">
        <v>7392</v>
      </c>
      <c r="H316" s="9">
        <v>1320</v>
      </c>
      <c r="I316" t="s">
        <v>33</v>
      </c>
    </row>
    <row r="317" spans="1:9" x14ac:dyDescent="0.3">
      <c r="A317">
        <v>2021</v>
      </c>
      <c r="B317" t="s">
        <v>40</v>
      </c>
      <c r="C317" t="s">
        <v>10</v>
      </c>
      <c r="D317" t="s">
        <v>11</v>
      </c>
      <c r="E317">
        <v>3566</v>
      </c>
      <c r="F317" s="9">
        <v>4577.3</v>
      </c>
      <c r="G317" s="9">
        <v>5126.576</v>
      </c>
      <c r="H317" s="9">
        <v>915.46</v>
      </c>
      <c r="I317" t="s">
        <v>33</v>
      </c>
    </row>
    <row r="318" spans="1:9" x14ac:dyDescent="0.3">
      <c r="A318">
        <v>2021</v>
      </c>
      <c r="B318" t="s">
        <v>40</v>
      </c>
      <c r="C318" t="s">
        <v>10</v>
      </c>
      <c r="D318" t="s">
        <v>13</v>
      </c>
      <c r="E318">
        <v>2498</v>
      </c>
      <c r="F318" s="9">
        <v>8000</v>
      </c>
      <c r="G318" s="9">
        <v>8960</v>
      </c>
      <c r="H318" s="9">
        <v>1600</v>
      </c>
      <c r="I318" t="s">
        <v>33</v>
      </c>
    </row>
    <row r="319" spans="1:9" x14ac:dyDescent="0.3">
      <c r="A319">
        <v>2021</v>
      </c>
      <c r="B319" t="s">
        <v>40</v>
      </c>
      <c r="C319" t="s">
        <v>14</v>
      </c>
      <c r="D319" t="s">
        <v>15</v>
      </c>
      <c r="E319">
        <v>1245</v>
      </c>
      <c r="F319" s="9">
        <v>4577.2</v>
      </c>
      <c r="G319" s="9">
        <v>5126.4639999999999</v>
      </c>
      <c r="H319" s="9">
        <v>915.44</v>
      </c>
      <c r="I319" t="s">
        <v>33</v>
      </c>
    </row>
    <row r="320" spans="1:9" x14ac:dyDescent="0.3">
      <c r="A320">
        <v>2021</v>
      </c>
      <c r="B320" t="s">
        <v>40</v>
      </c>
      <c r="C320" t="s">
        <v>16</v>
      </c>
      <c r="D320" t="s">
        <v>17</v>
      </c>
      <c r="E320">
        <v>644</v>
      </c>
      <c r="F320" s="9">
        <v>5743.5</v>
      </c>
      <c r="G320" s="9">
        <v>6432.72</v>
      </c>
      <c r="H320" s="9">
        <v>1148.7</v>
      </c>
      <c r="I320" t="s">
        <v>33</v>
      </c>
    </row>
    <row r="321" spans="1:9" x14ac:dyDescent="0.3">
      <c r="A321">
        <v>2021</v>
      </c>
      <c r="B321" t="s">
        <v>40</v>
      </c>
      <c r="C321" t="s">
        <v>18</v>
      </c>
      <c r="D321" t="s">
        <v>19</v>
      </c>
      <c r="E321">
        <v>643</v>
      </c>
      <c r="F321" s="9">
        <v>7000</v>
      </c>
      <c r="G321" s="9">
        <v>7840</v>
      </c>
      <c r="H321" s="9">
        <v>1400</v>
      </c>
      <c r="I321" t="s">
        <v>33</v>
      </c>
    </row>
    <row r="322" spans="1:9" x14ac:dyDescent="0.3">
      <c r="A322">
        <v>2021</v>
      </c>
      <c r="B322" t="s">
        <v>40</v>
      </c>
      <c r="C322" t="s">
        <v>16</v>
      </c>
      <c r="D322" t="s">
        <v>20</v>
      </c>
      <c r="E322">
        <v>455</v>
      </c>
      <c r="F322" s="9">
        <v>4578.6000000000004</v>
      </c>
      <c r="G322" s="9">
        <v>5128.0320000000002</v>
      </c>
      <c r="H322" s="9">
        <v>915.72000000000014</v>
      </c>
      <c r="I322" t="s">
        <v>12</v>
      </c>
    </row>
    <row r="323" spans="1:9" x14ac:dyDescent="0.3">
      <c r="A323">
        <v>2021</v>
      </c>
      <c r="B323" t="s">
        <v>40</v>
      </c>
      <c r="C323" t="s">
        <v>18</v>
      </c>
      <c r="D323" t="s">
        <v>21</v>
      </c>
      <c r="E323">
        <v>345</v>
      </c>
      <c r="F323" s="9">
        <v>7000</v>
      </c>
      <c r="G323" s="9">
        <v>7840</v>
      </c>
      <c r="H323" s="9">
        <v>1400</v>
      </c>
      <c r="I323" t="s">
        <v>12</v>
      </c>
    </row>
    <row r="324" spans="1:9" x14ac:dyDescent="0.3">
      <c r="A324">
        <v>2021</v>
      </c>
      <c r="B324" t="s">
        <v>40</v>
      </c>
      <c r="C324" t="s">
        <v>14</v>
      </c>
      <c r="D324" t="s">
        <v>22</v>
      </c>
      <c r="E324">
        <v>122</v>
      </c>
      <c r="F324" s="9">
        <v>100</v>
      </c>
      <c r="G324" s="9">
        <v>112</v>
      </c>
      <c r="H324" s="9">
        <v>20</v>
      </c>
      <c r="I324" t="s">
        <v>12</v>
      </c>
    </row>
    <row r="325" spans="1:9" x14ac:dyDescent="0.3">
      <c r="A325">
        <v>2021</v>
      </c>
      <c r="B325" t="s">
        <v>40</v>
      </c>
      <c r="C325" t="s">
        <v>23</v>
      </c>
      <c r="D325" t="s">
        <v>24</v>
      </c>
      <c r="E325">
        <v>78</v>
      </c>
      <c r="F325" s="9">
        <v>4577.2</v>
      </c>
      <c r="G325" s="9">
        <v>5126.4639999999999</v>
      </c>
      <c r="H325" s="9">
        <v>915.44</v>
      </c>
      <c r="I325" t="s">
        <v>12</v>
      </c>
    </row>
    <row r="326" spans="1:9" x14ac:dyDescent="0.3">
      <c r="A326">
        <v>2021</v>
      </c>
      <c r="B326" t="s">
        <v>40</v>
      </c>
      <c r="C326" t="s">
        <v>23</v>
      </c>
      <c r="D326" t="s">
        <v>25</v>
      </c>
      <c r="E326">
        <v>76</v>
      </c>
      <c r="F326" s="9">
        <v>4576.8999999999996</v>
      </c>
      <c r="G326" s="9">
        <v>5126.1279999999997</v>
      </c>
      <c r="H326" s="9">
        <v>915.38</v>
      </c>
      <c r="I326" t="s">
        <v>12</v>
      </c>
    </row>
    <row r="327" spans="1:9" x14ac:dyDescent="0.3">
      <c r="A327">
        <v>2021</v>
      </c>
      <c r="B327" t="s">
        <v>40</v>
      </c>
      <c r="C327" t="s">
        <v>23</v>
      </c>
      <c r="D327" t="s">
        <v>26</v>
      </c>
      <c r="E327">
        <v>46</v>
      </c>
      <c r="F327" s="9">
        <v>200</v>
      </c>
      <c r="G327" s="9">
        <v>224</v>
      </c>
      <c r="H327" s="9">
        <v>40</v>
      </c>
      <c r="I327" t="s">
        <v>12</v>
      </c>
    </row>
    <row r="328" spans="1:9" x14ac:dyDescent="0.3">
      <c r="A328">
        <v>2021</v>
      </c>
      <c r="B328" t="s">
        <v>40</v>
      </c>
      <c r="C328" t="s">
        <v>23</v>
      </c>
      <c r="D328" t="s">
        <v>27</v>
      </c>
      <c r="E328">
        <v>34</v>
      </c>
      <c r="F328" s="9">
        <v>4576.8</v>
      </c>
      <c r="G328" s="9">
        <v>5126.0160000000005</v>
      </c>
      <c r="H328" s="9">
        <v>915.36000000000013</v>
      </c>
      <c r="I328" t="s">
        <v>12</v>
      </c>
    </row>
    <row r="329" spans="1:9" x14ac:dyDescent="0.3">
      <c r="A329">
        <v>2021</v>
      </c>
      <c r="B329" t="s">
        <v>40</v>
      </c>
      <c r="C329" t="s">
        <v>14</v>
      </c>
      <c r="D329" t="s">
        <v>28</v>
      </c>
      <c r="E329">
        <v>7</v>
      </c>
      <c r="F329" s="9">
        <v>200</v>
      </c>
      <c r="G329" s="9">
        <v>224</v>
      </c>
      <c r="H329" s="9">
        <v>40</v>
      </c>
      <c r="I329" t="s">
        <v>12</v>
      </c>
    </row>
    <row r="330" spans="1:9" x14ac:dyDescent="0.3">
      <c r="A330">
        <v>2021</v>
      </c>
      <c r="B330" t="s">
        <v>40</v>
      </c>
      <c r="C330" t="s">
        <v>23</v>
      </c>
      <c r="D330" t="s">
        <v>30</v>
      </c>
      <c r="E330">
        <v>3</v>
      </c>
      <c r="F330" s="9">
        <v>4577.3</v>
      </c>
      <c r="G330" s="9">
        <v>5126.576</v>
      </c>
      <c r="H330" s="9">
        <v>915.46</v>
      </c>
      <c r="I330" t="s">
        <v>12</v>
      </c>
    </row>
    <row r="331" spans="1:9" x14ac:dyDescent="0.3">
      <c r="A331">
        <v>2021</v>
      </c>
      <c r="B331" t="s">
        <v>40</v>
      </c>
      <c r="C331" t="s">
        <v>29</v>
      </c>
      <c r="D331" t="s">
        <v>29</v>
      </c>
      <c r="E331">
        <v>2</v>
      </c>
      <c r="F331" s="9">
        <v>6600</v>
      </c>
      <c r="G331" s="9">
        <v>7392</v>
      </c>
      <c r="H331" s="9">
        <v>1320</v>
      </c>
      <c r="I331" t="s">
        <v>12</v>
      </c>
    </row>
    <row r="332" spans="1:9" x14ac:dyDescent="0.3">
      <c r="A332">
        <v>2021</v>
      </c>
      <c r="B332" t="s">
        <v>41</v>
      </c>
      <c r="C332" t="s">
        <v>10</v>
      </c>
      <c r="D332" t="s">
        <v>11</v>
      </c>
      <c r="E332">
        <v>3566</v>
      </c>
      <c r="F332" s="9">
        <v>4577.3</v>
      </c>
      <c r="G332" s="9">
        <v>5126.576</v>
      </c>
      <c r="H332" s="9">
        <v>915.46</v>
      </c>
      <c r="I332" t="s">
        <v>12</v>
      </c>
    </row>
    <row r="333" spans="1:9" x14ac:dyDescent="0.3">
      <c r="A333">
        <v>2021</v>
      </c>
      <c r="B333" t="s">
        <v>41</v>
      </c>
      <c r="C333" t="s">
        <v>10</v>
      </c>
      <c r="D333" t="s">
        <v>13</v>
      </c>
      <c r="E333">
        <v>2498</v>
      </c>
      <c r="F333" s="9">
        <v>8000</v>
      </c>
      <c r="G333" s="9">
        <v>8960</v>
      </c>
      <c r="H333" s="9">
        <v>1600</v>
      </c>
      <c r="I333" t="s">
        <v>12</v>
      </c>
    </row>
    <row r="334" spans="1:9" x14ac:dyDescent="0.3">
      <c r="A334">
        <v>2021</v>
      </c>
      <c r="B334" t="s">
        <v>41</v>
      </c>
      <c r="C334" t="s">
        <v>14</v>
      </c>
      <c r="D334" t="s">
        <v>15</v>
      </c>
      <c r="E334">
        <v>1245</v>
      </c>
      <c r="F334" s="9">
        <v>4577.2</v>
      </c>
      <c r="G334" s="9">
        <v>5126.4639999999999</v>
      </c>
      <c r="H334" s="9">
        <v>915.44</v>
      </c>
      <c r="I334" t="s">
        <v>12</v>
      </c>
    </row>
    <row r="335" spans="1:9" x14ac:dyDescent="0.3">
      <c r="A335">
        <v>2021</v>
      </c>
      <c r="B335" t="s">
        <v>41</v>
      </c>
      <c r="C335" t="s">
        <v>16</v>
      </c>
      <c r="D335" t="s">
        <v>17</v>
      </c>
      <c r="E335">
        <v>644</v>
      </c>
      <c r="F335" s="9">
        <v>5743.5</v>
      </c>
      <c r="G335" s="9">
        <v>6432.72</v>
      </c>
      <c r="H335" s="9">
        <v>1148.7</v>
      </c>
      <c r="I335" t="s">
        <v>12</v>
      </c>
    </row>
    <row r="336" spans="1:9" x14ac:dyDescent="0.3">
      <c r="A336">
        <v>2021</v>
      </c>
      <c r="B336" t="s">
        <v>41</v>
      </c>
      <c r="C336" t="s">
        <v>18</v>
      </c>
      <c r="D336" t="s">
        <v>19</v>
      </c>
      <c r="E336">
        <v>643</v>
      </c>
      <c r="F336" s="9">
        <v>7000</v>
      </c>
      <c r="G336" s="9">
        <v>7840</v>
      </c>
      <c r="H336" s="9">
        <v>1400</v>
      </c>
      <c r="I336" t="s">
        <v>12</v>
      </c>
    </row>
    <row r="337" spans="1:9" x14ac:dyDescent="0.3">
      <c r="A337">
        <v>2021</v>
      </c>
      <c r="B337" t="s">
        <v>41</v>
      </c>
      <c r="C337" t="s">
        <v>16</v>
      </c>
      <c r="D337" t="s">
        <v>20</v>
      </c>
      <c r="E337">
        <v>455</v>
      </c>
      <c r="F337" s="9">
        <v>4578.6000000000004</v>
      </c>
      <c r="G337" s="9">
        <v>5128.0320000000002</v>
      </c>
      <c r="H337" s="9">
        <v>915.72000000000014</v>
      </c>
      <c r="I337" t="s">
        <v>12</v>
      </c>
    </row>
    <row r="338" spans="1:9" x14ac:dyDescent="0.3">
      <c r="A338">
        <v>2021</v>
      </c>
      <c r="B338" t="s">
        <v>41</v>
      </c>
      <c r="C338" t="s">
        <v>18</v>
      </c>
      <c r="D338" t="s">
        <v>21</v>
      </c>
      <c r="E338">
        <v>345</v>
      </c>
      <c r="F338" s="9">
        <v>7000</v>
      </c>
      <c r="G338" s="9">
        <v>7840</v>
      </c>
      <c r="H338" s="9">
        <v>1400</v>
      </c>
      <c r="I338" t="s">
        <v>12</v>
      </c>
    </row>
    <row r="339" spans="1:9" x14ac:dyDescent="0.3">
      <c r="A339">
        <v>2021</v>
      </c>
      <c r="B339" t="s">
        <v>41</v>
      </c>
      <c r="C339" t="s">
        <v>14</v>
      </c>
      <c r="D339" t="s">
        <v>22</v>
      </c>
      <c r="E339">
        <v>122</v>
      </c>
      <c r="F339" s="9">
        <v>100</v>
      </c>
      <c r="G339" s="9">
        <v>112</v>
      </c>
      <c r="H339" s="9">
        <v>20</v>
      </c>
      <c r="I339" t="s">
        <v>12</v>
      </c>
    </row>
    <row r="340" spans="1:9" x14ac:dyDescent="0.3">
      <c r="A340">
        <v>2021</v>
      </c>
      <c r="B340" t="s">
        <v>41</v>
      </c>
      <c r="C340" t="s">
        <v>23</v>
      </c>
      <c r="D340" t="s">
        <v>24</v>
      </c>
      <c r="E340">
        <v>78</v>
      </c>
      <c r="F340" s="9">
        <v>4577.2</v>
      </c>
      <c r="G340" s="9">
        <v>5126.4639999999999</v>
      </c>
      <c r="H340" s="9">
        <v>915.44</v>
      </c>
      <c r="I340" t="s">
        <v>12</v>
      </c>
    </row>
    <row r="341" spans="1:9" x14ac:dyDescent="0.3">
      <c r="A341">
        <v>2021</v>
      </c>
      <c r="B341" t="s">
        <v>41</v>
      </c>
      <c r="C341" t="s">
        <v>23</v>
      </c>
      <c r="D341" t="s">
        <v>25</v>
      </c>
      <c r="E341">
        <v>76</v>
      </c>
      <c r="F341" s="9">
        <v>4576.8999999999996</v>
      </c>
      <c r="G341" s="9">
        <v>5126.1279999999997</v>
      </c>
      <c r="H341" s="9">
        <v>915.38</v>
      </c>
      <c r="I341" t="s">
        <v>12</v>
      </c>
    </row>
    <row r="342" spans="1:9" x14ac:dyDescent="0.3">
      <c r="A342">
        <v>2021</v>
      </c>
      <c r="B342" t="s">
        <v>41</v>
      </c>
      <c r="C342" t="s">
        <v>23</v>
      </c>
      <c r="D342" t="s">
        <v>26</v>
      </c>
      <c r="E342">
        <v>46</v>
      </c>
      <c r="F342" s="9">
        <v>200</v>
      </c>
      <c r="G342" s="9">
        <v>224</v>
      </c>
      <c r="H342" s="9">
        <v>40</v>
      </c>
      <c r="I342" t="s">
        <v>12</v>
      </c>
    </row>
    <row r="343" spans="1:9" x14ac:dyDescent="0.3">
      <c r="A343">
        <v>2021</v>
      </c>
      <c r="B343" t="s">
        <v>41</v>
      </c>
      <c r="C343" t="s">
        <v>23</v>
      </c>
      <c r="D343" t="s">
        <v>27</v>
      </c>
      <c r="E343">
        <v>34</v>
      </c>
      <c r="F343" s="9">
        <v>5492.16</v>
      </c>
      <c r="G343" s="9">
        <v>5126.0160000000005</v>
      </c>
      <c r="H343" s="9">
        <v>1098.432</v>
      </c>
      <c r="I343" t="s">
        <v>12</v>
      </c>
    </row>
    <row r="344" spans="1:9" x14ac:dyDescent="0.3">
      <c r="A344">
        <v>2021</v>
      </c>
      <c r="B344" t="s">
        <v>41</v>
      </c>
      <c r="C344" t="s">
        <v>14</v>
      </c>
      <c r="D344" t="s">
        <v>28</v>
      </c>
      <c r="E344">
        <v>7</v>
      </c>
      <c r="F344" s="9">
        <v>240</v>
      </c>
      <c r="G344" s="9">
        <v>224</v>
      </c>
      <c r="H344" s="9">
        <v>48</v>
      </c>
      <c r="I344" t="s">
        <v>12</v>
      </c>
    </row>
    <row r="345" spans="1:9" x14ac:dyDescent="0.3">
      <c r="A345">
        <v>2021</v>
      </c>
      <c r="B345" t="s">
        <v>41</v>
      </c>
      <c r="C345" t="s">
        <v>23</v>
      </c>
      <c r="D345" t="s">
        <v>30</v>
      </c>
      <c r="E345">
        <v>3</v>
      </c>
      <c r="F345" s="9">
        <v>5492.76</v>
      </c>
      <c r="G345" s="9">
        <v>5126.576</v>
      </c>
      <c r="H345" s="9">
        <v>1098.5520000000001</v>
      </c>
      <c r="I345" t="s">
        <v>12</v>
      </c>
    </row>
    <row r="346" spans="1:9" x14ac:dyDescent="0.3">
      <c r="A346">
        <v>2021</v>
      </c>
      <c r="B346" t="s">
        <v>41</v>
      </c>
      <c r="C346" t="s">
        <v>29</v>
      </c>
      <c r="D346" t="s">
        <v>29</v>
      </c>
      <c r="E346">
        <v>2</v>
      </c>
      <c r="F346" s="9">
        <v>7920</v>
      </c>
      <c r="G346" s="9">
        <v>7392</v>
      </c>
      <c r="H346" s="9">
        <v>1584</v>
      </c>
      <c r="I346" t="s">
        <v>12</v>
      </c>
    </row>
    <row r="347" spans="1:9" x14ac:dyDescent="0.3">
      <c r="A347">
        <v>2021</v>
      </c>
      <c r="B347" t="s">
        <v>42</v>
      </c>
      <c r="C347" t="s">
        <v>10</v>
      </c>
      <c r="D347" t="s">
        <v>11</v>
      </c>
      <c r="E347">
        <v>3566</v>
      </c>
      <c r="F347" s="9">
        <v>4577.3</v>
      </c>
      <c r="G347" s="9">
        <v>5126.576</v>
      </c>
      <c r="H347" s="9">
        <v>915.46</v>
      </c>
      <c r="I347" t="s">
        <v>12</v>
      </c>
    </row>
    <row r="348" spans="1:9" x14ac:dyDescent="0.3">
      <c r="A348">
        <v>2021</v>
      </c>
      <c r="B348" t="s">
        <v>42</v>
      </c>
      <c r="C348" t="s">
        <v>10</v>
      </c>
      <c r="D348" t="s">
        <v>13</v>
      </c>
      <c r="E348">
        <v>2498</v>
      </c>
      <c r="F348" s="9">
        <v>8000</v>
      </c>
      <c r="G348" s="9">
        <v>8960</v>
      </c>
      <c r="H348" s="9">
        <v>1600</v>
      </c>
      <c r="I348" t="s">
        <v>12</v>
      </c>
    </row>
    <row r="349" spans="1:9" x14ac:dyDescent="0.3">
      <c r="A349">
        <v>2021</v>
      </c>
      <c r="B349" t="s">
        <v>42</v>
      </c>
      <c r="C349" t="s">
        <v>14</v>
      </c>
      <c r="D349" t="s">
        <v>15</v>
      </c>
      <c r="E349">
        <v>1245</v>
      </c>
      <c r="F349" s="9">
        <v>4577.2</v>
      </c>
      <c r="G349" s="9">
        <v>5126.4639999999999</v>
      </c>
      <c r="H349" s="9">
        <v>915.44</v>
      </c>
      <c r="I349" t="s">
        <v>12</v>
      </c>
    </row>
    <row r="350" spans="1:9" x14ac:dyDescent="0.3">
      <c r="A350">
        <v>2021</v>
      </c>
      <c r="B350" t="s">
        <v>42</v>
      </c>
      <c r="C350" t="s">
        <v>16</v>
      </c>
      <c r="D350" t="s">
        <v>17</v>
      </c>
      <c r="E350">
        <v>644</v>
      </c>
      <c r="F350" s="9">
        <v>5743.5</v>
      </c>
      <c r="G350" s="9">
        <v>6432.72</v>
      </c>
      <c r="H350" s="9">
        <v>1148.7</v>
      </c>
      <c r="I350" t="s">
        <v>12</v>
      </c>
    </row>
    <row r="351" spans="1:9" x14ac:dyDescent="0.3">
      <c r="A351">
        <v>2021</v>
      </c>
      <c r="B351" t="s">
        <v>42</v>
      </c>
      <c r="C351" t="s">
        <v>18</v>
      </c>
      <c r="D351" t="s">
        <v>19</v>
      </c>
      <c r="E351">
        <v>643</v>
      </c>
      <c r="F351" s="9">
        <v>7000</v>
      </c>
      <c r="G351" s="9">
        <v>7840</v>
      </c>
      <c r="H351" s="9">
        <v>1400</v>
      </c>
      <c r="I351" t="s">
        <v>12</v>
      </c>
    </row>
    <row r="352" spans="1:9" x14ac:dyDescent="0.3">
      <c r="A352">
        <v>2021</v>
      </c>
      <c r="B352" t="s">
        <v>42</v>
      </c>
      <c r="C352" t="s">
        <v>16</v>
      </c>
      <c r="D352" t="s">
        <v>20</v>
      </c>
      <c r="E352">
        <v>455</v>
      </c>
      <c r="F352" s="9">
        <v>4578.6000000000004</v>
      </c>
      <c r="G352" s="9">
        <v>5128.0320000000002</v>
      </c>
      <c r="H352" s="9">
        <v>915.72000000000014</v>
      </c>
      <c r="I352" t="s">
        <v>12</v>
      </c>
    </row>
    <row r="353" spans="1:9" x14ac:dyDescent="0.3">
      <c r="A353">
        <v>2021</v>
      </c>
      <c r="B353" t="s">
        <v>42</v>
      </c>
      <c r="C353" t="s">
        <v>18</v>
      </c>
      <c r="D353" t="s">
        <v>21</v>
      </c>
      <c r="E353">
        <v>345</v>
      </c>
      <c r="F353" s="9">
        <v>7000</v>
      </c>
      <c r="G353" s="9">
        <v>7840</v>
      </c>
      <c r="H353" s="9">
        <v>1400</v>
      </c>
      <c r="I353" t="s">
        <v>12</v>
      </c>
    </row>
    <row r="354" spans="1:9" x14ac:dyDescent="0.3">
      <c r="A354">
        <v>2021</v>
      </c>
      <c r="B354" t="s">
        <v>42</v>
      </c>
      <c r="C354" t="s">
        <v>14</v>
      </c>
      <c r="D354" t="s">
        <v>22</v>
      </c>
      <c r="E354">
        <v>122</v>
      </c>
      <c r="F354" s="9">
        <v>100</v>
      </c>
      <c r="G354" s="9">
        <v>112</v>
      </c>
      <c r="H354" s="9">
        <v>20</v>
      </c>
      <c r="I354" t="s">
        <v>12</v>
      </c>
    </row>
    <row r="355" spans="1:9" x14ac:dyDescent="0.3">
      <c r="A355">
        <v>2021</v>
      </c>
      <c r="B355" t="s">
        <v>42</v>
      </c>
      <c r="C355" t="s">
        <v>23</v>
      </c>
      <c r="D355" t="s">
        <v>24</v>
      </c>
      <c r="E355">
        <v>78</v>
      </c>
      <c r="F355" s="9">
        <v>4577.2</v>
      </c>
      <c r="G355" s="9">
        <v>5126.4639999999999</v>
      </c>
      <c r="H355" s="9">
        <v>915.44</v>
      </c>
      <c r="I355" t="s">
        <v>12</v>
      </c>
    </row>
    <row r="356" spans="1:9" x14ac:dyDescent="0.3">
      <c r="A356">
        <v>2021</v>
      </c>
      <c r="B356" t="s">
        <v>42</v>
      </c>
      <c r="C356" t="s">
        <v>23</v>
      </c>
      <c r="D356" t="s">
        <v>25</v>
      </c>
      <c r="E356">
        <v>76</v>
      </c>
      <c r="F356" s="9">
        <v>4576.8999999999996</v>
      </c>
      <c r="G356" s="9">
        <v>5126.1279999999997</v>
      </c>
      <c r="H356" s="9">
        <v>915.38</v>
      </c>
      <c r="I356" t="s">
        <v>12</v>
      </c>
    </row>
    <row r="357" spans="1:9" x14ac:dyDescent="0.3">
      <c r="A357">
        <v>2021</v>
      </c>
      <c r="B357" t="s">
        <v>42</v>
      </c>
      <c r="C357" t="s">
        <v>23</v>
      </c>
      <c r="D357" t="s">
        <v>26</v>
      </c>
      <c r="E357">
        <v>46</v>
      </c>
      <c r="F357" s="9">
        <v>200</v>
      </c>
      <c r="G357" s="9">
        <v>224</v>
      </c>
      <c r="H357" s="9">
        <v>40</v>
      </c>
      <c r="I357" t="s">
        <v>12</v>
      </c>
    </row>
    <row r="358" spans="1:9" x14ac:dyDescent="0.3">
      <c r="A358">
        <v>2021</v>
      </c>
      <c r="B358" t="s">
        <v>42</v>
      </c>
      <c r="C358" t="s">
        <v>23</v>
      </c>
      <c r="D358" t="s">
        <v>27</v>
      </c>
      <c r="E358">
        <v>34</v>
      </c>
      <c r="F358" s="9">
        <v>4576.8</v>
      </c>
      <c r="G358" s="9">
        <v>5126.0160000000005</v>
      </c>
      <c r="H358" s="9">
        <v>915.36000000000013</v>
      </c>
      <c r="I358" t="s">
        <v>12</v>
      </c>
    </row>
    <row r="359" spans="1:9" x14ac:dyDescent="0.3">
      <c r="A359">
        <v>2021</v>
      </c>
      <c r="B359" t="s">
        <v>42</v>
      </c>
      <c r="C359" t="s">
        <v>14</v>
      </c>
      <c r="D359" t="s">
        <v>28</v>
      </c>
      <c r="E359">
        <v>7</v>
      </c>
      <c r="F359" s="9">
        <v>200</v>
      </c>
      <c r="G359" s="9">
        <v>224</v>
      </c>
      <c r="H359" s="9">
        <v>40</v>
      </c>
      <c r="I359" t="s">
        <v>12</v>
      </c>
    </row>
    <row r="360" spans="1:9" x14ac:dyDescent="0.3">
      <c r="A360">
        <v>2021</v>
      </c>
      <c r="B360" t="s">
        <v>42</v>
      </c>
      <c r="C360" t="s">
        <v>23</v>
      </c>
      <c r="D360" t="s">
        <v>30</v>
      </c>
      <c r="E360">
        <v>3</v>
      </c>
      <c r="F360" s="9">
        <v>4577.3</v>
      </c>
      <c r="G360" s="9">
        <v>5126.576</v>
      </c>
      <c r="H360" s="9">
        <v>915.46</v>
      </c>
      <c r="I360" t="s">
        <v>12</v>
      </c>
    </row>
    <row r="361" spans="1:9" x14ac:dyDescent="0.3">
      <c r="A361">
        <v>2021</v>
      </c>
      <c r="B361" t="s">
        <v>42</v>
      </c>
      <c r="C361" t="s">
        <v>29</v>
      </c>
      <c r="D361" t="s">
        <v>29</v>
      </c>
      <c r="E361">
        <v>2</v>
      </c>
      <c r="F361" s="9">
        <v>6600</v>
      </c>
      <c r="G361" s="9">
        <v>7392</v>
      </c>
      <c r="H361" s="9">
        <v>1320</v>
      </c>
      <c r="I361" t="s">
        <v>12</v>
      </c>
    </row>
    <row r="362" spans="1:9" x14ac:dyDescent="0.3">
      <c r="A362">
        <v>2022</v>
      </c>
      <c r="B362" t="s">
        <v>9</v>
      </c>
      <c r="C362" t="s">
        <v>10</v>
      </c>
      <c r="D362" t="s">
        <v>11</v>
      </c>
      <c r="E362">
        <v>3566</v>
      </c>
      <c r="F362" s="9">
        <v>5492.76</v>
      </c>
      <c r="G362" s="9">
        <v>5126.576</v>
      </c>
      <c r="H362" s="9">
        <v>1098.5520000000001</v>
      </c>
      <c r="I362" t="s">
        <v>12</v>
      </c>
    </row>
    <row r="363" spans="1:9" x14ac:dyDescent="0.3">
      <c r="A363">
        <v>2022</v>
      </c>
      <c r="B363" t="s">
        <v>9</v>
      </c>
      <c r="C363" t="s">
        <v>10</v>
      </c>
      <c r="D363" t="s">
        <v>13</v>
      </c>
      <c r="E363">
        <v>2498</v>
      </c>
      <c r="F363" s="9">
        <v>9600</v>
      </c>
      <c r="G363" s="9">
        <v>8960</v>
      </c>
      <c r="H363" s="9">
        <v>1920</v>
      </c>
      <c r="I363" t="s">
        <v>12</v>
      </c>
    </row>
    <row r="364" spans="1:9" x14ac:dyDescent="0.3">
      <c r="A364">
        <v>2022</v>
      </c>
      <c r="B364" t="s">
        <v>9</v>
      </c>
      <c r="C364" t="s">
        <v>14</v>
      </c>
      <c r="D364" t="s">
        <v>15</v>
      </c>
      <c r="E364">
        <v>1245</v>
      </c>
      <c r="F364" s="9">
        <v>5492.6399999999994</v>
      </c>
      <c r="G364" s="9">
        <v>5126.4639999999999</v>
      </c>
      <c r="H364" s="9">
        <v>1098.528</v>
      </c>
      <c r="I364" t="s">
        <v>33</v>
      </c>
    </row>
    <row r="365" spans="1:9" x14ac:dyDescent="0.3">
      <c r="A365">
        <v>2022</v>
      </c>
      <c r="B365" t="s">
        <v>9</v>
      </c>
      <c r="C365" t="s">
        <v>16</v>
      </c>
      <c r="D365" t="s">
        <v>17</v>
      </c>
      <c r="E365">
        <v>644</v>
      </c>
      <c r="F365" s="9">
        <v>6892.2</v>
      </c>
      <c r="G365" s="9">
        <v>6432.72</v>
      </c>
      <c r="H365" s="9">
        <v>1378.44</v>
      </c>
      <c r="I365" t="s">
        <v>33</v>
      </c>
    </row>
    <row r="366" spans="1:9" x14ac:dyDescent="0.3">
      <c r="A366">
        <v>2022</v>
      </c>
      <c r="B366" t="s">
        <v>9</v>
      </c>
      <c r="C366" t="s">
        <v>18</v>
      </c>
      <c r="D366" t="s">
        <v>19</v>
      </c>
      <c r="E366">
        <v>643</v>
      </c>
      <c r="F366" s="9">
        <v>8400</v>
      </c>
      <c r="G366" s="9">
        <v>7840</v>
      </c>
      <c r="H366" s="9">
        <v>1680</v>
      </c>
      <c r="I366" t="s">
        <v>33</v>
      </c>
    </row>
    <row r="367" spans="1:9" x14ac:dyDescent="0.3">
      <c r="A367">
        <v>2022</v>
      </c>
      <c r="B367" t="s">
        <v>9</v>
      </c>
      <c r="C367" t="s">
        <v>16</v>
      </c>
      <c r="D367" t="s">
        <v>20</v>
      </c>
      <c r="E367">
        <v>455</v>
      </c>
      <c r="F367" s="9">
        <v>5494.3200000000006</v>
      </c>
      <c r="G367" s="9">
        <v>5128.0320000000002</v>
      </c>
      <c r="H367" s="9">
        <v>1098.8640000000003</v>
      </c>
      <c r="I367" t="s">
        <v>33</v>
      </c>
    </row>
    <row r="368" spans="1:9" x14ac:dyDescent="0.3">
      <c r="A368">
        <v>2022</v>
      </c>
      <c r="B368" t="s">
        <v>9</v>
      </c>
      <c r="C368" t="s">
        <v>18</v>
      </c>
      <c r="D368" t="s">
        <v>21</v>
      </c>
      <c r="E368">
        <v>345</v>
      </c>
      <c r="F368" s="9">
        <v>8400</v>
      </c>
      <c r="G368" s="9">
        <v>7840</v>
      </c>
      <c r="H368" s="9">
        <v>1680</v>
      </c>
      <c r="I368" t="s">
        <v>33</v>
      </c>
    </row>
    <row r="369" spans="1:9" x14ac:dyDescent="0.3">
      <c r="A369">
        <v>2022</v>
      </c>
      <c r="B369" t="s">
        <v>9</v>
      </c>
      <c r="C369" t="s">
        <v>14</v>
      </c>
      <c r="D369" t="s">
        <v>22</v>
      </c>
      <c r="E369">
        <v>122</v>
      </c>
      <c r="F369" s="9">
        <v>120</v>
      </c>
      <c r="G369" s="9">
        <v>112</v>
      </c>
      <c r="H369" s="9">
        <v>24</v>
      </c>
      <c r="I369" t="s">
        <v>33</v>
      </c>
    </row>
    <row r="370" spans="1:9" x14ac:dyDescent="0.3">
      <c r="A370">
        <v>2022</v>
      </c>
      <c r="B370" t="s">
        <v>9</v>
      </c>
      <c r="C370" t="s">
        <v>23</v>
      </c>
      <c r="D370" t="s">
        <v>24</v>
      </c>
      <c r="E370">
        <v>78</v>
      </c>
      <c r="F370" s="9">
        <v>2288.6</v>
      </c>
      <c r="G370" s="9">
        <v>5126.4639999999999</v>
      </c>
      <c r="H370" s="9">
        <v>457.72</v>
      </c>
      <c r="I370" t="s">
        <v>33</v>
      </c>
    </row>
    <row r="371" spans="1:9" x14ac:dyDescent="0.3">
      <c r="A371">
        <v>2022</v>
      </c>
      <c r="B371" t="s">
        <v>9</v>
      </c>
      <c r="C371" t="s">
        <v>23</v>
      </c>
      <c r="D371" t="s">
        <v>25</v>
      </c>
      <c r="E371">
        <v>76</v>
      </c>
      <c r="F371" s="9">
        <v>2288.4499999999998</v>
      </c>
      <c r="G371" s="9">
        <v>5126.1279999999997</v>
      </c>
      <c r="H371" s="9">
        <v>457.69</v>
      </c>
      <c r="I371" t="s">
        <v>33</v>
      </c>
    </row>
    <row r="372" spans="1:9" x14ac:dyDescent="0.3">
      <c r="A372">
        <v>2022</v>
      </c>
      <c r="B372" t="s">
        <v>9</v>
      </c>
      <c r="C372" t="s">
        <v>23</v>
      </c>
      <c r="D372" t="s">
        <v>26</v>
      </c>
      <c r="E372">
        <v>46</v>
      </c>
      <c r="F372" s="9">
        <v>100</v>
      </c>
      <c r="G372" s="9">
        <v>224</v>
      </c>
      <c r="H372" s="9">
        <v>20</v>
      </c>
      <c r="I372" t="s">
        <v>33</v>
      </c>
    </row>
    <row r="373" spans="1:9" x14ac:dyDescent="0.3">
      <c r="A373">
        <v>2022</v>
      </c>
      <c r="B373" t="s">
        <v>9</v>
      </c>
      <c r="C373" t="s">
        <v>23</v>
      </c>
      <c r="D373" t="s">
        <v>27</v>
      </c>
      <c r="E373">
        <v>34</v>
      </c>
      <c r="F373" s="9">
        <v>2288.4</v>
      </c>
      <c r="G373" s="9">
        <v>5126.0160000000005</v>
      </c>
      <c r="H373" s="9">
        <v>457.68000000000006</v>
      </c>
      <c r="I373" t="s">
        <v>33</v>
      </c>
    </row>
    <row r="374" spans="1:9" x14ac:dyDescent="0.3">
      <c r="A374">
        <v>2022</v>
      </c>
      <c r="B374" t="s">
        <v>9</v>
      </c>
      <c r="C374" t="s">
        <v>14</v>
      </c>
      <c r="D374" t="s">
        <v>28</v>
      </c>
      <c r="E374">
        <v>7</v>
      </c>
      <c r="F374" s="9">
        <v>200</v>
      </c>
      <c r="G374" s="9">
        <v>224</v>
      </c>
      <c r="H374" s="9">
        <v>40</v>
      </c>
      <c r="I374" t="s">
        <v>33</v>
      </c>
    </row>
    <row r="375" spans="1:9" x14ac:dyDescent="0.3">
      <c r="A375">
        <v>2022</v>
      </c>
      <c r="B375" t="s">
        <v>9</v>
      </c>
      <c r="C375" t="s">
        <v>29</v>
      </c>
      <c r="D375" t="s">
        <v>29</v>
      </c>
      <c r="E375">
        <v>3</v>
      </c>
      <c r="F375" s="9">
        <v>4577.3</v>
      </c>
      <c r="G375" s="9">
        <v>7392</v>
      </c>
      <c r="H375" s="9">
        <v>915.46</v>
      </c>
      <c r="I375" t="s">
        <v>33</v>
      </c>
    </row>
    <row r="376" spans="1:9" x14ac:dyDescent="0.3">
      <c r="A376">
        <v>2022</v>
      </c>
      <c r="B376" t="s">
        <v>9</v>
      </c>
      <c r="C376" t="s">
        <v>23</v>
      </c>
      <c r="D376" t="s">
        <v>30</v>
      </c>
      <c r="E376">
        <v>3</v>
      </c>
      <c r="F376" s="9">
        <v>3300</v>
      </c>
      <c r="G376" s="9">
        <v>5126.576</v>
      </c>
      <c r="H376" s="9">
        <v>660</v>
      </c>
      <c r="I376" t="s">
        <v>33</v>
      </c>
    </row>
    <row r="377" spans="1:9" x14ac:dyDescent="0.3">
      <c r="A377">
        <v>2022</v>
      </c>
      <c r="B377" t="s">
        <v>31</v>
      </c>
      <c r="C377" t="s">
        <v>10</v>
      </c>
      <c r="D377" t="s">
        <v>11</v>
      </c>
      <c r="E377">
        <v>3566</v>
      </c>
      <c r="F377" s="9">
        <v>4577.3</v>
      </c>
      <c r="G377" s="9">
        <v>5126.576</v>
      </c>
      <c r="H377" s="9">
        <v>915.46</v>
      </c>
      <c r="I377" t="s">
        <v>33</v>
      </c>
    </row>
    <row r="378" spans="1:9" x14ac:dyDescent="0.3">
      <c r="A378">
        <v>2022</v>
      </c>
      <c r="B378" t="s">
        <v>31</v>
      </c>
      <c r="C378" t="s">
        <v>10</v>
      </c>
      <c r="D378" t="s">
        <v>13</v>
      </c>
      <c r="E378">
        <v>2498</v>
      </c>
      <c r="F378" s="9">
        <v>8000</v>
      </c>
      <c r="G378" s="9">
        <v>8960</v>
      </c>
      <c r="H378" s="9">
        <v>1600</v>
      </c>
      <c r="I378" t="s">
        <v>33</v>
      </c>
    </row>
    <row r="379" spans="1:9" x14ac:dyDescent="0.3">
      <c r="A379">
        <v>2022</v>
      </c>
      <c r="B379" t="s">
        <v>31</v>
      </c>
      <c r="C379" t="s">
        <v>14</v>
      </c>
      <c r="D379" t="s">
        <v>15</v>
      </c>
      <c r="E379">
        <v>1245</v>
      </c>
      <c r="F379" s="9">
        <v>4577.2</v>
      </c>
      <c r="G379" s="9">
        <v>5126.4639999999999</v>
      </c>
      <c r="H379" s="9">
        <v>915.44</v>
      </c>
      <c r="I379" t="s">
        <v>33</v>
      </c>
    </row>
    <row r="380" spans="1:9" x14ac:dyDescent="0.3">
      <c r="A380">
        <v>2022</v>
      </c>
      <c r="B380" t="s">
        <v>31</v>
      </c>
      <c r="C380" t="s">
        <v>16</v>
      </c>
      <c r="D380" t="s">
        <v>17</v>
      </c>
      <c r="E380">
        <v>644</v>
      </c>
      <c r="F380" s="9">
        <v>5743.5</v>
      </c>
      <c r="G380" s="9">
        <v>6432.72</v>
      </c>
      <c r="H380" s="9">
        <v>1148.7</v>
      </c>
      <c r="I380" t="s">
        <v>33</v>
      </c>
    </row>
    <row r="381" spans="1:9" x14ac:dyDescent="0.3">
      <c r="A381">
        <v>2022</v>
      </c>
      <c r="B381" t="s">
        <v>31</v>
      </c>
      <c r="C381" t="s">
        <v>18</v>
      </c>
      <c r="D381" t="s">
        <v>19</v>
      </c>
      <c r="E381">
        <v>643</v>
      </c>
      <c r="F381" s="9">
        <v>7000</v>
      </c>
      <c r="G381" s="9">
        <v>7840</v>
      </c>
      <c r="H381" s="9">
        <v>1400</v>
      </c>
      <c r="I381" t="s">
        <v>33</v>
      </c>
    </row>
    <row r="382" spans="1:9" x14ac:dyDescent="0.3">
      <c r="A382">
        <v>2022</v>
      </c>
      <c r="B382" t="s">
        <v>31</v>
      </c>
      <c r="C382" t="s">
        <v>16</v>
      </c>
      <c r="D382" t="s">
        <v>20</v>
      </c>
      <c r="E382">
        <v>455</v>
      </c>
      <c r="F382" s="9">
        <v>4578.6000000000004</v>
      </c>
      <c r="G382" s="9">
        <v>5128.0320000000002</v>
      </c>
      <c r="H382" s="9">
        <v>915.72000000000014</v>
      </c>
      <c r="I382" t="s">
        <v>33</v>
      </c>
    </row>
    <row r="383" spans="1:9" x14ac:dyDescent="0.3">
      <c r="A383">
        <v>2022</v>
      </c>
      <c r="B383" t="s">
        <v>31</v>
      </c>
      <c r="C383" t="s">
        <v>18</v>
      </c>
      <c r="D383" t="s">
        <v>21</v>
      </c>
      <c r="E383">
        <v>345</v>
      </c>
      <c r="F383" s="9">
        <v>7000</v>
      </c>
      <c r="G383" s="9">
        <v>7840</v>
      </c>
      <c r="H383" s="9">
        <v>1400</v>
      </c>
      <c r="I383" t="s">
        <v>33</v>
      </c>
    </row>
    <row r="384" spans="1:9" x14ac:dyDescent="0.3">
      <c r="A384">
        <v>2022</v>
      </c>
      <c r="B384" t="s">
        <v>31</v>
      </c>
      <c r="C384" t="s">
        <v>14</v>
      </c>
      <c r="D384" t="s">
        <v>22</v>
      </c>
      <c r="E384">
        <v>122</v>
      </c>
      <c r="F384" s="9">
        <v>100</v>
      </c>
      <c r="G384" s="9">
        <v>112</v>
      </c>
      <c r="H384" s="9">
        <v>20</v>
      </c>
      <c r="I384" t="s">
        <v>33</v>
      </c>
    </row>
    <row r="385" spans="1:9" x14ac:dyDescent="0.3">
      <c r="A385">
        <v>2022</v>
      </c>
      <c r="B385" t="s">
        <v>31</v>
      </c>
      <c r="C385" t="s">
        <v>23</v>
      </c>
      <c r="D385" t="s">
        <v>24</v>
      </c>
      <c r="E385">
        <v>78</v>
      </c>
      <c r="F385" s="9">
        <v>2288.6</v>
      </c>
      <c r="G385" s="9">
        <v>5126.4639999999999</v>
      </c>
      <c r="H385" s="9">
        <v>457.72</v>
      </c>
      <c r="I385" t="s">
        <v>33</v>
      </c>
    </row>
    <row r="386" spans="1:9" x14ac:dyDescent="0.3">
      <c r="A386">
        <v>2022</v>
      </c>
      <c r="B386" t="s">
        <v>31</v>
      </c>
      <c r="C386" t="s">
        <v>23</v>
      </c>
      <c r="D386" t="s">
        <v>25</v>
      </c>
      <c r="E386">
        <v>76</v>
      </c>
      <c r="F386" s="9">
        <v>2288.4499999999998</v>
      </c>
      <c r="G386" s="9">
        <v>5126.1279999999997</v>
      </c>
      <c r="H386" s="9">
        <v>457.69</v>
      </c>
      <c r="I386" t="s">
        <v>33</v>
      </c>
    </row>
    <row r="387" spans="1:9" x14ac:dyDescent="0.3">
      <c r="A387">
        <v>2022</v>
      </c>
      <c r="B387" t="s">
        <v>31</v>
      </c>
      <c r="C387" t="s">
        <v>23</v>
      </c>
      <c r="D387" t="s">
        <v>26</v>
      </c>
      <c r="E387">
        <v>46</v>
      </c>
      <c r="F387" s="9">
        <v>100</v>
      </c>
      <c r="G387" s="9">
        <v>224</v>
      </c>
      <c r="H387" s="9">
        <v>20</v>
      </c>
      <c r="I387" t="s">
        <v>33</v>
      </c>
    </row>
    <row r="388" spans="1:9" x14ac:dyDescent="0.3">
      <c r="A388">
        <v>2022</v>
      </c>
      <c r="B388" t="s">
        <v>31</v>
      </c>
      <c r="C388" t="s">
        <v>23</v>
      </c>
      <c r="D388" t="s">
        <v>27</v>
      </c>
      <c r="E388">
        <v>34</v>
      </c>
      <c r="F388" s="9">
        <v>2288.4</v>
      </c>
      <c r="G388" s="9">
        <v>5126.0160000000005</v>
      </c>
      <c r="H388" s="9">
        <v>457.68000000000006</v>
      </c>
      <c r="I388" t="s">
        <v>33</v>
      </c>
    </row>
    <row r="389" spans="1:9" x14ac:dyDescent="0.3">
      <c r="A389">
        <v>2022</v>
      </c>
      <c r="B389" t="s">
        <v>31</v>
      </c>
      <c r="C389" t="s">
        <v>14</v>
      </c>
      <c r="D389" t="s">
        <v>28</v>
      </c>
      <c r="E389">
        <v>7</v>
      </c>
      <c r="F389" s="9">
        <v>200</v>
      </c>
      <c r="G389" s="9">
        <v>224</v>
      </c>
      <c r="H389" s="9">
        <v>40</v>
      </c>
      <c r="I389" t="s">
        <v>12</v>
      </c>
    </row>
    <row r="390" spans="1:9" x14ac:dyDescent="0.3">
      <c r="A390">
        <v>2022</v>
      </c>
      <c r="B390" t="s">
        <v>31</v>
      </c>
      <c r="C390" t="s">
        <v>23</v>
      </c>
      <c r="D390" t="s">
        <v>30</v>
      </c>
      <c r="E390">
        <v>3</v>
      </c>
      <c r="F390" s="9">
        <v>3300</v>
      </c>
      <c r="G390" s="9">
        <v>5126.576</v>
      </c>
      <c r="H390" s="9">
        <v>660</v>
      </c>
      <c r="I390" t="s">
        <v>12</v>
      </c>
    </row>
    <row r="391" spans="1:9" x14ac:dyDescent="0.3">
      <c r="A391">
        <v>2022</v>
      </c>
      <c r="B391" t="s">
        <v>31</v>
      </c>
      <c r="C391" t="s">
        <v>29</v>
      </c>
      <c r="D391" t="s">
        <v>29</v>
      </c>
      <c r="E391">
        <v>2</v>
      </c>
      <c r="F391" s="9">
        <v>6600</v>
      </c>
      <c r="G391" s="9">
        <v>7392</v>
      </c>
      <c r="H391" s="9">
        <v>1320</v>
      </c>
      <c r="I391" t="s">
        <v>12</v>
      </c>
    </row>
    <row r="392" spans="1:9" x14ac:dyDescent="0.3">
      <c r="A392">
        <v>2022</v>
      </c>
      <c r="B392" t="s">
        <v>32</v>
      </c>
      <c r="C392" t="s">
        <v>10</v>
      </c>
      <c r="D392" t="s">
        <v>11</v>
      </c>
      <c r="E392">
        <v>3566</v>
      </c>
      <c r="F392" s="9">
        <v>4577.3</v>
      </c>
      <c r="G392" s="9">
        <v>5126.576</v>
      </c>
      <c r="H392" s="9">
        <v>915.46</v>
      </c>
      <c r="I392" t="s">
        <v>12</v>
      </c>
    </row>
    <row r="393" spans="1:9" x14ac:dyDescent="0.3">
      <c r="A393">
        <v>2022</v>
      </c>
      <c r="B393" t="s">
        <v>32</v>
      </c>
      <c r="C393" t="s">
        <v>10</v>
      </c>
      <c r="D393" t="s">
        <v>13</v>
      </c>
      <c r="E393">
        <v>2498</v>
      </c>
      <c r="F393" s="9">
        <v>8000</v>
      </c>
      <c r="G393" s="9">
        <v>8960</v>
      </c>
      <c r="H393" s="9">
        <v>1600</v>
      </c>
      <c r="I393" t="s">
        <v>12</v>
      </c>
    </row>
    <row r="394" spans="1:9" x14ac:dyDescent="0.3">
      <c r="A394">
        <v>2022</v>
      </c>
      <c r="B394" t="s">
        <v>32</v>
      </c>
      <c r="C394" t="s">
        <v>14</v>
      </c>
      <c r="D394" t="s">
        <v>15</v>
      </c>
      <c r="E394">
        <v>1245</v>
      </c>
      <c r="F394" s="9">
        <v>4577.2</v>
      </c>
      <c r="G394" s="9">
        <v>5126.4639999999999</v>
      </c>
      <c r="H394" s="9">
        <v>915.44</v>
      </c>
      <c r="I394" t="s">
        <v>12</v>
      </c>
    </row>
    <row r="395" spans="1:9" x14ac:dyDescent="0.3">
      <c r="A395">
        <v>2022</v>
      </c>
      <c r="B395" t="s">
        <v>32</v>
      </c>
      <c r="C395" t="s">
        <v>16</v>
      </c>
      <c r="D395" t="s">
        <v>17</v>
      </c>
      <c r="E395">
        <v>644</v>
      </c>
      <c r="F395" s="9">
        <v>5743.5</v>
      </c>
      <c r="G395" s="9">
        <v>6432.72</v>
      </c>
      <c r="H395" s="9">
        <v>1148.7</v>
      </c>
      <c r="I395" t="s">
        <v>12</v>
      </c>
    </row>
    <row r="396" spans="1:9" x14ac:dyDescent="0.3">
      <c r="A396">
        <v>2022</v>
      </c>
      <c r="B396" t="s">
        <v>32</v>
      </c>
      <c r="C396" t="s">
        <v>18</v>
      </c>
      <c r="D396" t="s">
        <v>19</v>
      </c>
      <c r="E396">
        <v>643</v>
      </c>
      <c r="F396" s="9">
        <v>7000</v>
      </c>
      <c r="G396" s="9">
        <v>7840</v>
      </c>
      <c r="H396" s="9">
        <v>1400</v>
      </c>
      <c r="I396" t="s">
        <v>12</v>
      </c>
    </row>
    <row r="397" spans="1:9" x14ac:dyDescent="0.3">
      <c r="A397">
        <v>2022</v>
      </c>
      <c r="B397" t="s">
        <v>32</v>
      </c>
      <c r="C397" t="s">
        <v>16</v>
      </c>
      <c r="D397" t="s">
        <v>20</v>
      </c>
      <c r="E397">
        <v>455</v>
      </c>
      <c r="F397" s="9">
        <v>4578.6000000000004</v>
      </c>
      <c r="G397" s="9">
        <v>5128.0320000000002</v>
      </c>
      <c r="H397" s="9">
        <v>915.72000000000014</v>
      </c>
      <c r="I397" t="s">
        <v>12</v>
      </c>
    </row>
    <row r="398" spans="1:9" x14ac:dyDescent="0.3">
      <c r="A398">
        <v>2022</v>
      </c>
      <c r="B398" t="s">
        <v>32</v>
      </c>
      <c r="C398" t="s">
        <v>18</v>
      </c>
      <c r="D398" t="s">
        <v>21</v>
      </c>
      <c r="E398">
        <v>345</v>
      </c>
      <c r="F398" s="9">
        <v>7000</v>
      </c>
      <c r="G398" s="9">
        <v>7840</v>
      </c>
      <c r="H398" s="9">
        <v>1400</v>
      </c>
      <c r="I398" t="s">
        <v>12</v>
      </c>
    </row>
    <row r="399" spans="1:9" x14ac:dyDescent="0.3">
      <c r="A399">
        <v>2022</v>
      </c>
      <c r="B399" t="s">
        <v>32</v>
      </c>
      <c r="C399" t="s">
        <v>14</v>
      </c>
      <c r="D399" t="s">
        <v>22</v>
      </c>
      <c r="E399">
        <v>122</v>
      </c>
      <c r="F399" s="9">
        <v>100</v>
      </c>
      <c r="G399" s="9">
        <v>112</v>
      </c>
      <c r="H399" s="9">
        <v>20</v>
      </c>
      <c r="I399" t="s">
        <v>12</v>
      </c>
    </row>
    <row r="400" spans="1:9" x14ac:dyDescent="0.3">
      <c r="A400">
        <v>2022</v>
      </c>
      <c r="B400" t="s">
        <v>32</v>
      </c>
      <c r="C400" t="s">
        <v>23</v>
      </c>
      <c r="D400" t="s">
        <v>24</v>
      </c>
      <c r="E400">
        <v>78</v>
      </c>
      <c r="F400" s="9">
        <v>2288.6</v>
      </c>
      <c r="G400" s="9">
        <v>5126.4639999999999</v>
      </c>
      <c r="H400" s="9">
        <v>457.72</v>
      </c>
      <c r="I400" t="s">
        <v>12</v>
      </c>
    </row>
    <row r="401" spans="1:9" x14ac:dyDescent="0.3">
      <c r="A401">
        <v>2022</v>
      </c>
      <c r="B401" t="s">
        <v>32</v>
      </c>
      <c r="C401" t="s">
        <v>23</v>
      </c>
      <c r="D401" t="s">
        <v>25</v>
      </c>
      <c r="E401">
        <v>76</v>
      </c>
      <c r="F401" s="9">
        <v>2288.4499999999998</v>
      </c>
      <c r="G401" s="9">
        <v>5126.1279999999997</v>
      </c>
      <c r="H401" s="9">
        <v>457.69</v>
      </c>
      <c r="I401" t="s">
        <v>12</v>
      </c>
    </row>
    <row r="402" spans="1:9" x14ac:dyDescent="0.3">
      <c r="A402">
        <v>2022</v>
      </c>
      <c r="B402" t="s">
        <v>32</v>
      </c>
      <c r="C402" t="s">
        <v>23</v>
      </c>
      <c r="D402" t="s">
        <v>26</v>
      </c>
      <c r="E402">
        <v>46</v>
      </c>
      <c r="F402" s="9">
        <v>100</v>
      </c>
      <c r="G402" s="9">
        <v>224</v>
      </c>
      <c r="H402" s="9">
        <v>20</v>
      </c>
      <c r="I402" t="s">
        <v>12</v>
      </c>
    </row>
    <row r="403" spans="1:9" x14ac:dyDescent="0.3">
      <c r="A403">
        <v>2022</v>
      </c>
      <c r="B403" t="s">
        <v>32</v>
      </c>
      <c r="C403" t="s">
        <v>23</v>
      </c>
      <c r="D403" t="s">
        <v>27</v>
      </c>
      <c r="E403">
        <v>34</v>
      </c>
      <c r="F403" s="9">
        <v>2288.4</v>
      </c>
      <c r="G403" s="9">
        <v>5126.0160000000005</v>
      </c>
      <c r="H403" s="9">
        <v>457.68000000000006</v>
      </c>
      <c r="I403" t="s">
        <v>12</v>
      </c>
    </row>
    <row r="404" spans="1:9" x14ac:dyDescent="0.3">
      <c r="A404">
        <v>2022</v>
      </c>
      <c r="B404" t="s">
        <v>32</v>
      </c>
      <c r="C404" t="s">
        <v>14</v>
      </c>
      <c r="D404" t="s">
        <v>28</v>
      </c>
      <c r="E404">
        <v>7</v>
      </c>
      <c r="F404" s="9">
        <v>200</v>
      </c>
      <c r="G404" s="9">
        <v>224</v>
      </c>
      <c r="H404" s="9">
        <v>40</v>
      </c>
      <c r="I404" t="s">
        <v>12</v>
      </c>
    </row>
    <row r="405" spans="1:9" x14ac:dyDescent="0.3">
      <c r="A405">
        <v>2022</v>
      </c>
      <c r="B405" t="s">
        <v>32</v>
      </c>
      <c r="C405" t="s">
        <v>23</v>
      </c>
      <c r="D405" t="s">
        <v>30</v>
      </c>
      <c r="E405">
        <v>3</v>
      </c>
      <c r="F405" s="9">
        <v>2288.65</v>
      </c>
      <c r="G405" s="9">
        <v>5126.576</v>
      </c>
      <c r="H405" s="9">
        <v>457.73</v>
      </c>
      <c r="I405" t="s">
        <v>12</v>
      </c>
    </row>
    <row r="406" spans="1:9" x14ac:dyDescent="0.3">
      <c r="A406">
        <v>2022</v>
      </c>
      <c r="B406" t="s">
        <v>32</v>
      </c>
      <c r="C406" t="s">
        <v>29</v>
      </c>
      <c r="D406" t="s">
        <v>29</v>
      </c>
      <c r="E406">
        <v>2</v>
      </c>
      <c r="F406" s="9">
        <v>6600</v>
      </c>
      <c r="G406" s="9">
        <v>7392</v>
      </c>
      <c r="H406" s="9">
        <v>1320</v>
      </c>
      <c r="I406" t="s">
        <v>33</v>
      </c>
    </row>
    <row r="407" spans="1:9" x14ac:dyDescent="0.3">
      <c r="A407">
        <v>2022</v>
      </c>
      <c r="B407" t="s">
        <v>34</v>
      </c>
      <c r="C407" t="s">
        <v>10</v>
      </c>
      <c r="D407" t="s">
        <v>11</v>
      </c>
      <c r="E407">
        <v>3566</v>
      </c>
      <c r="F407" s="9">
        <v>4577.3</v>
      </c>
      <c r="G407" s="9">
        <v>5126.576</v>
      </c>
      <c r="H407" s="9">
        <v>915.46</v>
      </c>
      <c r="I407" t="s">
        <v>33</v>
      </c>
    </row>
    <row r="408" spans="1:9" x14ac:dyDescent="0.3">
      <c r="A408">
        <v>2022</v>
      </c>
      <c r="B408" t="s">
        <v>34</v>
      </c>
      <c r="C408" t="s">
        <v>10</v>
      </c>
      <c r="D408" t="s">
        <v>13</v>
      </c>
      <c r="E408">
        <v>2498</v>
      </c>
      <c r="F408" s="9">
        <v>8000</v>
      </c>
      <c r="G408" s="9">
        <v>8960</v>
      </c>
      <c r="H408" s="9">
        <v>1600</v>
      </c>
      <c r="I408" t="s">
        <v>33</v>
      </c>
    </row>
    <row r="409" spans="1:9" x14ac:dyDescent="0.3">
      <c r="A409">
        <v>2022</v>
      </c>
      <c r="B409" t="s">
        <v>34</v>
      </c>
      <c r="C409" t="s">
        <v>14</v>
      </c>
      <c r="D409" t="s">
        <v>15</v>
      </c>
      <c r="E409">
        <v>1245</v>
      </c>
      <c r="F409" s="9">
        <v>4577.2</v>
      </c>
      <c r="G409" s="9">
        <v>5126.4639999999999</v>
      </c>
      <c r="H409" s="9">
        <v>915.44</v>
      </c>
      <c r="I409" t="s">
        <v>33</v>
      </c>
    </row>
    <row r="410" spans="1:9" x14ac:dyDescent="0.3">
      <c r="A410">
        <v>2022</v>
      </c>
      <c r="B410" t="s">
        <v>34</v>
      </c>
      <c r="C410" t="s">
        <v>16</v>
      </c>
      <c r="D410" t="s">
        <v>17</v>
      </c>
      <c r="E410">
        <v>644</v>
      </c>
      <c r="F410" s="9">
        <v>5743.5</v>
      </c>
      <c r="G410" s="9">
        <v>6432.72</v>
      </c>
      <c r="H410" s="9">
        <v>1148.7</v>
      </c>
      <c r="I410" t="s">
        <v>33</v>
      </c>
    </row>
    <row r="411" spans="1:9" x14ac:dyDescent="0.3">
      <c r="A411">
        <v>2022</v>
      </c>
      <c r="B411" t="s">
        <v>34</v>
      </c>
      <c r="C411" t="s">
        <v>18</v>
      </c>
      <c r="D411" t="s">
        <v>19</v>
      </c>
      <c r="E411">
        <v>643</v>
      </c>
      <c r="F411" s="9">
        <v>7000</v>
      </c>
      <c r="G411" s="9">
        <v>7840</v>
      </c>
      <c r="H411" s="9">
        <v>1400</v>
      </c>
      <c r="I411" t="s">
        <v>33</v>
      </c>
    </row>
    <row r="412" spans="1:9" x14ac:dyDescent="0.3">
      <c r="A412">
        <v>2022</v>
      </c>
      <c r="B412" t="s">
        <v>34</v>
      </c>
      <c r="C412" t="s">
        <v>16</v>
      </c>
      <c r="D412" t="s">
        <v>20</v>
      </c>
      <c r="E412">
        <v>455</v>
      </c>
      <c r="F412" s="9">
        <v>4578.6000000000004</v>
      </c>
      <c r="G412" s="9">
        <v>5128.0320000000002</v>
      </c>
      <c r="H412" s="9">
        <v>915.72000000000014</v>
      </c>
      <c r="I412" t="s">
        <v>33</v>
      </c>
    </row>
    <row r="413" spans="1:9" x14ac:dyDescent="0.3">
      <c r="A413">
        <v>2022</v>
      </c>
      <c r="B413" t="s">
        <v>34</v>
      </c>
      <c r="C413" t="s">
        <v>18</v>
      </c>
      <c r="D413" t="s">
        <v>21</v>
      </c>
      <c r="E413">
        <v>345</v>
      </c>
      <c r="F413" s="9">
        <v>7000</v>
      </c>
      <c r="G413" s="9">
        <v>7840</v>
      </c>
      <c r="H413" s="9">
        <v>1400</v>
      </c>
      <c r="I413" t="s">
        <v>33</v>
      </c>
    </row>
    <row r="414" spans="1:9" x14ac:dyDescent="0.3">
      <c r="A414">
        <v>2022</v>
      </c>
      <c r="B414" t="s">
        <v>34</v>
      </c>
      <c r="C414" t="s">
        <v>14</v>
      </c>
      <c r="D414" t="s">
        <v>22</v>
      </c>
      <c r="E414">
        <v>122</v>
      </c>
      <c r="F414" s="9">
        <v>100</v>
      </c>
      <c r="G414" s="9">
        <v>112</v>
      </c>
      <c r="H414" s="9">
        <v>20</v>
      </c>
      <c r="I414" t="s">
        <v>33</v>
      </c>
    </row>
    <row r="415" spans="1:9" x14ac:dyDescent="0.3">
      <c r="A415">
        <v>2022</v>
      </c>
      <c r="B415" t="s">
        <v>34</v>
      </c>
      <c r="C415" t="s">
        <v>23</v>
      </c>
      <c r="D415" t="s">
        <v>24</v>
      </c>
      <c r="E415">
        <v>78</v>
      </c>
      <c r="F415" s="9">
        <v>2288.6</v>
      </c>
      <c r="G415" s="9">
        <v>5126.4639999999999</v>
      </c>
      <c r="H415" s="9">
        <v>457.72</v>
      </c>
      <c r="I415" t="s">
        <v>33</v>
      </c>
    </row>
    <row r="416" spans="1:9" x14ac:dyDescent="0.3">
      <c r="A416">
        <v>2022</v>
      </c>
      <c r="B416" t="s">
        <v>34</v>
      </c>
      <c r="C416" t="s">
        <v>23</v>
      </c>
      <c r="D416" t="s">
        <v>25</v>
      </c>
      <c r="E416">
        <v>76</v>
      </c>
      <c r="F416" s="9">
        <v>2288.4499999999998</v>
      </c>
      <c r="G416" s="9">
        <v>5126.1279999999997</v>
      </c>
      <c r="H416" s="9">
        <v>457.69</v>
      </c>
      <c r="I416" t="s">
        <v>33</v>
      </c>
    </row>
    <row r="417" spans="1:9" x14ac:dyDescent="0.3">
      <c r="A417">
        <v>2022</v>
      </c>
      <c r="B417" t="s">
        <v>34</v>
      </c>
      <c r="C417" t="s">
        <v>23</v>
      </c>
      <c r="D417" t="s">
        <v>26</v>
      </c>
      <c r="E417">
        <v>46</v>
      </c>
      <c r="F417" s="9">
        <v>100</v>
      </c>
      <c r="G417" s="9">
        <v>224</v>
      </c>
      <c r="H417" s="9">
        <v>20</v>
      </c>
      <c r="I417" t="s">
        <v>33</v>
      </c>
    </row>
    <row r="418" spans="1:9" x14ac:dyDescent="0.3">
      <c r="A418">
        <v>2022</v>
      </c>
      <c r="B418" t="s">
        <v>34</v>
      </c>
      <c r="C418" t="s">
        <v>23</v>
      </c>
      <c r="D418" t="s">
        <v>27</v>
      </c>
      <c r="E418">
        <v>34</v>
      </c>
      <c r="F418" s="9">
        <v>2288.4</v>
      </c>
      <c r="G418" s="9">
        <v>5126.0160000000005</v>
      </c>
      <c r="H418" s="9">
        <v>457.68000000000006</v>
      </c>
      <c r="I418" t="s">
        <v>33</v>
      </c>
    </row>
    <row r="419" spans="1:9" x14ac:dyDescent="0.3">
      <c r="A419">
        <v>2022</v>
      </c>
      <c r="B419" t="s">
        <v>34</v>
      </c>
      <c r="C419" t="s">
        <v>14</v>
      </c>
      <c r="D419" t="s">
        <v>28</v>
      </c>
      <c r="E419">
        <v>7</v>
      </c>
      <c r="F419" s="9">
        <v>200</v>
      </c>
      <c r="G419" s="9">
        <v>224</v>
      </c>
      <c r="H419" s="9">
        <v>40</v>
      </c>
      <c r="I419" t="s">
        <v>33</v>
      </c>
    </row>
    <row r="420" spans="1:9" x14ac:dyDescent="0.3">
      <c r="A420">
        <v>2022</v>
      </c>
      <c r="B420" t="s">
        <v>34</v>
      </c>
      <c r="C420" t="s">
        <v>23</v>
      </c>
      <c r="D420" t="s">
        <v>30</v>
      </c>
      <c r="E420">
        <v>3</v>
      </c>
      <c r="F420" s="9">
        <v>2288.65</v>
      </c>
      <c r="G420" s="9">
        <v>5126.576</v>
      </c>
      <c r="H420" s="9">
        <v>457.73</v>
      </c>
      <c r="I420" t="s">
        <v>33</v>
      </c>
    </row>
    <row r="421" spans="1:9" x14ac:dyDescent="0.3">
      <c r="A421">
        <v>2022</v>
      </c>
      <c r="B421" t="s">
        <v>34</v>
      </c>
      <c r="C421" t="s">
        <v>29</v>
      </c>
      <c r="D421" t="s">
        <v>29</v>
      </c>
      <c r="E421">
        <v>2</v>
      </c>
      <c r="F421" s="9">
        <v>7920</v>
      </c>
      <c r="G421" s="9">
        <v>7392</v>
      </c>
      <c r="H421" s="9">
        <v>1584</v>
      </c>
      <c r="I421" t="s">
        <v>33</v>
      </c>
    </row>
    <row r="422" spans="1:9" x14ac:dyDescent="0.3">
      <c r="A422">
        <v>2022</v>
      </c>
      <c r="B422" t="s">
        <v>35</v>
      </c>
      <c r="C422" t="s">
        <v>10</v>
      </c>
      <c r="D422" t="s">
        <v>11</v>
      </c>
      <c r="E422">
        <v>3566</v>
      </c>
      <c r="F422" s="9">
        <v>4577.3</v>
      </c>
      <c r="G422" s="9">
        <v>5126.576</v>
      </c>
      <c r="H422" s="9">
        <v>915.46</v>
      </c>
      <c r="I422" t="s">
        <v>12</v>
      </c>
    </row>
    <row r="423" spans="1:9" x14ac:dyDescent="0.3">
      <c r="A423">
        <v>2022</v>
      </c>
      <c r="B423" t="s">
        <v>35</v>
      </c>
      <c r="C423" t="s">
        <v>10</v>
      </c>
      <c r="D423" t="s">
        <v>13</v>
      </c>
      <c r="E423">
        <v>2498</v>
      </c>
      <c r="F423" s="9">
        <v>8800</v>
      </c>
      <c r="G423" s="9">
        <v>8960</v>
      </c>
      <c r="H423" s="9">
        <v>1760</v>
      </c>
      <c r="I423" t="s">
        <v>12</v>
      </c>
    </row>
    <row r="424" spans="1:9" x14ac:dyDescent="0.3">
      <c r="A424">
        <v>2022</v>
      </c>
      <c r="B424" t="s">
        <v>35</v>
      </c>
      <c r="C424" t="s">
        <v>14</v>
      </c>
      <c r="D424" t="s">
        <v>15</v>
      </c>
      <c r="E424">
        <v>1245</v>
      </c>
      <c r="F424" s="9">
        <v>5034.92</v>
      </c>
      <c r="G424" s="9">
        <v>5126.4639999999999</v>
      </c>
      <c r="H424" s="9">
        <v>1006.984</v>
      </c>
      <c r="I424" t="s">
        <v>12</v>
      </c>
    </row>
    <row r="425" spans="1:9" x14ac:dyDescent="0.3">
      <c r="A425">
        <v>2022</v>
      </c>
      <c r="B425" t="s">
        <v>35</v>
      </c>
      <c r="C425" t="s">
        <v>16</v>
      </c>
      <c r="D425" t="s">
        <v>17</v>
      </c>
      <c r="E425">
        <v>644</v>
      </c>
      <c r="F425" s="9">
        <v>6317.85</v>
      </c>
      <c r="G425" s="9">
        <v>6432.72</v>
      </c>
      <c r="H425" s="9">
        <v>1263.5700000000002</v>
      </c>
      <c r="I425" t="s">
        <v>12</v>
      </c>
    </row>
    <row r="426" spans="1:9" x14ac:dyDescent="0.3">
      <c r="A426">
        <v>2022</v>
      </c>
      <c r="B426" t="s">
        <v>35</v>
      </c>
      <c r="C426" t="s">
        <v>18</v>
      </c>
      <c r="D426" t="s">
        <v>19</v>
      </c>
      <c r="E426">
        <v>643</v>
      </c>
      <c r="F426" s="9">
        <v>7700</v>
      </c>
      <c r="G426" s="9">
        <v>7840</v>
      </c>
      <c r="H426" s="9">
        <v>1540</v>
      </c>
      <c r="I426" t="s">
        <v>12</v>
      </c>
    </row>
    <row r="427" spans="1:9" x14ac:dyDescent="0.3">
      <c r="A427">
        <v>2022</v>
      </c>
      <c r="B427" t="s">
        <v>35</v>
      </c>
      <c r="C427" t="s">
        <v>16</v>
      </c>
      <c r="D427" t="s">
        <v>20</v>
      </c>
      <c r="E427">
        <v>455</v>
      </c>
      <c r="F427" s="9">
        <v>5036.46</v>
      </c>
      <c r="G427" s="9">
        <v>5128.0320000000002</v>
      </c>
      <c r="H427" s="9">
        <v>1007.292</v>
      </c>
      <c r="I427" t="s">
        <v>33</v>
      </c>
    </row>
    <row r="428" spans="1:9" x14ac:dyDescent="0.3">
      <c r="A428">
        <v>2022</v>
      </c>
      <c r="B428" t="s">
        <v>35</v>
      </c>
      <c r="C428" t="s">
        <v>18</v>
      </c>
      <c r="D428" t="s">
        <v>21</v>
      </c>
      <c r="E428">
        <v>345</v>
      </c>
      <c r="F428" s="9">
        <v>7700</v>
      </c>
      <c r="G428" s="9">
        <v>7840</v>
      </c>
      <c r="H428" s="9">
        <v>1540</v>
      </c>
      <c r="I428" t="s">
        <v>33</v>
      </c>
    </row>
    <row r="429" spans="1:9" x14ac:dyDescent="0.3">
      <c r="A429">
        <v>2022</v>
      </c>
      <c r="B429" t="s">
        <v>35</v>
      </c>
      <c r="C429" t="s">
        <v>14</v>
      </c>
      <c r="D429" t="s">
        <v>22</v>
      </c>
      <c r="E429">
        <v>122</v>
      </c>
      <c r="F429" s="9">
        <v>110</v>
      </c>
      <c r="G429" s="9">
        <v>112</v>
      </c>
      <c r="H429" s="9">
        <v>22</v>
      </c>
      <c r="I429" t="s">
        <v>33</v>
      </c>
    </row>
    <row r="430" spans="1:9" x14ac:dyDescent="0.3">
      <c r="A430">
        <v>2022</v>
      </c>
      <c r="B430" t="s">
        <v>35</v>
      </c>
      <c r="C430" t="s">
        <v>23</v>
      </c>
      <c r="D430" t="s">
        <v>24</v>
      </c>
      <c r="E430">
        <v>78</v>
      </c>
      <c r="F430" s="9">
        <v>2517.46</v>
      </c>
      <c r="G430" s="9">
        <v>5126.4639999999999</v>
      </c>
      <c r="H430" s="9">
        <v>503.49200000000002</v>
      </c>
      <c r="I430" t="s">
        <v>33</v>
      </c>
    </row>
    <row r="431" spans="1:9" x14ac:dyDescent="0.3">
      <c r="A431">
        <v>2022</v>
      </c>
      <c r="B431" t="s">
        <v>35</v>
      </c>
      <c r="C431" t="s">
        <v>23</v>
      </c>
      <c r="D431" t="s">
        <v>25</v>
      </c>
      <c r="E431">
        <v>76</v>
      </c>
      <c r="F431" s="9">
        <v>2288.4499999999998</v>
      </c>
      <c r="G431" s="9">
        <v>5126.1279999999997</v>
      </c>
      <c r="H431" s="9">
        <v>457.69</v>
      </c>
      <c r="I431" t="s">
        <v>33</v>
      </c>
    </row>
    <row r="432" spans="1:9" x14ac:dyDescent="0.3">
      <c r="A432">
        <v>2022</v>
      </c>
      <c r="B432" t="s">
        <v>35</v>
      </c>
      <c r="C432" t="s">
        <v>23</v>
      </c>
      <c r="D432" t="s">
        <v>26</v>
      </c>
      <c r="E432">
        <v>46</v>
      </c>
      <c r="F432" s="9">
        <v>100</v>
      </c>
      <c r="G432" s="9">
        <v>224</v>
      </c>
      <c r="H432" s="9">
        <v>20</v>
      </c>
      <c r="I432" t="s">
        <v>33</v>
      </c>
    </row>
    <row r="433" spans="1:9" x14ac:dyDescent="0.3">
      <c r="A433">
        <v>2022</v>
      </c>
      <c r="B433" t="s">
        <v>35</v>
      </c>
      <c r="C433" t="s">
        <v>23</v>
      </c>
      <c r="D433" t="s">
        <v>27</v>
      </c>
      <c r="E433">
        <v>34</v>
      </c>
      <c r="F433" s="9">
        <v>2288.4</v>
      </c>
      <c r="G433" s="9">
        <v>5126.0160000000005</v>
      </c>
      <c r="H433" s="9">
        <v>457.68000000000006</v>
      </c>
      <c r="I433" t="s">
        <v>33</v>
      </c>
    </row>
    <row r="434" spans="1:9" x14ac:dyDescent="0.3">
      <c r="A434">
        <v>2022</v>
      </c>
      <c r="B434" t="s">
        <v>35</v>
      </c>
      <c r="C434" t="s">
        <v>14</v>
      </c>
      <c r="D434" t="s">
        <v>28</v>
      </c>
      <c r="E434">
        <v>7</v>
      </c>
      <c r="F434" s="9">
        <v>200</v>
      </c>
      <c r="G434" s="9">
        <v>224</v>
      </c>
      <c r="H434" s="9">
        <v>40</v>
      </c>
      <c r="I434" t="s">
        <v>33</v>
      </c>
    </row>
    <row r="435" spans="1:9" x14ac:dyDescent="0.3">
      <c r="A435">
        <v>2022</v>
      </c>
      <c r="B435" t="s">
        <v>35</v>
      </c>
      <c r="C435" t="s">
        <v>23</v>
      </c>
      <c r="D435" t="s">
        <v>30</v>
      </c>
      <c r="E435">
        <v>3</v>
      </c>
      <c r="F435" s="9">
        <v>3300</v>
      </c>
      <c r="G435" s="9">
        <v>5126.576</v>
      </c>
      <c r="H435" s="9">
        <v>660</v>
      </c>
      <c r="I435" t="s">
        <v>33</v>
      </c>
    </row>
    <row r="436" spans="1:9" x14ac:dyDescent="0.3">
      <c r="A436">
        <v>2022</v>
      </c>
      <c r="B436" t="s">
        <v>35</v>
      </c>
      <c r="C436" t="s">
        <v>29</v>
      </c>
      <c r="D436" t="s">
        <v>29</v>
      </c>
      <c r="E436">
        <v>2</v>
      </c>
      <c r="F436" s="9">
        <v>4577.3</v>
      </c>
      <c r="G436" s="9">
        <v>7392</v>
      </c>
      <c r="H436" s="9">
        <v>915.46</v>
      </c>
      <c r="I436" t="s">
        <v>12</v>
      </c>
    </row>
    <row r="437" spans="1:9" x14ac:dyDescent="0.3">
      <c r="A437">
        <v>2022</v>
      </c>
      <c r="B437" t="s">
        <v>36</v>
      </c>
      <c r="C437" t="s">
        <v>10</v>
      </c>
      <c r="D437" t="s">
        <v>11</v>
      </c>
      <c r="E437">
        <v>3566</v>
      </c>
      <c r="F437" s="9">
        <v>4577.3</v>
      </c>
      <c r="G437" s="9">
        <v>5126.576</v>
      </c>
      <c r="H437" s="9">
        <v>915.46</v>
      </c>
      <c r="I437" t="s">
        <v>33</v>
      </c>
    </row>
    <row r="438" spans="1:9" x14ac:dyDescent="0.3">
      <c r="A438">
        <v>2022</v>
      </c>
      <c r="B438" t="s">
        <v>36</v>
      </c>
      <c r="C438" t="s">
        <v>10</v>
      </c>
      <c r="D438" t="s">
        <v>13</v>
      </c>
      <c r="E438">
        <v>2498</v>
      </c>
      <c r="F438" s="9">
        <v>8000</v>
      </c>
      <c r="G438" s="9">
        <v>8960</v>
      </c>
      <c r="H438" s="9">
        <v>1600</v>
      </c>
      <c r="I438" t="s">
        <v>12</v>
      </c>
    </row>
    <row r="439" spans="1:9" x14ac:dyDescent="0.3">
      <c r="A439">
        <v>2022</v>
      </c>
      <c r="B439" t="s">
        <v>36</v>
      </c>
      <c r="C439" t="s">
        <v>14</v>
      </c>
      <c r="D439" t="s">
        <v>15</v>
      </c>
      <c r="E439">
        <v>1245</v>
      </c>
      <c r="F439" s="9">
        <v>4577.2</v>
      </c>
      <c r="G439" s="9">
        <v>5126.4639999999999</v>
      </c>
      <c r="H439" s="9">
        <v>915.44</v>
      </c>
      <c r="I439" t="s">
        <v>12</v>
      </c>
    </row>
    <row r="440" spans="1:9" x14ac:dyDescent="0.3">
      <c r="A440">
        <v>2022</v>
      </c>
      <c r="B440" t="s">
        <v>36</v>
      </c>
      <c r="C440" t="s">
        <v>16</v>
      </c>
      <c r="D440" t="s">
        <v>17</v>
      </c>
      <c r="E440">
        <v>644</v>
      </c>
      <c r="F440" s="9">
        <v>5743.5</v>
      </c>
      <c r="G440" s="9">
        <v>6432.72</v>
      </c>
      <c r="H440" s="9">
        <v>1148.7</v>
      </c>
      <c r="I440" t="s">
        <v>12</v>
      </c>
    </row>
    <row r="441" spans="1:9" x14ac:dyDescent="0.3">
      <c r="A441">
        <v>2022</v>
      </c>
      <c r="B441" t="s">
        <v>36</v>
      </c>
      <c r="C441" t="s">
        <v>18</v>
      </c>
      <c r="D441" t="s">
        <v>19</v>
      </c>
      <c r="E441">
        <v>643</v>
      </c>
      <c r="F441" s="9">
        <v>7000</v>
      </c>
      <c r="G441" s="9">
        <v>7840</v>
      </c>
      <c r="H441" s="9">
        <v>1400</v>
      </c>
      <c r="I441" t="s">
        <v>12</v>
      </c>
    </row>
    <row r="442" spans="1:9" x14ac:dyDescent="0.3">
      <c r="A442">
        <v>2022</v>
      </c>
      <c r="B442" t="s">
        <v>36</v>
      </c>
      <c r="C442" t="s">
        <v>16</v>
      </c>
      <c r="D442" t="s">
        <v>20</v>
      </c>
      <c r="E442">
        <v>455</v>
      </c>
      <c r="F442" s="9">
        <v>4578.6000000000004</v>
      </c>
      <c r="G442" s="9">
        <v>5128.0320000000002</v>
      </c>
      <c r="H442" s="9">
        <v>915.72000000000014</v>
      </c>
      <c r="I442" t="s">
        <v>12</v>
      </c>
    </row>
    <row r="443" spans="1:9" x14ac:dyDescent="0.3">
      <c r="A443">
        <v>2022</v>
      </c>
      <c r="B443" t="s">
        <v>36</v>
      </c>
      <c r="C443" t="s">
        <v>18</v>
      </c>
      <c r="D443" t="s">
        <v>21</v>
      </c>
      <c r="E443">
        <v>345</v>
      </c>
      <c r="F443" s="9">
        <v>7000</v>
      </c>
      <c r="G443" s="9">
        <v>7840</v>
      </c>
      <c r="H443" s="9">
        <v>1400</v>
      </c>
      <c r="I443" t="s">
        <v>12</v>
      </c>
    </row>
    <row r="444" spans="1:9" x14ac:dyDescent="0.3">
      <c r="A444">
        <v>2022</v>
      </c>
      <c r="B444" t="s">
        <v>36</v>
      </c>
      <c r="C444" t="s">
        <v>14</v>
      </c>
      <c r="D444" t="s">
        <v>22</v>
      </c>
      <c r="E444">
        <v>122</v>
      </c>
      <c r="F444" s="9">
        <v>100</v>
      </c>
      <c r="G444" s="9">
        <v>112</v>
      </c>
      <c r="H444" s="9">
        <v>20</v>
      </c>
      <c r="I444" t="s">
        <v>12</v>
      </c>
    </row>
    <row r="445" spans="1:9" x14ac:dyDescent="0.3">
      <c r="A445">
        <v>2022</v>
      </c>
      <c r="B445" t="s">
        <v>36</v>
      </c>
      <c r="C445" t="s">
        <v>23</v>
      </c>
      <c r="D445" t="s">
        <v>24</v>
      </c>
      <c r="E445">
        <v>78</v>
      </c>
      <c r="F445" s="9">
        <v>2288.6</v>
      </c>
      <c r="G445" s="9">
        <v>5126.4639999999999</v>
      </c>
      <c r="H445" s="9">
        <v>457.72</v>
      </c>
      <c r="I445" t="s">
        <v>12</v>
      </c>
    </row>
    <row r="446" spans="1:9" x14ac:dyDescent="0.3">
      <c r="A446">
        <v>2022</v>
      </c>
      <c r="B446" t="s">
        <v>36</v>
      </c>
      <c r="C446" t="s">
        <v>23</v>
      </c>
      <c r="D446" t="s">
        <v>25</v>
      </c>
      <c r="E446">
        <v>76</v>
      </c>
      <c r="F446" s="9">
        <v>2288.4499999999998</v>
      </c>
      <c r="G446" s="9">
        <v>5126.1279999999997</v>
      </c>
      <c r="H446" s="9">
        <v>457.69</v>
      </c>
      <c r="I446" t="s">
        <v>12</v>
      </c>
    </row>
    <row r="447" spans="1:9" x14ac:dyDescent="0.3">
      <c r="A447">
        <v>2022</v>
      </c>
      <c r="B447" t="s">
        <v>36</v>
      </c>
      <c r="C447" t="s">
        <v>23</v>
      </c>
      <c r="D447" t="s">
        <v>26</v>
      </c>
      <c r="E447">
        <v>46</v>
      </c>
      <c r="F447" s="9">
        <v>100</v>
      </c>
      <c r="G447" s="9">
        <v>224</v>
      </c>
      <c r="H447" s="9">
        <v>20</v>
      </c>
      <c r="I447" t="s">
        <v>12</v>
      </c>
    </row>
    <row r="448" spans="1:9" x14ac:dyDescent="0.3">
      <c r="A448">
        <v>2022</v>
      </c>
      <c r="B448" t="s">
        <v>36</v>
      </c>
      <c r="C448" t="s">
        <v>23</v>
      </c>
      <c r="D448" t="s">
        <v>27</v>
      </c>
      <c r="E448">
        <v>34</v>
      </c>
      <c r="F448" s="9">
        <v>2288.4</v>
      </c>
      <c r="G448" s="9">
        <v>5126.0160000000005</v>
      </c>
      <c r="H448" s="9">
        <v>457.68000000000006</v>
      </c>
      <c r="I448" t="s">
        <v>12</v>
      </c>
    </row>
    <row r="449" spans="1:9" x14ac:dyDescent="0.3">
      <c r="A449">
        <v>2022</v>
      </c>
      <c r="B449" t="s">
        <v>36</v>
      </c>
      <c r="C449" t="s">
        <v>14</v>
      </c>
      <c r="D449" t="s">
        <v>28</v>
      </c>
      <c r="E449">
        <v>7</v>
      </c>
      <c r="F449" s="9">
        <v>200</v>
      </c>
      <c r="G449" s="9">
        <v>224</v>
      </c>
      <c r="H449" s="9">
        <v>40</v>
      </c>
      <c r="I449" t="s">
        <v>12</v>
      </c>
    </row>
    <row r="450" spans="1:9" x14ac:dyDescent="0.3">
      <c r="A450">
        <v>2022</v>
      </c>
      <c r="B450" t="s">
        <v>36</v>
      </c>
      <c r="C450" t="s">
        <v>29</v>
      </c>
      <c r="D450" t="s">
        <v>29</v>
      </c>
      <c r="E450">
        <v>3</v>
      </c>
      <c r="F450" s="9">
        <v>4577.3</v>
      </c>
      <c r="G450" s="9">
        <v>7392</v>
      </c>
      <c r="H450" s="9">
        <v>915.46</v>
      </c>
      <c r="I450" t="s">
        <v>12</v>
      </c>
    </row>
    <row r="451" spans="1:9" x14ac:dyDescent="0.3">
      <c r="A451">
        <v>2022</v>
      </c>
      <c r="B451" t="s">
        <v>36</v>
      </c>
      <c r="C451" t="s">
        <v>23</v>
      </c>
      <c r="D451" t="s">
        <v>30</v>
      </c>
      <c r="E451">
        <v>3</v>
      </c>
      <c r="F451" s="9">
        <v>2288.65</v>
      </c>
      <c r="G451" s="9">
        <v>5126.576</v>
      </c>
      <c r="H451" s="9">
        <v>457.73</v>
      </c>
      <c r="I451" t="s">
        <v>12</v>
      </c>
    </row>
    <row r="452" spans="1:9" x14ac:dyDescent="0.3">
      <c r="A452">
        <v>2022</v>
      </c>
      <c r="B452" t="s">
        <v>37</v>
      </c>
      <c r="C452" t="s">
        <v>10</v>
      </c>
      <c r="D452" t="s">
        <v>11</v>
      </c>
      <c r="E452">
        <v>3566</v>
      </c>
      <c r="F452" s="9">
        <v>4577.3</v>
      </c>
      <c r="G452" s="9">
        <v>5126.576</v>
      </c>
      <c r="H452" s="9">
        <v>915.46</v>
      </c>
      <c r="I452" t="s">
        <v>12</v>
      </c>
    </row>
    <row r="453" spans="1:9" x14ac:dyDescent="0.3">
      <c r="A453">
        <v>2022</v>
      </c>
      <c r="B453" t="s">
        <v>37</v>
      </c>
      <c r="C453" t="s">
        <v>10</v>
      </c>
      <c r="D453" t="s">
        <v>13</v>
      </c>
      <c r="E453">
        <v>2498</v>
      </c>
      <c r="F453" s="9">
        <v>8000</v>
      </c>
      <c r="G453" s="9">
        <v>8960</v>
      </c>
      <c r="H453" s="9">
        <v>1600</v>
      </c>
      <c r="I453" t="s">
        <v>12</v>
      </c>
    </row>
    <row r="454" spans="1:9" x14ac:dyDescent="0.3">
      <c r="A454">
        <v>2022</v>
      </c>
      <c r="B454" t="s">
        <v>37</v>
      </c>
      <c r="C454" t="s">
        <v>14</v>
      </c>
      <c r="D454" t="s">
        <v>15</v>
      </c>
      <c r="E454">
        <v>1245</v>
      </c>
      <c r="F454" s="9">
        <v>4577.2</v>
      </c>
      <c r="G454" s="9">
        <v>5126.4639999999999</v>
      </c>
      <c r="H454" s="9">
        <v>915.44</v>
      </c>
      <c r="I454" t="s">
        <v>12</v>
      </c>
    </row>
    <row r="455" spans="1:9" x14ac:dyDescent="0.3">
      <c r="A455">
        <v>2022</v>
      </c>
      <c r="B455" t="s">
        <v>37</v>
      </c>
      <c r="C455" t="s">
        <v>16</v>
      </c>
      <c r="D455" t="s">
        <v>17</v>
      </c>
      <c r="E455">
        <v>644</v>
      </c>
      <c r="F455" s="9">
        <v>5743.5</v>
      </c>
      <c r="G455" s="9">
        <v>6432.72</v>
      </c>
      <c r="H455" s="9">
        <v>1148.7</v>
      </c>
      <c r="I455" t="s">
        <v>12</v>
      </c>
    </row>
    <row r="456" spans="1:9" x14ac:dyDescent="0.3">
      <c r="A456">
        <v>2022</v>
      </c>
      <c r="B456" t="s">
        <v>37</v>
      </c>
      <c r="C456" t="s">
        <v>18</v>
      </c>
      <c r="D456" t="s">
        <v>19</v>
      </c>
      <c r="E456">
        <v>643</v>
      </c>
      <c r="F456" s="9">
        <v>7000</v>
      </c>
      <c r="G456" s="9">
        <v>7840</v>
      </c>
      <c r="H456" s="9">
        <v>1400</v>
      </c>
      <c r="I456" t="s">
        <v>12</v>
      </c>
    </row>
    <row r="457" spans="1:9" x14ac:dyDescent="0.3">
      <c r="A457">
        <v>2022</v>
      </c>
      <c r="B457" t="s">
        <v>37</v>
      </c>
      <c r="C457" t="s">
        <v>16</v>
      </c>
      <c r="D457" t="s">
        <v>20</v>
      </c>
      <c r="E457">
        <v>455</v>
      </c>
      <c r="F457" s="9">
        <v>4578.6000000000004</v>
      </c>
      <c r="G457" s="9">
        <v>5128.0320000000002</v>
      </c>
      <c r="H457" s="9">
        <v>915.72000000000014</v>
      </c>
      <c r="I457" t="s">
        <v>12</v>
      </c>
    </row>
    <row r="458" spans="1:9" x14ac:dyDescent="0.3">
      <c r="A458">
        <v>2022</v>
      </c>
      <c r="B458" t="s">
        <v>37</v>
      </c>
      <c r="C458" t="s">
        <v>18</v>
      </c>
      <c r="D458" t="s">
        <v>21</v>
      </c>
      <c r="E458">
        <v>345</v>
      </c>
      <c r="F458" s="9">
        <v>7000</v>
      </c>
      <c r="G458" s="9">
        <v>7840</v>
      </c>
      <c r="H458" s="9">
        <v>1400</v>
      </c>
      <c r="I458" t="s">
        <v>12</v>
      </c>
    </row>
    <row r="459" spans="1:9" x14ac:dyDescent="0.3">
      <c r="A459">
        <v>2022</v>
      </c>
      <c r="B459" t="s">
        <v>37</v>
      </c>
      <c r="C459" t="s">
        <v>14</v>
      </c>
      <c r="D459" t="s">
        <v>22</v>
      </c>
      <c r="E459">
        <v>122</v>
      </c>
      <c r="F459" s="9">
        <v>100</v>
      </c>
      <c r="G459" s="9">
        <v>112</v>
      </c>
      <c r="H459" s="9">
        <v>20</v>
      </c>
      <c r="I459" t="s">
        <v>12</v>
      </c>
    </row>
    <row r="460" spans="1:9" x14ac:dyDescent="0.3">
      <c r="A460">
        <v>2022</v>
      </c>
      <c r="B460" t="s">
        <v>37</v>
      </c>
      <c r="C460" t="s">
        <v>23</v>
      </c>
      <c r="D460" t="s">
        <v>24</v>
      </c>
      <c r="E460">
        <v>78</v>
      </c>
      <c r="F460" s="9">
        <v>2288.6</v>
      </c>
      <c r="G460" s="9">
        <v>5126.4639999999999</v>
      </c>
      <c r="H460" s="9">
        <v>457.72</v>
      </c>
      <c r="I460" t="s">
        <v>12</v>
      </c>
    </row>
    <row r="461" spans="1:9" x14ac:dyDescent="0.3">
      <c r="A461">
        <v>2022</v>
      </c>
      <c r="B461" t="s">
        <v>37</v>
      </c>
      <c r="C461" t="s">
        <v>23</v>
      </c>
      <c r="D461" t="s">
        <v>25</v>
      </c>
      <c r="E461">
        <v>76</v>
      </c>
      <c r="F461" s="9">
        <v>2288.4499999999998</v>
      </c>
      <c r="G461" s="9">
        <v>5126.1279999999997</v>
      </c>
      <c r="H461" s="9">
        <v>457.69</v>
      </c>
      <c r="I461" t="s">
        <v>12</v>
      </c>
    </row>
    <row r="462" spans="1:9" x14ac:dyDescent="0.3">
      <c r="A462">
        <v>2022</v>
      </c>
      <c r="B462" t="s">
        <v>37</v>
      </c>
      <c r="C462" t="s">
        <v>23</v>
      </c>
      <c r="D462" t="s">
        <v>26</v>
      </c>
      <c r="E462">
        <v>46</v>
      </c>
      <c r="F462" s="9">
        <v>100</v>
      </c>
      <c r="G462" s="9">
        <v>224</v>
      </c>
      <c r="H462" s="9">
        <v>20</v>
      </c>
      <c r="I462" t="s">
        <v>12</v>
      </c>
    </row>
    <row r="463" spans="1:9" x14ac:dyDescent="0.3">
      <c r="A463">
        <v>2022</v>
      </c>
      <c r="B463" t="s">
        <v>37</v>
      </c>
      <c r="C463" t="s">
        <v>23</v>
      </c>
      <c r="D463" t="s">
        <v>27</v>
      </c>
      <c r="E463">
        <v>34</v>
      </c>
      <c r="F463" s="9">
        <v>2288.4</v>
      </c>
      <c r="G463" s="9">
        <v>5126.0160000000005</v>
      </c>
      <c r="H463" s="9">
        <v>457.68000000000006</v>
      </c>
      <c r="I463" t="s">
        <v>12</v>
      </c>
    </row>
    <row r="464" spans="1:9" x14ac:dyDescent="0.3">
      <c r="A464">
        <v>2022</v>
      </c>
      <c r="B464" t="s">
        <v>37</v>
      </c>
      <c r="C464" t="s">
        <v>14</v>
      </c>
      <c r="D464" t="s">
        <v>28</v>
      </c>
      <c r="E464">
        <v>7</v>
      </c>
      <c r="F464" s="9">
        <v>200</v>
      </c>
      <c r="G464" s="9">
        <v>224</v>
      </c>
      <c r="H464" s="9">
        <v>40</v>
      </c>
      <c r="I464" t="s">
        <v>12</v>
      </c>
    </row>
    <row r="465" spans="1:9" x14ac:dyDescent="0.3">
      <c r="A465">
        <v>2022</v>
      </c>
      <c r="B465" t="s">
        <v>37</v>
      </c>
      <c r="C465" t="s">
        <v>23</v>
      </c>
      <c r="D465" t="s">
        <v>30</v>
      </c>
      <c r="E465">
        <v>3</v>
      </c>
      <c r="F465" s="9">
        <v>2288.65</v>
      </c>
      <c r="G465" s="9">
        <v>5126.576</v>
      </c>
      <c r="H465" s="9">
        <v>457.73</v>
      </c>
      <c r="I465" t="s">
        <v>12</v>
      </c>
    </row>
    <row r="466" spans="1:9" x14ac:dyDescent="0.3">
      <c r="A466">
        <v>2022</v>
      </c>
      <c r="B466" t="s">
        <v>37</v>
      </c>
      <c r="C466" t="s">
        <v>29</v>
      </c>
      <c r="D466" t="s">
        <v>29</v>
      </c>
      <c r="E466">
        <v>2</v>
      </c>
      <c r="F466" s="9">
        <v>6600</v>
      </c>
      <c r="G466" s="9">
        <v>7392</v>
      </c>
      <c r="H466" s="9">
        <v>1320</v>
      </c>
      <c r="I466" t="s">
        <v>12</v>
      </c>
    </row>
    <row r="467" spans="1:9" x14ac:dyDescent="0.3">
      <c r="A467">
        <v>2022</v>
      </c>
      <c r="B467" t="s">
        <v>38</v>
      </c>
      <c r="C467" t="s">
        <v>10</v>
      </c>
      <c r="D467" t="s">
        <v>11</v>
      </c>
      <c r="E467">
        <v>3566</v>
      </c>
      <c r="F467" s="9">
        <v>4577.3</v>
      </c>
      <c r="G467" s="9">
        <v>5126.576</v>
      </c>
      <c r="H467" s="9">
        <v>915.46</v>
      </c>
      <c r="I467" t="s">
        <v>12</v>
      </c>
    </row>
    <row r="468" spans="1:9" x14ac:dyDescent="0.3">
      <c r="A468">
        <v>2022</v>
      </c>
      <c r="B468" t="s">
        <v>38</v>
      </c>
      <c r="C468" t="s">
        <v>10</v>
      </c>
      <c r="D468" t="s">
        <v>13</v>
      </c>
      <c r="E468">
        <v>2498</v>
      </c>
      <c r="F468" s="9">
        <v>8000</v>
      </c>
      <c r="G468" s="9">
        <v>8960</v>
      </c>
      <c r="H468" s="9">
        <v>1600</v>
      </c>
      <c r="I468" t="s">
        <v>12</v>
      </c>
    </row>
    <row r="469" spans="1:9" x14ac:dyDescent="0.3">
      <c r="A469">
        <v>2022</v>
      </c>
      <c r="B469" t="s">
        <v>38</v>
      </c>
      <c r="C469" t="s">
        <v>14</v>
      </c>
      <c r="D469" t="s">
        <v>15</v>
      </c>
      <c r="E469">
        <v>1245</v>
      </c>
      <c r="F469" s="9">
        <v>4577.2</v>
      </c>
      <c r="G469" s="9">
        <v>5126.4639999999999</v>
      </c>
      <c r="H469" s="9">
        <v>915.44</v>
      </c>
      <c r="I469" t="s">
        <v>12</v>
      </c>
    </row>
    <row r="470" spans="1:9" x14ac:dyDescent="0.3">
      <c r="A470">
        <v>2022</v>
      </c>
      <c r="B470" t="s">
        <v>38</v>
      </c>
      <c r="C470" t="s">
        <v>16</v>
      </c>
      <c r="D470" t="s">
        <v>17</v>
      </c>
      <c r="E470">
        <v>644</v>
      </c>
      <c r="F470" s="9">
        <v>5743.5</v>
      </c>
      <c r="G470" s="9">
        <v>6432.72</v>
      </c>
      <c r="H470" s="9">
        <v>1148.7</v>
      </c>
      <c r="I470" t="s">
        <v>12</v>
      </c>
    </row>
    <row r="471" spans="1:9" x14ac:dyDescent="0.3">
      <c r="A471">
        <v>2022</v>
      </c>
      <c r="B471" t="s">
        <v>38</v>
      </c>
      <c r="C471" t="s">
        <v>18</v>
      </c>
      <c r="D471" t="s">
        <v>19</v>
      </c>
      <c r="E471">
        <v>643</v>
      </c>
      <c r="F471" s="9">
        <v>7000</v>
      </c>
      <c r="G471" s="9">
        <v>7840</v>
      </c>
      <c r="H471" s="9">
        <v>1400</v>
      </c>
      <c r="I471" t="s">
        <v>12</v>
      </c>
    </row>
    <row r="472" spans="1:9" x14ac:dyDescent="0.3">
      <c r="A472">
        <v>2022</v>
      </c>
      <c r="B472" t="s">
        <v>38</v>
      </c>
      <c r="C472" t="s">
        <v>16</v>
      </c>
      <c r="D472" t="s">
        <v>20</v>
      </c>
      <c r="E472">
        <v>455</v>
      </c>
      <c r="F472" s="9">
        <v>5036.46</v>
      </c>
      <c r="G472" s="9">
        <v>5128.0320000000002</v>
      </c>
      <c r="H472" s="9">
        <v>1007.292</v>
      </c>
      <c r="I472" t="s">
        <v>12</v>
      </c>
    </row>
    <row r="473" spans="1:9" x14ac:dyDescent="0.3">
      <c r="A473">
        <v>2022</v>
      </c>
      <c r="B473" t="s">
        <v>38</v>
      </c>
      <c r="C473" t="s">
        <v>18</v>
      </c>
      <c r="D473" t="s">
        <v>21</v>
      </c>
      <c r="E473">
        <v>345</v>
      </c>
      <c r="F473" s="9">
        <v>7700</v>
      </c>
      <c r="G473" s="9">
        <v>7840</v>
      </c>
      <c r="H473" s="9">
        <v>1540</v>
      </c>
      <c r="I473" t="s">
        <v>12</v>
      </c>
    </row>
    <row r="474" spans="1:9" x14ac:dyDescent="0.3">
      <c r="A474">
        <v>2022</v>
      </c>
      <c r="B474" t="s">
        <v>38</v>
      </c>
      <c r="C474" t="s">
        <v>14</v>
      </c>
      <c r="D474" t="s">
        <v>22</v>
      </c>
      <c r="E474">
        <v>122</v>
      </c>
      <c r="F474" s="9">
        <v>110</v>
      </c>
      <c r="G474" s="9">
        <v>112</v>
      </c>
      <c r="H474" s="9">
        <v>22</v>
      </c>
      <c r="I474" t="s">
        <v>12</v>
      </c>
    </row>
    <row r="475" spans="1:9" x14ac:dyDescent="0.3">
      <c r="A475">
        <v>2022</v>
      </c>
      <c r="B475" t="s">
        <v>38</v>
      </c>
      <c r="C475" t="s">
        <v>23</v>
      </c>
      <c r="D475" t="s">
        <v>24</v>
      </c>
      <c r="E475">
        <v>78</v>
      </c>
      <c r="F475" s="9">
        <v>2517.46</v>
      </c>
      <c r="G475" s="9">
        <v>5126.4639999999999</v>
      </c>
      <c r="H475" s="9">
        <v>503.49200000000002</v>
      </c>
      <c r="I475" t="s">
        <v>12</v>
      </c>
    </row>
    <row r="476" spans="1:9" x14ac:dyDescent="0.3">
      <c r="A476">
        <v>2022</v>
      </c>
      <c r="B476" t="s">
        <v>38</v>
      </c>
      <c r="C476" t="s">
        <v>23</v>
      </c>
      <c r="D476" t="s">
        <v>25</v>
      </c>
      <c r="E476">
        <v>76</v>
      </c>
      <c r="F476" s="9">
        <v>2517.2949999999996</v>
      </c>
      <c r="G476" s="9">
        <v>5126.1279999999997</v>
      </c>
      <c r="H476" s="9">
        <v>503.45899999999995</v>
      </c>
      <c r="I476" t="s">
        <v>12</v>
      </c>
    </row>
    <row r="477" spans="1:9" x14ac:dyDescent="0.3">
      <c r="A477">
        <v>2022</v>
      </c>
      <c r="B477" t="s">
        <v>38</v>
      </c>
      <c r="C477" t="s">
        <v>23</v>
      </c>
      <c r="D477" t="s">
        <v>26</v>
      </c>
      <c r="E477">
        <v>46</v>
      </c>
      <c r="F477" s="9">
        <v>115</v>
      </c>
      <c r="G477" s="9">
        <v>224</v>
      </c>
      <c r="H477" s="9">
        <v>23</v>
      </c>
      <c r="I477" t="s">
        <v>12</v>
      </c>
    </row>
    <row r="478" spans="1:9" x14ac:dyDescent="0.3">
      <c r="A478">
        <v>2022</v>
      </c>
      <c r="B478" t="s">
        <v>38</v>
      </c>
      <c r="C478" t="s">
        <v>23</v>
      </c>
      <c r="D478" t="s">
        <v>27</v>
      </c>
      <c r="E478">
        <v>34</v>
      </c>
      <c r="F478" s="9">
        <v>2631.66</v>
      </c>
      <c r="G478" s="9">
        <v>5126.0160000000005</v>
      </c>
      <c r="H478" s="9">
        <v>526.33199999999999</v>
      </c>
      <c r="I478" t="s">
        <v>12</v>
      </c>
    </row>
    <row r="479" spans="1:9" x14ac:dyDescent="0.3">
      <c r="A479">
        <v>2022</v>
      </c>
      <c r="B479" t="s">
        <v>38</v>
      </c>
      <c r="C479" t="s">
        <v>14</v>
      </c>
      <c r="D479" t="s">
        <v>28</v>
      </c>
      <c r="E479">
        <v>7</v>
      </c>
      <c r="F479" s="9">
        <v>230</v>
      </c>
      <c r="G479" s="9">
        <v>224</v>
      </c>
      <c r="H479" s="9">
        <v>46</v>
      </c>
      <c r="I479" t="s">
        <v>12</v>
      </c>
    </row>
    <row r="480" spans="1:9" x14ac:dyDescent="0.3">
      <c r="A480">
        <v>2022</v>
      </c>
      <c r="B480" t="s">
        <v>38</v>
      </c>
      <c r="C480" t="s">
        <v>23</v>
      </c>
      <c r="D480" t="s">
        <v>30</v>
      </c>
      <c r="E480">
        <v>3</v>
      </c>
      <c r="F480" s="9">
        <v>2631.9475000000002</v>
      </c>
      <c r="G480" s="9">
        <v>5126.576</v>
      </c>
      <c r="H480" s="9">
        <v>526.38950000000011</v>
      </c>
      <c r="I480" t="s">
        <v>12</v>
      </c>
    </row>
    <row r="481" spans="1:9" x14ac:dyDescent="0.3">
      <c r="A481">
        <v>2022</v>
      </c>
      <c r="B481" t="s">
        <v>38</v>
      </c>
      <c r="C481" t="s">
        <v>29</v>
      </c>
      <c r="D481" t="s">
        <v>29</v>
      </c>
      <c r="E481">
        <v>2</v>
      </c>
      <c r="F481" s="9">
        <v>7590</v>
      </c>
      <c r="G481" s="9">
        <v>7392</v>
      </c>
      <c r="H481" s="9">
        <v>1518</v>
      </c>
      <c r="I481" t="s">
        <v>12</v>
      </c>
    </row>
    <row r="482" spans="1:9" x14ac:dyDescent="0.3">
      <c r="A482">
        <v>2022</v>
      </c>
      <c r="B482" t="s">
        <v>39</v>
      </c>
      <c r="C482" t="s">
        <v>10</v>
      </c>
      <c r="D482" t="s">
        <v>11</v>
      </c>
      <c r="E482">
        <v>3566</v>
      </c>
      <c r="F482" s="9">
        <v>4577.3</v>
      </c>
      <c r="G482" s="9">
        <v>5126.576</v>
      </c>
      <c r="H482" s="9">
        <v>915.46</v>
      </c>
      <c r="I482" t="s">
        <v>12</v>
      </c>
    </row>
    <row r="483" spans="1:9" x14ac:dyDescent="0.3">
      <c r="A483">
        <v>2022</v>
      </c>
      <c r="B483" t="s">
        <v>39</v>
      </c>
      <c r="C483" t="s">
        <v>10</v>
      </c>
      <c r="D483" t="s">
        <v>13</v>
      </c>
      <c r="E483">
        <v>2498</v>
      </c>
      <c r="F483" s="9">
        <v>8000</v>
      </c>
      <c r="G483" s="9">
        <v>8960</v>
      </c>
      <c r="H483" s="9">
        <v>1600</v>
      </c>
      <c r="I483" t="s">
        <v>12</v>
      </c>
    </row>
    <row r="484" spans="1:9" x14ac:dyDescent="0.3">
      <c r="A484">
        <v>2022</v>
      </c>
      <c r="B484" t="s">
        <v>39</v>
      </c>
      <c r="C484" t="s">
        <v>14</v>
      </c>
      <c r="D484" t="s">
        <v>15</v>
      </c>
      <c r="E484">
        <v>1245</v>
      </c>
      <c r="F484" s="9">
        <v>4577.2</v>
      </c>
      <c r="G484" s="9">
        <v>5126.4639999999999</v>
      </c>
      <c r="H484" s="9">
        <v>915.44</v>
      </c>
      <c r="I484" t="s">
        <v>12</v>
      </c>
    </row>
    <row r="485" spans="1:9" x14ac:dyDescent="0.3">
      <c r="A485">
        <v>2022</v>
      </c>
      <c r="B485" t="s">
        <v>39</v>
      </c>
      <c r="C485" t="s">
        <v>16</v>
      </c>
      <c r="D485" t="s">
        <v>17</v>
      </c>
      <c r="E485">
        <v>644</v>
      </c>
      <c r="F485" s="9">
        <v>5743.5</v>
      </c>
      <c r="G485" s="9">
        <v>6432.72</v>
      </c>
      <c r="H485" s="9">
        <v>1148.7</v>
      </c>
      <c r="I485" t="s">
        <v>12</v>
      </c>
    </row>
    <row r="486" spans="1:9" x14ac:dyDescent="0.3">
      <c r="A486">
        <v>2022</v>
      </c>
      <c r="B486" t="s">
        <v>39</v>
      </c>
      <c r="C486" t="s">
        <v>18</v>
      </c>
      <c r="D486" t="s">
        <v>19</v>
      </c>
      <c r="E486">
        <v>643</v>
      </c>
      <c r="F486" s="9">
        <v>7000</v>
      </c>
      <c r="G486" s="9">
        <v>7840</v>
      </c>
      <c r="H486" s="9">
        <v>1400</v>
      </c>
      <c r="I486" t="s">
        <v>12</v>
      </c>
    </row>
    <row r="487" spans="1:9" x14ac:dyDescent="0.3">
      <c r="A487">
        <v>2022</v>
      </c>
      <c r="B487" t="s">
        <v>39</v>
      </c>
      <c r="C487" t="s">
        <v>16</v>
      </c>
      <c r="D487" t="s">
        <v>20</v>
      </c>
      <c r="E487">
        <v>455</v>
      </c>
      <c r="F487" s="9">
        <v>4578.6000000000004</v>
      </c>
      <c r="G487" s="9">
        <v>5128.0320000000002</v>
      </c>
      <c r="H487" s="9">
        <v>915.72000000000014</v>
      </c>
      <c r="I487" t="s">
        <v>12</v>
      </c>
    </row>
    <row r="488" spans="1:9" x14ac:dyDescent="0.3">
      <c r="A488">
        <v>2022</v>
      </c>
      <c r="B488" t="s">
        <v>39</v>
      </c>
      <c r="C488" t="s">
        <v>18</v>
      </c>
      <c r="D488" t="s">
        <v>21</v>
      </c>
      <c r="E488">
        <v>345</v>
      </c>
      <c r="F488" s="9">
        <v>7000</v>
      </c>
      <c r="G488" s="9">
        <v>7840</v>
      </c>
      <c r="H488" s="9">
        <v>1400</v>
      </c>
      <c r="I488" t="s">
        <v>12</v>
      </c>
    </row>
    <row r="489" spans="1:9" x14ac:dyDescent="0.3">
      <c r="A489">
        <v>2022</v>
      </c>
      <c r="B489" t="s">
        <v>39</v>
      </c>
      <c r="C489" t="s">
        <v>14</v>
      </c>
      <c r="D489" t="s">
        <v>22</v>
      </c>
      <c r="E489">
        <v>122</v>
      </c>
      <c r="F489" s="9">
        <v>100</v>
      </c>
      <c r="G489" s="9">
        <v>112</v>
      </c>
      <c r="H489" s="9">
        <v>20</v>
      </c>
      <c r="I489" t="s">
        <v>12</v>
      </c>
    </row>
    <row r="490" spans="1:9" x14ac:dyDescent="0.3">
      <c r="A490">
        <v>2022</v>
      </c>
      <c r="B490" t="s">
        <v>39</v>
      </c>
      <c r="C490" t="s">
        <v>23</v>
      </c>
      <c r="D490" t="s">
        <v>24</v>
      </c>
      <c r="E490">
        <v>78</v>
      </c>
      <c r="F490" s="9">
        <v>2288.6</v>
      </c>
      <c r="G490" s="9">
        <v>5126.4639999999999</v>
      </c>
      <c r="H490" s="9">
        <v>457.72</v>
      </c>
      <c r="I490" t="s">
        <v>12</v>
      </c>
    </row>
    <row r="491" spans="1:9" x14ac:dyDescent="0.3">
      <c r="A491">
        <v>2022</v>
      </c>
      <c r="B491" t="s">
        <v>39</v>
      </c>
      <c r="C491" t="s">
        <v>23</v>
      </c>
      <c r="D491" t="s">
        <v>25</v>
      </c>
      <c r="E491">
        <v>76</v>
      </c>
      <c r="F491" s="9">
        <v>2288.4499999999998</v>
      </c>
      <c r="G491" s="9">
        <v>5126.1279999999997</v>
      </c>
      <c r="H491" s="9">
        <v>457.69</v>
      </c>
      <c r="I491" t="s">
        <v>12</v>
      </c>
    </row>
    <row r="492" spans="1:9" x14ac:dyDescent="0.3">
      <c r="A492">
        <v>2022</v>
      </c>
      <c r="B492" t="s">
        <v>39</v>
      </c>
      <c r="C492" t="s">
        <v>23</v>
      </c>
      <c r="D492" t="s">
        <v>26</v>
      </c>
      <c r="E492">
        <v>46</v>
      </c>
      <c r="F492" s="9">
        <v>100</v>
      </c>
      <c r="G492" s="9">
        <v>224</v>
      </c>
      <c r="H492" s="9">
        <v>20</v>
      </c>
      <c r="I492" t="s">
        <v>12</v>
      </c>
    </row>
    <row r="493" spans="1:9" x14ac:dyDescent="0.3">
      <c r="A493">
        <v>2022</v>
      </c>
      <c r="B493" t="s">
        <v>39</v>
      </c>
      <c r="C493" t="s">
        <v>23</v>
      </c>
      <c r="D493" t="s">
        <v>27</v>
      </c>
      <c r="E493">
        <v>34</v>
      </c>
      <c r="F493" s="9">
        <v>2746.08</v>
      </c>
      <c r="G493" s="9">
        <v>5126.0160000000005</v>
      </c>
      <c r="H493" s="9">
        <v>549.21600000000001</v>
      </c>
      <c r="I493" t="s">
        <v>12</v>
      </c>
    </row>
    <row r="494" spans="1:9" x14ac:dyDescent="0.3">
      <c r="A494">
        <v>2022</v>
      </c>
      <c r="B494" t="s">
        <v>39</v>
      </c>
      <c r="C494" t="s">
        <v>14</v>
      </c>
      <c r="D494" t="s">
        <v>28</v>
      </c>
      <c r="E494">
        <v>7</v>
      </c>
      <c r="F494" s="9">
        <v>240</v>
      </c>
      <c r="G494" s="9">
        <v>224</v>
      </c>
      <c r="H494" s="9">
        <v>48</v>
      </c>
      <c r="I494" t="s">
        <v>12</v>
      </c>
    </row>
    <row r="495" spans="1:9" x14ac:dyDescent="0.3">
      <c r="A495">
        <v>2022</v>
      </c>
      <c r="B495" t="s">
        <v>39</v>
      </c>
      <c r="C495" t="s">
        <v>23</v>
      </c>
      <c r="D495" t="s">
        <v>30</v>
      </c>
      <c r="E495">
        <v>3</v>
      </c>
      <c r="F495" s="9">
        <v>2746.38</v>
      </c>
      <c r="G495" s="9">
        <v>5126.576</v>
      </c>
      <c r="H495" s="9">
        <v>549.27600000000007</v>
      </c>
      <c r="I495" t="s">
        <v>12</v>
      </c>
    </row>
    <row r="496" spans="1:9" x14ac:dyDescent="0.3">
      <c r="A496">
        <v>2022</v>
      </c>
      <c r="B496" t="s">
        <v>39</v>
      </c>
      <c r="C496" t="s">
        <v>29</v>
      </c>
      <c r="D496" t="s">
        <v>29</v>
      </c>
      <c r="E496">
        <v>2</v>
      </c>
      <c r="F496" s="9">
        <v>7920</v>
      </c>
      <c r="G496" s="9">
        <v>7392</v>
      </c>
      <c r="H496" s="9">
        <v>1584</v>
      </c>
      <c r="I496" t="s">
        <v>12</v>
      </c>
    </row>
    <row r="497" spans="1:9" x14ac:dyDescent="0.3">
      <c r="A497">
        <v>2022</v>
      </c>
      <c r="B497" t="s">
        <v>40</v>
      </c>
      <c r="C497" t="s">
        <v>10</v>
      </c>
      <c r="D497" t="s">
        <v>11</v>
      </c>
      <c r="E497">
        <v>3566</v>
      </c>
      <c r="F497" s="9">
        <v>5035.0300000000007</v>
      </c>
      <c r="G497" s="9">
        <v>5126.576</v>
      </c>
      <c r="H497" s="9">
        <v>1007.0060000000002</v>
      </c>
      <c r="I497" t="s">
        <v>12</v>
      </c>
    </row>
    <row r="498" spans="1:9" x14ac:dyDescent="0.3">
      <c r="A498">
        <v>2022</v>
      </c>
      <c r="B498" t="s">
        <v>40</v>
      </c>
      <c r="C498" t="s">
        <v>10</v>
      </c>
      <c r="D498" t="s">
        <v>13</v>
      </c>
      <c r="E498">
        <v>2498</v>
      </c>
      <c r="F498" s="9">
        <v>9200</v>
      </c>
      <c r="G498" s="9">
        <v>8960</v>
      </c>
      <c r="H498" s="9">
        <v>1840</v>
      </c>
      <c r="I498" t="s">
        <v>12</v>
      </c>
    </row>
    <row r="499" spans="1:9" x14ac:dyDescent="0.3">
      <c r="A499">
        <v>2022</v>
      </c>
      <c r="B499" t="s">
        <v>40</v>
      </c>
      <c r="C499" t="s">
        <v>14</v>
      </c>
      <c r="D499" t="s">
        <v>15</v>
      </c>
      <c r="E499">
        <v>1245</v>
      </c>
      <c r="F499" s="9">
        <v>5263.78</v>
      </c>
      <c r="G499" s="9">
        <v>5126.4639999999999</v>
      </c>
      <c r="H499" s="9">
        <v>1052.7560000000001</v>
      </c>
      <c r="I499" t="s">
        <v>12</v>
      </c>
    </row>
    <row r="500" spans="1:9" x14ac:dyDescent="0.3">
      <c r="A500">
        <v>2022</v>
      </c>
      <c r="B500" t="s">
        <v>40</v>
      </c>
      <c r="C500" t="s">
        <v>16</v>
      </c>
      <c r="D500" t="s">
        <v>17</v>
      </c>
      <c r="E500">
        <v>644</v>
      </c>
      <c r="F500" s="9">
        <v>6605.0249999999996</v>
      </c>
      <c r="G500" s="9">
        <v>6432.72</v>
      </c>
      <c r="H500" s="9">
        <v>1321.0050000000001</v>
      </c>
      <c r="I500" t="s">
        <v>12</v>
      </c>
    </row>
    <row r="501" spans="1:9" x14ac:dyDescent="0.3">
      <c r="A501">
        <v>2022</v>
      </c>
      <c r="B501" t="s">
        <v>40</v>
      </c>
      <c r="C501" t="s">
        <v>18</v>
      </c>
      <c r="D501" t="s">
        <v>19</v>
      </c>
      <c r="E501">
        <v>643</v>
      </c>
      <c r="F501" s="9">
        <v>8400</v>
      </c>
      <c r="G501" s="9">
        <v>7840</v>
      </c>
      <c r="H501" s="9">
        <v>1680</v>
      </c>
      <c r="I501" t="s">
        <v>12</v>
      </c>
    </row>
    <row r="502" spans="1:9" x14ac:dyDescent="0.3">
      <c r="A502">
        <v>2022</v>
      </c>
      <c r="B502" t="s">
        <v>40</v>
      </c>
      <c r="C502" t="s">
        <v>16</v>
      </c>
      <c r="D502" t="s">
        <v>20</v>
      </c>
      <c r="E502">
        <v>455</v>
      </c>
      <c r="F502" s="9">
        <v>5494.3200000000006</v>
      </c>
      <c r="G502" s="9">
        <v>5128.0320000000002</v>
      </c>
      <c r="H502" s="9">
        <v>1098.8640000000003</v>
      </c>
      <c r="I502" t="s">
        <v>12</v>
      </c>
    </row>
    <row r="503" spans="1:9" x14ac:dyDescent="0.3">
      <c r="A503">
        <v>2022</v>
      </c>
      <c r="B503" t="s">
        <v>40</v>
      </c>
      <c r="C503" t="s">
        <v>18</v>
      </c>
      <c r="D503" t="s">
        <v>21</v>
      </c>
      <c r="E503">
        <v>345</v>
      </c>
      <c r="F503" s="9">
        <v>8400</v>
      </c>
      <c r="G503" s="9">
        <v>7840</v>
      </c>
      <c r="H503" s="9">
        <v>1680</v>
      </c>
      <c r="I503" t="s">
        <v>12</v>
      </c>
    </row>
    <row r="504" spans="1:9" x14ac:dyDescent="0.3">
      <c r="A504">
        <v>2022</v>
      </c>
      <c r="B504" t="s">
        <v>40</v>
      </c>
      <c r="C504" t="s">
        <v>14</v>
      </c>
      <c r="D504" t="s">
        <v>22</v>
      </c>
      <c r="E504">
        <v>122</v>
      </c>
      <c r="F504" s="9">
        <v>120</v>
      </c>
      <c r="G504" s="9">
        <v>112</v>
      </c>
      <c r="H504" s="9">
        <v>24</v>
      </c>
      <c r="I504" t="s">
        <v>12</v>
      </c>
    </row>
    <row r="505" spans="1:9" x14ac:dyDescent="0.3">
      <c r="A505">
        <v>2022</v>
      </c>
      <c r="B505" t="s">
        <v>40</v>
      </c>
      <c r="C505" t="s">
        <v>23</v>
      </c>
      <c r="D505" t="s">
        <v>24</v>
      </c>
      <c r="E505">
        <v>78</v>
      </c>
      <c r="F505" s="9">
        <v>2517.46</v>
      </c>
      <c r="G505" s="9">
        <v>5126.4639999999999</v>
      </c>
      <c r="H505" s="9">
        <v>503.49200000000002</v>
      </c>
      <c r="I505" t="s">
        <v>12</v>
      </c>
    </row>
    <row r="506" spans="1:9" x14ac:dyDescent="0.3">
      <c r="A506">
        <v>2022</v>
      </c>
      <c r="B506" t="s">
        <v>40</v>
      </c>
      <c r="C506" t="s">
        <v>23</v>
      </c>
      <c r="D506" t="s">
        <v>25</v>
      </c>
      <c r="E506">
        <v>76</v>
      </c>
      <c r="F506" s="9">
        <v>2517.2949999999996</v>
      </c>
      <c r="G506" s="9">
        <v>5126.1279999999997</v>
      </c>
      <c r="H506" s="9">
        <v>503.45899999999995</v>
      </c>
      <c r="I506" t="s">
        <v>12</v>
      </c>
    </row>
    <row r="507" spans="1:9" x14ac:dyDescent="0.3">
      <c r="A507">
        <v>2022</v>
      </c>
      <c r="B507" t="s">
        <v>40</v>
      </c>
      <c r="C507" t="s">
        <v>23</v>
      </c>
      <c r="D507" t="s">
        <v>26</v>
      </c>
      <c r="E507">
        <v>46</v>
      </c>
      <c r="F507" s="9">
        <v>110</v>
      </c>
      <c r="G507" s="9">
        <v>224</v>
      </c>
      <c r="H507" s="9">
        <v>22</v>
      </c>
      <c r="I507" t="s">
        <v>12</v>
      </c>
    </row>
    <row r="508" spans="1:9" x14ac:dyDescent="0.3">
      <c r="A508">
        <v>2022</v>
      </c>
      <c r="B508" t="s">
        <v>40</v>
      </c>
      <c r="C508" t="s">
        <v>23</v>
      </c>
      <c r="D508" t="s">
        <v>27</v>
      </c>
      <c r="E508">
        <v>34</v>
      </c>
      <c r="F508" s="9">
        <v>2517.2400000000002</v>
      </c>
      <c r="G508" s="9">
        <v>5126.0160000000005</v>
      </c>
      <c r="H508" s="9">
        <v>503.44800000000009</v>
      </c>
      <c r="I508" t="s">
        <v>12</v>
      </c>
    </row>
    <row r="509" spans="1:9" x14ac:dyDescent="0.3">
      <c r="A509">
        <v>2022</v>
      </c>
      <c r="B509" t="s">
        <v>40</v>
      </c>
      <c r="C509" t="s">
        <v>14</v>
      </c>
      <c r="D509" t="s">
        <v>28</v>
      </c>
      <c r="E509">
        <v>7</v>
      </c>
      <c r="F509" s="9">
        <v>220</v>
      </c>
      <c r="G509" s="9">
        <v>224</v>
      </c>
      <c r="H509" s="9">
        <v>44</v>
      </c>
      <c r="I509" t="s">
        <v>12</v>
      </c>
    </row>
    <row r="510" spans="1:9" x14ac:dyDescent="0.3">
      <c r="A510">
        <v>2022</v>
      </c>
      <c r="B510" t="s">
        <v>40</v>
      </c>
      <c r="C510" t="s">
        <v>23</v>
      </c>
      <c r="D510" t="s">
        <v>30</v>
      </c>
      <c r="E510">
        <v>3</v>
      </c>
      <c r="F510" s="9">
        <v>2517.5150000000003</v>
      </c>
      <c r="G510" s="9">
        <v>5126.576</v>
      </c>
      <c r="H510" s="9">
        <v>503.5030000000001</v>
      </c>
      <c r="I510" t="s">
        <v>12</v>
      </c>
    </row>
    <row r="511" spans="1:9" x14ac:dyDescent="0.3">
      <c r="A511">
        <v>2022</v>
      </c>
      <c r="B511" t="s">
        <v>40</v>
      </c>
      <c r="C511" t="s">
        <v>29</v>
      </c>
      <c r="D511" t="s">
        <v>29</v>
      </c>
      <c r="E511">
        <v>2</v>
      </c>
      <c r="F511" s="9">
        <v>7260</v>
      </c>
      <c r="G511" s="9">
        <v>7392</v>
      </c>
      <c r="H511" s="9">
        <v>1452</v>
      </c>
      <c r="I511" t="s">
        <v>12</v>
      </c>
    </row>
    <row r="512" spans="1:9" x14ac:dyDescent="0.3">
      <c r="A512">
        <v>2022</v>
      </c>
      <c r="B512" t="s">
        <v>41</v>
      </c>
      <c r="C512" t="s">
        <v>10</v>
      </c>
      <c r="D512" t="s">
        <v>11</v>
      </c>
      <c r="E512">
        <v>3566</v>
      </c>
      <c r="F512" s="9">
        <v>5263.8950000000004</v>
      </c>
      <c r="G512" s="9">
        <v>5126.576</v>
      </c>
      <c r="H512" s="9">
        <v>1052.7790000000002</v>
      </c>
      <c r="I512" t="s">
        <v>12</v>
      </c>
    </row>
    <row r="513" spans="1:9" x14ac:dyDescent="0.3">
      <c r="A513">
        <v>2022</v>
      </c>
      <c r="B513" t="s">
        <v>41</v>
      </c>
      <c r="C513" t="s">
        <v>10</v>
      </c>
      <c r="D513" t="s">
        <v>13</v>
      </c>
      <c r="E513">
        <v>2498</v>
      </c>
      <c r="F513" s="9">
        <v>8800</v>
      </c>
      <c r="G513" s="9">
        <v>8960</v>
      </c>
      <c r="H513" s="9">
        <v>1760</v>
      </c>
      <c r="I513" t="s">
        <v>12</v>
      </c>
    </row>
    <row r="514" spans="1:9" x14ac:dyDescent="0.3">
      <c r="A514">
        <v>2022</v>
      </c>
      <c r="B514" t="s">
        <v>41</v>
      </c>
      <c r="C514" t="s">
        <v>14</v>
      </c>
      <c r="D514" t="s">
        <v>15</v>
      </c>
      <c r="E514">
        <v>1245</v>
      </c>
      <c r="F514" s="9">
        <v>5034.92</v>
      </c>
      <c r="G514" s="9">
        <v>5126.4639999999999</v>
      </c>
      <c r="H514" s="9">
        <v>1006.984</v>
      </c>
      <c r="I514" t="s">
        <v>12</v>
      </c>
    </row>
    <row r="515" spans="1:9" x14ac:dyDescent="0.3">
      <c r="A515">
        <v>2022</v>
      </c>
      <c r="B515" t="s">
        <v>41</v>
      </c>
      <c r="C515" t="s">
        <v>16</v>
      </c>
      <c r="D515" t="s">
        <v>17</v>
      </c>
      <c r="E515">
        <v>644</v>
      </c>
      <c r="F515" s="9">
        <v>6317.85</v>
      </c>
      <c r="G515" s="9">
        <v>6432.72</v>
      </c>
      <c r="H515" s="9">
        <v>1263.5700000000002</v>
      </c>
      <c r="I515" t="s">
        <v>12</v>
      </c>
    </row>
    <row r="516" spans="1:9" x14ac:dyDescent="0.3">
      <c r="A516">
        <v>2022</v>
      </c>
      <c r="B516" t="s">
        <v>41</v>
      </c>
      <c r="C516" t="s">
        <v>18</v>
      </c>
      <c r="D516" t="s">
        <v>19</v>
      </c>
      <c r="E516">
        <v>643</v>
      </c>
      <c r="F516" s="9">
        <v>7700</v>
      </c>
      <c r="G516" s="9">
        <v>7840</v>
      </c>
      <c r="H516" s="9">
        <v>1540</v>
      </c>
      <c r="I516" t="s">
        <v>12</v>
      </c>
    </row>
    <row r="517" spans="1:9" x14ac:dyDescent="0.3">
      <c r="A517">
        <v>2022</v>
      </c>
      <c r="B517" t="s">
        <v>41</v>
      </c>
      <c r="C517" t="s">
        <v>16</v>
      </c>
      <c r="D517" t="s">
        <v>20</v>
      </c>
      <c r="E517">
        <v>455</v>
      </c>
      <c r="F517" s="9">
        <v>5036.46</v>
      </c>
      <c r="G517" s="9">
        <v>5128.0320000000002</v>
      </c>
      <c r="H517" s="9">
        <v>1007.292</v>
      </c>
      <c r="I517" t="s">
        <v>12</v>
      </c>
    </row>
    <row r="518" spans="1:9" x14ac:dyDescent="0.3">
      <c r="A518">
        <v>2022</v>
      </c>
      <c r="B518" t="s">
        <v>41</v>
      </c>
      <c r="C518" t="s">
        <v>18</v>
      </c>
      <c r="D518" t="s">
        <v>21</v>
      </c>
      <c r="E518">
        <v>345</v>
      </c>
      <c r="F518" s="9">
        <v>7700</v>
      </c>
      <c r="G518" s="9">
        <v>7840</v>
      </c>
      <c r="H518" s="9">
        <v>1540</v>
      </c>
      <c r="I518" t="s">
        <v>12</v>
      </c>
    </row>
    <row r="519" spans="1:9" x14ac:dyDescent="0.3">
      <c r="A519">
        <v>2022</v>
      </c>
      <c r="B519" t="s">
        <v>41</v>
      </c>
      <c r="C519" t="s">
        <v>14</v>
      </c>
      <c r="D519" t="s">
        <v>22</v>
      </c>
      <c r="E519">
        <v>122</v>
      </c>
      <c r="F519" s="9">
        <v>110</v>
      </c>
      <c r="G519" s="9">
        <v>112</v>
      </c>
      <c r="H519" s="9">
        <v>22</v>
      </c>
      <c r="I519" t="s">
        <v>12</v>
      </c>
    </row>
    <row r="520" spans="1:9" x14ac:dyDescent="0.3">
      <c r="A520">
        <v>2022</v>
      </c>
      <c r="B520" t="s">
        <v>41</v>
      </c>
      <c r="C520" t="s">
        <v>23</v>
      </c>
      <c r="D520" t="s">
        <v>24</v>
      </c>
      <c r="E520">
        <v>78</v>
      </c>
      <c r="F520" s="9">
        <v>2517.46</v>
      </c>
      <c r="G520" s="9">
        <v>5126.4639999999999</v>
      </c>
      <c r="H520" s="9">
        <v>503.49200000000002</v>
      </c>
      <c r="I520" t="s">
        <v>12</v>
      </c>
    </row>
    <row r="521" spans="1:9" x14ac:dyDescent="0.3">
      <c r="A521">
        <v>2022</v>
      </c>
      <c r="B521" t="s">
        <v>41</v>
      </c>
      <c r="C521" t="s">
        <v>23</v>
      </c>
      <c r="D521" t="s">
        <v>25</v>
      </c>
      <c r="E521">
        <v>76</v>
      </c>
      <c r="F521" s="9">
        <v>2288.4499999999998</v>
      </c>
      <c r="G521" s="9">
        <v>5126.1279999999997</v>
      </c>
      <c r="H521" s="9">
        <v>457.69</v>
      </c>
      <c r="I521" t="s">
        <v>12</v>
      </c>
    </row>
    <row r="522" spans="1:9" x14ac:dyDescent="0.3">
      <c r="A522">
        <v>2022</v>
      </c>
      <c r="B522" t="s">
        <v>41</v>
      </c>
      <c r="C522" t="s">
        <v>23</v>
      </c>
      <c r="D522" t="s">
        <v>26</v>
      </c>
      <c r="E522">
        <v>46</v>
      </c>
      <c r="F522" s="9">
        <v>100</v>
      </c>
      <c r="G522" s="9">
        <v>224</v>
      </c>
      <c r="H522" s="9">
        <v>20</v>
      </c>
      <c r="I522" t="s">
        <v>12</v>
      </c>
    </row>
    <row r="523" spans="1:9" x14ac:dyDescent="0.3">
      <c r="A523">
        <v>2022</v>
      </c>
      <c r="B523" t="s">
        <v>41</v>
      </c>
      <c r="C523" t="s">
        <v>23</v>
      </c>
      <c r="D523" t="s">
        <v>27</v>
      </c>
      <c r="E523">
        <v>34</v>
      </c>
      <c r="F523" s="9">
        <v>2288.4</v>
      </c>
      <c r="G523" s="9">
        <v>5126.0160000000005</v>
      </c>
      <c r="H523" s="9">
        <v>457.68000000000006</v>
      </c>
      <c r="I523" t="s">
        <v>33</v>
      </c>
    </row>
    <row r="524" spans="1:9" x14ac:dyDescent="0.3">
      <c r="A524">
        <v>2022</v>
      </c>
      <c r="B524" t="s">
        <v>41</v>
      </c>
      <c r="C524" t="s">
        <v>14</v>
      </c>
      <c r="D524" t="s">
        <v>28</v>
      </c>
      <c r="E524">
        <v>7</v>
      </c>
      <c r="F524" s="9">
        <v>200</v>
      </c>
      <c r="G524" s="9">
        <v>224</v>
      </c>
      <c r="H524" s="9">
        <v>40</v>
      </c>
      <c r="I524" t="s">
        <v>33</v>
      </c>
    </row>
    <row r="525" spans="1:9" x14ac:dyDescent="0.3">
      <c r="A525">
        <v>2022</v>
      </c>
      <c r="B525" t="s">
        <v>41</v>
      </c>
      <c r="C525" t="s">
        <v>23</v>
      </c>
      <c r="D525" t="s">
        <v>30</v>
      </c>
      <c r="E525">
        <v>3</v>
      </c>
      <c r="F525" s="9">
        <v>2288.65</v>
      </c>
      <c r="G525" s="9">
        <v>5126.576</v>
      </c>
      <c r="H525" s="9">
        <v>457.73</v>
      </c>
      <c r="I525" t="s">
        <v>33</v>
      </c>
    </row>
    <row r="526" spans="1:9" x14ac:dyDescent="0.3">
      <c r="A526">
        <v>2022</v>
      </c>
      <c r="B526" t="s">
        <v>41</v>
      </c>
      <c r="C526" t="s">
        <v>29</v>
      </c>
      <c r="D526" t="s">
        <v>29</v>
      </c>
      <c r="E526">
        <v>2</v>
      </c>
      <c r="F526" s="9">
        <v>6600</v>
      </c>
      <c r="G526" s="9">
        <v>7392</v>
      </c>
      <c r="H526" s="9">
        <v>1320</v>
      </c>
      <c r="I526" t="s">
        <v>33</v>
      </c>
    </row>
    <row r="527" spans="1:9" x14ac:dyDescent="0.3">
      <c r="A527">
        <v>2022</v>
      </c>
      <c r="B527" t="s">
        <v>42</v>
      </c>
      <c r="C527" t="s">
        <v>10</v>
      </c>
      <c r="D527" t="s">
        <v>11</v>
      </c>
      <c r="E527">
        <v>3566</v>
      </c>
      <c r="F527" s="9">
        <v>4577.3</v>
      </c>
      <c r="G527" s="9">
        <v>5126.576</v>
      </c>
      <c r="H527" s="9">
        <v>915.46</v>
      </c>
      <c r="I527" t="s">
        <v>33</v>
      </c>
    </row>
    <row r="528" spans="1:9" x14ac:dyDescent="0.3">
      <c r="A528">
        <v>2022</v>
      </c>
      <c r="B528" t="s">
        <v>42</v>
      </c>
      <c r="C528" t="s">
        <v>10</v>
      </c>
      <c r="D528" t="s">
        <v>13</v>
      </c>
      <c r="E528">
        <v>2498</v>
      </c>
      <c r="F528" s="9">
        <v>8000</v>
      </c>
      <c r="G528" s="9">
        <v>8960</v>
      </c>
      <c r="H528" s="9">
        <v>1600</v>
      </c>
      <c r="I528" t="s">
        <v>33</v>
      </c>
    </row>
    <row r="529" spans="1:9" x14ac:dyDescent="0.3">
      <c r="A529">
        <v>2022</v>
      </c>
      <c r="B529" t="s">
        <v>42</v>
      </c>
      <c r="C529" t="s">
        <v>14</v>
      </c>
      <c r="D529" t="s">
        <v>15</v>
      </c>
      <c r="E529">
        <v>1245</v>
      </c>
      <c r="F529" s="9">
        <v>4577.2</v>
      </c>
      <c r="G529" s="9">
        <v>5126.4639999999999</v>
      </c>
      <c r="H529" s="9">
        <v>915.44</v>
      </c>
      <c r="I529" t="s">
        <v>33</v>
      </c>
    </row>
    <row r="530" spans="1:9" x14ac:dyDescent="0.3">
      <c r="A530">
        <v>2022</v>
      </c>
      <c r="B530" t="s">
        <v>42</v>
      </c>
      <c r="C530" t="s">
        <v>16</v>
      </c>
      <c r="D530" t="s">
        <v>17</v>
      </c>
      <c r="E530">
        <v>644</v>
      </c>
      <c r="F530" s="9">
        <v>5743.5</v>
      </c>
      <c r="G530" s="9">
        <v>6432.72</v>
      </c>
      <c r="H530" s="9">
        <v>1148.7</v>
      </c>
      <c r="I530" t="s">
        <v>33</v>
      </c>
    </row>
    <row r="531" spans="1:9" x14ac:dyDescent="0.3">
      <c r="A531">
        <v>2022</v>
      </c>
      <c r="B531" t="s">
        <v>42</v>
      </c>
      <c r="C531" t="s">
        <v>18</v>
      </c>
      <c r="D531" t="s">
        <v>19</v>
      </c>
      <c r="E531">
        <v>643</v>
      </c>
      <c r="F531" s="9">
        <v>7000</v>
      </c>
      <c r="G531" s="9">
        <v>7840</v>
      </c>
      <c r="H531" s="9">
        <v>1400</v>
      </c>
      <c r="I531" t="s">
        <v>33</v>
      </c>
    </row>
    <row r="532" spans="1:9" x14ac:dyDescent="0.3">
      <c r="A532">
        <v>2022</v>
      </c>
      <c r="B532" t="s">
        <v>42</v>
      </c>
      <c r="C532" t="s">
        <v>16</v>
      </c>
      <c r="D532" t="s">
        <v>20</v>
      </c>
      <c r="E532">
        <v>455</v>
      </c>
      <c r="F532" s="9">
        <v>4578.6000000000004</v>
      </c>
      <c r="G532" s="9">
        <v>5128.0320000000002</v>
      </c>
      <c r="H532" s="9">
        <v>915.72000000000014</v>
      </c>
      <c r="I532" t="s">
        <v>33</v>
      </c>
    </row>
    <row r="533" spans="1:9" x14ac:dyDescent="0.3">
      <c r="A533">
        <v>2022</v>
      </c>
      <c r="B533" t="s">
        <v>42</v>
      </c>
      <c r="C533" t="s">
        <v>18</v>
      </c>
      <c r="D533" t="s">
        <v>21</v>
      </c>
      <c r="E533">
        <v>345</v>
      </c>
      <c r="F533" s="9">
        <v>7000</v>
      </c>
      <c r="G533" s="9">
        <v>7840</v>
      </c>
      <c r="H533" s="9">
        <v>1400</v>
      </c>
      <c r="I533" t="s">
        <v>33</v>
      </c>
    </row>
    <row r="534" spans="1:9" x14ac:dyDescent="0.3">
      <c r="A534">
        <v>2022</v>
      </c>
      <c r="B534" t="s">
        <v>42</v>
      </c>
      <c r="C534" t="s">
        <v>14</v>
      </c>
      <c r="D534" t="s">
        <v>22</v>
      </c>
      <c r="E534">
        <v>122</v>
      </c>
      <c r="F534" s="9">
        <v>100</v>
      </c>
      <c r="G534" s="9">
        <v>112</v>
      </c>
      <c r="H534" s="9">
        <v>20</v>
      </c>
      <c r="I534" t="s">
        <v>33</v>
      </c>
    </row>
    <row r="535" spans="1:9" x14ac:dyDescent="0.3">
      <c r="A535">
        <v>2022</v>
      </c>
      <c r="B535" t="s">
        <v>42</v>
      </c>
      <c r="C535" t="s">
        <v>23</v>
      </c>
      <c r="D535" t="s">
        <v>24</v>
      </c>
      <c r="E535">
        <v>78</v>
      </c>
      <c r="F535" s="9">
        <v>2288.6</v>
      </c>
      <c r="G535" s="9">
        <v>5126.4639999999999</v>
      </c>
      <c r="H535" s="9">
        <v>457.72</v>
      </c>
      <c r="I535" t="s">
        <v>33</v>
      </c>
    </row>
    <row r="536" spans="1:9" x14ac:dyDescent="0.3">
      <c r="A536">
        <v>2022</v>
      </c>
      <c r="B536" t="s">
        <v>42</v>
      </c>
      <c r="C536" t="s">
        <v>23</v>
      </c>
      <c r="D536" t="s">
        <v>25</v>
      </c>
      <c r="E536">
        <v>76</v>
      </c>
      <c r="F536" s="9">
        <v>2288.4499999999998</v>
      </c>
      <c r="G536" s="9">
        <v>5126.1279999999997</v>
      </c>
      <c r="H536" s="9">
        <v>457.69</v>
      </c>
      <c r="I536" t="s">
        <v>33</v>
      </c>
    </row>
    <row r="537" spans="1:9" x14ac:dyDescent="0.3">
      <c r="A537">
        <v>2022</v>
      </c>
      <c r="B537" t="s">
        <v>42</v>
      </c>
      <c r="C537" t="s">
        <v>23</v>
      </c>
      <c r="D537" t="s">
        <v>26</v>
      </c>
      <c r="E537">
        <v>46</v>
      </c>
      <c r="F537" s="9">
        <v>100</v>
      </c>
      <c r="G537" s="9">
        <v>224</v>
      </c>
      <c r="H537" s="9">
        <v>20</v>
      </c>
      <c r="I537" t="s">
        <v>33</v>
      </c>
    </row>
    <row r="538" spans="1:9" x14ac:dyDescent="0.3">
      <c r="A538">
        <v>2022</v>
      </c>
      <c r="B538" t="s">
        <v>42</v>
      </c>
      <c r="C538" t="s">
        <v>23</v>
      </c>
      <c r="D538" t="s">
        <v>27</v>
      </c>
      <c r="E538">
        <v>34</v>
      </c>
      <c r="F538" s="9">
        <v>2288.4</v>
      </c>
      <c r="G538" s="9">
        <v>5126.0160000000005</v>
      </c>
      <c r="H538" s="9">
        <v>457.68000000000006</v>
      </c>
      <c r="I538" t="s">
        <v>33</v>
      </c>
    </row>
    <row r="539" spans="1:9" x14ac:dyDescent="0.3">
      <c r="A539">
        <v>2022</v>
      </c>
      <c r="B539" t="s">
        <v>42</v>
      </c>
      <c r="C539" t="s">
        <v>14</v>
      </c>
      <c r="D539" t="s">
        <v>28</v>
      </c>
      <c r="E539">
        <v>7</v>
      </c>
      <c r="F539" s="9">
        <v>200</v>
      </c>
      <c r="G539" s="9">
        <v>224</v>
      </c>
      <c r="H539" s="9">
        <v>40</v>
      </c>
      <c r="I539" t="s">
        <v>33</v>
      </c>
    </row>
    <row r="540" spans="1:9" x14ac:dyDescent="0.3">
      <c r="A540">
        <v>2022</v>
      </c>
      <c r="B540" t="s">
        <v>42</v>
      </c>
      <c r="C540" t="s">
        <v>23</v>
      </c>
      <c r="D540" t="s">
        <v>30</v>
      </c>
      <c r="E540">
        <v>3</v>
      </c>
      <c r="F540" s="9">
        <v>2288.65</v>
      </c>
      <c r="G540" s="9">
        <v>5126.576</v>
      </c>
      <c r="H540" s="9">
        <v>457.73</v>
      </c>
      <c r="I540" t="s">
        <v>33</v>
      </c>
    </row>
    <row r="541" spans="1:9" x14ac:dyDescent="0.3">
      <c r="A541">
        <v>2022</v>
      </c>
      <c r="B541" t="s">
        <v>42</v>
      </c>
      <c r="C541" t="s">
        <v>29</v>
      </c>
      <c r="D541" t="s">
        <v>29</v>
      </c>
      <c r="E541">
        <v>2</v>
      </c>
      <c r="F541" s="9">
        <v>6600</v>
      </c>
      <c r="G541" s="9">
        <v>7392</v>
      </c>
      <c r="H541" s="9">
        <v>1320</v>
      </c>
      <c r="I541" t="s">
        <v>33</v>
      </c>
    </row>
    <row r="542" spans="1:9" x14ac:dyDescent="0.3">
      <c r="A542">
        <v>2023</v>
      </c>
      <c r="B542" t="s">
        <v>9</v>
      </c>
      <c r="C542" t="s">
        <v>10</v>
      </c>
      <c r="D542" t="s">
        <v>11</v>
      </c>
      <c r="E542">
        <v>3566</v>
      </c>
      <c r="F542" s="9">
        <v>5492.76</v>
      </c>
      <c r="G542" s="9">
        <v>5126.576</v>
      </c>
      <c r="H542" s="9">
        <v>1098.5520000000001</v>
      </c>
      <c r="I542" t="s">
        <v>33</v>
      </c>
    </row>
    <row r="543" spans="1:9" x14ac:dyDescent="0.3">
      <c r="A543">
        <v>2023</v>
      </c>
      <c r="B543" t="s">
        <v>9</v>
      </c>
      <c r="C543" t="s">
        <v>10</v>
      </c>
      <c r="D543" t="s">
        <v>13</v>
      </c>
      <c r="E543">
        <v>2498</v>
      </c>
      <c r="F543" s="9">
        <v>9600</v>
      </c>
      <c r="G543" s="9">
        <v>8960</v>
      </c>
      <c r="H543" s="9">
        <v>1920</v>
      </c>
      <c r="I543" t="s">
        <v>33</v>
      </c>
    </row>
    <row r="544" spans="1:9" x14ac:dyDescent="0.3">
      <c r="A544">
        <v>2023</v>
      </c>
      <c r="B544" t="s">
        <v>9</v>
      </c>
      <c r="C544" t="s">
        <v>14</v>
      </c>
      <c r="D544" t="s">
        <v>15</v>
      </c>
      <c r="E544">
        <v>1245</v>
      </c>
      <c r="F544" s="9">
        <v>5492.6399999999994</v>
      </c>
      <c r="G544" s="9">
        <v>5126.4639999999999</v>
      </c>
      <c r="H544" s="9">
        <v>1098.528</v>
      </c>
      <c r="I544" t="s">
        <v>33</v>
      </c>
    </row>
    <row r="545" spans="1:9" x14ac:dyDescent="0.3">
      <c r="A545">
        <v>2023</v>
      </c>
      <c r="B545" t="s">
        <v>9</v>
      </c>
      <c r="C545" t="s">
        <v>16</v>
      </c>
      <c r="D545" t="s">
        <v>17</v>
      </c>
      <c r="E545">
        <v>644</v>
      </c>
      <c r="F545" s="9">
        <v>6892.2</v>
      </c>
      <c r="G545" s="9">
        <v>6432.72</v>
      </c>
      <c r="H545" s="9">
        <v>1378.44</v>
      </c>
      <c r="I545" t="s">
        <v>33</v>
      </c>
    </row>
    <row r="546" spans="1:9" x14ac:dyDescent="0.3">
      <c r="A546">
        <v>2023</v>
      </c>
      <c r="B546" t="s">
        <v>9</v>
      </c>
      <c r="C546" t="s">
        <v>18</v>
      </c>
      <c r="D546" t="s">
        <v>19</v>
      </c>
      <c r="E546">
        <v>643</v>
      </c>
      <c r="F546" s="9">
        <v>8400</v>
      </c>
      <c r="G546" s="9">
        <v>7840</v>
      </c>
      <c r="H546" s="9">
        <v>1680</v>
      </c>
      <c r="I546" t="s">
        <v>12</v>
      </c>
    </row>
    <row r="547" spans="1:9" x14ac:dyDescent="0.3">
      <c r="A547">
        <v>2023</v>
      </c>
      <c r="B547" t="s">
        <v>9</v>
      </c>
      <c r="C547" t="s">
        <v>16</v>
      </c>
      <c r="D547" t="s">
        <v>20</v>
      </c>
      <c r="E547">
        <v>455</v>
      </c>
      <c r="F547" s="9">
        <v>5494.3200000000006</v>
      </c>
      <c r="G547" s="9">
        <v>5128.0320000000002</v>
      </c>
      <c r="H547" s="9">
        <v>1098.8640000000003</v>
      </c>
      <c r="I547" t="s">
        <v>12</v>
      </c>
    </row>
    <row r="548" spans="1:9" x14ac:dyDescent="0.3">
      <c r="A548">
        <v>2023</v>
      </c>
      <c r="B548" t="s">
        <v>9</v>
      </c>
      <c r="C548" t="s">
        <v>18</v>
      </c>
      <c r="D548" t="s">
        <v>21</v>
      </c>
      <c r="E548">
        <v>345</v>
      </c>
      <c r="F548" s="9">
        <v>8400</v>
      </c>
      <c r="G548" s="9">
        <v>7840</v>
      </c>
      <c r="H548" s="9">
        <v>1680</v>
      </c>
      <c r="I548" t="s">
        <v>12</v>
      </c>
    </row>
    <row r="549" spans="1:9" x14ac:dyDescent="0.3">
      <c r="A549">
        <v>2023</v>
      </c>
      <c r="B549" t="s">
        <v>9</v>
      </c>
      <c r="C549" t="s">
        <v>14</v>
      </c>
      <c r="D549" t="s">
        <v>22</v>
      </c>
      <c r="E549">
        <v>122</v>
      </c>
      <c r="F549" s="9">
        <v>120</v>
      </c>
      <c r="G549" s="9">
        <v>112</v>
      </c>
      <c r="H549" s="9">
        <v>24</v>
      </c>
      <c r="I549" t="s">
        <v>12</v>
      </c>
    </row>
    <row r="550" spans="1:9" x14ac:dyDescent="0.3">
      <c r="A550">
        <v>2023</v>
      </c>
      <c r="B550" t="s">
        <v>9</v>
      </c>
      <c r="C550" t="s">
        <v>23</v>
      </c>
      <c r="D550" t="s">
        <v>24</v>
      </c>
      <c r="E550">
        <v>78</v>
      </c>
      <c r="F550" s="9">
        <v>2288.6</v>
      </c>
      <c r="G550" s="9">
        <v>5126.4639999999999</v>
      </c>
      <c r="H550" s="9">
        <v>457.72</v>
      </c>
      <c r="I550" t="s">
        <v>12</v>
      </c>
    </row>
    <row r="551" spans="1:9" x14ac:dyDescent="0.3">
      <c r="A551">
        <v>2023</v>
      </c>
      <c r="B551" t="s">
        <v>9</v>
      </c>
      <c r="C551" t="s">
        <v>23</v>
      </c>
      <c r="D551" t="s">
        <v>25</v>
      </c>
      <c r="E551">
        <v>76</v>
      </c>
      <c r="F551" s="9">
        <v>2288.4499999999998</v>
      </c>
      <c r="G551" s="9">
        <v>5126.1279999999997</v>
      </c>
      <c r="H551" s="9">
        <v>457.69</v>
      </c>
      <c r="I551" t="s">
        <v>12</v>
      </c>
    </row>
    <row r="552" spans="1:9" x14ac:dyDescent="0.3">
      <c r="A552">
        <v>2023</v>
      </c>
      <c r="B552" t="s">
        <v>9</v>
      </c>
      <c r="C552" t="s">
        <v>23</v>
      </c>
      <c r="D552" t="s">
        <v>26</v>
      </c>
      <c r="E552">
        <v>46</v>
      </c>
      <c r="F552" s="9">
        <v>100</v>
      </c>
      <c r="G552" s="9">
        <v>224</v>
      </c>
      <c r="H552" s="9">
        <v>20</v>
      </c>
      <c r="I552" t="s">
        <v>12</v>
      </c>
    </row>
    <row r="553" spans="1:9" x14ac:dyDescent="0.3">
      <c r="A553">
        <v>2023</v>
      </c>
      <c r="B553" t="s">
        <v>9</v>
      </c>
      <c r="C553" t="s">
        <v>23</v>
      </c>
      <c r="D553" t="s">
        <v>27</v>
      </c>
      <c r="E553">
        <v>34</v>
      </c>
      <c r="F553" s="9">
        <v>2288.4</v>
      </c>
      <c r="G553" s="9">
        <v>5126.0160000000005</v>
      </c>
      <c r="H553" s="9">
        <v>457.68000000000006</v>
      </c>
      <c r="I553" t="s">
        <v>12</v>
      </c>
    </row>
    <row r="554" spans="1:9" x14ac:dyDescent="0.3">
      <c r="A554">
        <v>2023</v>
      </c>
      <c r="B554" t="s">
        <v>9</v>
      </c>
      <c r="C554" t="s">
        <v>14</v>
      </c>
      <c r="D554" t="s">
        <v>28</v>
      </c>
      <c r="E554">
        <v>7</v>
      </c>
      <c r="F554" s="9">
        <v>200</v>
      </c>
      <c r="G554" s="9">
        <v>224</v>
      </c>
      <c r="H554" s="9">
        <v>40</v>
      </c>
      <c r="I554" t="s">
        <v>12</v>
      </c>
    </row>
    <row r="555" spans="1:9" x14ac:dyDescent="0.3">
      <c r="A555">
        <v>2023</v>
      </c>
      <c r="B555" t="s">
        <v>9</v>
      </c>
      <c r="C555" t="s">
        <v>29</v>
      </c>
      <c r="D555" t="s">
        <v>29</v>
      </c>
      <c r="E555">
        <v>3</v>
      </c>
      <c r="F555" s="9">
        <v>4577.3</v>
      </c>
      <c r="G555" s="9">
        <v>7392</v>
      </c>
      <c r="H555" s="9">
        <v>915.46</v>
      </c>
      <c r="I555" t="s">
        <v>12</v>
      </c>
    </row>
    <row r="556" spans="1:9" x14ac:dyDescent="0.3">
      <c r="A556">
        <v>2023</v>
      </c>
      <c r="B556" t="s">
        <v>9</v>
      </c>
      <c r="C556" t="s">
        <v>23</v>
      </c>
      <c r="D556" t="s">
        <v>30</v>
      </c>
      <c r="E556">
        <v>3</v>
      </c>
      <c r="F556" s="9">
        <v>3300</v>
      </c>
      <c r="G556" s="9">
        <v>5126.576</v>
      </c>
      <c r="H556" s="9">
        <v>660</v>
      </c>
      <c r="I556" t="s">
        <v>12</v>
      </c>
    </row>
    <row r="557" spans="1:9" x14ac:dyDescent="0.3">
      <c r="A557">
        <v>2023</v>
      </c>
      <c r="B557" t="s">
        <v>31</v>
      </c>
      <c r="C557" t="s">
        <v>10</v>
      </c>
      <c r="D557" t="s">
        <v>11</v>
      </c>
      <c r="E557">
        <v>3566</v>
      </c>
      <c r="F557" s="9">
        <v>4577.3</v>
      </c>
      <c r="G557" s="9">
        <v>5126.576</v>
      </c>
      <c r="H557" s="9">
        <v>915.46</v>
      </c>
      <c r="I557" t="s">
        <v>12</v>
      </c>
    </row>
    <row r="558" spans="1:9" x14ac:dyDescent="0.3">
      <c r="A558">
        <v>2023</v>
      </c>
      <c r="B558" t="s">
        <v>31</v>
      </c>
      <c r="C558" t="s">
        <v>10</v>
      </c>
      <c r="D558" t="s">
        <v>13</v>
      </c>
      <c r="E558">
        <v>2498</v>
      </c>
      <c r="F558" s="9">
        <v>8000</v>
      </c>
      <c r="G558" s="9">
        <v>8960</v>
      </c>
      <c r="H558" s="9">
        <v>1600</v>
      </c>
      <c r="I558" t="s">
        <v>12</v>
      </c>
    </row>
    <row r="559" spans="1:9" x14ac:dyDescent="0.3">
      <c r="A559">
        <v>2023</v>
      </c>
      <c r="B559" t="s">
        <v>31</v>
      </c>
      <c r="C559" t="s">
        <v>14</v>
      </c>
      <c r="D559" t="s">
        <v>15</v>
      </c>
      <c r="E559">
        <v>1245</v>
      </c>
      <c r="F559" s="9">
        <v>4577.2</v>
      </c>
      <c r="G559" s="9">
        <v>5126.4639999999999</v>
      </c>
      <c r="H559" s="9">
        <v>915.44</v>
      </c>
      <c r="I559" t="s">
        <v>12</v>
      </c>
    </row>
    <row r="560" spans="1:9" x14ac:dyDescent="0.3">
      <c r="A560">
        <v>2023</v>
      </c>
      <c r="B560" t="s">
        <v>31</v>
      </c>
      <c r="C560" t="s">
        <v>16</v>
      </c>
      <c r="D560" t="s">
        <v>17</v>
      </c>
      <c r="E560">
        <v>644</v>
      </c>
      <c r="F560" s="9">
        <v>5743.5</v>
      </c>
      <c r="G560" s="9">
        <v>6432.72</v>
      </c>
      <c r="H560" s="9">
        <v>1148.7</v>
      </c>
      <c r="I560" t="s">
        <v>12</v>
      </c>
    </row>
    <row r="561" spans="1:9" x14ac:dyDescent="0.3">
      <c r="A561">
        <v>2023</v>
      </c>
      <c r="B561" t="s">
        <v>31</v>
      </c>
      <c r="C561" t="s">
        <v>18</v>
      </c>
      <c r="D561" t="s">
        <v>19</v>
      </c>
      <c r="E561">
        <v>643</v>
      </c>
      <c r="F561" s="9">
        <v>7000</v>
      </c>
      <c r="G561" s="9">
        <v>7840</v>
      </c>
      <c r="H561" s="9">
        <v>1400</v>
      </c>
      <c r="I561" t="s">
        <v>12</v>
      </c>
    </row>
    <row r="562" spans="1:9" x14ac:dyDescent="0.3">
      <c r="A562">
        <v>2023</v>
      </c>
      <c r="B562" t="s">
        <v>31</v>
      </c>
      <c r="C562" t="s">
        <v>16</v>
      </c>
      <c r="D562" t="s">
        <v>20</v>
      </c>
      <c r="E562">
        <v>455</v>
      </c>
      <c r="F562" s="9">
        <v>4578.6000000000004</v>
      </c>
      <c r="G562" s="9">
        <v>5128.0320000000002</v>
      </c>
      <c r="H562" s="9">
        <v>915.72000000000014</v>
      </c>
      <c r="I562" t="s">
        <v>12</v>
      </c>
    </row>
    <row r="563" spans="1:9" x14ac:dyDescent="0.3">
      <c r="A563">
        <v>2023</v>
      </c>
      <c r="B563" t="s">
        <v>31</v>
      </c>
      <c r="C563" t="s">
        <v>18</v>
      </c>
      <c r="D563" t="s">
        <v>21</v>
      </c>
      <c r="E563">
        <v>345</v>
      </c>
      <c r="F563" s="9">
        <v>7000</v>
      </c>
      <c r="G563" s="9">
        <v>7840</v>
      </c>
      <c r="H563" s="9">
        <v>1400</v>
      </c>
      <c r="I563" t="s">
        <v>12</v>
      </c>
    </row>
    <row r="564" spans="1:9" x14ac:dyDescent="0.3">
      <c r="A564">
        <v>2023</v>
      </c>
      <c r="B564" t="s">
        <v>31</v>
      </c>
      <c r="C564" t="s">
        <v>14</v>
      </c>
      <c r="D564" t="s">
        <v>22</v>
      </c>
      <c r="E564">
        <v>122</v>
      </c>
      <c r="F564" s="9">
        <v>100</v>
      </c>
      <c r="G564" s="9">
        <v>112</v>
      </c>
      <c r="H564" s="9">
        <v>20</v>
      </c>
      <c r="I564" t="s">
        <v>12</v>
      </c>
    </row>
    <row r="565" spans="1:9" x14ac:dyDescent="0.3">
      <c r="A565">
        <v>2023</v>
      </c>
      <c r="B565" t="s">
        <v>31</v>
      </c>
      <c r="C565" t="s">
        <v>23</v>
      </c>
      <c r="D565" t="s">
        <v>24</v>
      </c>
      <c r="E565">
        <v>78</v>
      </c>
      <c r="F565" s="9">
        <v>2288.6</v>
      </c>
      <c r="G565" s="9">
        <v>5126.4639999999999</v>
      </c>
      <c r="H565" s="9">
        <v>457.72</v>
      </c>
      <c r="I565" t="s">
        <v>12</v>
      </c>
    </row>
    <row r="566" spans="1:9" x14ac:dyDescent="0.3">
      <c r="A566">
        <v>2023</v>
      </c>
      <c r="B566" t="s">
        <v>31</v>
      </c>
      <c r="C566" t="s">
        <v>23</v>
      </c>
      <c r="D566" t="s">
        <v>25</v>
      </c>
      <c r="E566">
        <v>76</v>
      </c>
      <c r="F566" s="9">
        <v>2288.4499999999998</v>
      </c>
      <c r="G566" s="9">
        <v>5126.1279999999997</v>
      </c>
      <c r="H566" s="9">
        <v>457.69</v>
      </c>
      <c r="I566" t="s">
        <v>12</v>
      </c>
    </row>
    <row r="567" spans="1:9" x14ac:dyDescent="0.3">
      <c r="A567">
        <v>2023</v>
      </c>
      <c r="B567" t="s">
        <v>31</v>
      </c>
      <c r="C567" t="s">
        <v>23</v>
      </c>
      <c r="D567" t="s">
        <v>26</v>
      </c>
      <c r="E567">
        <v>46</v>
      </c>
      <c r="F567" s="9">
        <v>100</v>
      </c>
      <c r="G567" s="9">
        <v>224</v>
      </c>
      <c r="H567" s="9">
        <v>20</v>
      </c>
      <c r="I567" t="s">
        <v>12</v>
      </c>
    </row>
    <row r="568" spans="1:9" x14ac:dyDescent="0.3">
      <c r="A568">
        <v>2023</v>
      </c>
      <c r="B568" t="s">
        <v>31</v>
      </c>
      <c r="C568" t="s">
        <v>23</v>
      </c>
      <c r="D568" t="s">
        <v>27</v>
      </c>
      <c r="E568">
        <v>34</v>
      </c>
      <c r="F568" s="9">
        <v>2288.4</v>
      </c>
      <c r="G568" s="9">
        <v>5126.0160000000005</v>
      </c>
      <c r="H568" s="9">
        <v>457.68000000000006</v>
      </c>
      <c r="I568" t="s">
        <v>12</v>
      </c>
    </row>
    <row r="569" spans="1:9" x14ac:dyDescent="0.3">
      <c r="A569">
        <v>2023</v>
      </c>
      <c r="B569" t="s">
        <v>31</v>
      </c>
      <c r="C569" t="s">
        <v>14</v>
      </c>
      <c r="D569" t="s">
        <v>28</v>
      </c>
      <c r="E569">
        <v>7</v>
      </c>
      <c r="F569" s="9">
        <v>200</v>
      </c>
      <c r="G569" s="9">
        <v>224</v>
      </c>
      <c r="H569" s="9">
        <v>40</v>
      </c>
      <c r="I569" t="s">
        <v>12</v>
      </c>
    </row>
    <row r="570" spans="1:9" x14ac:dyDescent="0.3">
      <c r="A570">
        <v>2023</v>
      </c>
      <c r="B570" t="s">
        <v>31</v>
      </c>
      <c r="C570" t="s">
        <v>23</v>
      </c>
      <c r="D570" t="s">
        <v>30</v>
      </c>
      <c r="E570">
        <v>3</v>
      </c>
      <c r="F570" s="9">
        <v>3300</v>
      </c>
      <c r="G570" s="9">
        <v>5126.576</v>
      </c>
      <c r="H570" s="9">
        <v>660</v>
      </c>
      <c r="I570" t="s">
        <v>12</v>
      </c>
    </row>
    <row r="571" spans="1:9" x14ac:dyDescent="0.3">
      <c r="A571">
        <v>2023</v>
      </c>
      <c r="B571" t="s">
        <v>31</v>
      </c>
      <c r="C571" t="s">
        <v>29</v>
      </c>
      <c r="D571" t="s">
        <v>29</v>
      </c>
      <c r="E571">
        <v>2</v>
      </c>
      <c r="F571" s="9">
        <v>6600</v>
      </c>
      <c r="G571" s="9">
        <v>7392</v>
      </c>
      <c r="H571" s="9">
        <v>1320</v>
      </c>
      <c r="I571" t="s">
        <v>12</v>
      </c>
    </row>
    <row r="572" spans="1:9" x14ac:dyDescent="0.3">
      <c r="A572">
        <v>2023</v>
      </c>
      <c r="B572" t="s">
        <v>32</v>
      </c>
      <c r="C572" t="s">
        <v>10</v>
      </c>
      <c r="D572" t="s">
        <v>11</v>
      </c>
      <c r="E572">
        <v>3566</v>
      </c>
      <c r="F572" s="9">
        <v>4577.3</v>
      </c>
      <c r="G572" s="9">
        <v>5126.576</v>
      </c>
      <c r="H572" s="9">
        <v>915.46</v>
      </c>
      <c r="I572" t="s">
        <v>12</v>
      </c>
    </row>
    <row r="573" spans="1:9" x14ac:dyDescent="0.3">
      <c r="A573">
        <v>2023</v>
      </c>
      <c r="B573" t="s">
        <v>32</v>
      </c>
      <c r="C573" t="s">
        <v>10</v>
      </c>
      <c r="D573" t="s">
        <v>13</v>
      </c>
      <c r="E573">
        <v>2498</v>
      </c>
      <c r="F573" s="9">
        <v>8000</v>
      </c>
      <c r="G573" s="9">
        <v>8960</v>
      </c>
      <c r="H573" s="9">
        <v>1600</v>
      </c>
      <c r="I573" t="s">
        <v>12</v>
      </c>
    </row>
    <row r="574" spans="1:9" x14ac:dyDescent="0.3">
      <c r="A574">
        <v>2023</v>
      </c>
      <c r="B574" t="s">
        <v>32</v>
      </c>
      <c r="C574" t="s">
        <v>14</v>
      </c>
      <c r="D574" t="s">
        <v>15</v>
      </c>
      <c r="E574">
        <v>1245</v>
      </c>
      <c r="F574" s="9">
        <v>4577.2</v>
      </c>
      <c r="G574" s="9">
        <v>5126.4639999999999</v>
      </c>
      <c r="H574" s="9">
        <v>915.44</v>
      </c>
      <c r="I574" t="s">
        <v>12</v>
      </c>
    </row>
    <row r="575" spans="1:9" x14ac:dyDescent="0.3">
      <c r="A575">
        <v>2023</v>
      </c>
      <c r="B575" t="s">
        <v>32</v>
      </c>
      <c r="C575" t="s">
        <v>16</v>
      </c>
      <c r="D575" t="s">
        <v>17</v>
      </c>
      <c r="E575">
        <v>644</v>
      </c>
      <c r="F575" s="9">
        <v>10000</v>
      </c>
      <c r="G575" s="9">
        <v>6432.72</v>
      </c>
      <c r="H575" s="9">
        <v>2000</v>
      </c>
      <c r="I575" t="s">
        <v>12</v>
      </c>
    </row>
    <row r="576" spans="1:9" x14ac:dyDescent="0.3">
      <c r="A576">
        <v>2023</v>
      </c>
      <c r="B576" t="s">
        <v>32</v>
      </c>
      <c r="C576" t="s">
        <v>18</v>
      </c>
      <c r="D576" t="s">
        <v>19</v>
      </c>
      <c r="E576">
        <v>643</v>
      </c>
      <c r="F576" s="9">
        <v>7000</v>
      </c>
      <c r="G576" s="9">
        <v>7840</v>
      </c>
      <c r="H576" s="9">
        <v>1400</v>
      </c>
      <c r="I576" t="s">
        <v>12</v>
      </c>
    </row>
    <row r="577" spans="1:9" x14ac:dyDescent="0.3">
      <c r="A577">
        <v>2023</v>
      </c>
      <c r="B577" t="s">
        <v>32</v>
      </c>
      <c r="C577" t="s">
        <v>16</v>
      </c>
      <c r="D577" t="s">
        <v>20</v>
      </c>
      <c r="E577">
        <v>455</v>
      </c>
      <c r="F577" s="9">
        <v>4578.6000000000004</v>
      </c>
      <c r="G577" s="9">
        <v>5128.0320000000002</v>
      </c>
      <c r="H577" s="9">
        <v>915.72000000000014</v>
      </c>
      <c r="I577" t="s">
        <v>12</v>
      </c>
    </row>
    <row r="578" spans="1:9" x14ac:dyDescent="0.3">
      <c r="A578">
        <v>2023</v>
      </c>
      <c r="B578" t="s">
        <v>32</v>
      </c>
      <c r="C578" t="s">
        <v>18</v>
      </c>
      <c r="D578" t="s">
        <v>21</v>
      </c>
      <c r="E578">
        <v>345</v>
      </c>
      <c r="F578" s="9">
        <v>7000</v>
      </c>
      <c r="G578" s="9">
        <v>7840</v>
      </c>
      <c r="H578" s="9">
        <v>1400</v>
      </c>
      <c r="I578" t="s">
        <v>12</v>
      </c>
    </row>
    <row r="579" spans="1:9" x14ac:dyDescent="0.3">
      <c r="A579">
        <v>2023</v>
      </c>
      <c r="B579" t="s">
        <v>32</v>
      </c>
      <c r="C579" t="s">
        <v>14</v>
      </c>
      <c r="D579" t="s">
        <v>22</v>
      </c>
      <c r="E579">
        <v>122</v>
      </c>
      <c r="F579" s="9">
        <v>100</v>
      </c>
      <c r="G579" s="9">
        <v>112</v>
      </c>
      <c r="H579" s="9">
        <v>20</v>
      </c>
      <c r="I579" t="s">
        <v>12</v>
      </c>
    </row>
    <row r="580" spans="1:9" x14ac:dyDescent="0.3">
      <c r="A580">
        <v>2023</v>
      </c>
      <c r="B580" t="s">
        <v>32</v>
      </c>
      <c r="C580" t="s">
        <v>23</v>
      </c>
      <c r="D580" t="s">
        <v>24</v>
      </c>
      <c r="E580">
        <v>78</v>
      </c>
      <c r="F580" s="9">
        <v>2288.6</v>
      </c>
      <c r="G580" s="9">
        <v>5126.4639999999999</v>
      </c>
      <c r="H580" s="9">
        <v>457.72</v>
      </c>
      <c r="I580" t="s">
        <v>12</v>
      </c>
    </row>
    <row r="581" spans="1:9" x14ac:dyDescent="0.3">
      <c r="A581">
        <v>2023</v>
      </c>
      <c r="B581" t="s">
        <v>32</v>
      </c>
      <c r="C581" t="s">
        <v>23</v>
      </c>
      <c r="D581" t="s">
        <v>25</v>
      </c>
      <c r="E581">
        <v>76</v>
      </c>
      <c r="F581" s="9">
        <v>2288.4499999999998</v>
      </c>
      <c r="G581" s="9">
        <v>5126.1279999999997</v>
      </c>
      <c r="H581" s="9">
        <v>457.69</v>
      </c>
      <c r="I581" t="s">
        <v>12</v>
      </c>
    </row>
    <row r="582" spans="1:9" x14ac:dyDescent="0.3">
      <c r="A582">
        <v>2023</v>
      </c>
      <c r="B582" t="s">
        <v>32</v>
      </c>
      <c r="C582" t="s">
        <v>23</v>
      </c>
      <c r="D582" t="s">
        <v>26</v>
      </c>
      <c r="E582">
        <v>46</v>
      </c>
      <c r="F582" s="9">
        <v>100</v>
      </c>
      <c r="G582" s="9">
        <v>224</v>
      </c>
      <c r="H582" s="9">
        <v>20</v>
      </c>
      <c r="I582" t="s">
        <v>12</v>
      </c>
    </row>
    <row r="583" spans="1:9" x14ac:dyDescent="0.3">
      <c r="A583">
        <v>2023</v>
      </c>
      <c r="B583" t="s">
        <v>32</v>
      </c>
      <c r="C583" t="s">
        <v>23</v>
      </c>
      <c r="D583" t="s">
        <v>27</v>
      </c>
      <c r="E583">
        <v>34</v>
      </c>
      <c r="F583" s="9">
        <v>2288.4</v>
      </c>
      <c r="G583" s="9">
        <v>5126.0160000000005</v>
      </c>
      <c r="H583" s="9">
        <v>457.68000000000006</v>
      </c>
      <c r="I583" t="s">
        <v>12</v>
      </c>
    </row>
    <row r="584" spans="1:9" x14ac:dyDescent="0.3">
      <c r="A584">
        <v>2023</v>
      </c>
      <c r="B584" t="s">
        <v>32</v>
      </c>
      <c r="C584" t="s">
        <v>14</v>
      </c>
      <c r="D584" t="s">
        <v>28</v>
      </c>
      <c r="E584">
        <v>7</v>
      </c>
      <c r="F584" s="9">
        <v>200</v>
      </c>
      <c r="G584" s="9">
        <v>224</v>
      </c>
      <c r="H584" s="9">
        <v>40</v>
      </c>
      <c r="I584" t="s">
        <v>12</v>
      </c>
    </row>
    <row r="585" spans="1:9" x14ac:dyDescent="0.3">
      <c r="A585">
        <v>2023</v>
      </c>
      <c r="B585" t="s">
        <v>32</v>
      </c>
      <c r="C585" t="s">
        <v>23</v>
      </c>
      <c r="D585" t="s">
        <v>30</v>
      </c>
      <c r="E585">
        <v>3</v>
      </c>
      <c r="F585" s="9">
        <v>2288.65</v>
      </c>
      <c r="G585" s="9">
        <v>5126.576</v>
      </c>
      <c r="H585" s="9">
        <v>457.73</v>
      </c>
      <c r="I585" t="s">
        <v>12</v>
      </c>
    </row>
    <row r="586" spans="1:9" x14ac:dyDescent="0.3">
      <c r="A586">
        <v>2023</v>
      </c>
      <c r="B586" t="s">
        <v>32</v>
      </c>
      <c r="C586" t="s">
        <v>29</v>
      </c>
      <c r="D586" t="s">
        <v>29</v>
      </c>
      <c r="E586">
        <v>2</v>
      </c>
      <c r="F586" s="9">
        <v>6600</v>
      </c>
      <c r="G586" s="9">
        <v>7392</v>
      </c>
      <c r="H586" s="9">
        <v>1320</v>
      </c>
      <c r="I586" t="s">
        <v>12</v>
      </c>
    </row>
    <row r="587" spans="1:9" x14ac:dyDescent="0.3">
      <c r="A587">
        <v>2023</v>
      </c>
      <c r="B587" t="s">
        <v>34</v>
      </c>
      <c r="C587" t="s">
        <v>10</v>
      </c>
      <c r="D587" t="s">
        <v>11</v>
      </c>
      <c r="E587">
        <v>3566</v>
      </c>
      <c r="F587" s="9">
        <v>4577.3</v>
      </c>
      <c r="G587" s="9">
        <v>5126.576</v>
      </c>
      <c r="H587" s="9">
        <v>915.46</v>
      </c>
      <c r="I587" t="s">
        <v>12</v>
      </c>
    </row>
    <row r="588" spans="1:9" x14ac:dyDescent="0.3">
      <c r="A588">
        <v>2023</v>
      </c>
      <c r="B588" t="s">
        <v>34</v>
      </c>
      <c r="C588" t="s">
        <v>10</v>
      </c>
      <c r="D588" t="s">
        <v>13</v>
      </c>
      <c r="E588">
        <v>2498</v>
      </c>
      <c r="F588" s="9">
        <v>8000</v>
      </c>
      <c r="G588" s="9">
        <v>8960</v>
      </c>
      <c r="H588" s="9">
        <v>1600</v>
      </c>
      <c r="I588" t="s">
        <v>33</v>
      </c>
    </row>
    <row r="589" spans="1:9" x14ac:dyDescent="0.3">
      <c r="A589">
        <v>2023</v>
      </c>
      <c r="B589" t="s">
        <v>34</v>
      </c>
      <c r="C589" t="s">
        <v>14</v>
      </c>
      <c r="D589" t="s">
        <v>15</v>
      </c>
      <c r="E589">
        <v>1245</v>
      </c>
      <c r="F589" s="9">
        <v>4577.2</v>
      </c>
      <c r="G589" s="9">
        <v>5126.4639999999999</v>
      </c>
      <c r="H589" s="9">
        <v>915.44</v>
      </c>
      <c r="I589" t="s">
        <v>33</v>
      </c>
    </row>
    <row r="590" spans="1:9" x14ac:dyDescent="0.3">
      <c r="A590">
        <v>2023</v>
      </c>
      <c r="B590" t="s">
        <v>34</v>
      </c>
      <c r="C590" t="s">
        <v>16</v>
      </c>
      <c r="D590" t="s">
        <v>17</v>
      </c>
      <c r="E590">
        <v>644</v>
      </c>
      <c r="F590" s="9">
        <v>15000</v>
      </c>
      <c r="G590" s="9">
        <v>6432.72</v>
      </c>
      <c r="H590" s="9">
        <v>3000</v>
      </c>
      <c r="I590" t="s">
        <v>33</v>
      </c>
    </row>
    <row r="591" spans="1:9" x14ac:dyDescent="0.3">
      <c r="A591">
        <v>2023</v>
      </c>
      <c r="B591" t="s">
        <v>34</v>
      </c>
      <c r="C591" t="s">
        <v>18</v>
      </c>
      <c r="D591" t="s">
        <v>19</v>
      </c>
      <c r="E591">
        <v>643</v>
      </c>
      <c r="F591" s="9">
        <v>7000</v>
      </c>
      <c r="G591" s="9">
        <v>7840</v>
      </c>
      <c r="H591" s="9">
        <v>1400</v>
      </c>
      <c r="I591" t="s">
        <v>33</v>
      </c>
    </row>
    <row r="592" spans="1:9" x14ac:dyDescent="0.3">
      <c r="A592">
        <v>2023</v>
      </c>
      <c r="B592" t="s">
        <v>34</v>
      </c>
      <c r="C592" t="s">
        <v>16</v>
      </c>
      <c r="D592" t="s">
        <v>20</v>
      </c>
      <c r="E592">
        <v>455</v>
      </c>
      <c r="F592" s="9">
        <v>14000</v>
      </c>
      <c r="G592" s="9">
        <v>5128.0320000000002</v>
      </c>
      <c r="H592" s="9">
        <v>2800</v>
      </c>
      <c r="I592" t="s">
        <v>33</v>
      </c>
    </row>
    <row r="593" spans="1:9" x14ac:dyDescent="0.3">
      <c r="A593">
        <v>2023</v>
      </c>
      <c r="B593" t="s">
        <v>34</v>
      </c>
      <c r="C593" t="s">
        <v>18</v>
      </c>
      <c r="D593" t="s">
        <v>21</v>
      </c>
      <c r="E593">
        <v>345</v>
      </c>
      <c r="F593" s="9">
        <v>7000</v>
      </c>
      <c r="G593" s="9">
        <v>7840</v>
      </c>
      <c r="H593" s="9">
        <v>1400</v>
      </c>
      <c r="I593" t="s">
        <v>33</v>
      </c>
    </row>
    <row r="594" spans="1:9" x14ac:dyDescent="0.3">
      <c r="A594">
        <v>2023</v>
      </c>
      <c r="B594" t="s">
        <v>34</v>
      </c>
      <c r="C594" t="s">
        <v>14</v>
      </c>
      <c r="D594" t="s">
        <v>22</v>
      </c>
      <c r="E594">
        <v>122</v>
      </c>
      <c r="F594" s="9">
        <v>100</v>
      </c>
      <c r="G594" s="9">
        <v>112</v>
      </c>
      <c r="H594" s="9">
        <v>20</v>
      </c>
      <c r="I594" t="s">
        <v>33</v>
      </c>
    </row>
    <row r="595" spans="1:9" x14ac:dyDescent="0.3">
      <c r="A595">
        <v>2023</v>
      </c>
      <c r="B595" t="s">
        <v>34</v>
      </c>
      <c r="C595" t="s">
        <v>23</v>
      </c>
      <c r="D595" t="s">
        <v>24</v>
      </c>
      <c r="E595">
        <v>78</v>
      </c>
      <c r="F595" s="9">
        <v>2288.6</v>
      </c>
      <c r="G595" s="9">
        <v>5126.4639999999999</v>
      </c>
      <c r="H595" s="9">
        <v>457.72</v>
      </c>
      <c r="I595" t="s">
        <v>33</v>
      </c>
    </row>
    <row r="596" spans="1:9" x14ac:dyDescent="0.3">
      <c r="A596">
        <v>2023</v>
      </c>
      <c r="B596" t="s">
        <v>34</v>
      </c>
      <c r="C596" t="s">
        <v>23</v>
      </c>
      <c r="D596" t="s">
        <v>25</v>
      </c>
      <c r="E596">
        <v>76</v>
      </c>
      <c r="F596" s="9">
        <v>2288.4499999999998</v>
      </c>
      <c r="G596" s="9">
        <v>5126.1279999999997</v>
      </c>
      <c r="H596" s="9">
        <v>457.69</v>
      </c>
      <c r="I596" t="s">
        <v>33</v>
      </c>
    </row>
    <row r="597" spans="1:9" x14ac:dyDescent="0.3">
      <c r="A597">
        <v>2023</v>
      </c>
      <c r="B597" t="s">
        <v>34</v>
      </c>
      <c r="C597" t="s">
        <v>23</v>
      </c>
      <c r="D597" t="s">
        <v>26</v>
      </c>
      <c r="E597">
        <v>46</v>
      </c>
      <c r="F597" s="9">
        <v>100</v>
      </c>
      <c r="G597" s="9">
        <v>224</v>
      </c>
      <c r="H597" s="9">
        <v>20</v>
      </c>
      <c r="I597" t="s">
        <v>33</v>
      </c>
    </row>
    <row r="598" spans="1:9" x14ac:dyDescent="0.3">
      <c r="A598">
        <v>2023</v>
      </c>
      <c r="B598" t="s">
        <v>34</v>
      </c>
      <c r="C598" t="s">
        <v>23</v>
      </c>
      <c r="D598" t="s">
        <v>27</v>
      </c>
      <c r="E598">
        <v>34</v>
      </c>
      <c r="F598" s="9">
        <v>2288.4</v>
      </c>
      <c r="G598" s="9">
        <v>5126.0160000000005</v>
      </c>
      <c r="H598" s="9">
        <v>457.68000000000006</v>
      </c>
      <c r="I598" t="s">
        <v>33</v>
      </c>
    </row>
    <row r="599" spans="1:9" x14ac:dyDescent="0.3">
      <c r="A599">
        <v>2023</v>
      </c>
      <c r="B599" t="s">
        <v>34</v>
      </c>
      <c r="C599" t="s">
        <v>14</v>
      </c>
      <c r="D599" t="s">
        <v>28</v>
      </c>
      <c r="E599">
        <v>7</v>
      </c>
      <c r="F599" s="9">
        <v>200</v>
      </c>
      <c r="G599" s="9">
        <v>224</v>
      </c>
      <c r="H599" s="9">
        <v>40</v>
      </c>
      <c r="I599" t="s">
        <v>33</v>
      </c>
    </row>
    <row r="600" spans="1:9" x14ac:dyDescent="0.3">
      <c r="A600">
        <v>2023</v>
      </c>
      <c r="B600" t="s">
        <v>34</v>
      </c>
      <c r="C600" t="s">
        <v>23</v>
      </c>
      <c r="D600" t="s">
        <v>30</v>
      </c>
      <c r="E600">
        <v>3</v>
      </c>
      <c r="F600" s="9">
        <v>2288.65</v>
      </c>
      <c r="G600" s="9">
        <v>5126.576</v>
      </c>
      <c r="H600" s="9">
        <v>457.73</v>
      </c>
      <c r="I600" t="s">
        <v>33</v>
      </c>
    </row>
    <row r="601" spans="1:9" x14ac:dyDescent="0.3">
      <c r="A601">
        <v>2023</v>
      </c>
      <c r="B601" t="s">
        <v>34</v>
      </c>
      <c r="C601" t="s">
        <v>29</v>
      </c>
      <c r="D601" t="s">
        <v>29</v>
      </c>
      <c r="E601">
        <v>2</v>
      </c>
      <c r="F601" s="9">
        <v>7920</v>
      </c>
      <c r="G601" s="9">
        <v>7392</v>
      </c>
      <c r="H601" s="9">
        <v>1584</v>
      </c>
      <c r="I601" t="s">
        <v>33</v>
      </c>
    </row>
    <row r="602" spans="1:9" x14ac:dyDescent="0.3">
      <c r="A602">
        <v>2023</v>
      </c>
      <c r="B602" t="s">
        <v>35</v>
      </c>
      <c r="C602" t="s">
        <v>10</v>
      </c>
      <c r="D602" t="s">
        <v>11</v>
      </c>
      <c r="E602">
        <v>3566</v>
      </c>
      <c r="F602" s="9">
        <v>4577.3</v>
      </c>
      <c r="G602" s="9">
        <v>5126.576</v>
      </c>
      <c r="H602" s="9">
        <v>915.46</v>
      </c>
      <c r="I602" t="s">
        <v>33</v>
      </c>
    </row>
    <row r="603" spans="1:9" x14ac:dyDescent="0.3">
      <c r="A603">
        <v>2023</v>
      </c>
      <c r="B603" t="s">
        <v>35</v>
      </c>
      <c r="C603" t="s">
        <v>10</v>
      </c>
      <c r="D603" t="s">
        <v>13</v>
      </c>
      <c r="E603">
        <v>2498</v>
      </c>
      <c r="F603" s="9">
        <v>8800</v>
      </c>
      <c r="G603" s="9">
        <v>8960</v>
      </c>
      <c r="H603" s="9">
        <v>1760</v>
      </c>
      <c r="I603" t="s">
        <v>33</v>
      </c>
    </row>
    <row r="604" spans="1:9" x14ac:dyDescent="0.3">
      <c r="A604">
        <v>2023</v>
      </c>
      <c r="B604" t="s">
        <v>35</v>
      </c>
      <c r="C604" t="s">
        <v>14</v>
      </c>
      <c r="D604" t="s">
        <v>15</v>
      </c>
      <c r="E604">
        <v>1245</v>
      </c>
      <c r="F604" s="9">
        <v>5034.92</v>
      </c>
      <c r="G604" s="9">
        <v>5126.4639999999999</v>
      </c>
      <c r="H604" s="9">
        <v>1006.984</v>
      </c>
      <c r="I604" t="s">
        <v>33</v>
      </c>
    </row>
    <row r="605" spans="1:9" x14ac:dyDescent="0.3">
      <c r="A605">
        <v>2023</v>
      </c>
      <c r="B605" t="s">
        <v>35</v>
      </c>
      <c r="C605" t="s">
        <v>16</v>
      </c>
      <c r="D605" t="s">
        <v>17</v>
      </c>
      <c r="E605">
        <v>644</v>
      </c>
      <c r="F605" s="9">
        <v>6317.85</v>
      </c>
      <c r="G605" s="9">
        <v>6432.72</v>
      </c>
      <c r="H605" s="9">
        <v>1263.5700000000002</v>
      </c>
      <c r="I605" t="s">
        <v>33</v>
      </c>
    </row>
    <row r="606" spans="1:9" x14ac:dyDescent="0.3">
      <c r="A606">
        <v>2023</v>
      </c>
      <c r="B606" t="s">
        <v>35</v>
      </c>
      <c r="C606" t="s">
        <v>18</v>
      </c>
      <c r="D606" t="s">
        <v>19</v>
      </c>
      <c r="E606">
        <v>643</v>
      </c>
      <c r="F606" s="9">
        <v>7700</v>
      </c>
      <c r="G606" s="9">
        <v>7840</v>
      </c>
      <c r="H606" s="9">
        <v>1540</v>
      </c>
      <c r="I606" t="s">
        <v>33</v>
      </c>
    </row>
    <row r="607" spans="1:9" x14ac:dyDescent="0.3">
      <c r="A607">
        <v>2023</v>
      </c>
      <c r="B607" t="s">
        <v>35</v>
      </c>
      <c r="C607" t="s">
        <v>16</v>
      </c>
      <c r="D607" t="s">
        <v>20</v>
      </c>
      <c r="E607">
        <v>455</v>
      </c>
      <c r="F607" s="9">
        <v>5036.46</v>
      </c>
      <c r="G607" s="9">
        <v>5128.0320000000002</v>
      </c>
      <c r="H607" s="9">
        <v>1007.292</v>
      </c>
      <c r="I607" t="s">
        <v>33</v>
      </c>
    </row>
    <row r="608" spans="1:9" x14ac:dyDescent="0.3">
      <c r="A608">
        <v>2023</v>
      </c>
      <c r="B608" t="s">
        <v>35</v>
      </c>
      <c r="C608" t="s">
        <v>18</v>
      </c>
      <c r="D608" t="s">
        <v>21</v>
      </c>
      <c r="E608">
        <v>345</v>
      </c>
      <c r="F608" s="9">
        <v>7700</v>
      </c>
      <c r="G608" s="9">
        <v>7840</v>
      </c>
      <c r="H608" s="9">
        <v>1540</v>
      </c>
      <c r="I608" t="s">
        <v>33</v>
      </c>
    </row>
    <row r="609" spans="1:9" x14ac:dyDescent="0.3">
      <c r="A609">
        <v>2023</v>
      </c>
      <c r="B609" t="s">
        <v>35</v>
      </c>
      <c r="C609" t="s">
        <v>14</v>
      </c>
      <c r="D609" t="s">
        <v>22</v>
      </c>
      <c r="E609">
        <v>122</v>
      </c>
      <c r="F609" s="9">
        <v>110</v>
      </c>
      <c r="G609" s="9">
        <v>112</v>
      </c>
      <c r="H609" s="9">
        <v>22</v>
      </c>
      <c r="I609" t="s">
        <v>33</v>
      </c>
    </row>
    <row r="610" spans="1:9" x14ac:dyDescent="0.3">
      <c r="A610">
        <v>2023</v>
      </c>
      <c r="B610" t="s">
        <v>35</v>
      </c>
      <c r="C610" t="s">
        <v>23</v>
      </c>
      <c r="D610" t="s">
        <v>24</v>
      </c>
      <c r="E610">
        <v>78</v>
      </c>
      <c r="F610" s="9">
        <v>2517.46</v>
      </c>
      <c r="G610" s="9">
        <v>5126.4639999999999</v>
      </c>
      <c r="H610" s="9">
        <v>503.49200000000002</v>
      </c>
      <c r="I610" t="s">
        <v>33</v>
      </c>
    </row>
    <row r="611" spans="1:9" x14ac:dyDescent="0.3">
      <c r="A611">
        <v>2023</v>
      </c>
      <c r="B611" t="s">
        <v>35</v>
      </c>
      <c r="C611" t="s">
        <v>23</v>
      </c>
      <c r="D611" t="s">
        <v>25</v>
      </c>
      <c r="E611">
        <v>76</v>
      </c>
      <c r="F611" s="9">
        <v>2288.4499999999998</v>
      </c>
      <c r="G611" s="9">
        <v>5126.1279999999997</v>
      </c>
      <c r="H611" s="9">
        <v>457.69</v>
      </c>
      <c r="I611" t="s">
        <v>33</v>
      </c>
    </row>
    <row r="612" spans="1:9" x14ac:dyDescent="0.3">
      <c r="A612">
        <v>2023</v>
      </c>
      <c r="B612" t="s">
        <v>35</v>
      </c>
      <c r="C612" t="s">
        <v>23</v>
      </c>
      <c r="D612" t="s">
        <v>26</v>
      </c>
      <c r="E612">
        <v>46</v>
      </c>
      <c r="F612" s="9">
        <v>100</v>
      </c>
      <c r="G612" s="9">
        <v>224</v>
      </c>
      <c r="H612" s="9">
        <v>20</v>
      </c>
      <c r="I612" t="s">
        <v>33</v>
      </c>
    </row>
    <row r="613" spans="1:9" x14ac:dyDescent="0.3">
      <c r="A613">
        <v>2023</v>
      </c>
      <c r="B613" t="s">
        <v>35</v>
      </c>
      <c r="C613" t="s">
        <v>23</v>
      </c>
      <c r="D613" t="s">
        <v>27</v>
      </c>
      <c r="E613">
        <v>34</v>
      </c>
      <c r="F613" s="9">
        <v>2288.4</v>
      </c>
      <c r="G613" s="9">
        <v>5126.0160000000005</v>
      </c>
      <c r="H613" s="9">
        <v>457.68000000000006</v>
      </c>
      <c r="I613" t="s">
        <v>12</v>
      </c>
    </row>
    <row r="614" spans="1:9" x14ac:dyDescent="0.3">
      <c r="A614">
        <v>2023</v>
      </c>
      <c r="B614" t="s">
        <v>35</v>
      </c>
      <c r="C614" t="s">
        <v>14</v>
      </c>
      <c r="D614" t="s">
        <v>28</v>
      </c>
      <c r="E614">
        <v>7</v>
      </c>
      <c r="F614" s="9">
        <v>200</v>
      </c>
      <c r="G614" s="9">
        <v>224</v>
      </c>
      <c r="H614" s="9">
        <v>40</v>
      </c>
      <c r="I614" t="s">
        <v>12</v>
      </c>
    </row>
    <row r="615" spans="1:9" x14ac:dyDescent="0.3">
      <c r="A615">
        <v>2023</v>
      </c>
      <c r="B615" t="s">
        <v>35</v>
      </c>
      <c r="C615" t="s">
        <v>23</v>
      </c>
      <c r="D615" t="s">
        <v>30</v>
      </c>
      <c r="E615">
        <v>3</v>
      </c>
      <c r="F615" s="9">
        <v>3300</v>
      </c>
      <c r="G615" s="9">
        <v>5126.576</v>
      </c>
      <c r="H615" s="9">
        <v>660</v>
      </c>
      <c r="I615" t="s">
        <v>12</v>
      </c>
    </row>
    <row r="616" spans="1:9" x14ac:dyDescent="0.3">
      <c r="A616">
        <v>2023</v>
      </c>
      <c r="B616" t="s">
        <v>35</v>
      </c>
      <c r="C616" t="s">
        <v>29</v>
      </c>
      <c r="D616" t="s">
        <v>29</v>
      </c>
      <c r="E616">
        <v>2</v>
      </c>
      <c r="F616" s="9">
        <v>4577.3</v>
      </c>
      <c r="G616" s="9">
        <v>7392</v>
      </c>
      <c r="H616" s="9">
        <v>915.46</v>
      </c>
      <c r="I616" t="s">
        <v>12</v>
      </c>
    </row>
    <row r="617" spans="1:9" x14ac:dyDescent="0.3">
      <c r="A617">
        <v>2023</v>
      </c>
      <c r="B617" t="s">
        <v>36</v>
      </c>
      <c r="C617" t="s">
        <v>10</v>
      </c>
      <c r="D617" t="s">
        <v>11</v>
      </c>
      <c r="E617">
        <v>3566</v>
      </c>
      <c r="F617" s="9">
        <v>4577.3</v>
      </c>
      <c r="G617" s="9">
        <v>5126.576</v>
      </c>
      <c r="H617" s="9">
        <v>915.46</v>
      </c>
      <c r="I617" t="s">
        <v>12</v>
      </c>
    </row>
    <row r="618" spans="1:9" x14ac:dyDescent="0.3">
      <c r="A618">
        <v>2023</v>
      </c>
      <c r="B618" t="s">
        <v>36</v>
      </c>
      <c r="C618" t="s">
        <v>10</v>
      </c>
      <c r="D618" t="s">
        <v>13</v>
      </c>
      <c r="E618">
        <v>2498</v>
      </c>
      <c r="F618" s="9">
        <v>8000</v>
      </c>
      <c r="G618" s="9">
        <v>8960</v>
      </c>
      <c r="H618" s="9">
        <v>1600</v>
      </c>
      <c r="I618" t="s">
        <v>12</v>
      </c>
    </row>
    <row r="619" spans="1:9" x14ac:dyDescent="0.3">
      <c r="A619">
        <v>2023</v>
      </c>
      <c r="B619" t="s">
        <v>36</v>
      </c>
      <c r="C619" t="s">
        <v>14</v>
      </c>
      <c r="D619" t="s">
        <v>15</v>
      </c>
      <c r="E619">
        <v>1245</v>
      </c>
      <c r="F619" s="9">
        <v>4577.2</v>
      </c>
      <c r="G619" s="9">
        <v>5126.4639999999999</v>
      </c>
      <c r="H619" s="9">
        <v>915.44</v>
      </c>
      <c r="I619" t="s">
        <v>12</v>
      </c>
    </row>
    <row r="620" spans="1:9" x14ac:dyDescent="0.3">
      <c r="A620">
        <v>2023</v>
      </c>
      <c r="B620" t="s">
        <v>36</v>
      </c>
      <c r="C620" t="s">
        <v>16</v>
      </c>
      <c r="D620" t="s">
        <v>17</v>
      </c>
      <c r="E620">
        <v>644</v>
      </c>
      <c r="F620" s="9">
        <v>10000</v>
      </c>
      <c r="G620" s="9">
        <v>6432.72</v>
      </c>
      <c r="H620" s="9">
        <v>2000</v>
      </c>
      <c r="I620" t="s">
        <v>12</v>
      </c>
    </row>
    <row r="621" spans="1:9" x14ac:dyDescent="0.3">
      <c r="A621">
        <v>2023</v>
      </c>
      <c r="B621" t="s">
        <v>36</v>
      </c>
      <c r="C621" t="s">
        <v>18</v>
      </c>
      <c r="D621" t="s">
        <v>19</v>
      </c>
      <c r="E621">
        <v>643</v>
      </c>
      <c r="F621" s="9">
        <v>7000</v>
      </c>
      <c r="G621" s="9">
        <v>7840</v>
      </c>
      <c r="H621" s="9">
        <v>1400</v>
      </c>
      <c r="I621" t="s">
        <v>12</v>
      </c>
    </row>
    <row r="622" spans="1:9" x14ac:dyDescent="0.3">
      <c r="A622">
        <v>2023</v>
      </c>
      <c r="B622" t="s">
        <v>36</v>
      </c>
      <c r="C622" t="s">
        <v>16</v>
      </c>
      <c r="D622" t="s">
        <v>20</v>
      </c>
      <c r="E622">
        <v>455</v>
      </c>
      <c r="F622" s="9">
        <v>8000</v>
      </c>
      <c r="G622" s="9">
        <v>5128.0320000000002</v>
      </c>
      <c r="H622" s="9">
        <v>1600</v>
      </c>
      <c r="I622" t="s">
        <v>12</v>
      </c>
    </row>
    <row r="623" spans="1:9" x14ac:dyDescent="0.3">
      <c r="A623">
        <v>2023</v>
      </c>
      <c r="B623" t="s">
        <v>36</v>
      </c>
      <c r="C623" t="s">
        <v>18</v>
      </c>
      <c r="D623" t="s">
        <v>21</v>
      </c>
      <c r="E623">
        <v>345</v>
      </c>
      <c r="F623" s="9">
        <v>7000</v>
      </c>
      <c r="G623" s="9">
        <v>7840</v>
      </c>
      <c r="H623" s="9">
        <v>1400</v>
      </c>
      <c r="I623" t="s">
        <v>12</v>
      </c>
    </row>
    <row r="624" spans="1:9" x14ac:dyDescent="0.3">
      <c r="A624">
        <v>2023</v>
      </c>
      <c r="B624" t="s">
        <v>36</v>
      </c>
      <c r="C624" t="s">
        <v>14</v>
      </c>
      <c r="D624" t="s">
        <v>22</v>
      </c>
      <c r="E624">
        <v>122</v>
      </c>
      <c r="F624" s="9">
        <v>100</v>
      </c>
      <c r="G624" s="9">
        <v>112</v>
      </c>
      <c r="H624" s="9">
        <v>20</v>
      </c>
      <c r="I624" t="s">
        <v>12</v>
      </c>
    </row>
    <row r="625" spans="1:9" x14ac:dyDescent="0.3">
      <c r="A625">
        <v>2023</v>
      </c>
      <c r="B625" t="s">
        <v>36</v>
      </c>
      <c r="C625" t="s">
        <v>23</v>
      </c>
      <c r="D625" t="s">
        <v>24</v>
      </c>
      <c r="E625">
        <v>78</v>
      </c>
      <c r="F625" s="9">
        <v>2288.6</v>
      </c>
      <c r="G625" s="9">
        <v>5126.4639999999999</v>
      </c>
      <c r="H625" s="9">
        <v>457.72</v>
      </c>
      <c r="I625" t="s">
        <v>12</v>
      </c>
    </row>
    <row r="626" spans="1:9" x14ac:dyDescent="0.3">
      <c r="A626">
        <v>2023</v>
      </c>
      <c r="B626" t="s">
        <v>36</v>
      </c>
      <c r="C626" t="s">
        <v>23</v>
      </c>
      <c r="D626" t="s">
        <v>25</v>
      </c>
      <c r="E626">
        <v>76</v>
      </c>
      <c r="F626" s="9">
        <v>2288.4499999999998</v>
      </c>
      <c r="G626" s="9">
        <v>5126.1279999999997</v>
      </c>
      <c r="H626" s="9">
        <v>457.69</v>
      </c>
      <c r="I626" t="s">
        <v>12</v>
      </c>
    </row>
    <row r="627" spans="1:9" x14ac:dyDescent="0.3">
      <c r="A627">
        <v>2023</v>
      </c>
      <c r="B627" t="s">
        <v>36</v>
      </c>
      <c r="C627" t="s">
        <v>23</v>
      </c>
      <c r="D627" t="s">
        <v>26</v>
      </c>
      <c r="E627">
        <v>46</v>
      </c>
      <c r="F627" s="9">
        <v>100</v>
      </c>
      <c r="G627" s="9">
        <v>224</v>
      </c>
      <c r="H627" s="9">
        <v>20</v>
      </c>
      <c r="I627" t="s">
        <v>12</v>
      </c>
    </row>
    <row r="628" spans="1:9" x14ac:dyDescent="0.3">
      <c r="A628">
        <v>2023</v>
      </c>
      <c r="B628" t="s">
        <v>36</v>
      </c>
      <c r="C628" t="s">
        <v>23</v>
      </c>
      <c r="D628" t="s">
        <v>27</v>
      </c>
      <c r="E628">
        <v>34</v>
      </c>
      <c r="F628" s="9">
        <v>2288.4</v>
      </c>
      <c r="G628" s="9">
        <v>5126.0160000000005</v>
      </c>
      <c r="H628" s="9">
        <v>457.68000000000006</v>
      </c>
      <c r="I628" t="s">
        <v>12</v>
      </c>
    </row>
    <row r="629" spans="1:9" x14ac:dyDescent="0.3">
      <c r="A629">
        <v>2023</v>
      </c>
      <c r="B629" t="s">
        <v>36</v>
      </c>
      <c r="C629" t="s">
        <v>14</v>
      </c>
      <c r="D629" t="s">
        <v>28</v>
      </c>
      <c r="E629">
        <v>7</v>
      </c>
      <c r="F629" s="9">
        <v>200</v>
      </c>
      <c r="G629" s="9">
        <v>224</v>
      </c>
      <c r="H629" s="9">
        <v>40</v>
      </c>
      <c r="I629" t="s">
        <v>12</v>
      </c>
    </row>
    <row r="630" spans="1:9" x14ac:dyDescent="0.3">
      <c r="A630">
        <v>2023</v>
      </c>
      <c r="B630" t="s">
        <v>36</v>
      </c>
      <c r="C630" t="s">
        <v>29</v>
      </c>
      <c r="D630" t="s">
        <v>29</v>
      </c>
      <c r="E630">
        <v>3</v>
      </c>
      <c r="F630" s="9">
        <v>4577.3</v>
      </c>
      <c r="G630" s="9">
        <v>7392</v>
      </c>
      <c r="H630" s="9">
        <v>915.46</v>
      </c>
      <c r="I630" t="s">
        <v>33</v>
      </c>
    </row>
    <row r="631" spans="1:9" x14ac:dyDescent="0.3">
      <c r="A631">
        <v>2023</v>
      </c>
      <c r="B631" t="s">
        <v>36</v>
      </c>
      <c r="C631" t="s">
        <v>23</v>
      </c>
      <c r="D631" t="s">
        <v>30</v>
      </c>
      <c r="E631">
        <v>3</v>
      </c>
      <c r="F631" s="9">
        <v>2288.65</v>
      </c>
      <c r="G631" s="9">
        <v>5126.576</v>
      </c>
      <c r="H631" s="9">
        <v>457.73</v>
      </c>
      <c r="I631" t="s">
        <v>33</v>
      </c>
    </row>
    <row r="632" spans="1:9" x14ac:dyDescent="0.3">
      <c r="A632">
        <v>2023</v>
      </c>
      <c r="B632" t="s">
        <v>37</v>
      </c>
      <c r="C632" t="s">
        <v>10</v>
      </c>
      <c r="D632" t="s">
        <v>11</v>
      </c>
      <c r="E632">
        <v>3566</v>
      </c>
      <c r="F632" s="9">
        <v>4577.3</v>
      </c>
      <c r="G632" s="9">
        <v>5126.576</v>
      </c>
      <c r="H632" s="9">
        <v>915.46</v>
      </c>
      <c r="I632" t="s">
        <v>33</v>
      </c>
    </row>
    <row r="633" spans="1:9" x14ac:dyDescent="0.3">
      <c r="A633">
        <v>2023</v>
      </c>
      <c r="B633" t="s">
        <v>37</v>
      </c>
      <c r="C633" t="s">
        <v>10</v>
      </c>
      <c r="D633" t="s">
        <v>13</v>
      </c>
      <c r="E633">
        <v>2498</v>
      </c>
      <c r="F633" s="9">
        <v>8000</v>
      </c>
      <c r="G633" s="9">
        <v>8960</v>
      </c>
      <c r="H633" s="9">
        <v>1600</v>
      </c>
      <c r="I633" t="s">
        <v>33</v>
      </c>
    </row>
    <row r="634" spans="1:9" x14ac:dyDescent="0.3">
      <c r="A634">
        <v>2023</v>
      </c>
      <c r="B634" t="s">
        <v>37</v>
      </c>
      <c r="C634" t="s">
        <v>14</v>
      </c>
      <c r="D634" t="s">
        <v>15</v>
      </c>
      <c r="E634">
        <v>1245</v>
      </c>
      <c r="F634" s="9">
        <v>4577.2</v>
      </c>
      <c r="G634" s="9">
        <v>5126.4639999999999</v>
      </c>
      <c r="H634" s="9">
        <v>915.44</v>
      </c>
      <c r="I634" t="s">
        <v>33</v>
      </c>
    </row>
    <row r="635" spans="1:9" x14ac:dyDescent="0.3">
      <c r="A635">
        <v>2023</v>
      </c>
      <c r="B635" t="s">
        <v>37</v>
      </c>
      <c r="C635" t="s">
        <v>16</v>
      </c>
      <c r="D635" t="s">
        <v>17</v>
      </c>
      <c r="E635">
        <v>644</v>
      </c>
      <c r="F635" s="9">
        <v>5743.5</v>
      </c>
      <c r="G635" s="9">
        <v>6432.72</v>
      </c>
      <c r="H635" s="9">
        <v>1148.7</v>
      </c>
      <c r="I635" t="s">
        <v>33</v>
      </c>
    </row>
    <row r="636" spans="1:9" x14ac:dyDescent="0.3">
      <c r="A636">
        <v>2023</v>
      </c>
      <c r="B636" t="s">
        <v>37</v>
      </c>
      <c r="C636" t="s">
        <v>18</v>
      </c>
      <c r="D636" t="s">
        <v>19</v>
      </c>
      <c r="E636">
        <v>643</v>
      </c>
      <c r="F636" s="9">
        <v>7000</v>
      </c>
      <c r="G636" s="9">
        <v>7840</v>
      </c>
      <c r="H636" s="9">
        <v>1400</v>
      </c>
      <c r="I636" t="s">
        <v>33</v>
      </c>
    </row>
    <row r="637" spans="1:9" x14ac:dyDescent="0.3">
      <c r="A637">
        <v>2023</v>
      </c>
      <c r="B637" t="s">
        <v>37</v>
      </c>
      <c r="C637" t="s">
        <v>16</v>
      </c>
      <c r="D637" t="s">
        <v>20</v>
      </c>
      <c r="E637">
        <v>455</v>
      </c>
      <c r="F637" s="9">
        <v>4578.6000000000004</v>
      </c>
      <c r="G637" s="9">
        <v>5128.0320000000002</v>
      </c>
      <c r="H637" s="9">
        <v>915.72000000000014</v>
      </c>
      <c r="I637" t="s">
        <v>33</v>
      </c>
    </row>
    <row r="638" spans="1:9" x14ac:dyDescent="0.3">
      <c r="A638">
        <v>2023</v>
      </c>
      <c r="B638" t="s">
        <v>37</v>
      </c>
      <c r="C638" t="s">
        <v>18</v>
      </c>
      <c r="D638" t="s">
        <v>21</v>
      </c>
      <c r="E638">
        <v>345</v>
      </c>
      <c r="F638" s="9">
        <v>7000</v>
      </c>
      <c r="G638" s="9">
        <v>7840</v>
      </c>
      <c r="H638" s="9">
        <v>1400</v>
      </c>
      <c r="I638" t="s">
        <v>33</v>
      </c>
    </row>
    <row r="639" spans="1:9" x14ac:dyDescent="0.3">
      <c r="A639">
        <v>2023</v>
      </c>
      <c r="B639" t="s">
        <v>37</v>
      </c>
      <c r="C639" t="s">
        <v>14</v>
      </c>
      <c r="D639" t="s">
        <v>22</v>
      </c>
      <c r="E639">
        <v>122</v>
      </c>
      <c r="F639" s="9">
        <v>100</v>
      </c>
      <c r="G639" s="9">
        <v>112</v>
      </c>
      <c r="H639" s="9">
        <v>20</v>
      </c>
      <c r="I639" t="s">
        <v>33</v>
      </c>
    </row>
    <row r="640" spans="1:9" x14ac:dyDescent="0.3">
      <c r="A640">
        <v>2023</v>
      </c>
      <c r="B640" t="s">
        <v>37</v>
      </c>
      <c r="C640" t="s">
        <v>23</v>
      </c>
      <c r="D640" t="s">
        <v>24</v>
      </c>
      <c r="E640">
        <v>78</v>
      </c>
      <c r="F640" s="9">
        <v>2288.6</v>
      </c>
      <c r="G640" s="9">
        <v>5126.4639999999999</v>
      </c>
      <c r="H640" s="9">
        <v>457.72</v>
      </c>
      <c r="I640" t="s">
        <v>33</v>
      </c>
    </row>
    <row r="641" spans="1:9" x14ac:dyDescent="0.3">
      <c r="A641">
        <v>2023</v>
      </c>
      <c r="B641" t="s">
        <v>37</v>
      </c>
      <c r="C641" t="s">
        <v>23</v>
      </c>
      <c r="D641" t="s">
        <v>25</v>
      </c>
      <c r="E641">
        <v>76</v>
      </c>
      <c r="F641" s="9">
        <v>2288.4499999999998</v>
      </c>
      <c r="G641" s="9">
        <v>5126.1279999999997</v>
      </c>
      <c r="H641" s="9">
        <v>457.69</v>
      </c>
      <c r="I641" t="s">
        <v>33</v>
      </c>
    </row>
    <row r="642" spans="1:9" x14ac:dyDescent="0.3">
      <c r="A642">
        <v>2023</v>
      </c>
      <c r="B642" t="s">
        <v>37</v>
      </c>
      <c r="C642" t="s">
        <v>23</v>
      </c>
      <c r="D642" t="s">
        <v>26</v>
      </c>
      <c r="E642">
        <v>46</v>
      </c>
      <c r="F642" s="9">
        <v>100</v>
      </c>
      <c r="G642" s="9">
        <v>224</v>
      </c>
      <c r="H642" s="9">
        <v>20</v>
      </c>
      <c r="I642" t="s">
        <v>33</v>
      </c>
    </row>
    <row r="643" spans="1:9" x14ac:dyDescent="0.3">
      <c r="A643">
        <v>2023</v>
      </c>
      <c r="B643" t="s">
        <v>37</v>
      </c>
      <c r="C643" t="s">
        <v>23</v>
      </c>
      <c r="D643" t="s">
        <v>27</v>
      </c>
      <c r="E643">
        <v>34</v>
      </c>
      <c r="F643" s="9">
        <v>2288.4</v>
      </c>
      <c r="G643" s="9">
        <v>5126.0160000000005</v>
      </c>
      <c r="H643" s="9">
        <v>457.68000000000006</v>
      </c>
      <c r="I643" t="s">
        <v>33</v>
      </c>
    </row>
    <row r="644" spans="1:9" x14ac:dyDescent="0.3">
      <c r="A644">
        <v>2023</v>
      </c>
      <c r="B644" t="s">
        <v>37</v>
      </c>
      <c r="C644" t="s">
        <v>14</v>
      </c>
      <c r="D644" t="s">
        <v>28</v>
      </c>
      <c r="E644">
        <v>7</v>
      </c>
      <c r="F644" s="9">
        <v>200</v>
      </c>
      <c r="G644" s="9">
        <v>224</v>
      </c>
      <c r="H644" s="9">
        <v>40</v>
      </c>
      <c r="I644" t="s">
        <v>33</v>
      </c>
    </row>
    <row r="645" spans="1:9" x14ac:dyDescent="0.3">
      <c r="A645">
        <v>2023</v>
      </c>
      <c r="B645" t="s">
        <v>37</v>
      </c>
      <c r="C645" t="s">
        <v>23</v>
      </c>
      <c r="D645" t="s">
        <v>30</v>
      </c>
      <c r="E645">
        <v>3</v>
      </c>
      <c r="F645" s="9">
        <v>2288.65</v>
      </c>
      <c r="G645" s="9">
        <v>5126.576</v>
      </c>
      <c r="H645" s="9">
        <v>457.73</v>
      </c>
      <c r="I645" t="s">
        <v>33</v>
      </c>
    </row>
    <row r="646" spans="1:9" x14ac:dyDescent="0.3">
      <c r="A646">
        <v>2023</v>
      </c>
      <c r="B646" t="s">
        <v>37</v>
      </c>
      <c r="C646" t="s">
        <v>29</v>
      </c>
      <c r="D646" t="s">
        <v>29</v>
      </c>
      <c r="E646">
        <v>2</v>
      </c>
      <c r="F646" s="9">
        <v>6600</v>
      </c>
      <c r="G646" s="9">
        <v>7392</v>
      </c>
      <c r="H646" s="9">
        <v>1320</v>
      </c>
      <c r="I646" t="s">
        <v>12</v>
      </c>
    </row>
    <row r="647" spans="1:9" x14ac:dyDescent="0.3">
      <c r="A647">
        <v>2023</v>
      </c>
      <c r="B647" t="s">
        <v>38</v>
      </c>
      <c r="C647" t="s">
        <v>10</v>
      </c>
      <c r="D647" t="s">
        <v>11</v>
      </c>
      <c r="E647">
        <v>3566</v>
      </c>
      <c r="F647" s="9">
        <v>4577.3</v>
      </c>
      <c r="G647" s="9">
        <v>5126.576</v>
      </c>
      <c r="H647" s="9">
        <v>915.46</v>
      </c>
      <c r="I647" t="s">
        <v>12</v>
      </c>
    </row>
    <row r="648" spans="1:9" x14ac:dyDescent="0.3">
      <c r="A648">
        <v>2023</v>
      </c>
      <c r="B648" t="s">
        <v>38</v>
      </c>
      <c r="C648" t="s">
        <v>10</v>
      </c>
      <c r="D648" t="s">
        <v>13</v>
      </c>
      <c r="E648">
        <v>2498</v>
      </c>
      <c r="F648" s="9">
        <v>8000</v>
      </c>
      <c r="G648" s="9">
        <v>8960</v>
      </c>
      <c r="H648" s="9">
        <v>1600</v>
      </c>
      <c r="I648" t="s">
        <v>12</v>
      </c>
    </row>
    <row r="649" spans="1:9" x14ac:dyDescent="0.3">
      <c r="A649">
        <v>2023</v>
      </c>
      <c r="B649" t="s">
        <v>38</v>
      </c>
      <c r="C649" t="s">
        <v>14</v>
      </c>
      <c r="D649" t="s">
        <v>15</v>
      </c>
      <c r="E649">
        <v>1245</v>
      </c>
      <c r="F649" s="9">
        <v>4577.2</v>
      </c>
      <c r="G649" s="9">
        <v>5126.4639999999999</v>
      </c>
      <c r="H649" s="9">
        <v>915.44</v>
      </c>
      <c r="I649" t="s">
        <v>12</v>
      </c>
    </row>
    <row r="650" spans="1:9" x14ac:dyDescent="0.3">
      <c r="A650">
        <v>2023</v>
      </c>
      <c r="B650" t="s">
        <v>38</v>
      </c>
      <c r="C650" t="s">
        <v>16</v>
      </c>
      <c r="D650" t="s">
        <v>17</v>
      </c>
      <c r="E650">
        <v>644</v>
      </c>
      <c r="F650" s="9">
        <v>5743.5</v>
      </c>
      <c r="G650" s="9">
        <v>6432.72</v>
      </c>
      <c r="H650" s="9">
        <v>1148.7</v>
      </c>
      <c r="I650" t="s">
        <v>12</v>
      </c>
    </row>
    <row r="651" spans="1:9" x14ac:dyDescent="0.3">
      <c r="A651">
        <v>2023</v>
      </c>
      <c r="B651" t="s">
        <v>38</v>
      </c>
      <c r="C651" t="s">
        <v>18</v>
      </c>
      <c r="D651" t="s">
        <v>19</v>
      </c>
      <c r="E651">
        <v>643</v>
      </c>
      <c r="F651" s="9">
        <v>7000</v>
      </c>
      <c r="G651" s="9">
        <v>7840</v>
      </c>
      <c r="H651" s="9">
        <v>1400</v>
      </c>
      <c r="I651" t="s">
        <v>33</v>
      </c>
    </row>
    <row r="652" spans="1:9" x14ac:dyDescent="0.3">
      <c r="A652">
        <v>2023</v>
      </c>
      <c r="B652" t="s">
        <v>38</v>
      </c>
      <c r="C652" t="s">
        <v>16</v>
      </c>
      <c r="D652" t="s">
        <v>20</v>
      </c>
      <c r="E652">
        <v>455</v>
      </c>
      <c r="F652" s="9">
        <v>5036.46</v>
      </c>
      <c r="G652" s="9">
        <v>5128.0320000000002</v>
      </c>
      <c r="H652" s="9">
        <v>1007.292</v>
      </c>
      <c r="I652" t="s">
        <v>33</v>
      </c>
    </row>
    <row r="653" spans="1:9" x14ac:dyDescent="0.3">
      <c r="A653">
        <v>2023</v>
      </c>
      <c r="B653" t="s">
        <v>38</v>
      </c>
      <c r="C653" t="s">
        <v>18</v>
      </c>
      <c r="D653" t="s">
        <v>21</v>
      </c>
      <c r="E653">
        <v>345</v>
      </c>
      <c r="F653" s="9">
        <v>7700</v>
      </c>
      <c r="G653" s="9">
        <v>7840</v>
      </c>
      <c r="H653" s="9">
        <v>1540</v>
      </c>
      <c r="I653" t="s">
        <v>33</v>
      </c>
    </row>
    <row r="654" spans="1:9" x14ac:dyDescent="0.3">
      <c r="A654">
        <v>2023</v>
      </c>
      <c r="B654" t="s">
        <v>38</v>
      </c>
      <c r="C654" t="s">
        <v>14</v>
      </c>
      <c r="D654" t="s">
        <v>22</v>
      </c>
      <c r="E654">
        <v>122</v>
      </c>
      <c r="F654" s="9">
        <v>110</v>
      </c>
      <c r="G654" s="9">
        <v>112</v>
      </c>
      <c r="H654" s="9">
        <v>22</v>
      </c>
      <c r="I654" t="s">
        <v>33</v>
      </c>
    </row>
    <row r="655" spans="1:9" x14ac:dyDescent="0.3">
      <c r="A655">
        <v>2023</v>
      </c>
      <c r="B655" t="s">
        <v>38</v>
      </c>
      <c r="C655" t="s">
        <v>23</v>
      </c>
      <c r="D655" t="s">
        <v>24</v>
      </c>
      <c r="E655">
        <v>78</v>
      </c>
      <c r="F655" s="9">
        <v>2517.46</v>
      </c>
      <c r="G655" s="9">
        <v>5126.4639999999999</v>
      </c>
      <c r="H655" s="9">
        <v>503.49200000000002</v>
      </c>
      <c r="I655" t="s">
        <v>33</v>
      </c>
    </row>
    <row r="656" spans="1:9" x14ac:dyDescent="0.3">
      <c r="A656">
        <v>2023</v>
      </c>
      <c r="B656" t="s">
        <v>38</v>
      </c>
      <c r="C656" t="s">
        <v>23</v>
      </c>
      <c r="D656" t="s">
        <v>25</v>
      </c>
      <c r="E656">
        <v>76</v>
      </c>
      <c r="F656" s="9">
        <v>2517.2949999999996</v>
      </c>
      <c r="G656" s="9">
        <v>5126.1279999999997</v>
      </c>
      <c r="H656" s="9">
        <v>503.45899999999995</v>
      </c>
      <c r="I656" t="s">
        <v>33</v>
      </c>
    </row>
    <row r="657" spans="1:9" x14ac:dyDescent="0.3">
      <c r="A657">
        <v>2023</v>
      </c>
      <c r="B657" t="s">
        <v>38</v>
      </c>
      <c r="C657" t="s">
        <v>23</v>
      </c>
      <c r="D657" t="s">
        <v>26</v>
      </c>
      <c r="E657">
        <v>46</v>
      </c>
      <c r="F657" s="9">
        <v>115</v>
      </c>
      <c r="G657" s="9">
        <v>224</v>
      </c>
      <c r="H657" s="9">
        <v>23</v>
      </c>
      <c r="I657" t="s">
        <v>33</v>
      </c>
    </row>
    <row r="658" spans="1:9" x14ac:dyDescent="0.3">
      <c r="A658">
        <v>2023</v>
      </c>
      <c r="B658" t="s">
        <v>38</v>
      </c>
      <c r="C658" t="s">
        <v>23</v>
      </c>
      <c r="D658" t="s">
        <v>27</v>
      </c>
      <c r="E658">
        <v>34</v>
      </c>
      <c r="F658" s="9">
        <v>2631.66</v>
      </c>
      <c r="G658" s="9">
        <v>5126.0160000000005</v>
      </c>
      <c r="H658" s="9">
        <v>526.33199999999999</v>
      </c>
      <c r="I658" t="s">
        <v>33</v>
      </c>
    </row>
    <row r="659" spans="1:9" x14ac:dyDescent="0.3">
      <c r="A659">
        <v>2023</v>
      </c>
      <c r="B659" t="s">
        <v>38</v>
      </c>
      <c r="C659" t="s">
        <v>14</v>
      </c>
      <c r="D659" t="s">
        <v>28</v>
      </c>
      <c r="E659">
        <v>7</v>
      </c>
      <c r="F659" s="9">
        <v>230</v>
      </c>
      <c r="G659" s="9">
        <v>224</v>
      </c>
      <c r="H659" s="9">
        <v>46</v>
      </c>
      <c r="I659" t="s">
        <v>33</v>
      </c>
    </row>
    <row r="660" spans="1:9" x14ac:dyDescent="0.3">
      <c r="A660">
        <v>2023</v>
      </c>
      <c r="B660" t="s">
        <v>38</v>
      </c>
      <c r="C660" t="s">
        <v>23</v>
      </c>
      <c r="D660" t="s">
        <v>30</v>
      </c>
      <c r="E660">
        <v>3</v>
      </c>
      <c r="F660" s="9">
        <v>2631.9475000000002</v>
      </c>
      <c r="G660" s="9">
        <v>5126.576</v>
      </c>
      <c r="H660" s="9">
        <v>526.38950000000011</v>
      </c>
      <c r="I660" t="s">
        <v>12</v>
      </c>
    </row>
    <row r="661" spans="1:9" x14ac:dyDescent="0.3">
      <c r="A661">
        <v>2023</v>
      </c>
      <c r="B661" t="s">
        <v>38</v>
      </c>
      <c r="C661" t="s">
        <v>29</v>
      </c>
      <c r="D661" t="s">
        <v>29</v>
      </c>
      <c r="E661">
        <v>2</v>
      </c>
      <c r="F661" s="9">
        <v>7590</v>
      </c>
      <c r="G661" s="9">
        <v>7392</v>
      </c>
      <c r="H661" s="9">
        <v>1518</v>
      </c>
      <c r="I661" t="s">
        <v>33</v>
      </c>
    </row>
    <row r="662" spans="1:9" x14ac:dyDescent="0.3">
      <c r="A662">
        <v>2023</v>
      </c>
      <c r="B662" t="s">
        <v>39</v>
      </c>
      <c r="C662" t="s">
        <v>10</v>
      </c>
      <c r="D662" t="s">
        <v>11</v>
      </c>
      <c r="E662">
        <v>3566</v>
      </c>
      <c r="F662" s="9">
        <v>4577.3</v>
      </c>
      <c r="G662" s="9">
        <v>5126.576</v>
      </c>
      <c r="H662" s="9">
        <v>915.46</v>
      </c>
      <c r="I662" t="s">
        <v>33</v>
      </c>
    </row>
    <row r="663" spans="1:9" x14ac:dyDescent="0.3">
      <c r="A663">
        <v>2023</v>
      </c>
      <c r="B663" t="s">
        <v>39</v>
      </c>
      <c r="C663" t="s">
        <v>10</v>
      </c>
      <c r="D663" t="s">
        <v>13</v>
      </c>
      <c r="E663">
        <v>2498</v>
      </c>
      <c r="F663" s="9">
        <v>8000</v>
      </c>
      <c r="G663" s="9">
        <v>8960</v>
      </c>
      <c r="H663" s="9">
        <v>1600</v>
      </c>
      <c r="I663" t="s">
        <v>33</v>
      </c>
    </row>
    <row r="664" spans="1:9" x14ac:dyDescent="0.3">
      <c r="A664">
        <v>2023</v>
      </c>
      <c r="B664" t="s">
        <v>39</v>
      </c>
      <c r="C664" t="s">
        <v>14</v>
      </c>
      <c r="D664" t="s">
        <v>15</v>
      </c>
      <c r="E664">
        <v>1245</v>
      </c>
      <c r="F664" s="9">
        <v>4577.2</v>
      </c>
      <c r="G664" s="9">
        <v>5126.4639999999999</v>
      </c>
      <c r="H664" s="9">
        <v>915.44</v>
      </c>
      <c r="I664" t="s">
        <v>33</v>
      </c>
    </row>
    <row r="665" spans="1:9" x14ac:dyDescent="0.3">
      <c r="A665">
        <v>2023</v>
      </c>
      <c r="B665" t="s">
        <v>39</v>
      </c>
      <c r="C665" t="s">
        <v>16</v>
      </c>
      <c r="D665" t="s">
        <v>17</v>
      </c>
      <c r="E665">
        <v>644</v>
      </c>
      <c r="F665" s="9">
        <v>5743.5</v>
      </c>
      <c r="G665" s="9">
        <v>6432.72</v>
      </c>
      <c r="H665" s="9">
        <v>1148.7</v>
      </c>
      <c r="I665" t="s">
        <v>33</v>
      </c>
    </row>
    <row r="666" spans="1:9" x14ac:dyDescent="0.3">
      <c r="A666">
        <v>2023</v>
      </c>
      <c r="B666" t="s">
        <v>39</v>
      </c>
      <c r="C666" t="s">
        <v>18</v>
      </c>
      <c r="D666" t="s">
        <v>19</v>
      </c>
      <c r="E666">
        <v>643</v>
      </c>
      <c r="F666" s="9">
        <v>7000</v>
      </c>
      <c r="G666" s="9">
        <v>7840</v>
      </c>
      <c r="H666" s="9">
        <v>1400</v>
      </c>
      <c r="I666" t="s">
        <v>33</v>
      </c>
    </row>
    <row r="667" spans="1:9" x14ac:dyDescent="0.3">
      <c r="A667">
        <v>2023</v>
      </c>
      <c r="B667" t="s">
        <v>39</v>
      </c>
      <c r="C667" t="s">
        <v>16</v>
      </c>
      <c r="D667" t="s">
        <v>20</v>
      </c>
      <c r="E667">
        <v>455</v>
      </c>
      <c r="F667" s="9">
        <v>4578.6000000000004</v>
      </c>
      <c r="G667" s="9">
        <v>5128.0320000000002</v>
      </c>
      <c r="H667" s="9">
        <v>915.72000000000014</v>
      </c>
      <c r="I667" t="s">
        <v>33</v>
      </c>
    </row>
    <row r="668" spans="1:9" x14ac:dyDescent="0.3">
      <c r="A668">
        <v>2023</v>
      </c>
      <c r="B668" t="s">
        <v>39</v>
      </c>
      <c r="C668" t="s">
        <v>18</v>
      </c>
      <c r="D668" t="s">
        <v>21</v>
      </c>
      <c r="E668">
        <v>345</v>
      </c>
      <c r="F668" s="9">
        <v>7000</v>
      </c>
      <c r="G668" s="9">
        <v>7840</v>
      </c>
      <c r="H668" s="9">
        <v>1400</v>
      </c>
      <c r="I668" t="s">
        <v>33</v>
      </c>
    </row>
    <row r="669" spans="1:9" x14ac:dyDescent="0.3">
      <c r="A669">
        <v>2023</v>
      </c>
      <c r="B669" t="s">
        <v>39</v>
      </c>
      <c r="C669" t="s">
        <v>14</v>
      </c>
      <c r="D669" t="s">
        <v>22</v>
      </c>
      <c r="E669">
        <v>122</v>
      </c>
      <c r="F669" s="9">
        <v>100</v>
      </c>
      <c r="G669" s="9">
        <v>112</v>
      </c>
      <c r="H669" s="9">
        <v>20</v>
      </c>
      <c r="I669" t="s">
        <v>33</v>
      </c>
    </row>
    <row r="670" spans="1:9" x14ac:dyDescent="0.3">
      <c r="A670">
        <v>2023</v>
      </c>
      <c r="B670" t="s">
        <v>39</v>
      </c>
      <c r="C670" t="s">
        <v>23</v>
      </c>
      <c r="D670" t="s">
        <v>24</v>
      </c>
      <c r="E670">
        <v>78</v>
      </c>
      <c r="F670" s="9">
        <v>2288.6</v>
      </c>
      <c r="G670" s="9">
        <v>5126.4639999999999</v>
      </c>
      <c r="H670" s="9">
        <v>457.72</v>
      </c>
      <c r="I670" t="s">
        <v>33</v>
      </c>
    </row>
    <row r="671" spans="1:9" x14ac:dyDescent="0.3">
      <c r="A671">
        <v>2023</v>
      </c>
      <c r="B671" t="s">
        <v>39</v>
      </c>
      <c r="C671" t="s">
        <v>23</v>
      </c>
      <c r="D671" t="s">
        <v>25</v>
      </c>
      <c r="E671">
        <v>76</v>
      </c>
      <c r="F671" s="9">
        <v>2288.4499999999998</v>
      </c>
      <c r="G671" s="9">
        <v>5126.1279999999997</v>
      </c>
      <c r="H671" s="9">
        <v>457.69</v>
      </c>
      <c r="I671" t="s">
        <v>33</v>
      </c>
    </row>
    <row r="672" spans="1:9" x14ac:dyDescent="0.3">
      <c r="A672">
        <v>2023</v>
      </c>
      <c r="B672" t="s">
        <v>39</v>
      </c>
      <c r="C672" t="s">
        <v>23</v>
      </c>
      <c r="D672" t="s">
        <v>26</v>
      </c>
      <c r="E672">
        <v>46</v>
      </c>
      <c r="F672" s="9">
        <v>100</v>
      </c>
      <c r="G672" s="9">
        <v>224</v>
      </c>
      <c r="H672" s="9">
        <v>20</v>
      </c>
      <c r="I672" t="s">
        <v>33</v>
      </c>
    </row>
    <row r="673" spans="1:9" x14ac:dyDescent="0.3">
      <c r="A673">
        <v>2023</v>
      </c>
      <c r="B673" t="s">
        <v>39</v>
      </c>
      <c r="C673" t="s">
        <v>23</v>
      </c>
      <c r="D673" t="s">
        <v>27</v>
      </c>
      <c r="E673">
        <v>34</v>
      </c>
      <c r="F673" s="9">
        <v>2746.08</v>
      </c>
      <c r="G673" s="9">
        <v>5126.0160000000005</v>
      </c>
      <c r="H673" s="9">
        <v>549.21600000000001</v>
      </c>
      <c r="I673" t="s">
        <v>33</v>
      </c>
    </row>
    <row r="674" spans="1:9" x14ac:dyDescent="0.3">
      <c r="A674">
        <v>2023</v>
      </c>
      <c r="B674" t="s">
        <v>39</v>
      </c>
      <c r="C674" t="s">
        <v>14</v>
      </c>
      <c r="D674" t="s">
        <v>28</v>
      </c>
      <c r="E674">
        <v>7</v>
      </c>
      <c r="F674" s="9">
        <v>240</v>
      </c>
      <c r="G674" s="9">
        <v>224</v>
      </c>
      <c r="H674" s="9">
        <v>48</v>
      </c>
      <c r="I674" t="s">
        <v>33</v>
      </c>
    </row>
    <row r="675" spans="1:9" x14ac:dyDescent="0.3">
      <c r="A675">
        <v>2023</v>
      </c>
      <c r="B675" t="s">
        <v>39</v>
      </c>
      <c r="C675" t="s">
        <v>23</v>
      </c>
      <c r="D675" t="s">
        <v>30</v>
      </c>
      <c r="E675">
        <v>3</v>
      </c>
      <c r="F675" s="9">
        <v>2746.38</v>
      </c>
      <c r="G675" s="9">
        <v>5126.576</v>
      </c>
      <c r="H675" s="9">
        <v>549.27600000000007</v>
      </c>
      <c r="I675" t="s">
        <v>33</v>
      </c>
    </row>
    <row r="676" spans="1:9" x14ac:dyDescent="0.3">
      <c r="A676">
        <v>2023</v>
      </c>
      <c r="B676" t="s">
        <v>39</v>
      </c>
      <c r="C676" t="s">
        <v>29</v>
      </c>
      <c r="D676" t="s">
        <v>29</v>
      </c>
      <c r="E676">
        <v>2</v>
      </c>
      <c r="F676" s="9">
        <v>7920</v>
      </c>
      <c r="G676" s="9">
        <v>7392</v>
      </c>
      <c r="H676" s="9">
        <v>1584</v>
      </c>
      <c r="I676" t="s">
        <v>33</v>
      </c>
    </row>
    <row r="677" spans="1:9" x14ac:dyDescent="0.3">
      <c r="A677">
        <v>2023</v>
      </c>
      <c r="B677" t="s">
        <v>40</v>
      </c>
      <c r="C677" t="s">
        <v>10</v>
      </c>
      <c r="D677" t="s">
        <v>11</v>
      </c>
      <c r="E677">
        <v>3566</v>
      </c>
      <c r="F677" s="9">
        <v>5035.0300000000007</v>
      </c>
      <c r="G677" s="9">
        <v>5126.576</v>
      </c>
      <c r="H677" s="9">
        <v>1007.0060000000002</v>
      </c>
      <c r="I677" t="s">
        <v>33</v>
      </c>
    </row>
    <row r="678" spans="1:9" x14ac:dyDescent="0.3">
      <c r="A678">
        <v>2023</v>
      </c>
      <c r="B678" t="s">
        <v>40</v>
      </c>
      <c r="C678" t="s">
        <v>10</v>
      </c>
      <c r="D678" t="s">
        <v>13</v>
      </c>
      <c r="E678">
        <v>2498</v>
      </c>
      <c r="F678" s="9">
        <v>9200</v>
      </c>
      <c r="G678" s="9">
        <v>8960</v>
      </c>
      <c r="H678" s="9">
        <v>1840</v>
      </c>
      <c r="I678" t="s">
        <v>33</v>
      </c>
    </row>
    <row r="679" spans="1:9" x14ac:dyDescent="0.3">
      <c r="A679">
        <v>2023</v>
      </c>
      <c r="B679" t="s">
        <v>40</v>
      </c>
      <c r="C679" t="s">
        <v>14</v>
      </c>
      <c r="D679" t="s">
        <v>15</v>
      </c>
      <c r="E679">
        <v>1245</v>
      </c>
      <c r="F679" s="9">
        <v>5263.78</v>
      </c>
      <c r="G679" s="9">
        <v>5126.4639999999999</v>
      </c>
      <c r="H679" s="9">
        <v>1052.7560000000001</v>
      </c>
      <c r="I679" t="s">
        <v>33</v>
      </c>
    </row>
    <row r="680" spans="1:9" x14ac:dyDescent="0.3">
      <c r="A680">
        <v>2023</v>
      </c>
      <c r="B680" t="s">
        <v>40</v>
      </c>
      <c r="C680" t="s">
        <v>16</v>
      </c>
      <c r="D680" t="s">
        <v>17</v>
      </c>
      <c r="E680">
        <v>644</v>
      </c>
      <c r="F680" s="9">
        <v>6605.0249999999996</v>
      </c>
      <c r="G680" s="9">
        <v>6432.72</v>
      </c>
      <c r="H680" s="9">
        <v>1321.0050000000001</v>
      </c>
      <c r="I680" t="s">
        <v>33</v>
      </c>
    </row>
    <row r="681" spans="1:9" x14ac:dyDescent="0.3">
      <c r="A681">
        <v>2023</v>
      </c>
      <c r="B681" t="s">
        <v>40</v>
      </c>
      <c r="C681" t="s">
        <v>18</v>
      </c>
      <c r="D681" t="s">
        <v>19</v>
      </c>
      <c r="E681">
        <v>643</v>
      </c>
      <c r="F681" s="9">
        <v>8400</v>
      </c>
      <c r="G681" s="9">
        <v>7840</v>
      </c>
      <c r="H681" s="9">
        <v>1680</v>
      </c>
      <c r="I681" t="s">
        <v>33</v>
      </c>
    </row>
    <row r="682" spans="1:9" x14ac:dyDescent="0.3">
      <c r="A682">
        <v>2023</v>
      </c>
      <c r="B682" t="s">
        <v>40</v>
      </c>
      <c r="C682" t="s">
        <v>16</v>
      </c>
      <c r="D682" t="s">
        <v>20</v>
      </c>
      <c r="E682">
        <v>455</v>
      </c>
      <c r="F682" s="9">
        <v>5494.3200000000006</v>
      </c>
      <c r="G682" s="9">
        <v>5128.0320000000002</v>
      </c>
      <c r="H682" s="9">
        <v>1098.8640000000003</v>
      </c>
      <c r="I682" t="s">
        <v>33</v>
      </c>
    </row>
    <row r="683" spans="1:9" x14ac:dyDescent="0.3">
      <c r="A683">
        <v>2023</v>
      </c>
      <c r="B683" t="s">
        <v>40</v>
      </c>
      <c r="C683" t="s">
        <v>18</v>
      </c>
      <c r="D683" t="s">
        <v>21</v>
      </c>
      <c r="E683">
        <v>345</v>
      </c>
      <c r="F683" s="9">
        <v>8400</v>
      </c>
      <c r="G683" s="9">
        <v>7840</v>
      </c>
      <c r="H683" s="9">
        <v>1680</v>
      </c>
      <c r="I683" t="s">
        <v>33</v>
      </c>
    </row>
    <row r="684" spans="1:9" x14ac:dyDescent="0.3">
      <c r="A684">
        <v>2023</v>
      </c>
      <c r="B684" t="s">
        <v>40</v>
      </c>
      <c r="C684" t="s">
        <v>14</v>
      </c>
      <c r="D684" t="s">
        <v>22</v>
      </c>
      <c r="E684">
        <v>122</v>
      </c>
      <c r="F684" s="9">
        <v>120</v>
      </c>
      <c r="G684" s="9">
        <v>112</v>
      </c>
      <c r="H684" s="9">
        <v>24</v>
      </c>
      <c r="I684" t="s">
        <v>33</v>
      </c>
    </row>
    <row r="685" spans="1:9" x14ac:dyDescent="0.3">
      <c r="A685">
        <v>2023</v>
      </c>
      <c r="B685" t="s">
        <v>40</v>
      </c>
      <c r="C685" t="s">
        <v>23</v>
      </c>
      <c r="D685" t="s">
        <v>24</v>
      </c>
      <c r="E685">
        <v>78</v>
      </c>
      <c r="F685" s="9">
        <v>2517.46</v>
      </c>
      <c r="G685" s="9">
        <v>5126.4639999999999</v>
      </c>
      <c r="H685" s="9">
        <v>503.49200000000002</v>
      </c>
      <c r="I685" t="s">
        <v>33</v>
      </c>
    </row>
    <row r="686" spans="1:9" x14ac:dyDescent="0.3">
      <c r="A686">
        <v>2023</v>
      </c>
      <c r="B686" t="s">
        <v>40</v>
      </c>
      <c r="C686" t="s">
        <v>23</v>
      </c>
      <c r="D686" t="s">
        <v>25</v>
      </c>
      <c r="E686">
        <v>76</v>
      </c>
      <c r="F686" s="9">
        <v>2517.2949999999996</v>
      </c>
      <c r="G686" s="9">
        <v>5126.1279999999997</v>
      </c>
      <c r="H686" s="9">
        <v>503.45899999999995</v>
      </c>
      <c r="I686" t="s">
        <v>33</v>
      </c>
    </row>
    <row r="687" spans="1:9" x14ac:dyDescent="0.3">
      <c r="A687">
        <v>2023</v>
      </c>
      <c r="B687" t="s">
        <v>40</v>
      </c>
      <c r="C687" t="s">
        <v>23</v>
      </c>
      <c r="D687" t="s">
        <v>26</v>
      </c>
      <c r="E687">
        <v>46</v>
      </c>
      <c r="F687" s="9">
        <v>110</v>
      </c>
      <c r="G687" s="9">
        <v>224</v>
      </c>
      <c r="H687" s="9">
        <v>22</v>
      </c>
      <c r="I687" t="s">
        <v>33</v>
      </c>
    </row>
    <row r="688" spans="1:9" x14ac:dyDescent="0.3">
      <c r="A688">
        <v>2023</v>
      </c>
      <c r="B688" t="s">
        <v>40</v>
      </c>
      <c r="C688" t="s">
        <v>23</v>
      </c>
      <c r="D688" t="s">
        <v>27</v>
      </c>
      <c r="E688">
        <v>34</v>
      </c>
      <c r="F688" s="9">
        <v>2517.2400000000002</v>
      </c>
      <c r="G688" s="9">
        <v>5126.0160000000005</v>
      </c>
      <c r="H688" s="9">
        <v>503.44800000000009</v>
      </c>
      <c r="I688" t="s">
        <v>33</v>
      </c>
    </row>
    <row r="689" spans="1:9" x14ac:dyDescent="0.3">
      <c r="A689">
        <v>2023</v>
      </c>
      <c r="B689" t="s">
        <v>40</v>
      </c>
      <c r="C689" t="s">
        <v>14</v>
      </c>
      <c r="D689" t="s">
        <v>28</v>
      </c>
      <c r="E689">
        <v>7</v>
      </c>
      <c r="F689" s="9">
        <v>220</v>
      </c>
      <c r="G689" s="9">
        <v>224</v>
      </c>
      <c r="H689" s="9">
        <v>44</v>
      </c>
      <c r="I689" t="s">
        <v>33</v>
      </c>
    </row>
    <row r="690" spans="1:9" x14ac:dyDescent="0.3">
      <c r="A690">
        <v>2023</v>
      </c>
      <c r="B690" t="s">
        <v>40</v>
      </c>
      <c r="C690" t="s">
        <v>23</v>
      </c>
      <c r="D690" t="s">
        <v>30</v>
      </c>
      <c r="E690">
        <v>3</v>
      </c>
      <c r="F690" s="9">
        <v>2517.5150000000003</v>
      </c>
      <c r="G690" s="9">
        <v>5126.576</v>
      </c>
      <c r="H690" s="9">
        <v>503.5030000000001</v>
      </c>
      <c r="I690" t="s">
        <v>33</v>
      </c>
    </row>
    <row r="691" spans="1:9" x14ac:dyDescent="0.3">
      <c r="A691">
        <v>2023</v>
      </c>
      <c r="B691" t="s">
        <v>40</v>
      </c>
      <c r="C691" t="s">
        <v>29</v>
      </c>
      <c r="D691" t="s">
        <v>29</v>
      </c>
      <c r="E691">
        <v>2</v>
      </c>
      <c r="F691" s="9">
        <v>7260</v>
      </c>
      <c r="G691" s="9">
        <v>7392</v>
      </c>
      <c r="H691" s="9">
        <v>1452</v>
      </c>
      <c r="I691" t="s">
        <v>33</v>
      </c>
    </row>
    <row r="692" spans="1:9" x14ac:dyDescent="0.3">
      <c r="A692">
        <v>2023</v>
      </c>
      <c r="B692" t="s">
        <v>41</v>
      </c>
      <c r="C692" t="s">
        <v>10</v>
      </c>
      <c r="D692" t="s">
        <v>11</v>
      </c>
      <c r="E692">
        <v>3566</v>
      </c>
      <c r="F692" s="9">
        <v>5263.8950000000004</v>
      </c>
      <c r="G692" s="9">
        <v>5126.576</v>
      </c>
      <c r="H692" s="9">
        <v>1052.7790000000002</v>
      </c>
      <c r="I692" t="s">
        <v>33</v>
      </c>
    </row>
    <row r="693" spans="1:9" x14ac:dyDescent="0.3">
      <c r="A693">
        <v>2023</v>
      </c>
      <c r="B693" t="s">
        <v>41</v>
      </c>
      <c r="C693" t="s">
        <v>10</v>
      </c>
      <c r="D693" t="s">
        <v>13</v>
      </c>
      <c r="E693">
        <v>2498</v>
      </c>
      <c r="F693" s="9">
        <v>8800</v>
      </c>
      <c r="G693" s="9">
        <v>8960</v>
      </c>
      <c r="H693" s="9">
        <v>1760</v>
      </c>
      <c r="I693" t="s">
        <v>33</v>
      </c>
    </row>
    <row r="694" spans="1:9" x14ac:dyDescent="0.3">
      <c r="A694">
        <v>2023</v>
      </c>
      <c r="B694" t="s">
        <v>41</v>
      </c>
      <c r="C694" t="s">
        <v>14</v>
      </c>
      <c r="D694" t="s">
        <v>15</v>
      </c>
      <c r="E694">
        <v>1245</v>
      </c>
      <c r="F694" s="9">
        <v>5034.92</v>
      </c>
      <c r="G694" s="9">
        <v>5126.4639999999999</v>
      </c>
      <c r="H694" s="9">
        <v>1006.984</v>
      </c>
      <c r="I694" t="s">
        <v>33</v>
      </c>
    </row>
    <row r="695" spans="1:9" x14ac:dyDescent="0.3">
      <c r="A695">
        <v>2023</v>
      </c>
      <c r="B695" t="s">
        <v>41</v>
      </c>
      <c r="C695" t="s">
        <v>16</v>
      </c>
      <c r="D695" t="s">
        <v>17</v>
      </c>
      <c r="E695">
        <v>644</v>
      </c>
      <c r="F695" s="9">
        <v>22000</v>
      </c>
      <c r="G695" s="9">
        <v>6432.72</v>
      </c>
      <c r="H695" s="9">
        <v>4400</v>
      </c>
      <c r="I695" t="s">
        <v>33</v>
      </c>
    </row>
    <row r="696" spans="1:9" x14ac:dyDescent="0.3">
      <c r="A696">
        <v>2023</v>
      </c>
      <c r="B696" t="s">
        <v>41</v>
      </c>
      <c r="C696" t="s">
        <v>18</v>
      </c>
      <c r="D696" t="s">
        <v>19</v>
      </c>
      <c r="E696">
        <v>643</v>
      </c>
      <c r="F696" s="9">
        <v>7700</v>
      </c>
      <c r="G696" s="9">
        <v>7840</v>
      </c>
      <c r="H696" s="9">
        <v>1540</v>
      </c>
      <c r="I696" t="s">
        <v>33</v>
      </c>
    </row>
    <row r="697" spans="1:9" x14ac:dyDescent="0.3">
      <c r="A697">
        <v>2023</v>
      </c>
      <c r="B697" t="s">
        <v>41</v>
      </c>
      <c r="C697" t="s">
        <v>16</v>
      </c>
      <c r="D697" t="s">
        <v>20</v>
      </c>
      <c r="E697">
        <v>455</v>
      </c>
      <c r="F697" s="9">
        <v>11111</v>
      </c>
      <c r="G697" s="9">
        <v>5128.0320000000002</v>
      </c>
      <c r="H697" s="9">
        <v>2222.2000000000003</v>
      </c>
      <c r="I697" t="s">
        <v>33</v>
      </c>
    </row>
    <row r="698" spans="1:9" x14ac:dyDescent="0.3">
      <c r="A698">
        <v>2023</v>
      </c>
      <c r="B698" t="s">
        <v>41</v>
      </c>
      <c r="C698" t="s">
        <v>18</v>
      </c>
      <c r="D698" t="s">
        <v>21</v>
      </c>
      <c r="E698">
        <v>345</v>
      </c>
      <c r="F698" s="9">
        <v>7700</v>
      </c>
      <c r="G698" s="9">
        <v>7840</v>
      </c>
      <c r="H698" s="9">
        <v>1540</v>
      </c>
      <c r="I698" t="s">
        <v>33</v>
      </c>
    </row>
    <row r="699" spans="1:9" x14ac:dyDescent="0.3">
      <c r="A699">
        <v>2023</v>
      </c>
      <c r="B699" t="s">
        <v>41</v>
      </c>
      <c r="C699" t="s">
        <v>14</v>
      </c>
      <c r="D699" t="s">
        <v>22</v>
      </c>
      <c r="E699">
        <v>122</v>
      </c>
      <c r="F699" s="9">
        <v>110</v>
      </c>
      <c r="G699" s="9">
        <v>112</v>
      </c>
      <c r="H699" s="9">
        <v>22</v>
      </c>
      <c r="I699" t="s">
        <v>33</v>
      </c>
    </row>
    <row r="700" spans="1:9" x14ac:dyDescent="0.3">
      <c r="A700">
        <v>2023</v>
      </c>
      <c r="B700" t="s">
        <v>41</v>
      </c>
      <c r="C700" t="s">
        <v>23</v>
      </c>
      <c r="D700" t="s">
        <v>24</v>
      </c>
      <c r="E700">
        <v>78</v>
      </c>
      <c r="F700" s="9">
        <v>2517.46</v>
      </c>
      <c r="G700" s="9">
        <v>5126.4639999999999</v>
      </c>
      <c r="H700" s="9">
        <v>503.49200000000002</v>
      </c>
      <c r="I700" t="s">
        <v>33</v>
      </c>
    </row>
    <row r="701" spans="1:9" x14ac:dyDescent="0.3">
      <c r="A701">
        <v>2023</v>
      </c>
      <c r="B701" t="s">
        <v>41</v>
      </c>
      <c r="C701" t="s">
        <v>23</v>
      </c>
      <c r="D701" t="s">
        <v>25</v>
      </c>
      <c r="E701">
        <v>76</v>
      </c>
      <c r="F701" s="9">
        <v>2288.4499999999998</v>
      </c>
      <c r="G701" s="9">
        <v>5126.1279999999997</v>
      </c>
      <c r="H701" s="9">
        <v>457.69</v>
      </c>
      <c r="I701" t="s">
        <v>33</v>
      </c>
    </row>
    <row r="702" spans="1:9" x14ac:dyDescent="0.3">
      <c r="A702">
        <v>2023</v>
      </c>
      <c r="B702" t="s">
        <v>41</v>
      </c>
      <c r="C702" t="s">
        <v>23</v>
      </c>
      <c r="D702" t="s">
        <v>26</v>
      </c>
      <c r="E702">
        <v>46</v>
      </c>
      <c r="F702" s="9">
        <v>100</v>
      </c>
      <c r="G702" s="9">
        <v>224</v>
      </c>
      <c r="H702" s="9">
        <v>20</v>
      </c>
      <c r="I702" t="s">
        <v>33</v>
      </c>
    </row>
    <row r="703" spans="1:9" x14ac:dyDescent="0.3">
      <c r="A703">
        <v>2023</v>
      </c>
      <c r="B703" t="s">
        <v>41</v>
      </c>
      <c r="C703" t="s">
        <v>23</v>
      </c>
      <c r="D703" t="s">
        <v>27</v>
      </c>
      <c r="E703">
        <v>34</v>
      </c>
      <c r="F703" s="9">
        <v>2288.4</v>
      </c>
      <c r="G703" s="9">
        <v>5126.0160000000005</v>
      </c>
      <c r="H703" s="9">
        <v>457.68000000000006</v>
      </c>
      <c r="I703" t="s">
        <v>33</v>
      </c>
    </row>
    <row r="704" spans="1:9" x14ac:dyDescent="0.3">
      <c r="A704">
        <v>2023</v>
      </c>
      <c r="B704" t="s">
        <v>41</v>
      </c>
      <c r="C704" t="s">
        <v>14</v>
      </c>
      <c r="D704" t="s">
        <v>28</v>
      </c>
      <c r="E704">
        <v>7</v>
      </c>
      <c r="F704" s="9">
        <v>200</v>
      </c>
      <c r="G704" s="9">
        <v>224</v>
      </c>
      <c r="H704" s="9">
        <v>40</v>
      </c>
      <c r="I704" t="s">
        <v>33</v>
      </c>
    </row>
    <row r="705" spans="1:9" x14ac:dyDescent="0.3">
      <c r="A705">
        <v>2023</v>
      </c>
      <c r="B705" t="s">
        <v>41</v>
      </c>
      <c r="C705" t="s">
        <v>23</v>
      </c>
      <c r="D705" t="s">
        <v>30</v>
      </c>
      <c r="E705">
        <v>3</v>
      </c>
      <c r="F705" s="9">
        <v>2288.65</v>
      </c>
      <c r="G705" s="9">
        <v>5126.576</v>
      </c>
      <c r="H705" s="9">
        <v>457.73</v>
      </c>
      <c r="I705" t="s">
        <v>33</v>
      </c>
    </row>
    <row r="706" spans="1:9" x14ac:dyDescent="0.3">
      <c r="A706">
        <v>2023</v>
      </c>
      <c r="B706" t="s">
        <v>41</v>
      </c>
      <c r="C706" t="s">
        <v>29</v>
      </c>
      <c r="D706" t="s">
        <v>29</v>
      </c>
      <c r="E706">
        <v>2</v>
      </c>
      <c r="F706" s="9">
        <v>6600</v>
      </c>
      <c r="G706" s="9">
        <v>7392</v>
      </c>
      <c r="H706" s="9">
        <v>1320</v>
      </c>
      <c r="I706" t="s">
        <v>33</v>
      </c>
    </row>
    <row r="707" spans="1:9" x14ac:dyDescent="0.3">
      <c r="A707">
        <v>2023</v>
      </c>
      <c r="B707" t="s">
        <v>42</v>
      </c>
      <c r="C707" t="s">
        <v>10</v>
      </c>
      <c r="D707" t="s">
        <v>11</v>
      </c>
      <c r="E707">
        <v>3566</v>
      </c>
      <c r="F707" s="9">
        <v>4577.3</v>
      </c>
      <c r="G707" s="9">
        <v>5126.576</v>
      </c>
      <c r="H707" s="9">
        <v>915.46</v>
      </c>
      <c r="I707" t="s">
        <v>33</v>
      </c>
    </row>
    <row r="708" spans="1:9" x14ac:dyDescent="0.3">
      <c r="A708">
        <v>2023</v>
      </c>
      <c r="B708" t="s">
        <v>42</v>
      </c>
      <c r="C708" t="s">
        <v>10</v>
      </c>
      <c r="D708" t="s">
        <v>13</v>
      </c>
      <c r="E708">
        <v>2498</v>
      </c>
      <c r="F708" s="9">
        <v>8000</v>
      </c>
      <c r="G708" s="9">
        <v>8960</v>
      </c>
      <c r="H708" s="9">
        <v>1600</v>
      </c>
      <c r="I708" t="s">
        <v>33</v>
      </c>
    </row>
    <row r="709" spans="1:9" x14ac:dyDescent="0.3">
      <c r="A709">
        <v>2023</v>
      </c>
      <c r="B709" t="s">
        <v>42</v>
      </c>
      <c r="C709" t="s">
        <v>14</v>
      </c>
      <c r="D709" t="s">
        <v>15</v>
      </c>
      <c r="E709">
        <v>1245</v>
      </c>
      <c r="F709" s="9">
        <v>4577.2</v>
      </c>
      <c r="G709" s="9">
        <v>5126.4639999999999</v>
      </c>
      <c r="H709" s="9">
        <v>915.44</v>
      </c>
      <c r="I709" t="s">
        <v>33</v>
      </c>
    </row>
    <row r="710" spans="1:9" x14ac:dyDescent="0.3">
      <c r="A710">
        <v>2023</v>
      </c>
      <c r="B710" t="s">
        <v>42</v>
      </c>
      <c r="C710" t="s">
        <v>16</v>
      </c>
      <c r="D710" t="s">
        <v>17</v>
      </c>
      <c r="E710">
        <v>644</v>
      </c>
      <c r="F710" s="9">
        <v>5743.5</v>
      </c>
      <c r="G710" s="9">
        <v>6432.72</v>
      </c>
      <c r="H710" s="9">
        <v>1148.7</v>
      </c>
      <c r="I710" t="s">
        <v>33</v>
      </c>
    </row>
    <row r="711" spans="1:9" x14ac:dyDescent="0.3">
      <c r="A711">
        <v>2023</v>
      </c>
      <c r="B711" t="s">
        <v>42</v>
      </c>
      <c r="C711" t="s">
        <v>18</v>
      </c>
      <c r="D711" t="s">
        <v>19</v>
      </c>
      <c r="E711">
        <v>643</v>
      </c>
      <c r="F711" s="9">
        <v>7000</v>
      </c>
      <c r="G711" s="9">
        <v>7840</v>
      </c>
      <c r="H711" s="9">
        <v>1400</v>
      </c>
      <c r="I711" t="s">
        <v>33</v>
      </c>
    </row>
    <row r="712" spans="1:9" x14ac:dyDescent="0.3">
      <c r="A712">
        <v>2023</v>
      </c>
      <c r="B712" t="s">
        <v>42</v>
      </c>
      <c r="C712" t="s">
        <v>16</v>
      </c>
      <c r="D712" t="s">
        <v>20</v>
      </c>
      <c r="E712">
        <v>455</v>
      </c>
      <c r="F712" s="9">
        <v>4578.6000000000004</v>
      </c>
      <c r="G712" s="9">
        <v>5128.0320000000002</v>
      </c>
      <c r="H712" s="9">
        <v>915.72000000000014</v>
      </c>
      <c r="I712" t="s">
        <v>33</v>
      </c>
    </row>
    <row r="713" spans="1:9" x14ac:dyDescent="0.3">
      <c r="A713">
        <v>2023</v>
      </c>
      <c r="B713" t="s">
        <v>42</v>
      </c>
      <c r="C713" t="s">
        <v>18</v>
      </c>
      <c r="D713" t="s">
        <v>21</v>
      </c>
      <c r="E713">
        <v>345</v>
      </c>
      <c r="F713" s="9">
        <v>7000</v>
      </c>
      <c r="G713" s="9">
        <v>7840</v>
      </c>
      <c r="H713" s="9">
        <v>1400</v>
      </c>
      <c r="I713" t="s">
        <v>33</v>
      </c>
    </row>
    <row r="714" spans="1:9" x14ac:dyDescent="0.3">
      <c r="A714">
        <v>2023</v>
      </c>
      <c r="B714" t="s">
        <v>42</v>
      </c>
      <c r="C714" t="s">
        <v>14</v>
      </c>
      <c r="D714" t="s">
        <v>22</v>
      </c>
      <c r="E714">
        <v>122</v>
      </c>
      <c r="F714" s="9">
        <v>100</v>
      </c>
      <c r="G714" s="9">
        <v>112</v>
      </c>
      <c r="H714" s="9">
        <v>20</v>
      </c>
      <c r="I714" t="s">
        <v>33</v>
      </c>
    </row>
    <row r="715" spans="1:9" x14ac:dyDescent="0.3">
      <c r="A715">
        <v>2023</v>
      </c>
      <c r="B715" t="s">
        <v>42</v>
      </c>
      <c r="C715" t="s">
        <v>23</v>
      </c>
      <c r="D715" t="s">
        <v>24</v>
      </c>
      <c r="E715">
        <v>78</v>
      </c>
      <c r="F715" s="9">
        <v>2288.6</v>
      </c>
      <c r="G715" s="9">
        <v>5126.4639999999999</v>
      </c>
      <c r="H715" s="9">
        <v>457.72</v>
      </c>
      <c r="I715" t="s">
        <v>33</v>
      </c>
    </row>
    <row r="716" spans="1:9" x14ac:dyDescent="0.3">
      <c r="A716">
        <v>2023</v>
      </c>
      <c r="B716" t="s">
        <v>42</v>
      </c>
      <c r="C716" t="s">
        <v>23</v>
      </c>
      <c r="D716" t="s">
        <v>25</v>
      </c>
      <c r="E716">
        <v>76</v>
      </c>
      <c r="F716" s="9">
        <v>2288.4499999999998</v>
      </c>
      <c r="G716" s="9">
        <v>5126.1279999999997</v>
      </c>
      <c r="H716" s="9">
        <v>457.69</v>
      </c>
      <c r="I716" t="s">
        <v>33</v>
      </c>
    </row>
    <row r="717" spans="1:9" x14ac:dyDescent="0.3">
      <c r="A717">
        <v>2023</v>
      </c>
      <c r="B717" t="s">
        <v>42</v>
      </c>
      <c r="C717" t="s">
        <v>23</v>
      </c>
      <c r="D717" t="s">
        <v>26</v>
      </c>
      <c r="E717">
        <v>46</v>
      </c>
      <c r="F717" s="9">
        <v>100</v>
      </c>
      <c r="G717" s="9">
        <v>224</v>
      </c>
      <c r="H717" s="9">
        <v>20</v>
      </c>
      <c r="I717" t="s">
        <v>33</v>
      </c>
    </row>
    <row r="718" spans="1:9" x14ac:dyDescent="0.3">
      <c r="A718">
        <v>2023</v>
      </c>
      <c r="B718" t="s">
        <v>42</v>
      </c>
      <c r="C718" t="s">
        <v>23</v>
      </c>
      <c r="D718" t="s">
        <v>27</v>
      </c>
      <c r="E718">
        <v>34</v>
      </c>
      <c r="F718" s="9">
        <v>2288.4</v>
      </c>
      <c r="G718" s="9">
        <v>5126.0160000000005</v>
      </c>
      <c r="H718" s="9">
        <v>457.68000000000006</v>
      </c>
      <c r="I718" t="s">
        <v>33</v>
      </c>
    </row>
    <row r="719" spans="1:9" x14ac:dyDescent="0.3">
      <c r="A719">
        <v>2023</v>
      </c>
      <c r="B719" t="s">
        <v>42</v>
      </c>
      <c r="C719" t="s">
        <v>14</v>
      </c>
      <c r="D719" t="s">
        <v>28</v>
      </c>
      <c r="E719">
        <v>7</v>
      </c>
      <c r="F719" s="9">
        <v>200</v>
      </c>
      <c r="G719" s="9">
        <v>224</v>
      </c>
      <c r="H719" s="9">
        <v>40</v>
      </c>
      <c r="I719" t="s">
        <v>33</v>
      </c>
    </row>
    <row r="720" spans="1:9" x14ac:dyDescent="0.3">
      <c r="A720">
        <v>2023</v>
      </c>
      <c r="B720" t="s">
        <v>42</v>
      </c>
      <c r="C720" t="s">
        <v>23</v>
      </c>
      <c r="D720" t="s">
        <v>30</v>
      </c>
      <c r="E720">
        <v>3</v>
      </c>
      <c r="F720" s="9">
        <v>2288.65</v>
      </c>
      <c r="G720" s="9">
        <v>5126.576</v>
      </c>
      <c r="H720" s="9">
        <v>457.73</v>
      </c>
      <c r="I720" t="s">
        <v>33</v>
      </c>
    </row>
    <row r="721" spans="1:9" x14ac:dyDescent="0.3">
      <c r="A721">
        <v>2023</v>
      </c>
      <c r="B721" t="s">
        <v>42</v>
      </c>
      <c r="C721" t="s">
        <v>29</v>
      </c>
      <c r="D721" t="s">
        <v>29</v>
      </c>
      <c r="E721">
        <v>2</v>
      </c>
      <c r="F721" s="9">
        <v>6600</v>
      </c>
      <c r="G721" s="9">
        <v>7392</v>
      </c>
      <c r="H721" s="9">
        <v>1320</v>
      </c>
      <c r="I721" t="s">
        <v>33</v>
      </c>
    </row>
    <row r="722" spans="1:9" x14ac:dyDescent="0.3">
      <c r="A722">
        <v>2024</v>
      </c>
      <c r="B722" t="s">
        <v>9</v>
      </c>
      <c r="C722" t="s">
        <v>10</v>
      </c>
      <c r="D722" t="s">
        <v>11</v>
      </c>
      <c r="E722">
        <v>3566</v>
      </c>
      <c r="F722" s="9">
        <v>4577.3</v>
      </c>
      <c r="G722" s="9">
        <v>5126.576</v>
      </c>
      <c r="H722" s="9">
        <v>915.46</v>
      </c>
      <c r="I722" t="s">
        <v>33</v>
      </c>
    </row>
    <row r="723" spans="1:9" x14ac:dyDescent="0.3">
      <c r="A723">
        <v>2024</v>
      </c>
      <c r="B723" t="s">
        <v>9</v>
      </c>
      <c r="C723" t="s">
        <v>10</v>
      </c>
      <c r="D723" t="s">
        <v>13</v>
      </c>
      <c r="E723">
        <v>2498</v>
      </c>
      <c r="F723" s="9">
        <v>8000</v>
      </c>
      <c r="G723" s="9">
        <v>8960</v>
      </c>
      <c r="H723" s="9">
        <v>1600</v>
      </c>
      <c r="I723" t="s">
        <v>33</v>
      </c>
    </row>
    <row r="724" spans="1:9" x14ac:dyDescent="0.3">
      <c r="A724">
        <v>2024</v>
      </c>
      <c r="B724" t="s">
        <v>9</v>
      </c>
      <c r="C724" t="s">
        <v>14</v>
      </c>
      <c r="D724" t="s">
        <v>15</v>
      </c>
      <c r="E724">
        <v>1245</v>
      </c>
      <c r="F724" s="9">
        <v>4577.2</v>
      </c>
      <c r="G724" s="9">
        <v>5126.4639999999999</v>
      </c>
      <c r="H724" s="9">
        <v>915.44</v>
      </c>
      <c r="I724" t="s">
        <v>33</v>
      </c>
    </row>
    <row r="725" spans="1:9" x14ac:dyDescent="0.3">
      <c r="A725">
        <v>2024</v>
      </c>
      <c r="B725" t="s">
        <v>9</v>
      </c>
      <c r="C725" t="s">
        <v>16</v>
      </c>
      <c r="D725" t="s">
        <v>17</v>
      </c>
      <c r="E725">
        <v>644</v>
      </c>
      <c r="F725" s="9">
        <v>5743.5</v>
      </c>
      <c r="G725" s="9">
        <v>6432.72</v>
      </c>
      <c r="H725" s="9">
        <v>1148.7</v>
      </c>
      <c r="I725" t="s">
        <v>33</v>
      </c>
    </row>
    <row r="726" spans="1:9" x14ac:dyDescent="0.3">
      <c r="A726">
        <v>2024</v>
      </c>
      <c r="B726" t="s">
        <v>9</v>
      </c>
      <c r="C726" t="s">
        <v>18</v>
      </c>
      <c r="D726" t="s">
        <v>19</v>
      </c>
      <c r="E726">
        <v>643</v>
      </c>
      <c r="F726" s="9">
        <v>7000</v>
      </c>
      <c r="G726" s="9">
        <v>7840</v>
      </c>
      <c r="H726" s="9">
        <v>1400</v>
      </c>
      <c r="I726" t="s">
        <v>33</v>
      </c>
    </row>
    <row r="727" spans="1:9" x14ac:dyDescent="0.3">
      <c r="A727">
        <v>2024</v>
      </c>
      <c r="B727" t="s">
        <v>9</v>
      </c>
      <c r="C727" t="s">
        <v>16</v>
      </c>
      <c r="D727" t="s">
        <v>20</v>
      </c>
      <c r="E727">
        <v>455</v>
      </c>
      <c r="F727" s="9">
        <v>4578.6000000000004</v>
      </c>
      <c r="G727" s="9">
        <v>5128.0320000000002</v>
      </c>
      <c r="H727" s="9">
        <v>915.72000000000014</v>
      </c>
      <c r="I727" t="s">
        <v>33</v>
      </c>
    </row>
    <row r="728" spans="1:9" x14ac:dyDescent="0.3">
      <c r="A728">
        <v>2024</v>
      </c>
      <c r="B728" t="s">
        <v>9</v>
      </c>
      <c r="C728" t="s">
        <v>18</v>
      </c>
      <c r="D728" t="s">
        <v>21</v>
      </c>
      <c r="E728">
        <v>345</v>
      </c>
      <c r="F728" s="9">
        <v>7000</v>
      </c>
      <c r="G728" s="9">
        <v>7840</v>
      </c>
      <c r="H728" s="9">
        <v>1400</v>
      </c>
      <c r="I728" t="s">
        <v>33</v>
      </c>
    </row>
    <row r="729" spans="1:9" x14ac:dyDescent="0.3">
      <c r="A729">
        <v>2024</v>
      </c>
      <c r="B729" t="s">
        <v>9</v>
      </c>
      <c r="C729" t="s">
        <v>14</v>
      </c>
      <c r="D729" t="s">
        <v>22</v>
      </c>
      <c r="E729">
        <v>122</v>
      </c>
      <c r="F729" s="9">
        <v>100</v>
      </c>
      <c r="G729" s="9">
        <v>112</v>
      </c>
      <c r="H729" s="9">
        <v>20</v>
      </c>
      <c r="I729" t="s">
        <v>33</v>
      </c>
    </row>
    <row r="730" spans="1:9" x14ac:dyDescent="0.3">
      <c r="A730">
        <v>2024</v>
      </c>
      <c r="B730" t="s">
        <v>9</v>
      </c>
      <c r="C730" t="s">
        <v>23</v>
      </c>
      <c r="D730" t="s">
        <v>24</v>
      </c>
      <c r="E730">
        <v>78</v>
      </c>
      <c r="F730" s="9">
        <v>4577.2</v>
      </c>
      <c r="G730" s="9">
        <v>5126.4639999999999</v>
      </c>
      <c r="H730" s="9">
        <v>915.44</v>
      </c>
      <c r="I730" t="s">
        <v>33</v>
      </c>
    </row>
    <row r="731" spans="1:9" x14ac:dyDescent="0.3">
      <c r="A731">
        <v>2024</v>
      </c>
      <c r="B731" t="s">
        <v>9</v>
      </c>
      <c r="C731" t="s">
        <v>23</v>
      </c>
      <c r="D731" t="s">
        <v>25</v>
      </c>
      <c r="E731">
        <v>76</v>
      </c>
      <c r="F731" s="9">
        <v>4576.8999999999996</v>
      </c>
      <c r="G731" s="9">
        <v>5126.1279999999997</v>
      </c>
      <c r="H731" s="9">
        <v>915.38</v>
      </c>
      <c r="I731" t="s">
        <v>33</v>
      </c>
    </row>
    <row r="732" spans="1:9" x14ac:dyDescent="0.3">
      <c r="A732">
        <v>2024</v>
      </c>
      <c r="B732" t="s">
        <v>9</v>
      </c>
      <c r="C732" t="s">
        <v>23</v>
      </c>
      <c r="D732" t="s">
        <v>26</v>
      </c>
      <c r="E732">
        <v>46</v>
      </c>
      <c r="F732" s="9">
        <v>200</v>
      </c>
      <c r="G732" s="9">
        <v>224</v>
      </c>
      <c r="H732" s="9">
        <v>40</v>
      </c>
      <c r="I732" t="s">
        <v>33</v>
      </c>
    </row>
    <row r="733" spans="1:9" x14ac:dyDescent="0.3">
      <c r="A733">
        <v>2024</v>
      </c>
      <c r="B733" t="s">
        <v>9</v>
      </c>
      <c r="C733" t="s">
        <v>23</v>
      </c>
      <c r="D733" t="s">
        <v>27</v>
      </c>
      <c r="E733">
        <v>34</v>
      </c>
      <c r="F733" s="9">
        <v>4576.8</v>
      </c>
      <c r="G733" s="9">
        <v>5126.0160000000005</v>
      </c>
      <c r="H733" s="9">
        <v>915.36000000000013</v>
      </c>
      <c r="I733" t="s">
        <v>33</v>
      </c>
    </row>
    <row r="734" spans="1:9" x14ac:dyDescent="0.3">
      <c r="A734">
        <v>2024</v>
      </c>
      <c r="B734" t="s">
        <v>9</v>
      </c>
      <c r="C734" t="s">
        <v>14</v>
      </c>
      <c r="D734" t="s">
        <v>28</v>
      </c>
      <c r="E734">
        <v>7</v>
      </c>
      <c r="F734" s="9">
        <v>200</v>
      </c>
      <c r="G734" s="9">
        <v>224</v>
      </c>
      <c r="H734" s="9">
        <v>40</v>
      </c>
      <c r="I734" t="s">
        <v>33</v>
      </c>
    </row>
    <row r="735" spans="1:9" x14ac:dyDescent="0.3">
      <c r="A735">
        <v>2024</v>
      </c>
      <c r="B735" t="s">
        <v>9</v>
      </c>
      <c r="C735" t="s">
        <v>29</v>
      </c>
      <c r="D735" t="s">
        <v>29</v>
      </c>
      <c r="E735">
        <v>3</v>
      </c>
      <c r="F735" s="9">
        <v>6600</v>
      </c>
      <c r="G735" s="9">
        <v>7392</v>
      </c>
      <c r="H735" s="9">
        <v>1320</v>
      </c>
      <c r="I735" t="s">
        <v>33</v>
      </c>
    </row>
    <row r="736" spans="1:9" x14ac:dyDescent="0.3">
      <c r="A736">
        <v>2024</v>
      </c>
      <c r="B736" t="s">
        <v>9</v>
      </c>
      <c r="C736" t="s">
        <v>23</v>
      </c>
      <c r="D736" t="s">
        <v>30</v>
      </c>
      <c r="E736">
        <v>3</v>
      </c>
      <c r="F736" s="9">
        <v>4577.3</v>
      </c>
      <c r="G736" s="9">
        <v>5126.576</v>
      </c>
      <c r="H736" s="9">
        <v>915.46</v>
      </c>
      <c r="I736" t="s">
        <v>33</v>
      </c>
    </row>
    <row r="737" spans="1:9" x14ac:dyDescent="0.3">
      <c r="A737">
        <v>2024</v>
      </c>
      <c r="B737" t="s">
        <v>31</v>
      </c>
      <c r="C737" t="s">
        <v>10</v>
      </c>
      <c r="D737" t="s">
        <v>11</v>
      </c>
      <c r="E737">
        <v>3566</v>
      </c>
      <c r="F737" s="9">
        <v>4577.3</v>
      </c>
      <c r="G737" s="9">
        <v>5126.576</v>
      </c>
      <c r="H737" s="9">
        <v>915.46</v>
      </c>
      <c r="I737" t="s">
        <v>33</v>
      </c>
    </row>
    <row r="738" spans="1:9" x14ac:dyDescent="0.3">
      <c r="A738">
        <v>2024</v>
      </c>
      <c r="B738" t="s">
        <v>31</v>
      </c>
      <c r="C738" t="s">
        <v>10</v>
      </c>
      <c r="D738" t="s">
        <v>13</v>
      </c>
      <c r="E738">
        <v>2498</v>
      </c>
      <c r="F738" s="9">
        <v>8000</v>
      </c>
      <c r="G738" s="9">
        <v>8960</v>
      </c>
      <c r="H738" s="9">
        <v>1600</v>
      </c>
      <c r="I738" t="s">
        <v>33</v>
      </c>
    </row>
    <row r="739" spans="1:9" x14ac:dyDescent="0.3">
      <c r="A739">
        <v>2024</v>
      </c>
      <c r="B739" t="s">
        <v>31</v>
      </c>
      <c r="C739" t="s">
        <v>14</v>
      </c>
      <c r="D739" t="s">
        <v>15</v>
      </c>
      <c r="E739">
        <v>1245</v>
      </c>
      <c r="F739" s="9">
        <v>4577.2</v>
      </c>
      <c r="G739" s="9">
        <v>5126.4639999999999</v>
      </c>
      <c r="H739" s="9">
        <v>915.44</v>
      </c>
      <c r="I739" t="s">
        <v>33</v>
      </c>
    </row>
    <row r="740" spans="1:9" x14ac:dyDescent="0.3">
      <c r="A740">
        <v>2024</v>
      </c>
      <c r="B740" t="s">
        <v>31</v>
      </c>
      <c r="C740" t="s">
        <v>16</v>
      </c>
      <c r="D740" t="s">
        <v>17</v>
      </c>
      <c r="E740">
        <v>644</v>
      </c>
      <c r="F740" s="9">
        <v>5743.5</v>
      </c>
      <c r="G740" s="9">
        <v>6432.72</v>
      </c>
      <c r="H740" s="9">
        <v>1148.7</v>
      </c>
      <c r="I740" t="s">
        <v>33</v>
      </c>
    </row>
    <row r="741" spans="1:9" x14ac:dyDescent="0.3">
      <c r="A741">
        <v>2024</v>
      </c>
      <c r="B741" t="s">
        <v>31</v>
      </c>
      <c r="C741" t="s">
        <v>18</v>
      </c>
      <c r="D741" t="s">
        <v>19</v>
      </c>
      <c r="E741">
        <v>643</v>
      </c>
      <c r="F741" s="9">
        <v>7000</v>
      </c>
      <c r="G741" s="9">
        <v>7840</v>
      </c>
      <c r="H741" s="9">
        <v>1400</v>
      </c>
      <c r="I741" t="s">
        <v>33</v>
      </c>
    </row>
    <row r="742" spans="1:9" x14ac:dyDescent="0.3">
      <c r="A742">
        <v>2024</v>
      </c>
      <c r="B742" t="s">
        <v>31</v>
      </c>
      <c r="C742" t="s">
        <v>16</v>
      </c>
      <c r="D742" t="s">
        <v>20</v>
      </c>
      <c r="E742">
        <v>455</v>
      </c>
      <c r="F742" s="9">
        <v>4578.6000000000004</v>
      </c>
      <c r="G742" s="9">
        <v>5128.0320000000002</v>
      </c>
      <c r="H742" s="9">
        <v>915.72000000000014</v>
      </c>
      <c r="I742" t="s">
        <v>33</v>
      </c>
    </row>
    <row r="743" spans="1:9" x14ac:dyDescent="0.3">
      <c r="A743">
        <v>2024</v>
      </c>
      <c r="B743" t="s">
        <v>31</v>
      </c>
      <c r="C743" t="s">
        <v>18</v>
      </c>
      <c r="D743" t="s">
        <v>21</v>
      </c>
      <c r="E743">
        <v>345</v>
      </c>
      <c r="F743" s="9">
        <v>7000</v>
      </c>
      <c r="G743" s="9">
        <v>7840</v>
      </c>
      <c r="H743" s="9">
        <v>1400</v>
      </c>
      <c r="I743" t="s">
        <v>33</v>
      </c>
    </row>
    <row r="744" spans="1:9" x14ac:dyDescent="0.3">
      <c r="A744">
        <v>2024</v>
      </c>
      <c r="B744" t="s">
        <v>31</v>
      </c>
      <c r="C744" t="s">
        <v>14</v>
      </c>
      <c r="D744" t="s">
        <v>22</v>
      </c>
      <c r="E744">
        <v>122</v>
      </c>
      <c r="F744" s="9">
        <v>100</v>
      </c>
      <c r="G744" s="9">
        <v>112</v>
      </c>
      <c r="H744" s="9">
        <v>20</v>
      </c>
      <c r="I744" t="s">
        <v>33</v>
      </c>
    </row>
    <row r="745" spans="1:9" x14ac:dyDescent="0.3">
      <c r="A745">
        <v>2024</v>
      </c>
      <c r="B745" t="s">
        <v>31</v>
      </c>
      <c r="C745" t="s">
        <v>23</v>
      </c>
      <c r="D745" t="s">
        <v>24</v>
      </c>
      <c r="E745">
        <v>78</v>
      </c>
      <c r="F745" s="9">
        <v>4577.2</v>
      </c>
      <c r="G745" s="9">
        <v>5126.4639999999999</v>
      </c>
      <c r="H745" s="9">
        <v>915.44</v>
      </c>
      <c r="I745" t="s">
        <v>33</v>
      </c>
    </row>
    <row r="746" spans="1:9" x14ac:dyDescent="0.3">
      <c r="A746">
        <v>2024</v>
      </c>
      <c r="B746" t="s">
        <v>31</v>
      </c>
      <c r="C746" t="s">
        <v>23</v>
      </c>
      <c r="D746" t="s">
        <v>25</v>
      </c>
      <c r="E746">
        <v>76</v>
      </c>
      <c r="F746" s="9">
        <v>4576.8999999999996</v>
      </c>
      <c r="G746" s="9">
        <v>5126.1279999999997</v>
      </c>
      <c r="H746" s="9">
        <v>915.38</v>
      </c>
      <c r="I746" t="s">
        <v>33</v>
      </c>
    </row>
    <row r="747" spans="1:9" x14ac:dyDescent="0.3">
      <c r="A747">
        <v>2024</v>
      </c>
      <c r="B747" t="s">
        <v>31</v>
      </c>
      <c r="C747" t="s">
        <v>23</v>
      </c>
      <c r="D747" t="s">
        <v>26</v>
      </c>
      <c r="E747">
        <v>46</v>
      </c>
      <c r="F747" s="9">
        <v>200</v>
      </c>
      <c r="G747" s="9">
        <v>224</v>
      </c>
      <c r="H747" s="9">
        <v>40</v>
      </c>
      <c r="I747" t="s">
        <v>33</v>
      </c>
    </row>
    <row r="748" spans="1:9" x14ac:dyDescent="0.3">
      <c r="A748">
        <v>2024</v>
      </c>
      <c r="B748" t="s">
        <v>31</v>
      </c>
      <c r="C748" t="s">
        <v>23</v>
      </c>
      <c r="D748" t="s">
        <v>27</v>
      </c>
      <c r="E748">
        <v>34</v>
      </c>
      <c r="F748" s="9">
        <v>4576.8</v>
      </c>
      <c r="G748" s="9">
        <v>5126.0160000000005</v>
      </c>
      <c r="H748" s="9">
        <v>915.36000000000013</v>
      </c>
      <c r="I748" t="s">
        <v>33</v>
      </c>
    </row>
    <row r="749" spans="1:9" x14ac:dyDescent="0.3">
      <c r="A749">
        <v>2024</v>
      </c>
      <c r="B749" t="s">
        <v>31</v>
      </c>
      <c r="C749" t="s">
        <v>14</v>
      </c>
      <c r="D749" t="s">
        <v>28</v>
      </c>
      <c r="E749">
        <v>7</v>
      </c>
      <c r="F749" s="9">
        <v>200</v>
      </c>
      <c r="G749" s="9">
        <v>224</v>
      </c>
      <c r="H749" s="9">
        <v>40</v>
      </c>
      <c r="I749" t="s">
        <v>33</v>
      </c>
    </row>
    <row r="750" spans="1:9" x14ac:dyDescent="0.3">
      <c r="A750">
        <v>2024</v>
      </c>
      <c r="B750" t="s">
        <v>31</v>
      </c>
      <c r="C750" t="s">
        <v>23</v>
      </c>
      <c r="D750" t="s">
        <v>30</v>
      </c>
      <c r="E750">
        <v>3</v>
      </c>
      <c r="F750" s="9">
        <v>4577.3</v>
      </c>
      <c r="G750" s="9">
        <v>5126.576</v>
      </c>
      <c r="H750" s="9">
        <v>915.46</v>
      </c>
      <c r="I750" t="s">
        <v>33</v>
      </c>
    </row>
    <row r="751" spans="1:9" x14ac:dyDescent="0.3">
      <c r="A751">
        <v>2024</v>
      </c>
      <c r="B751" t="s">
        <v>31</v>
      </c>
      <c r="C751" t="s">
        <v>29</v>
      </c>
      <c r="D751" t="s">
        <v>29</v>
      </c>
      <c r="E751">
        <v>2</v>
      </c>
      <c r="F751" s="9">
        <v>6600</v>
      </c>
      <c r="G751" s="9">
        <v>7392</v>
      </c>
      <c r="H751" s="9">
        <v>1320</v>
      </c>
      <c r="I751" t="s">
        <v>33</v>
      </c>
    </row>
    <row r="752" spans="1:9" x14ac:dyDescent="0.3">
      <c r="A752">
        <v>2024</v>
      </c>
      <c r="B752" t="s">
        <v>32</v>
      </c>
      <c r="C752" t="s">
        <v>10</v>
      </c>
      <c r="D752" t="s">
        <v>11</v>
      </c>
      <c r="E752">
        <v>3566</v>
      </c>
      <c r="F752" s="9">
        <v>4577.3</v>
      </c>
      <c r="G752" s="9">
        <v>5126.576</v>
      </c>
      <c r="H752" s="9">
        <v>915.46</v>
      </c>
      <c r="I752" t="s">
        <v>33</v>
      </c>
    </row>
    <row r="753" spans="1:9" x14ac:dyDescent="0.3">
      <c r="A753">
        <v>2024</v>
      </c>
      <c r="B753" t="s">
        <v>32</v>
      </c>
      <c r="C753" t="s">
        <v>10</v>
      </c>
      <c r="D753" t="s">
        <v>13</v>
      </c>
      <c r="E753">
        <v>2498</v>
      </c>
      <c r="F753" s="9">
        <v>8000</v>
      </c>
      <c r="G753" s="9">
        <v>8960</v>
      </c>
      <c r="H753" s="9">
        <v>1600</v>
      </c>
      <c r="I753" t="s">
        <v>33</v>
      </c>
    </row>
    <row r="754" spans="1:9" x14ac:dyDescent="0.3">
      <c r="A754">
        <v>2024</v>
      </c>
      <c r="B754" t="s">
        <v>32</v>
      </c>
      <c r="C754" t="s">
        <v>14</v>
      </c>
      <c r="D754" t="s">
        <v>15</v>
      </c>
      <c r="E754">
        <v>1245</v>
      </c>
      <c r="F754" s="9">
        <v>4577.2</v>
      </c>
      <c r="G754" s="9">
        <v>5126.4639999999999</v>
      </c>
      <c r="H754" s="9">
        <v>915.44</v>
      </c>
      <c r="I754" t="s">
        <v>33</v>
      </c>
    </row>
    <row r="755" spans="1:9" x14ac:dyDescent="0.3">
      <c r="A755">
        <v>2024</v>
      </c>
      <c r="B755" t="s">
        <v>32</v>
      </c>
      <c r="C755" t="s">
        <v>16</v>
      </c>
      <c r="D755" t="s">
        <v>17</v>
      </c>
      <c r="E755">
        <v>644</v>
      </c>
      <c r="F755" s="9">
        <v>5743.5</v>
      </c>
      <c r="G755" s="9">
        <v>6432.72</v>
      </c>
      <c r="H755" s="9">
        <v>1148.7</v>
      </c>
      <c r="I755" t="s">
        <v>12</v>
      </c>
    </row>
    <row r="756" spans="1:9" x14ac:dyDescent="0.3">
      <c r="A756">
        <v>2024</v>
      </c>
      <c r="B756" t="s">
        <v>32</v>
      </c>
      <c r="C756" t="s">
        <v>18</v>
      </c>
      <c r="D756" t="s">
        <v>19</v>
      </c>
      <c r="E756">
        <v>643</v>
      </c>
      <c r="F756" s="9">
        <v>7000</v>
      </c>
      <c r="G756" s="9">
        <v>7840</v>
      </c>
      <c r="H756" s="9">
        <v>1400</v>
      </c>
      <c r="I756" t="s">
        <v>12</v>
      </c>
    </row>
    <row r="757" spans="1:9" x14ac:dyDescent="0.3">
      <c r="A757">
        <v>2024</v>
      </c>
      <c r="B757" t="s">
        <v>32</v>
      </c>
      <c r="C757" t="s">
        <v>16</v>
      </c>
      <c r="D757" t="s">
        <v>20</v>
      </c>
      <c r="E757">
        <v>455</v>
      </c>
      <c r="F757" s="9">
        <v>4578.6000000000004</v>
      </c>
      <c r="G757" s="9">
        <v>5128.0320000000002</v>
      </c>
      <c r="H757" s="9">
        <v>915.72000000000014</v>
      </c>
      <c r="I757" t="s">
        <v>12</v>
      </c>
    </row>
    <row r="758" spans="1:9" x14ac:dyDescent="0.3">
      <c r="A758">
        <v>2024</v>
      </c>
      <c r="B758" t="s">
        <v>32</v>
      </c>
      <c r="C758" t="s">
        <v>18</v>
      </c>
      <c r="D758" t="s">
        <v>21</v>
      </c>
      <c r="E758">
        <v>345</v>
      </c>
      <c r="F758" s="9">
        <v>7000</v>
      </c>
      <c r="G758" s="9">
        <v>7840</v>
      </c>
      <c r="H758" s="9">
        <v>1400</v>
      </c>
      <c r="I758" t="s">
        <v>12</v>
      </c>
    </row>
    <row r="759" spans="1:9" x14ac:dyDescent="0.3">
      <c r="A759">
        <v>2024</v>
      </c>
      <c r="B759" t="s">
        <v>32</v>
      </c>
      <c r="C759" t="s">
        <v>14</v>
      </c>
      <c r="D759" t="s">
        <v>22</v>
      </c>
      <c r="E759">
        <v>122</v>
      </c>
      <c r="F759" s="9">
        <v>100</v>
      </c>
      <c r="G759" s="9">
        <v>112</v>
      </c>
      <c r="H759" s="9">
        <v>20</v>
      </c>
      <c r="I759" t="s">
        <v>12</v>
      </c>
    </row>
    <row r="760" spans="1:9" x14ac:dyDescent="0.3">
      <c r="A760">
        <v>2024</v>
      </c>
      <c r="B760" t="s">
        <v>32</v>
      </c>
      <c r="C760" t="s">
        <v>23</v>
      </c>
      <c r="D760" t="s">
        <v>24</v>
      </c>
      <c r="E760">
        <v>78</v>
      </c>
      <c r="F760" s="9">
        <v>4577.2</v>
      </c>
      <c r="G760" s="9">
        <v>5126.4639999999999</v>
      </c>
      <c r="H760" s="9">
        <v>915.44</v>
      </c>
      <c r="I760" t="s">
        <v>12</v>
      </c>
    </row>
    <row r="761" spans="1:9" x14ac:dyDescent="0.3">
      <c r="A761">
        <v>2024</v>
      </c>
      <c r="B761" t="s">
        <v>32</v>
      </c>
      <c r="C761" t="s">
        <v>23</v>
      </c>
      <c r="D761" t="s">
        <v>25</v>
      </c>
      <c r="E761">
        <v>76</v>
      </c>
      <c r="F761" s="9">
        <v>4576.8999999999996</v>
      </c>
      <c r="G761" s="9">
        <v>5126.1279999999997</v>
      </c>
      <c r="H761" s="9">
        <v>915.38</v>
      </c>
      <c r="I761" t="s">
        <v>12</v>
      </c>
    </row>
    <row r="762" spans="1:9" x14ac:dyDescent="0.3">
      <c r="A762">
        <v>2024</v>
      </c>
      <c r="B762" t="s">
        <v>32</v>
      </c>
      <c r="C762" t="s">
        <v>23</v>
      </c>
      <c r="D762" t="s">
        <v>26</v>
      </c>
      <c r="E762">
        <v>46</v>
      </c>
      <c r="F762" s="9">
        <v>200</v>
      </c>
      <c r="G762" s="9">
        <v>224</v>
      </c>
      <c r="H762" s="9">
        <v>40</v>
      </c>
      <c r="I762" t="s">
        <v>12</v>
      </c>
    </row>
    <row r="763" spans="1:9" x14ac:dyDescent="0.3">
      <c r="A763">
        <v>2024</v>
      </c>
      <c r="B763" t="s">
        <v>32</v>
      </c>
      <c r="C763" t="s">
        <v>23</v>
      </c>
      <c r="D763" t="s">
        <v>27</v>
      </c>
      <c r="E763">
        <v>34</v>
      </c>
      <c r="F763" s="9">
        <v>4576.8</v>
      </c>
      <c r="G763" s="9">
        <v>5126.0160000000005</v>
      </c>
      <c r="H763" s="9">
        <v>915.36000000000013</v>
      </c>
      <c r="I763" t="s">
        <v>12</v>
      </c>
    </row>
    <row r="764" spans="1:9" x14ac:dyDescent="0.3">
      <c r="A764">
        <v>2024</v>
      </c>
      <c r="B764" t="s">
        <v>32</v>
      </c>
      <c r="C764" t="s">
        <v>14</v>
      </c>
      <c r="D764" t="s">
        <v>28</v>
      </c>
      <c r="E764">
        <v>7</v>
      </c>
      <c r="F764" s="9">
        <v>200</v>
      </c>
      <c r="G764" s="9">
        <v>224</v>
      </c>
      <c r="H764" s="9">
        <v>40</v>
      </c>
      <c r="I764" t="s">
        <v>12</v>
      </c>
    </row>
    <row r="765" spans="1:9" x14ac:dyDescent="0.3">
      <c r="A765">
        <v>2024</v>
      </c>
      <c r="B765" t="s">
        <v>32</v>
      </c>
      <c r="C765" t="s">
        <v>23</v>
      </c>
      <c r="D765" t="s">
        <v>30</v>
      </c>
      <c r="E765">
        <v>3</v>
      </c>
      <c r="F765" s="9">
        <v>4577.3</v>
      </c>
      <c r="G765" s="9">
        <v>5126.576</v>
      </c>
      <c r="H765" s="9">
        <v>915.46</v>
      </c>
      <c r="I765" t="s">
        <v>12</v>
      </c>
    </row>
    <row r="766" spans="1:9" x14ac:dyDescent="0.3">
      <c r="A766">
        <v>2024</v>
      </c>
      <c r="B766" t="s">
        <v>32</v>
      </c>
      <c r="C766" t="s">
        <v>29</v>
      </c>
      <c r="D766" t="s">
        <v>29</v>
      </c>
      <c r="E766">
        <v>2</v>
      </c>
      <c r="F766" s="9">
        <v>6600</v>
      </c>
      <c r="G766" s="9">
        <v>7392</v>
      </c>
      <c r="H766" s="9">
        <v>1320</v>
      </c>
      <c r="I766" t="s">
        <v>12</v>
      </c>
    </row>
    <row r="767" spans="1:9" x14ac:dyDescent="0.3">
      <c r="A767">
        <v>2024</v>
      </c>
      <c r="B767" t="s">
        <v>34</v>
      </c>
      <c r="C767" t="s">
        <v>10</v>
      </c>
      <c r="D767" t="s">
        <v>11</v>
      </c>
      <c r="E767">
        <v>3566</v>
      </c>
      <c r="F767" s="9">
        <v>4577.3</v>
      </c>
      <c r="G767" s="9">
        <v>5126.576</v>
      </c>
      <c r="H767" s="9">
        <v>915.46</v>
      </c>
      <c r="I767" t="s">
        <v>12</v>
      </c>
    </row>
    <row r="768" spans="1:9" x14ac:dyDescent="0.3">
      <c r="A768">
        <v>2024</v>
      </c>
      <c r="B768" t="s">
        <v>34</v>
      </c>
      <c r="C768" t="s">
        <v>10</v>
      </c>
      <c r="D768" t="s">
        <v>13</v>
      </c>
      <c r="E768">
        <v>2498</v>
      </c>
      <c r="F768" s="9">
        <v>8000</v>
      </c>
      <c r="G768" s="9">
        <v>8960</v>
      </c>
      <c r="H768" s="9">
        <v>1600</v>
      </c>
      <c r="I768" t="s">
        <v>12</v>
      </c>
    </row>
    <row r="769" spans="1:9" x14ac:dyDescent="0.3">
      <c r="A769">
        <v>2024</v>
      </c>
      <c r="B769" t="s">
        <v>34</v>
      </c>
      <c r="C769" t="s">
        <v>14</v>
      </c>
      <c r="D769" t="s">
        <v>15</v>
      </c>
      <c r="E769">
        <v>1245</v>
      </c>
      <c r="F769" s="9">
        <v>4577.2</v>
      </c>
      <c r="G769" s="9">
        <v>5126.4639999999999</v>
      </c>
      <c r="H769" s="9">
        <v>915.44</v>
      </c>
      <c r="I769" t="s">
        <v>12</v>
      </c>
    </row>
    <row r="770" spans="1:9" x14ac:dyDescent="0.3">
      <c r="A770">
        <v>2024</v>
      </c>
      <c r="B770" t="s">
        <v>34</v>
      </c>
      <c r="C770" t="s">
        <v>16</v>
      </c>
      <c r="D770" t="s">
        <v>17</v>
      </c>
      <c r="E770">
        <v>644</v>
      </c>
      <c r="F770" s="9">
        <v>5743.5</v>
      </c>
      <c r="G770" s="9">
        <v>6432.72</v>
      </c>
      <c r="H770" s="9">
        <v>1148.7</v>
      </c>
      <c r="I770" t="s">
        <v>12</v>
      </c>
    </row>
    <row r="771" spans="1:9" x14ac:dyDescent="0.3">
      <c r="A771">
        <v>2024</v>
      </c>
      <c r="B771" t="s">
        <v>34</v>
      </c>
      <c r="C771" t="s">
        <v>18</v>
      </c>
      <c r="D771" t="s">
        <v>19</v>
      </c>
      <c r="E771">
        <v>643</v>
      </c>
      <c r="F771" s="9">
        <v>7000</v>
      </c>
      <c r="G771" s="9">
        <v>7840</v>
      </c>
      <c r="H771" s="9">
        <v>1400</v>
      </c>
      <c r="I771" t="s">
        <v>12</v>
      </c>
    </row>
    <row r="772" spans="1:9" x14ac:dyDescent="0.3">
      <c r="A772">
        <v>2024</v>
      </c>
      <c r="B772" t="s">
        <v>34</v>
      </c>
      <c r="C772" t="s">
        <v>16</v>
      </c>
      <c r="D772" t="s">
        <v>20</v>
      </c>
      <c r="E772">
        <v>455</v>
      </c>
      <c r="F772" s="9">
        <v>4578.6000000000004</v>
      </c>
      <c r="G772" s="9">
        <v>5128.0320000000002</v>
      </c>
      <c r="H772" s="9">
        <v>915.72000000000014</v>
      </c>
      <c r="I772" t="s">
        <v>12</v>
      </c>
    </row>
    <row r="773" spans="1:9" x14ac:dyDescent="0.3">
      <c r="A773">
        <v>2024</v>
      </c>
      <c r="B773" t="s">
        <v>34</v>
      </c>
      <c r="C773" t="s">
        <v>18</v>
      </c>
      <c r="D773" t="s">
        <v>21</v>
      </c>
      <c r="E773">
        <v>345</v>
      </c>
      <c r="F773" s="9">
        <v>7000</v>
      </c>
      <c r="G773" s="9">
        <v>7840</v>
      </c>
      <c r="H773" s="9">
        <v>1400</v>
      </c>
      <c r="I773" t="s">
        <v>12</v>
      </c>
    </row>
    <row r="774" spans="1:9" x14ac:dyDescent="0.3">
      <c r="A774">
        <v>2024</v>
      </c>
      <c r="B774" t="s">
        <v>34</v>
      </c>
      <c r="C774" t="s">
        <v>14</v>
      </c>
      <c r="D774" t="s">
        <v>22</v>
      </c>
      <c r="E774">
        <v>122</v>
      </c>
      <c r="F774" s="9">
        <v>100</v>
      </c>
      <c r="G774" s="9">
        <v>112</v>
      </c>
      <c r="H774" s="9">
        <v>20</v>
      </c>
      <c r="I774" t="s">
        <v>12</v>
      </c>
    </row>
    <row r="775" spans="1:9" x14ac:dyDescent="0.3">
      <c r="A775">
        <v>2024</v>
      </c>
      <c r="B775" t="s">
        <v>34</v>
      </c>
      <c r="C775" t="s">
        <v>23</v>
      </c>
      <c r="D775" t="s">
        <v>24</v>
      </c>
      <c r="E775">
        <v>78</v>
      </c>
      <c r="F775" s="9">
        <v>4577.2</v>
      </c>
      <c r="G775" s="9">
        <v>5126.4639999999999</v>
      </c>
      <c r="H775" s="9">
        <v>915.44</v>
      </c>
      <c r="I775" t="s">
        <v>12</v>
      </c>
    </row>
    <row r="776" spans="1:9" x14ac:dyDescent="0.3">
      <c r="A776">
        <v>2024</v>
      </c>
      <c r="B776" t="s">
        <v>34</v>
      </c>
      <c r="C776" t="s">
        <v>23</v>
      </c>
      <c r="D776" t="s">
        <v>25</v>
      </c>
      <c r="E776">
        <v>76</v>
      </c>
      <c r="F776" s="9">
        <v>4576.8999999999996</v>
      </c>
      <c r="G776" s="9">
        <v>5126.1279999999997</v>
      </c>
      <c r="H776" s="9">
        <v>915.38</v>
      </c>
      <c r="I776" t="s">
        <v>12</v>
      </c>
    </row>
    <row r="777" spans="1:9" x14ac:dyDescent="0.3">
      <c r="A777">
        <v>2024</v>
      </c>
      <c r="B777" t="s">
        <v>34</v>
      </c>
      <c r="C777" t="s">
        <v>23</v>
      </c>
      <c r="D777" t="s">
        <v>26</v>
      </c>
      <c r="E777">
        <v>46</v>
      </c>
      <c r="F777" s="9">
        <v>200</v>
      </c>
      <c r="G777" s="9">
        <v>224</v>
      </c>
      <c r="H777" s="9">
        <v>40</v>
      </c>
      <c r="I777" t="s">
        <v>12</v>
      </c>
    </row>
    <row r="778" spans="1:9" x14ac:dyDescent="0.3">
      <c r="A778">
        <v>2024</v>
      </c>
      <c r="B778" t="s">
        <v>34</v>
      </c>
      <c r="C778" t="s">
        <v>23</v>
      </c>
      <c r="D778" t="s">
        <v>27</v>
      </c>
      <c r="E778">
        <v>34</v>
      </c>
      <c r="F778" s="9">
        <v>4576.8</v>
      </c>
      <c r="G778" s="9">
        <v>5126.0160000000005</v>
      </c>
      <c r="H778" s="9">
        <v>915.36000000000013</v>
      </c>
      <c r="I778" t="s">
        <v>12</v>
      </c>
    </row>
    <row r="779" spans="1:9" x14ac:dyDescent="0.3">
      <c r="A779">
        <v>2024</v>
      </c>
      <c r="B779" t="s">
        <v>34</v>
      </c>
      <c r="C779" t="s">
        <v>14</v>
      </c>
      <c r="D779" t="s">
        <v>28</v>
      </c>
      <c r="E779">
        <v>7</v>
      </c>
      <c r="F779" s="9">
        <v>200</v>
      </c>
      <c r="G779" s="9">
        <v>224</v>
      </c>
      <c r="H779" s="9">
        <v>40</v>
      </c>
      <c r="I779" t="s">
        <v>12</v>
      </c>
    </row>
    <row r="780" spans="1:9" x14ac:dyDescent="0.3">
      <c r="A780">
        <v>2024</v>
      </c>
      <c r="B780" t="s">
        <v>34</v>
      </c>
      <c r="C780" t="s">
        <v>23</v>
      </c>
      <c r="D780" t="s">
        <v>30</v>
      </c>
      <c r="E780">
        <v>3</v>
      </c>
      <c r="F780" s="9">
        <v>4577.3</v>
      </c>
      <c r="G780" s="9">
        <v>5126.576</v>
      </c>
      <c r="H780" s="9">
        <v>915.46</v>
      </c>
      <c r="I780" t="s">
        <v>12</v>
      </c>
    </row>
    <row r="781" spans="1:9" x14ac:dyDescent="0.3">
      <c r="A781">
        <v>2024</v>
      </c>
      <c r="B781" t="s">
        <v>34</v>
      </c>
      <c r="C781" t="s">
        <v>29</v>
      </c>
      <c r="D781" t="s">
        <v>29</v>
      </c>
      <c r="E781">
        <v>2</v>
      </c>
      <c r="F781" s="9">
        <v>6600</v>
      </c>
      <c r="G781" s="9">
        <v>7392</v>
      </c>
      <c r="H781" s="9">
        <v>1320</v>
      </c>
      <c r="I781" t="s">
        <v>12</v>
      </c>
    </row>
    <row r="782" spans="1:9" x14ac:dyDescent="0.3">
      <c r="A782">
        <v>2024</v>
      </c>
      <c r="B782" t="s">
        <v>35</v>
      </c>
      <c r="C782" t="s">
        <v>10</v>
      </c>
      <c r="D782" t="s">
        <v>11</v>
      </c>
      <c r="E782">
        <v>3566</v>
      </c>
      <c r="F782" s="9">
        <v>4577.3</v>
      </c>
      <c r="G782" s="9">
        <v>5126.576</v>
      </c>
      <c r="H782" s="9">
        <v>915.46</v>
      </c>
      <c r="I782" t="s">
        <v>12</v>
      </c>
    </row>
    <row r="783" spans="1:9" x14ac:dyDescent="0.3">
      <c r="A783">
        <v>2024</v>
      </c>
      <c r="B783" t="s">
        <v>35</v>
      </c>
      <c r="C783" t="s">
        <v>10</v>
      </c>
      <c r="D783" t="s">
        <v>13</v>
      </c>
      <c r="E783">
        <v>2498</v>
      </c>
      <c r="F783" s="9">
        <v>8000</v>
      </c>
      <c r="G783" s="9">
        <v>8960</v>
      </c>
      <c r="H783" s="9">
        <v>1600</v>
      </c>
      <c r="I783" t="s">
        <v>12</v>
      </c>
    </row>
    <row r="784" spans="1:9" x14ac:dyDescent="0.3">
      <c r="A784">
        <v>2024</v>
      </c>
      <c r="B784" t="s">
        <v>35</v>
      </c>
      <c r="C784" t="s">
        <v>14</v>
      </c>
      <c r="D784" t="s">
        <v>15</v>
      </c>
      <c r="E784">
        <v>1245</v>
      </c>
      <c r="F784" s="9">
        <v>4577.2</v>
      </c>
      <c r="G784" s="9">
        <v>5126.4639999999999</v>
      </c>
      <c r="H784" s="9">
        <v>915.44</v>
      </c>
      <c r="I784" t="s">
        <v>12</v>
      </c>
    </row>
    <row r="785" spans="1:9" x14ac:dyDescent="0.3">
      <c r="A785">
        <v>2024</v>
      </c>
      <c r="B785" t="s">
        <v>35</v>
      </c>
      <c r="C785" t="s">
        <v>16</v>
      </c>
      <c r="D785" t="s">
        <v>17</v>
      </c>
      <c r="E785">
        <v>644</v>
      </c>
      <c r="F785" s="9">
        <v>5743.5</v>
      </c>
      <c r="G785" s="9">
        <v>6432.72</v>
      </c>
      <c r="H785" s="9">
        <v>1148.7</v>
      </c>
      <c r="I785" t="s">
        <v>12</v>
      </c>
    </row>
    <row r="786" spans="1:9" x14ac:dyDescent="0.3">
      <c r="A786">
        <v>2024</v>
      </c>
      <c r="B786" t="s">
        <v>35</v>
      </c>
      <c r="C786" t="s">
        <v>18</v>
      </c>
      <c r="D786" t="s">
        <v>19</v>
      </c>
      <c r="E786">
        <v>643</v>
      </c>
      <c r="F786" s="9">
        <v>7000</v>
      </c>
      <c r="G786" s="9">
        <v>7840</v>
      </c>
      <c r="H786" s="9">
        <v>1400</v>
      </c>
      <c r="I786" t="s">
        <v>12</v>
      </c>
    </row>
    <row r="787" spans="1:9" x14ac:dyDescent="0.3">
      <c r="A787">
        <v>2024</v>
      </c>
      <c r="B787" t="s">
        <v>35</v>
      </c>
      <c r="C787" t="s">
        <v>16</v>
      </c>
      <c r="D787" t="s">
        <v>20</v>
      </c>
      <c r="E787">
        <v>455</v>
      </c>
      <c r="F787" s="9">
        <v>4578.6000000000004</v>
      </c>
      <c r="G787" s="9">
        <v>5128.0320000000002</v>
      </c>
      <c r="H787" s="9">
        <v>915.72000000000014</v>
      </c>
      <c r="I787" t="s">
        <v>12</v>
      </c>
    </row>
    <row r="788" spans="1:9" x14ac:dyDescent="0.3">
      <c r="A788">
        <v>2024</v>
      </c>
      <c r="B788" t="s">
        <v>35</v>
      </c>
      <c r="C788" t="s">
        <v>18</v>
      </c>
      <c r="D788" t="s">
        <v>21</v>
      </c>
      <c r="E788">
        <v>345</v>
      </c>
      <c r="F788" s="9">
        <v>7000</v>
      </c>
      <c r="G788" s="9">
        <v>7840</v>
      </c>
      <c r="H788" s="9">
        <v>1400</v>
      </c>
      <c r="I788" t="s">
        <v>12</v>
      </c>
    </row>
    <row r="789" spans="1:9" x14ac:dyDescent="0.3">
      <c r="A789">
        <v>2024</v>
      </c>
      <c r="B789" t="s">
        <v>35</v>
      </c>
      <c r="C789" t="s">
        <v>14</v>
      </c>
      <c r="D789" t="s">
        <v>22</v>
      </c>
      <c r="E789">
        <v>122</v>
      </c>
      <c r="F789" s="9">
        <v>100</v>
      </c>
      <c r="G789" s="9">
        <v>112</v>
      </c>
      <c r="H789" s="9">
        <v>20</v>
      </c>
      <c r="I789" t="s">
        <v>12</v>
      </c>
    </row>
    <row r="790" spans="1:9" x14ac:dyDescent="0.3">
      <c r="A790">
        <v>2024</v>
      </c>
      <c r="B790" t="s">
        <v>35</v>
      </c>
      <c r="C790" t="s">
        <v>23</v>
      </c>
      <c r="D790" t="s">
        <v>24</v>
      </c>
      <c r="E790">
        <v>78</v>
      </c>
      <c r="F790" s="9">
        <v>4577.2</v>
      </c>
      <c r="G790" s="9">
        <v>5126.4639999999999</v>
      </c>
      <c r="H790" s="9">
        <v>915.44</v>
      </c>
      <c r="I790" t="s">
        <v>12</v>
      </c>
    </row>
    <row r="791" spans="1:9" x14ac:dyDescent="0.3">
      <c r="A791">
        <v>2024</v>
      </c>
      <c r="B791" t="s">
        <v>35</v>
      </c>
      <c r="C791" t="s">
        <v>23</v>
      </c>
      <c r="D791" t="s">
        <v>25</v>
      </c>
      <c r="E791">
        <v>76</v>
      </c>
      <c r="F791" s="9">
        <v>4576.8999999999996</v>
      </c>
      <c r="G791" s="9">
        <v>5126.1279999999997</v>
      </c>
      <c r="H791" s="9">
        <v>915.38</v>
      </c>
      <c r="I791" t="s">
        <v>12</v>
      </c>
    </row>
    <row r="792" spans="1:9" x14ac:dyDescent="0.3">
      <c r="A792">
        <v>2024</v>
      </c>
      <c r="B792" t="s">
        <v>35</v>
      </c>
      <c r="C792" t="s">
        <v>23</v>
      </c>
      <c r="D792" t="s">
        <v>26</v>
      </c>
      <c r="E792">
        <v>46</v>
      </c>
      <c r="F792" s="9">
        <v>200</v>
      </c>
      <c r="G792" s="9">
        <v>224</v>
      </c>
      <c r="H792" s="9">
        <v>40</v>
      </c>
      <c r="I792" t="s">
        <v>12</v>
      </c>
    </row>
    <row r="793" spans="1:9" x14ac:dyDescent="0.3">
      <c r="A793">
        <v>2024</v>
      </c>
      <c r="B793" t="s">
        <v>35</v>
      </c>
      <c r="C793" t="s">
        <v>23</v>
      </c>
      <c r="D793" t="s">
        <v>27</v>
      </c>
      <c r="E793">
        <v>34</v>
      </c>
      <c r="F793" s="9">
        <v>4576.8</v>
      </c>
      <c r="G793" s="9">
        <v>5126.0160000000005</v>
      </c>
      <c r="H793" s="9">
        <v>915.36000000000013</v>
      </c>
      <c r="I793" t="s">
        <v>12</v>
      </c>
    </row>
    <row r="794" spans="1:9" x14ac:dyDescent="0.3">
      <c r="A794">
        <v>2024</v>
      </c>
      <c r="B794" t="s">
        <v>35</v>
      </c>
      <c r="C794" t="s">
        <v>14</v>
      </c>
      <c r="D794" t="s">
        <v>28</v>
      </c>
      <c r="E794">
        <v>7</v>
      </c>
      <c r="F794" s="9">
        <v>200</v>
      </c>
      <c r="G794" s="9">
        <v>224</v>
      </c>
      <c r="H794" s="9">
        <v>40</v>
      </c>
      <c r="I794" t="s">
        <v>12</v>
      </c>
    </row>
    <row r="795" spans="1:9" x14ac:dyDescent="0.3">
      <c r="A795">
        <v>2024</v>
      </c>
      <c r="B795" t="s">
        <v>35</v>
      </c>
      <c r="C795" t="s">
        <v>23</v>
      </c>
      <c r="D795" t="s">
        <v>30</v>
      </c>
      <c r="E795">
        <v>3</v>
      </c>
      <c r="F795" s="9">
        <v>4577.3</v>
      </c>
      <c r="G795" s="9">
        <v>5126.576</v>
      </c>
      <c r="H795" s="9">
        <v>915.46</v>
      </c>
      <c r="I795" t="s">
        <v>12</v>
      </c>
    </row>
    <row r="796" spans="1:9" x14ac:dyDescent="0.3">
      <c r="A796">
        <v>2024</v>
      </c>
      <c r="B796" t="s">
        <v>35</v>
      </c>
      <c r="C796" t="s">
        <v>29</v>
      </c>
      <c r="D796" t="s">
        <v>29</v>
      </c>
      <c r="E796">
        <v>2</v>
      </c>
      <c r="F796" s="9">
        <v>6600</v>
      </c>
      <c r="G796" s="9">
        <v>7392</v>
      </c>
      <c r="H796" s="9">
        <v>1320</v>
      </c>
      <c r="I796" t="s">
        <v>33</v>
      </c>
    </row>
    <row r="797" spans="1:9" x14ac:dyDescent="0.3">
      <c r="A797">
        <v>2024</v>
      </c>
      <c r="B797" t="s">
        <v>36</v>
      </c>
      <c r="C797" t="s">
        <v>10</v>
      </c>
      <c r="D797" t="s">
        <v>11</v>
      </c>
      <c r="E797">
        <v>3566</v>
      </c>
      <c r="F797" s="9">
        <v>4577.3</v>
      </c>
      <c r="G797" s="9">
        <v>5126.576</v>
      </c>
      <c r="H797" s="9">
        <v>915.46</v>
      </c>
      <c r="I797" t="s">
        <v>33</v>
      </c>
    </row>
    <row r="798" spans="1:9" x14ac:dyDescent="0.3">
      <c r="A798">
        <v>2024</v>
      </c>
      <c r="B798" t="s">
        <v>36</v>
      </c>
      <c r="C798" t="s">
        <v>10</v>
      </c>
      <c r="D798" t="s">
        <v>13</v>
      </c>
      <c r="E798">
        <v>2498</v>
      </c>
      <c r="F798" s="9">
        <v>8000</v>
      </c>
      <c r="G798" s="9">
        <v>8960</v>
      </c>
      <c r="H798" s="9">
        <v>1600</v>
      </c>
      <c r="I798" t="s">
        <v>33</v>
      </c>
    </row>
    <row r="799" spans="1:9" x14ac:dyDescent="0.3">
      <c r="A799">
        <v>2024</v>
      </c>
      <c r="B799" t="s">
        <v>36</v>
      </c>
      <c r="C799" t="s">
        <v>14</v>
      </c>
      <c r="D799" t="s">
        <v>15</v>
      </c>
      <c r="E799">
        <v>1245</v>
      </c>
      <c r="F799" s="9">
        <v>4577.2</v>
      </c>
      <c r="G799" s="9">
        <v>5126.4639999999999</v>
      </c>
      <c r="H799" s="9">
        <v>915.44</v>
      </c>
      <c r="I799" t="s">
        <v>33</v>
      </c>
    </row>
    <row r="800" spans="1:9" x14ac:dyDescent="0.3">
      <c r="A800">
        <v>2024</v>
      </c>
      <c r="B800" t="s">
        <v>36</v>
      </c>
      <c r="C800" t="s">
        <v>16</v>
      </c>
      <c r="D800" t="s">
        <v>17</v>
      </c>
      <c r="E800">
        <v>644</v>
      </c>
      <c r="F800" s="9">
        <v>5743.5</v>
      </c>
      <c r="G800" s="9">
        <v>6432.72</v>
      </c>
      <c r="H800" s="9">
        <v>1148.7</v>
      </c>
      <c r="I800" t="s">
        <v>33</v>
      </c>
    </row>
    <row r="801" spans="1:9" x14ac:dyDescent="0.3">
      <c r="A801">
        <v>2024</v>
      </c>
      <c r="B801" t="s">
        <v>36</v>
      </c>
      <c r="C801" t="s">
        <v>18</v>
      </c>
      <c r="D801" t="s">
        <v>19</v>
      </c>
      <c r="E801">
        <v>643</v>
      </c>
      <c r="F801" s="9">
        <v>7000</v>
      </c>
      <c r="G801" s="9">
        <v>7840</v>
      </c>
      <c r="H801" s="9">
        <v>1400</v>
      </c>
      <c r="I801" t="s">
        <v>33</v>
      </c>
    </row>
    <row r="802" spans="1:9" x14ac:dyDescent="0.3">
      <c r="A802">
        <v>2024</v>
      </c>
      <c r="B802" t="s">
        <v>36</v>
      </c>
      <c r="C802" t="s">
        <v>16</v>
      </c>
      <c r="D802" t="s">
        <v>20</v>
      </c>
      <c r="E802">
        <v>455</v>
      </c>
      <c r="F802" s="9">
        <v>4578.6000000000004</v>
      </c>
      <c r="G802" s="9">
        <v>5128.0320000000002</v>
      </c>
      <c r="H802" s="9">
        <v>915.72000000000014</v>
      </c>
      <c r="I802" t="s">
        <v>33</v>
      </c>
    </row>
    <row r="803" spans="1:9" x14ac:dyDescent="0.3">
      <c r="A803">
        <v>2024</v>
      </c>
      <c r="B803" t="s">
        <v>36</v>
      </c>
      <c r="C803" t="s">
        <v>18</v>
      </c>
      <c r="D803" t="s">
        <v>21</v>
      </c>
      <c r="E803">
        <v>345</v>
      </c>
      <c r="F803" s="9">
        <v>7000</v>
      </c>
      <c r="G803" s="9">
        <v>7840</v>
      </c>
      <c r="H803" s="9">
        <v>1400</v>
      </c>
      <c r="I803" t="s">
        <v>33</v>
      </c>
    </row>
    <row r="804" spans="1:9" x14ac:dyDescent="0.3">
      <c r="A804">
        <v>2024</v>
      </c>
      <c r="B804" t="s">
        <v>36</v>
      </c>
      <c r="C804" t="s">
        <v>14</v>
      </c>
      <c r="D804" t="s">
        <v>22</v>
      </c>
      <c r="E804">
        <v>122</v>
      </c>
      <c r="F804" s="9">
        <v>100</v>
      </c>
      <c r="G804" s="9">
        <v>112</v>
      </c>
      <c r="H804" s="9">
        <v>20</v>
      </c>
      <c r="I804" t="s">
        <v>33</v>
      </c>
    </row>
    <row r="805" spans="1:9" x14ac:dyDescent="0.3">
      <c r="A805">
        <v>2024</v>
      </c>
      <c r="B805" t="s">
        <v>36</v>
      </c>
      <c r="C805" t="s">
        <v>23</v>
      </c>
      <c r="D805" t="s">
        <v>24</v>
      </c>
      <c r="E805">
        <v>78</v>
      </c>
      <c r="F805" s="9">
        <v>4577.2</v>
      </c>
      <c r="G805" s="9">
        <v>5126.4639999999999</v>
      </c>
      <c r="H805" s="9">
        <v>915.44</v>
      </c>
      <c r="I805" t="s">
        <v>33</v>
      </c>
    </row>
    <row r="806" spans="1:9" x14ac:dyDescent="0.3">
      <c r="A806">
        <v>2024</v>
      </c>
      <c r="B806" t="s">
        <v>36</v>
      </c>
      <c r="C806" t="s">
        <v>23</v>
      </c>
      <c r="D806" t="s">
        <v>25</v>
      </c>
      <c r="E806">
        <v>76</v>
      </c>
      <c r="F806" s="9">
        <v>4576.8999999999996</v>
      </c>
      <c r="G806" s="9">
        <v>5126.1279999999997</v>
      </c>
      <c r="H806" s="9">
        <v>915.38</v>
      </c>
      <c r="I806" t="s">
        <v>33</v>
      </c>
    </row>
    <row r="807" spans="1:9" x14ac:dyDescent="0.3">
      <c r="A807">
        <v>2024</v>
      </c>
      <c r="B807" t="s">
        <v>36</v>
      </c>
      <c r="C807" t="s">
        <v>23</v>
      </c>
      <c r="D807" t="s">
        <v>26</v>
      </c>
      <c r="E807">
        <v>46</v>
      </c>
      <c r="F807" s="9">
        <v>200</v>
      </c>
      <c r="G807" s="9">
        <v>224</v>
      </c>
      <c r="H807" s="9">
        <v>40</v>
      </c>
      <c r="I807" t="s">
        <v>33</v>
      </c>
    </row>
    <row r="808" spans="1:9" x14ac:dyDescent="0.3">
      <c r="A808">
        <v>2024</v>
      </c>
      <c r="B808" t="s">
        <v>36</v>
      </c>
      <c r="C808" t="s">
        <v>23</v>
      </c>
      <c r="D808" t="s">
        <v>27</v>
      </c>
      <c r="E808">
        <v>34</v>
      </c>
      <c r="F808" s="9">
        <v>4576.8</v>
      </c>
      <c r="G808" s="9">
        <v>5126.0160000000005</v>
      </c>
      <c r="H808" s="9">
        <v>915.36000000000013</v>
      </c>
      <c r="I808" t="s">
        <v>33</v>
      </c>
    </row>
    <row r="809" spans="1:9" x14ac:dyDescent="0.3">
      <c r="A809">
        <v>2024</v>
      </c>
      <c r="B809" t="s">
        <v>36</v>
      </c>
      <c r="C809" t="s">
        <v>14</v>
      </c>
      <c r="D809" t="s">
        <v>28</v>
      </c>
      <c r="E809">
        <v>7</v>
      </c>
      <c r="F809" s="9">
        <v>200</v>
      </c>
      <c r="G809" s="9">
        <v>224</v>
      </c>
      <c r="H809" s="9">
        <v>40</v>
      </c>
      <c r="I809" t="s">
        <v>33</v>
      </c>
    </row>
    <row r="810" spans="1:9" x14ac:dyDescent="0.3">
      <c r="A810">
        <v>2024</v>
      </c>
      <c r="B810" t="s">
        <v>36</v>
      </c>
      <c r="C810" t="s">
        <v>29</v>
      </c>
      <c r="D810" t="s">
        <v>29</v>
      </c>
      <c r="E810">
        <v>3</v>
      </c>
      <c r="F810" s="9">
        <v>6600</v>
      </c>
      <c r="G810" s="9">
        <v>7392</v>
      </c>
      <c r="H810" s="9">
        <v>1320</v>
      </c>
      <c r="I810" t="s">
        <v>33</v>
      </c>
    </row>
    <row r="811" spans="1:9" x14ac:dyDescent="0.3">
      <c r="A811">
        <v>2024</v>
      </c>
      <c r="B811" t="s">
        <v>36</v>
      </c>
      <c r="C811" t="s">
        <v>23</v>
      </c>
      <c r="D811" t="s">
        <v>30</v>
      </c>
      <c r="E811">
        <v>3</v>
      </c>
      <c r="F811" s="9">
        <v>4577.3</v>
      </c>
      <c r="G811" s="9">
        <v>5126.576</v>
      </c>
      <c r="H811" s="9">
        <v>915.46</v>
      </c>
      <c r="I811" t="s">
        <v>33</v>
      </c>
    </row>
    <row r="812" spans="1:9" x14ac:dyDescent="0.3">
      <c r="A812">
        <v>2024</v>
      </c>
      <c r="B812" t="s">
        <v>37</v>
      </c>
      <c r="C812" t="s">
        <v>10</v>
      </c>
      <c r="D812" t="s">
        <v>11</v>
      </c>
      <c r="E812">
        <v>3566</v>
      </c>
      <c r="F812" s="9">
        <v>4577.3</v>
      </c>
      <c r="G812" s="9">
        <v>5126.576</v>
      </c>
      <c r="H812" s="9">
        <v>915.46</v>
      </c>
      <c r="I812" t="s">
        <v>33</v>
      </c>
    </row>
    <row r="813" spans="1:9" x14ac:dyDescent="0.3">
      <c r="A813">
        <v>2024</v>
      </c>
      <c r="B813" t="s">
        <v>37</v>
      </c>
      <c r="C813" t="s">
        <v>10</v>
      </c>
      <c r="D813" t="s">
        <v>13</v>
      </c>
      <c r="E813">
        <v>2498</v>
      </c>
      <c r="F813" s="9">
        <v>8000</v>
      </c>
      <c r="G813" s="9">
        <v>8960</v>
      </c>
      <c r="H813" s="9">
        <v>1600</v>
      </c>
      <c r="I813" t="s">
        <v>33</v>
      </c>
    </row>
    <row r="814" spans="1:9" x14ac:dyDescent="0.3">
      <c r="A814">
        <v>2024</v>
      </c>
      <c r="B814" t="s">
        <v>37</v>
      </c>
      <c r="C814" t="s">
        <v>14</v>
      </c>
      <c r="D814" t="s">
        <v>15</v>
      </c>
      <c r="E814">
        <v>1245</v>
      </c>
      <c r="F814" s="9">
        <v>4577.2</v>
      </c>
      <c r="G814" s="9">
        <v>5126.4639999999999</v>
      </c>
      <c r="H814" s="9">
        <v>915.44</v>
      </c>
      <c r="I814" t="s">
        <v>33</v>
      </c>
    </row>
    <row r="815" spans="1:9" x14ac:dyDescent="0.3">
      <c r="A815">
        <v>2024</v>
      </c>
      <c r="B815" t="s">
        <v>37</v>
      </c>
      <c r="C815" t="s">
        <v>16</v>
      </c>
      <c r="D815" t="s">
        <v>17</v>
      </c>
      <c r="E815">
        <v>644</v>
      </c>
      <c r="F815" s="9">
        <v>5743.5</v>
      </c>
      <c r="G815" s="9">
        <v>6432.72</v>
      </c>
      <c r="H815" s="9">
        <v>1148.7</v>
      </c>
      <c r="I815" t="s">
        <v>33</v>
      </c>
    </row>
    <row r="816" spans="1:9" x14ac:dyDescent="0.3">
      <c r="A816">
        <v>2024</v>
      </c>
      <c r="B816" t="s">
        <v>37</v>
      </c>
      <c r="C816" t="s">
        <v>18</v>
      </c>
      <c r="D816" t="s">
        <v>19</v>
      </c>
      <c r="E816">
        <v>643</v>
      </c>
      <c r="F816" s="9">
        <v>7000</v>
      </c>
      <c r="G816" s="9">
        <v>7840</v>
      </c>
      <c r="H816" s="9">
        <v>1400</v>
      </c>
      <c r="I816" t="s">
        <v>33</v>
      </c>
    </row>
    <row r="817" spans="1:9" x14ac:dyDescent="0.3">
      <c r="A817">
        <v>2024</v>
      </c>
      <c r="B817" t="s">
        <v>37</v>
      </c>
      <c r="C817" t="s">
        <v>16</v>
      </c>
      <c r="D817" t="s">
        <v>20</v>
      </c>
      <c r="E817">
        <v>455</v>
      </c>
      <c r="F817" s="9">
        <v>4578.6000000000004</v>
      </c>
      <c r="G817" s="9">
        <v>5128.0320000000002</v>
      </c>
      <c r="H817" s="9">
        <v>915.72000000000014</v>
      </c>
      <c r="I817" t="s">
        <v>33</v>
      </c>
    </row>
    <row r="818" spans="1:9" x14ac:dyDescent="0.3">
      <c r="A818">
        <v>2024</v>
      </c>
      <c r="B818" t="s">
        <v>37</v>
      </c>
      <c r="C818" t="s">
        <v>18</v>
      </c>
      <c r="D818" t="s">
        <v>21</v>
      </c>
      <c r="E818">
        <v>345</v>
      </c>
      <c r="F818" s="9">
        <v>7000</v>
      </c>
      <c r="G818" s="9">
        <v>7840</v>
      </c>
      <c r="H818" s="9">
        <v>1400</v>
      </c>
      <c r="I818" t="s">
        <v>33</v>
      </c>
    </row>
    <row r="819" spans="1:9" x14ac:dyDescent="0.3">
      <c r="A819">
        <v>2024</v>
      </c>
      <c r="B819" t="s">
        <v>37</v>
      </c>
      <c r="C819" t="s">
        <v>14</v>
      </c>
      <c r="D819" t="s">
        <v>22</v>
      </c>
      <c r="E819">
        <v>122</v>
      </c>
      <c r="F819" s="9">
        <v>100</v>
      </c>
      <c r="G819" s="9">
        <v>112</v>
      </c>
      <c r="H819" s="9">
        <v>20</v>
      </c>
      <c r="I819" t="s">
        <v>12</v>
      </c>
    </row>
    <row r="820" spans="1:9" x14ac:dyDescent="0.3">
      <c r="A820">
        <v>2024</v>
      </c>
      <c r="B820" t="s">
        <v>37</v>
      </c>
      <c r="C820" t="s">
        <v>23</v>
      </c>
      <c r="D820" t="s">
        <v>24</v>
      </c>
      <c r="E820">
        <v>78</v>
      </c>
      <c r="F820" s="9">
        <v>4577.2</v>
      </c>
      <c r="G820" s="9">
        <v>5126.4639999999999</v>
      </c>
      <c r="H820" s="9">
        <v>915.44</v>
      </c>
      <c r="I820" t="s">
        <v>12</v>
      </c>
    </row>
    <row r="821" spans="1:9" x14ac:dyDescent="0.3">
      <c r="A821">
        <v>2024</v>
      </c>
      <c r="B821" t="s">
        <v>37</v>
      </c>
      <c r="C821" t="s">
        <v>23</v>
      </c>
      <c r="D821" t="s">
        <v>25</v>
      </c>
      <c r="E821">
        <v>76</v>
      </c>
      <c r="F821" s="9">
        <v>4576.8999999999996</v>
      </c>
      <c r="G821" s="9">
        <v>5126.1279999999997</v>
      </c>
      <c r="H821" s="9">
        <v>915.38</v>
      </c>
      <c r="I821" t="s">
        <v>12</v>
      </c>
    </row>
    <row r="822" spans="1:9" x14ac:dyDescent="0.3">
      <c r="A822">
        <v>2024</v>
      </c>
      <c r="B822" t="s">
        <v>37</v>
      </c>
      <c r="C822" t="s">
        <v>23</v>
      </c>
      <c r="D822" t="s">
        <v>26</v>
      </c>
      <c r="E822">
        <v>46</v>
      </c>
      <c r="F822" s="9">
        <v>200</v>
      </c>
      <c r="G822" s="9">
        <v>224</v>
      </c>
      <c r="H822" s="9">
        <v>40</v>
      </c>
      <c r="I822" t="s">
        <v>12</v>
      </c>
    </row>
    <row r="823" spans="1:9" x14ac:dyDescent="0.3">
      <c r="A823">
        <v>2024</v>
      </c>
      <c r="B823" t="s">
        <v>37</v>
      </c>
      <c r="C823" t="s">
        <v>23</v>
      </c>
      <c r="D823" t="s">
        <v>27</v>
      </c>
      <c r="E823">
        <v>34</v>
      </c>
      <c r="F823" s="9">
        <v>4576.8</v>
      </c>
      <c r="G823" s="9">
        <v>5126.0160000000005</v>
      </c>
      <c r="H823" s="9">
        <v>915.36000000000013</v>
      </c>
      <c r="I823" t="s">
        <v>12</v>
      </c>
    </row>
    <row r="824" spans="1:9" x14ac:dyDescent="0.3">
      <c r="A824">
        <v>2024</v>
      </c>
      <c r="B824" t="s">
        <v>37</v>
      </c>
      <c r="C824" t="s">
        <v>14</v>
      </c>
      <c r="D824" t="s">
        <v>28</v>
      </c>
      <c r="E824">
        <v>7</v>
      </c>
      <c r="F824" s="9">
        <v>200</v>
      </c>
      <c r="G824" s="9">
        <v>224</v>
      </c>
      <c r="H824" s="9">
        <v>40</v>
      </c>
      <c r="I824" t="s">
        <v>12</v>
      </c>
    </row>
    <row r="825" spans="1:9" x14ac:dyDescent="0.3">
      <c r="A825">
        <v>2024</v>
      </c>
      <c r="B825" t="s">
        <v>37</v>
      </c>
      <c r="C825" t="s">
        <v>23</v>
      </c>
      <c r="D825" t="s">
        <v>30</v>
      </c>
      <c r="E825">
        <v>3</v>
      </c>
      <c r="F825" s="9">
        <v>4577.3</v>
      </c>
      <c r="G825" s="9">
        <v>5126.576</v>
      </c>
      <c r="H825" s="9">
        <v>915.46</v>
      </c>
      <c r="I825" t="s">
        <v>12</v>
      </c>
    </row>
    <row r="826" spans="1:9" x14ac:dyDescent="0.3">
      <c r="A826">
        <v>2024</v>
      </c>
      <c r="B826" t="s">
        <v>37</v>
      </c>
      <c r="C826" t="s">
        <v>29</v>
      </c>
      <c r="D826" t="s">
        <v>29</v>
      </c>
      <c r="E826">
        <v>2</v>
      </c>
      <c r="F826" s="9">
        <v>6600</v>
      </c>
      <c r="G826" s="9">
        <v>7392</v>
      </c>
      <c r="H826" s="9">
        <v>1320</v>
      </c>
      <c r="I826" t="s">
        <v>12</v>
      </c>
    </row>
    <row r="827" spans="1:9" x14ac:dyDescent="0.3">
      <c r="A827">
        <v>2024</v>
      </c>
      <c r="B827" t="s">
        <v>38</v>
      </c>
      <c r="C827" t="s">
        <v>10</v>
      </c>
      <c r="D827" t="s">
        <v>11</v>
      </c>
      <c r="E827">
        <v>3566</v>
      </c>
      <c r="F827" s="9">
        <v>4577.3</v>
      </c>
      <c r="G827" s="9">
        <v>5126.576</v>
      </c>
      <c r="H827" s="9">
        <v>915.46</v>
      </c>
      <c r="I827" t="s">
        <v>12</v>
      </c>
    </row>
    <row r="828" spans="1:9" x14ac:dyDescent="0.3">
      <c r="A828">
        <v>2024</v>
      </c>
      <c r="B828" t="s">
        <v>38</v>
      </c>
      <c r="C828" t="s">
        <v>10</v>
      </c>
      <c r="D828" t="s">
        <v>13</v>
      </c>
      <c r="E828">
        <v>2498</v>
      </c>
      <c r="F828" s="9">
        <v>8000</v>
      </c>
      <c r="G828" s="9">
        <v>8960</v>
      </c>
      <c r="H828" s="9">
        <v>1600</v>
      </c>
      <c r="I828" t="s">
        <v>12</v>
      </c>
    </row>
    <row r="829" spans="1:9" x14ac:dyDescent="0.3">
      <c r="A829">
        <v>2024</v>
      </c>
      <c r="B829" t="s">
        <v>38</v>
      </c>
      <c r="C829" t="s">
        <v>14</v>
      </c>
      <c r="D829" t="s">
        <v>15</v>
      </c>
      <c r="E829">
        <v>1245</v>
      </c>
      <c r="F829" s="9">
        <v>4577.2</v>
      </c>
      <c r="G829" s="9">
        <v>5126.4639999999999</v>
      </c>
      <c r="H829" s="9">
        <v>915.44</v>
      </c>
      <c r="I829" t="s">
        <v>12</v>
      </c>
    </row>
    <row r="830" spans="1:9" x14ac:dyDescent="0.3">
      <c r="A830">
        <v>2024</v>
      </c>
      <c r="B830" t="s">
        <v>38</v>
      </c>
      <c r="C830" t="s">
        <v>16</v>
      </c>
      <c r="D830" t="s">
        <v>17</v>
      </c>
      <c r="E830">
        <v>644</v>
      </c>
      <c r="F830" s="9">
        <v>5743.5</v>
      </c>
      <c r="G830" s="9">
        <v>6432.72</v>
      </c>
      <c r="H830" s="9">
        <v>1148.7</v>
      </c>
      <c r="I830" t="s">
        <v>12</v>
      </c>
    </row>
    <row r="831" spans="1:9" x14ac:dyDescent="0.3">
      <c r="A831">
        <v>2024</v>
      </c>
      <c r="B831" t="s">
        <v>38</v>
      </c>
      <c r="C831" t="s">
        <v>18</v>
      </c>
      <c r="D831" t="s">
        <v>19</v>
      </c>
      <c r="E831">
        <v>643</v>
      </c>
      <c r="F831" s="9">
        <v>7000</v>
      </c>
      <c r="G831" s="9">
        <v>7840</v>
      </c>
      <c r="H831" s="9">
        <v>1400</v>
      </c>
      <c r="I831" t="s">
        <v>12</v>
      </c>
    </row>
    <row r="832" spans="1:9" x14ac:dyDescent="0.3">
      <c r="A832">
        <v>2024</v>
      </c>
      <c r="B832" t="s">
        <v>38</v>
      </c>
      <c r="C832" t="s">
        <v>16</v>
      </c>
      <c r="D832" t="s">
        <v>20</v>
      </c>
      <c r="E832">
        <v>455</v>
      </c>
      <c r="F832" s="9">
        <v>4578.6000000000004</v>
      </c>
      <c r="G832" s="9">
        <v>5128.0320000000002</v>
      </c>
      <c r="H832" s="9">
        <v>915.72000000000014</v>
      </c>
      <c r="I832" t="s">
        <v>12</v>
      </c>
    </row>
    <row r="833" spans="1:9" x14ac:dyDescent="0.3">
      <c r="A833">
        <v>2024</v>
      </c>
      <c r="B833" t="s">
        <v>38</v>
      </c>
      <c r="C833" t="s">
        <v>18</v>
      </c>
      <c r="D833" t="s">
        <v>21</v>
      </c>
      <c r="E833">
        <v>345</v>
      </c>
      <c r="F833" s="9">
        <v>7000</v>
      </c>
      <c r="G833" s="9">
        <v>7840</v>
      </c>
      <c r="H833" s="9">
        <v>1400</v>
      </c>
      <c r="I833" t="s">
        <v>12</v>
      </c>
    </row>
    <row r="834" spans="1:9" x14ac:dyDescent="0.3">
      <c r="A834">
        <v>2024</v>
      </c>
      <c r="B834" t="s">
        <v>38</v>
      </c>
      <c r="C834" t="s">
        <v>14</v>
      </c>
      <c r="D834" t="s">
        <v>22</v>
      </c>
      <c r="E834">
        <v>122</v>
      </c>
      <c r="F834" s="9">
        <v>100</v>
      </c>
      <c r="G834" s="9">
        <v>112</v>
      </c>
      <c r="H834" s="9">
        <v>20</v>
      </c>
      <c r="I834" t="s">
        <v>12</v>
      </c>
    </row>
    <row r="835" spans="1:9" x14ac:dyDescent="0.3">
      <c r="A835">
        <v>2024</v>
      </c>
      <c r="B835" t="s">
        <v>38</v>
      </c>
      <c r="C835" t="s">
        <v>23</v>
      </c>
      <c r="D835" t="s">
        <v>24</v>
      </c>
      <c r="E835">
        <v>78</v>
      </c>
      <c r="F835" s="9">
        <v>4577.2</v>
      </c>
      <c r="G835" s="9">
        <v>5126.4639999999999</v>
      </c>
      <c r="H835" s="9">
        <v>915.44</v>
      </c>
      <c r="I835" t="s">
        <v>12</v>
      </c>
    </row>
    <row r="836" spans="1:9" x14ac:dyDescent="0.3">
      <c r="A836">
        <v>2024</v>
      </c>
      <c r="B836" t="s">
        <v>38</v>
      </c>
      <c r="C836" t="s">
        <v>23</v>
      </c>
      <c r="D836" t="s">
        <v>25</v>
      </c>
      <c r="E836">
        <v>76</v>
      </c>
      <c r="F836" s="9">
        <v>4576.8999999999996</v>
      </c>
      <c r="G836" s="9">
        <v>5126.1279999999997</v>
      </c>
      <c r="H836" s="9">
        <v>915.38</v>
      </c>
      <c r="I836" t="s">
        <v>12</v>
      </c>
    </row>
    <row r="837" spans="1:9" x14ac:dyDescent="0.3">
      <c r="A837">
        <v>2024</v>
      </c>
      <c r="B837" t="s">
        <v>38</v>
      </c>
      <c r="C837" t="s">
        <v>23</v>
      </c>
      <c r="D837" t="s">
        <v>26</v>
      </c>
      <c r="E837">
        <v>46</v>
      </c>
      <c r="F837" s="9">
        <v>200</v>
      </c>
      <c r="G837" s="9">
        <v>224</v>
      </c>
      <c r="H837" s="9">
        <v>40</v>
      </c>
      <c r="I837" t="s">
        <v>12</v>
      </c>
    </row>
    <row r="838" spans="1:9" x14ac:dyDescent="0.3">
      <c r="A838">
        <v>2024</v>
      </c>
      <c r="B838" t="s">
        <v>38</v>
      </c>
      <c r="C838" t="s">
        <v>23</v>
      </c>
      <c r="D838" t="s">
        <v>27</v>
      </c>
      <c r="E838">
        <v>34</v>
      </c>
      <c r="F838" s="9">
        <v>4576.8</v>
      </c>
      <c r="G838" s="9">
        <v>5126.0160000000005</v>
      </c>
      <c r="H838" s="9">
        <v>915.36000000000013</v>
      </c>
      <c r="I838" t="s">
        <v>12</v>
      </c>
    </row>
    <row r="839" spans="1:9" x14ac:dyDescent="0.3">
      <c r="A839">
        <v>2024</v>
      </c>
      <c r="B839" t="s">
        <v>38</v>
      </c>
      <c r="C839" t="s">
        <v>14</v>
      </c>
      <c r="D839" t="s">
        <v>28</v>
      </c>
      <c r="E839">
        <v>7</v>
      </c>
      <c r="F839" s="9">
        <v>200</v>
      </c>
      <c r="G839" s="9">
        <v>224</v>
      </c>
      <c r="H839" s="9">
        <v>40</v>
      </c>
      <c r="I839" t="s">
        <v>12</v>
      </c>
    </row>
    <row r="840" spans="1:9" x14ac:dyDescent="0.3">
      <c r="A840">
        <v>2024</v>
      </c>
      <c r="B840" t="s">
        <v>38</v>
      </c>
      <c r="C840" t="s">
        <v>23</v>
      </c>
      <c r="D840" t="s">
        <v>30</v>
      </c>
      <c r="E840">
        <v>3</v>
      </c>
      <c r="F840" s="9">
        <v>4577.3</v>
      </c>
      <c r="G840" s="9">
        <v>5126.576</v>
      </c>
      <c r="H840" s="9">
        <v>915.46</v>
      </c>
      <c r="I840" t="s">
        <v>12</v>
      </c>
    </row>
    <row r="841" spans="1:9" x14ac:dyDescent="0.3">
      <c r="A841">
        <v>2024</v>
      </c>
      <c r="B841" t="s">
        <v>38</v>
      </c>
      <c r="C841" t="s">
        <v>29</v>
      </c>
      <c r="D841" t="s">
        <v>29</v>
      </c>
      <c r="E841">
        <v>2</v>
      </c>
      <c r="F841" s="9">
        <v>6600</v>
      </c>
      <c r="G841" s="9">
        <v>7392</v>
      </c>
      <c r="H841" s="9">
        <v>1320</v>
      </c>
      <c r="I841" t="s">
        <v>12</v>
      </c>
    </row>
    <row r="842" spans="1:9" x14ac:dyDescent="0.3">
      <c r="A842">
        <v>2024</v>
      </c>
      <c r="B842" t="s">
        <v>39</v>
      </c>
      <c r="C842" t="s">
        <v>10</v>
      </c>
      <c r="D842" t="s">
        <v>11</v>
      </c>
      <c r="E842">
        <v>3566</v>
      </c>
      <c r="F842" s="9">
        <v>4577.3</v>
      </c>
      <c r="G842" s="9">
        <v>5126.576</v>
      </c>
      <c r="H842" s="9">
        <v>915.46</v>
      </c>
      <c r="I842" t="s">
        <v>12</v>
      </c>
    </row>
    <row r="843" spans="1:9" x14ac:dyDescent="0.3">
      <c r="A843">
        <v>2024</v>
      </c>
      <c r="B843" t="s">
        <v>39</v>
      </c>
      <c r="C843" t="s">
        <v>10</v>
      </c>
      <c r="D843" t="s">
        <v>13</v>
      </c>
      <c r="E843">
        <v>2498</v>
      </c>
      <c r="F843" s="9">
        <v>8000</v>
      </c>
      <c r="G843" s="9">
        <v>8960</v>
      </c>
      <c r="H843" s="9">
        <v>1600</v>
      </c>
      <c r="I843" t="s">
        <v>12</v>
      </c>
    </row>
    <row r="844" spans="1:9" x14ac:dyDescent="0.3">
      <c r="A844">
        <v>2024</v>
      </c>
      <c r="B844" t="s">
        <v>39</v>
      </c>
      <c r="C844" t="s">
        <v>14</v>
      </c>
      <c r="D844" t="s">
        <v>15</v>
      </c>
      <c r="E844">
        <v>1245</v>
      </c>
      <c r="F844" s="9">
        <v>4577.2</v>
      </c>
      <c r="G844" s="9">
        <v>5126.4639999999999</v>
      </c>
      <c r="H844" s="9">
        <v>915.44</v>
      </c>
      <c r="I844" t="s">
        <v>12</v>
      </c>
    </row>
    <row r="845" spans="1:9" x14ac:dyDescent="0.3">
      <c r="A845">
        <v>2024</v>
      </c>
      <c r="B845" t="s">
        <v>39</v>
      </c>
      <c r="C845" t="s">
        <v>16</v>
      </c>
      <c r="D845" t="s">
        <v>17</v>
      </c>
      <c r="E845">
        <v>644</v>
      </c>
      <c r="F845" s="9">
        <v>5743.5</v>
      </c>
      <c r="G845" s="9">
        <v>6432.72</v>
      </c>
      <c r="H845" s="9">
        <v>1148.7</v>
      </c>
      <c r="I845" t="s">
        <v>12</v>
      </c>
    </row>
    <row r="846" spans="1:9" x14ac:dyDescent="0.3">
      <c r="A846">
        <v>2024</v>
      </c>
      <c r="B846" t="s">
        <v>39</v>
      </c>
      <c r="C846" t="s">
        <v>18</v>
      </c>
      <c r="D846" t="s">
        <v>19</v>
      </c>
      <c r="E846">
        <v>643</v>
      </c>
      <c r="F846" s="9">
        <v>7000</v>
      </c>
      <c r="G846" s="9">
        <v>7840</v>
      </c>
      <c r="H846" s="9">
        <v>1400</v>
      </c>
      <c r="I846" t="s">
        <v>12</v>
      </c>
    </row>
    <row r="847" spans="1:9" x14ac:dyDescent="0.3">
      <c r="A847">
        <v>2024</v>
      </c>
      <c r="B847" t="s">
        <v>39</v>
      </c>
      <c r="C847" t="s">
        <v>16</v>
      </c>
      <c r="D847" t="s">
        <v>20</v>
      </c>
      <c r="E847">
        <v>455</v>
      </c>
      <c r="F847" s="9">
        <v>4578.6000000000004</v>
      </c>
      <c r="G847" s="9">
        <v>5128.0320000000002</v>
      </c>
      <c r="H847" s="9">
        <v>915.72000000000014</v>
      </c>
      <c r="I847" t="s">
        <v>12</v>
      </c>
    </row>
    <row r="848" spans="1:9" x14ac:dyDescent="0.3">
      <c r="A848">
        <v>2024</v>
      </c>
      <c r="B848" t="s">
        <v>39</v>
      </c>
      <c r="C848" t="s">
        <v>18</v>
      </c>
      <c r="D848" t="s">
        <v>21</v>
      </c>
      <c r="E848">
        <v>345</v>
      </c>
      <c r="F848" s="9">
        <v>7000</v>
      </c>
      <c r="G848" s="9">
        <v>7840</v>
      </c>
      <c r="H848" s="9">
        <v>1400</v>
      </c>
      <c r="I848" t="s">
        <v>12</v>
      </c>
    </row>
    <row r="849" spans="1:9" x14ac:dyDescent="0.3">
      <c r="A849">
        <v>2024</v>
      </c>
      <c r="B849" t="s">
        <v>39</v>
      </c>
      <c r="C849" t="s">
        <v>14</v>
      </c>
      <c r="D849" t="s">
        <v>22</v>
      </c>
      <c r="E849">
        <v>122</v>
      </c>
      <c r="F849" s="9">
        <v>100</v>
      </c>
      <c r="G849" s="9">
        <v>112</v>
      </c>
      <c r="H849" s="9">
        <v>20</v>
      </c>
      <c r="I849" t="s">
        <v>12</v>
      </c>
    </row>
    <row r="850" spans="1:9" x14ac:dyDescent="0.3">
      <c r="A850">
        <v>2024</v>
      </c>
      <c r="B850" t="s">
        <v>39</v>
      </c>
      <c r="C850" t="s">
        <v>23</v>
      </c>
      <c r="D850" t="s">
        <v>24</v>
      </c>
      <c r="E850">
        <v>78</v>
      </c>
      <c r="F850" s="9">
        <v>4577.2</v>
      </c>
      <c r="G850" s="9">
        <v>5126.4639999999999</v>
      </c>
      <c r="H850" s="9">
        <v>915.44</v>
      </c>
      <c r="I850" t="s">
        <v>12</v>
      </c>
    </row>
    <row r="851" spans="1:9" x14ac:dyDescent="0.3">
      <c r="A851">
        <v>2024</v>
      </c>
      <c r="B851" t="s">
        <v>39</v>
      </c>
      <c r="C851" t="s">
        <v>23</v>
      </c>
      <c r="D851" t="s">
        <v>25</v>
      </c>
      <c r="E851">
        <v>76</v>
      </c>
      <c r="F851" s="9">
        <v>4576.8999999999996</v>
      </c>
      <c r="G851" s="9">
        <v>5126.1279999999997</v>
      </c>
      <c r="H851" s="9">
        <v>915.38</v>
      </c>
      <c r="I851" t="s">
        <v>12</v>
      </c>
    </row>
    <row r="852" spans="1:9" x14ac:dyDescent="0.3">
      <c r="A852">
        <v>2024</v>
      </c>
      <c r="B852" t="s">
        <v>39</v>
      </c>
      <c r="C852" t="s">
        <v>23</v>
      </c>
      <c r="D852" t="s">
        <v>26</v>
      </c>
      <c r="E852">
        <v>46</v>
      </c>
      <c r="F852" s="9">
        <v>200</v>
      </c>
      <c r="G852" s="9">
        <v>224</v>
      </c>
      <c r="H852" s="9">
        <v>40</v>
      </c>
      <c r="I852" t="s">
        <v>12</v>
      </c>
    </row>
    <row r="853" spans="1:9" x14ac:dyDescent="0.3">
      <c r="A853">
        <v>2024</v>
      </c>
      <c r="B853" t="s">
        <v>39</v>
      </c>
      <c r="C853" t="s">
        <v>23</v>
      </c>
      <c r="D853" t="s">
        <v>27</v>
      </c>
      <c r="E853">
        <v>34</v>
      </c>
      <c r="F853" s="9">
        <v>4576.8</v>
      </c>
      <c r="G853" s="9">
        <v>5126.0160000000005</v>
      </c>
      <c r="H853" s="9">
        <v>915.36000000000013</v>
      </c>
      <c r="I853" t="s">
        <v>12</v>
      </c>
    </row>
    <row r="854" spans="1:9" x14ac:dyDescent="0.3">
      <c r="A854">
        <v>2024</v>
      </c>
      <c r="B854" t="s">
        <v>39</v>
      </c>
      <c r="C854" t="s">
        <v>14</v>
      </c>
      <c r="D854" t="s">
        <v>28</v>
      </c>
      <c r="E854">
        <v>7</v>
      </c>
      <c r="F854" s="9">
        <v>200</v>
      </c>
      <c r="G854" s="9">
        <v>224</v>
      </c>
      <c r="H854" s="9">
        <v>40</v>
      </c>
      <c r="I854" t="s">
        <v>12</v>
      </c>
    </row>
    <row r="855" spans="1:9" x14ac:dyDescent="0.3">
      <c r="A855">
        <v>2024</v>
      </c>
      <c r="B855" t="s">
        <v>39</v>
      </c>
      <c r="C855" t="s">
        <v>23</v>
      </c>
      <c r="D855" t="s">
        <v>30</v>
      </c>
      <c r="E855">
        <v>3</v>
      </c>
      <c r="F855" s="9">
        <v>4577.3</v>
      </c>
      <c r="G855" s="9">
        <v>5126.576</v>
      </c>
      <c r="H855" s="9">
        <v>915.46</v>
      </c>
      <c r="I855" t="s">
        <v>12</v>
      </c>
    </row>
    <row r="856" spans="1:9" x14ac:dyDescent="0.3">
      <c r="A856">
        <v>2024</v>
      </c>
      <c r="B856" t="s">
        <v>39</v>
      </c>
      <c r="C856" t="s">
        <v>29</v>
      </c>
      <c r="D856" t="s">
        <v>29</v>
      </c>
      <c r="E856">
        <v>2</v>
      </c>
      <c r="F856" s="9">
        <v>6600</v>
      </c>
      <c r="G856" s="9">
        <v>7392</v>
      </c>
      <c r="H856" s="9">
        <v>1320</v>
      </c>
      <c r="I856" t="s">
        <v>12</v>
      </c>
    </row>
    <row r="857" spans="1:9" x14ac:dyDescent="0.3">
      <c r="A857">
        <v>2024</v>
      </c>
      <c r="B857" t="s">
        <v>40</v>
      </c>
      <c r="C857" t="s">
        <v>10</v>
      </c>
      <c r="D857" t="s">
        <v>11</v>
      </c>
      <c r="E857">
        <v>3566</v>
      </c>
      <c r="F857" s="9">
        <v>4577.3</v>
      </c>
      <c r="G857" s="9">
        <v>5126.576</v>
      </c>
      <c r="H857" s="9">
        <v>915.46</v>
      </c>
      <c r="I857" t="s">
        <v>12</v>
      </c>
    </row>
    <row r="858" spans="1:9" x14ac:dyDescent="0.3">
      <c r="A858">
        <v>2024</v>
      </c>
      <c r="B858" t="s">
        <v>40</v>
      </c>
      <c r="C858" t="s">
        <v>10</v>
      </c>
      <c r="D858" t="s">
        <v>13</v>
      </c>
      <c r="E858">
        <v>2498</v>
      </c>
      <c r="F858" s="9">
        <v>8000</v>
      </c>
      <c r="G858" s="9">
        <v>8960</v>
      </c>
      <c r="H858" s="9">
        <v>1600</v>
      </c>
      <c r="I858" t="s">
        <v>12</v>
      </c>
    </row>
    <row r="859" spans="1:9" x14ac:dyDescent="0.3">
      <c r="A859">
        <v>2024</v>
      </c>
      <c r="B859" t="s">
        <v>40</v>
      </c>
      <c r="C859" t="s">
        <v>14</v>
      </c>
      <c r="D859" t="s">
        <v>15</v>
      </c>
      <c r="E859">
        <v>1245</v>
      </c>
      <c r="F859" s="9">
        <v>4577.2</v>
      </c>
      <c r="G859" s="9">
        <v>5126.4639999999999</v>
      </c>
      <c r="H859" s="9">
        <v>915.44</v>
      </c>
      <c r="I859" t="s">
        <v>12</v>
      </c>
    </row>
    <row r="860" spans="1:9" x14ac:dyDescent="0.3">
      <c r="A860">
        <v>2024</v>
      </c>
      <c r="B860" t="s">
        <v>40</v>
      </c>
      <c r="C860" t="s">
        <v>16</v>
      </c>
      <c r="D860" t="s">
        <v>17</v>
      </c>
      <c r="E860">
        <v>644</v>
      </c>
      <c r="F860" s="9">
        <v>5743.5</v>
      </c>
      <c r="G860" s="9">
        <v>6432.72</v>
      </c>
      <c r="H860" s="9">
        <v>1148.7</v>
      </c>
      <c r="I860" t="s">
        <v>12</v>
      </c>
    </row>
    <row r="861" spans="1:9" x14ac:dyDescent="0.3">
      <c r="A861">
        <v>2024</v>
      </c>
      <c r="B861" t="s">
        <v>40</v>
      </c>
      <c r="C861" t="s">
        <v>18</v>
      </c>
      <c r="D861" t="s">
        <v>19</v>
      </c>
      <c r="E861">
        <v>643</v>
      </c>
      <c r="F861" s="9">
        <v>7000</v>
      </c>
      <c r="G861" s="9">
        <v>7840</v>
      </c>
      <c r="H861" s="9">
        <v>1400</v>
      </c>
      <c r="I861" t="s">
        <v>33</v>
      </c>
    </row>
    <row r="862" spans="1:9" x14ac:dyDescent="0.3">
      <c r="A862">
        <v>2024</v>
      </c>
      <c r="B862" t="s">
        <v>40</v>
      </c>
      <c r="C862" t="s">
        <v>16</v>
      </c>
      <c r="D862" t="s">
        <v>20</v>
      </c>
      <c r="E862">
        <v>455</v>
      </c>
      <c r="F862" s="9">
        <v>4578.6000000000004</v>
      </c>
      <c r="G862" s="9">
        <v>5128.0320000000002</v>
      </c>
      <c r="H862" s="9">
        <v>915.72000000000014</v>
      </c>
      <c r="I862" t="s">
        <v>33</v>
      </c>
    </row>
    <row r="863" spans="1:9" x14ac:dyDescent="0.3">
      <c r="A863">
        <v>2024</v>
      </c>
      <c r="B863" t="s">
        <v>40</v>
      </c>
      <c r="C863" t="s">
        <v>18</v>
      </c>
      <c r="D863" t="s">
        <v>21</v>
      </c>
      <c r="E863">
        <v>345</v>
      </c>
      <c r="F863" s="9">
        <v>7000</v>
      </c>
      <c r="G863" s="9">
        <v>7840</v>
      </c>
      <c r="H863" s="9">
        <v>1400</v>
      </c>
      <c r="I863" t="s">
        <v>33</v>
      </c>
    </row>
    <row r="864" spans="1:9" x14ac:dyDescent="0.3">
      <c r="A864">
        <v>2024</v>
      </c>
      <c r="B864" t="s">
        <v>40</v>
      </c>
      <c r="C864" t="s">
        <v>14</v>
      </c>
      <c r="D864" t="s">
        <v>22</v>
      </c>
      <c r="E864">
        <v>122</v>
      </c>
      <c r="F864" s="9">
        <v>100</v>
      </c>
      <c r="G864" s="9">
        <v>112</v>
      </c>
      <c r="H864" s="9">
        <v>20</v>
      </c>
      <c r="I864" t="s">
        <v>33</v>
      </c>
    </row>
    <row r="865" spans="1:9" x14ac:dyDescent="0.3">
      <c r="A865">
        <v>2024</v>
      </c>
      <c r="B865" t="s">
        <v>40</v>
      </c>
      <c r="C865" t="s">
        <v>23</v>
      </c>
      <c r="D865" t="s">
        <v>24</v>
      </c>
      <c r="E865">
        <v>78</v>
      </c>
      <c r="F865" s="9">
        <v>4577.2</v>
      </c>
      <c r="G865" s="9">
        <v>5126.4639999999999</v>
      </c>
      <c r="H865" s="9">
        <v>915.44</v>
      </c>
      <c r="I865" t="s">
        <v>33</v>
      </c>
    </row>
    <row r="866" spans="1:9" x14ac:dyDescent="0.3">
      <c r="A866">
        <v>2024</v>
      </c>
      <c r="B866" t="s">
        <v>40</v>
      </c>
      <c r="C866" t="s">
        <v>23</v>
      </c>
      <c r="D866" t="s">
        <v>25</v>
      </c>
      <c r="E866">
        <v>76</v>
      </c>
      <c r="F866" s="9">
        <v>4576.8999999999996</v>
      </c>
      <c r="G866" s="9">
        <v>5126.1279999999997</v>
      </c>
      <c r="H866" s="9">
        <v>915.38</v>
      </c>
      <c r="I866" t="s">
        <v>33</v>
      </c>
    </row>
    <row r="867" spans="1:9" x14ac:dyDescent="0.3">
      <c r="A867">
        <v>2024</v>
      </c>
      <c r="B867" t="s">
        <v>40</v>
      </c>
      <c r="C867" t="s">
        <v>23</v>
      </c>
      <c r="D867" t="s">
        <v>26</v>
      </c>
      <c r="E867">
        <v>46</v>
      </c>
      <c r="F867" s="9">
        <v>200</v>
      </c>
      <c r="G867" s="9">
        <v>224</v>
      </c>
      <c r="H867" s="9">
        <v>40</v>
      </c>
      <c r="I867" t="s">
        <v>33</v>
      </c>
    </row>
    <row r="868" spans="1:9" x14ac:dyDescent="0.3">
      <c r="A868">
        <v>2024</v>
      </c>
      <c r="B868" t="s">
        <v>40</v>
      </c>
      <c r="C868" t="s">
        <v>23</v>
      </c>
      <c r="D868" t="s">
        <v>27</v>
      </c>
      <c r="E868">
        <v>34</v>
      </c>
      <c r="F868" s="9">
        <v>4576.8</v>
      </c>
      <c r="G868" s="9">
        <v>5126.0160000000005</v>
      </c>
      <c r="H868" s="9">
        <v>915.36000000000013</v>
      </c>
      <c r="I868" t="s">
        <v>33</v>
      </c>
    </row>
    <row r="869" spans="1:9" x14ac:dyDescent="0.3">
      <c r="A869">
        <v>2024</v>
      </c>
      <c r="B869" t="s">
        <v>40</v>
      </c>
      <c r="C869" t="s">
        <v>14</v>
      </c>
      <c r="D869" t="s">
        <v>28</v>
      </c>
      <c r="E869">
        <v>7</v>
      </c>
      <c r="F869" s="9">
        <v>200</v>
      </c>
      <c r="G869" s="9">
        <v>224</v>
      </c>
      <c r="H869" s="9">
        <v>40</v>
      </c>
      <c r="I869" t="s">
        <v>33</v>
      </c>
    </row>
    <row r="870" spans="1:9" x14ac:dyDescent="0.3">
      <c r="A870">
        <v>2024</v>
      </c>
      <c r="B870" t="s">
        <v>40</v>
      </c>
      <c r="C870" t="s">
        <v>23</v>
      </c>
      <c r="D870" t="s">
        <v>30</v>
      </c>
      <c r="E870">
        <v>3</v>
      </c>
      <c r="F870" s="9">
        <v>4577.3</v>
      </c>
      <c r="G870" s="9">
        <v>5126.576</v>
      </c>
      <c r="H870" s="9">
        <v>915.46</v>
      </c>
      <c r="I870" t="s">
        <v>33</v>
      </c>
    </row>
    <row r="871" spans="1:9" x14ac:dyDescent="0.3">
      <c r="A871">
        <v>2024</v>
      </c>
      <c r="B871" t="s">
        <v>40</v>
      </c>
      <c r="C871" t="s">
        <v>29</v>
      </c>
      <c r="D871" t="s">
        <v>29</v>
      </c>
      <c r="E871">
        <v>2</v>
      </c>
      <c r="F871" s="9">
        <v>6600</v>
      </c>
      <c r="G871" s="9">
        <v>7392</v>
      </c>
      <c r="H871" s="9">
        <v>1320</v>
      </c>
      <c r="I871" t="s">
        <v>33</v>
      </c>
    </row>
    <row r="872" spans="1:9" x14ac:dyDescent="0.3">
      <c r="A872">
        <v>2024</v>
      </c>
      <c r="B872" t="s">
        <v>41</v>
      </c>
      <c r="C872" t="s">
        <v>10</v>
      </c>
      <c r="D872" t="s">
        <v>11</v>
      </c>
      <c r="E872">
        <v>3566</v>
      </c>
      <c r="F872" s="9">
        <v>4577.3</v>
      </c>
      <c r="G872" s="9">
        <v>5126.576</v>
      </c>
      <c r="H872" s="9">
        <v>915.46</v>
      </c>
      <c r="I872" t="s">
        <v>33</v>
      </c>
    </row>
    <row r="873" spans="1:9" x14ac:dyDescent="0.3">
      <c r="A873">
        <v>2024</v>
      </c>
      <c r="B873" t="s">
        <v>41</v>
      </c>
      <c r="C873" t="s">
        <v>10</v>
      </c>
      <c r="D873" t="s">
        <v>13</v>
      </c>
      <c r="E873">
        <v>2498</v>
      </c>
      <c r="F873" s="9">
        <v>8000</v>
      </c>
      <c r="G873" s="9">
        <v>8960</v>
      </c>
      <c r="H873" s="9">
        <v>1600</v>
      </c>
      <c r="I873" t="s">
        <v>33</v>
      </c>
    </row>
    <row r="874" spans="1:9" x14ac:dyDescent="0.3">
      <c r="A874">
        <v>2024</v>
      </c>
      <c r="B874" t="s">
        <v>41</v>
      </c>
      <c r="C874" t="s">
        <v>14</v>
      </c>
      <c r="D874" t="s">
        <v>15</v>
      </c>
      <c r="E874">
        <v>1245</v>
      </c>
      <c r="F874" s="9">
        <v>4577.2</v>
      </c>
      <c r="G874" s="9">
        <v>5126.4639999999999</v>
      </c>
      <c r="H874" s="9">
        <v>915.44</v>
      </c>
      <c r="I874" t="s">
        <v>33</v>
      </c>
    </row>
    <row r="875" spans="1:9" x14ac:dyDescent="0.3">
      <c r="A875">
        <v>2024</v>
      </c>
      <c r="B875" t="s">
        <v>41</v>
      </c>
      <c r="C875" t="s">
        <v>16</v>
      </c>
      <c r="D875" t="s">
        <v>17</v>
      </c>
      <c r="E875">
        <v>644</v>
      </c>
      <c r="F875" s="9">
        <v>5743.5</v>
      </c>
      <c r="G875" s="9">
        <v>6432.72</v>
      </c>
      <c r="H875" s="9">
        <v>1148.7</v>
      </c>
      <c r="I875" t="s">
        <v>33</v>
      </c>
    </row>
    <row r="876" spans="1:9" x14ac:dyDescent="0.3">
      <c r="A876">
        <v>2024</v>
      </c>
      <c r="B876" t="s">
        <v>41</v>
      </c>
      <c r="C876" t="s">
        <v>18</v>
      </c>
      <c r="D876" t="s">
        <v>19</v>
      </c>
      <c r="E876">
        <v>643</v>
      </c>
      <c r="F876" s="9">
        <v>7000</v>
      </c>
      <c r="G876" s="9">
        <v>7840</v>
      </c>
      <c r="H876" s="9">
        <v>1400</v>
      </c>
      <c r="I876" t="s">
        <v>33</v>
      </c>
    </row>
    <row r="877" spans="1:9" x14ac:dyDescent="0.3">
      <c r="A877">
        <v>2024</v>
      </c>
      <c r="B877" t="s">
        <v>41</v>
      </c>
      <c r="C877" t="s">
        <v>16</v>
      </c>
      <c r="D877" t="s">
        <v>20</v>
      </c>
      <c r="E877">
        <v>455</v>
      </c>
      <c r="F877" s="9">
        <v>4578.6000000000004</v>
      </c>
      <c r="G877" s="9">
        <v>5128.0320000000002</v>
      </c>
      <c r="H877" s="9">
        <v>915.72000000000014</v>
      </c>
      <c r="I877" t="s">
        <v>33</v>
      </c>
    </row>
    <row r="878" spans="1:9" x14ac:dyDescent="0.3">
      <c r="A878">
        <v>2024</v>
      </c>
      <c r="B878" t="s">
        <v>41</v>
      </c>
      <c r="C878" t="s">
        <v>18</v>
      </c>
      <c r="D878" t="s">
        <v>21</v>
      </c>
      <c r="E878">
        <v>345</v>
      </c>
      <c r="F878" s="9">
        <v>7000</v>
      </c>
      <c r="G878" s="9">
        <v>7840</v>
      </c>
      <c r="H878" s="9">
        <v>1400</v>
      </c>
      <c r="I878" t="s">
        <v>33</v>
      </c>
    </row>
    <row r="879" spans="1:9" x14ac:dyDescent="0.3">
      <c r="A879">
        <v>2024</v>
      </c>
      <c r="B879" t="s">
        <v>41</v>
      </c>
      <c r="C879" t="s">
        <v>14</v>
      </c>
      <c r="D879" t="s">
        <v>22</v>
      </c>
      <c r="E879">
        <v>122</v>
      </c>
      <c r="F879" s="9">
        <v>100</v>
      </c>
      <c r="G879" s="9">
        <v>112</v>
      </c>
      <c r="H879" s="9">
        <v>20</v>
      </c>
      <c r="I879" t="s">
        <v>33</v>
      </c>
    </row>
    <row r="880" spans="1:9" x14ac:dyDescent="0.3">
      <c r="A880">
        <v>2024</v>
      </c>
      <c r="B880" t="s">
        <v>41</v>
      </c>
      <c r="C880" t="s">
        <v>23</v>
      </c>
      <c r="D880" t="s">
        <v>24</v>
      </c>
      <c r="E880">
        <v>78</v>
      </c>
      <c r="F880" s="9">
        <v>4577.2</v>
      </c>
      <c r="G880" s="9">
        <v>5126.4639999999999</v>
      </c>
      <c r="H880" s="9">
        <v>915.44</v>
      </c>
      <c r="I880" t="s">
        <v>33</v>
      </c>
    </row>
    <row r="881" spans="1:9" x14ac:dyDescent="0.3">
      <c r="A881">
        <v>2024</v>
      </c>
      <c r="B881" t="s">
        <v>41</v>
      </c>
      <c r="C881" t="s">
        <v>23</v>
      </c>
      <c r="D881" t="s">
        <v>25</v>
      </c>
      <c r="E881">
        <v>76</v>
      </c>
      <c r="F881" s="9">
        <v>4576.8999999999996</v>
      </c>
      <c r="G881" s="9">
        <v>5126.1279999999997</v>
      </c>
      <c r="H881" s="9">
        <v>915.38</v>
      </c>
      <c r="I881" t="s">
        <v>33</v>
      </c>
    </row>
    <row r="882" spans="1:9" x14ac:dyDescent="0.3">
      <c r="A882">
        <v>2024</v>
      </c>
      <c r="B882" t="s">
        <v>41</v>
      </c>
      <c r="C882" t="s">
        <v>23</v>
      </c>
      <c r="D882" t="s">
        <v>26</v>
      </c>
      <c r="E882">
        <v>46</v>
      </c>
      <c r="F882" s="9">
        <v>200</v>
      </c>
      <c r="G882" s="9">
        <v>224</v>
      </c>
      <c r="H882" s="9">
        <v>40</v>
      </c>
      <c r="I882" t="s">
        <v>33</v>
      </c>
    </row>
    <row r="883" spans="1:9" x14ac:dyDescent="0.3">
      <c r="A883">
        <v>2024</v>
      </c>
      <c r="B883" t="s">
        <v>41</v>
      </c>
      <c r="C883" t="s">
        <v>23</v>
      </c>
      <c r="D883" t="s">
        <v>27</v>
      </c>
      <c r="E883">
        <v>34</v>
      </c>
      <c r="F883" s="9">
        <v>4576.8</v>
      </c>
      <c r="G883" s="9">
        <v>5126.0160000000005</v>
      </c>
      <c r="H883" s="9">
        <v>915.36000000000013</v>
      </c>
      <c r="I883" t="s">
        <v>33</v>
      </c>
    </row>
    <row r="884" spans="1:9" x14ac:dyDescent="0.3">
      <c r="A884">
        <v>2024</v>
      </c>
      <c r="B884" t="s">
        <v>41</v>
      </c>
      <c r="C884" t="s">
        <v>14</v>
      </c>
      <c r="D884" t="s">
        <v>28</v>
      </c>
      <c r="E884">
        <v>7</v>
      </c>
      <c r="F884" s="9">
        <v>200</v>
      </c>
      <c r="G884" s="9">
        <v>224</v>
      </c>
      <c r="H884" s="9">
        <v>40</v>
      </c>
      <c r="I884" t="s">
        <v>33</v>
      </c>
    </row>
    <row r="885" spans="1:9" x14ac:dyDescent="0.3">
      <c r="A885">
        <v>2024</v>
      </c>
      <c r="B885" t="s">
        <v>41</v>
      </c>
      <c r="C885" t="s">
        <v>23</v>
      </c>
      <c r="D885" t="s">
        <v>30</v>
      </c>
      <c r="E885">
        <v>3</v>
      </c>
      <c r="F885" s="9">
        <v>4577.3</v>
      </c>
      <c r="G885" s="9">
        <v>5126.576</v>
      </c>
      <c r="H885" s="9">
        <v>915.46</v>
      </c>
      <c r="I885" t="s">
        <v>33</v>
      </c>
    </row>
    <row r="886" spans="1:9" x14ac:dyDescent="0.3">
      <c r="A886">
        <v>2024</v>
      </c>
      <c r="B886" t="s">
        <v>41</v>
      </c>
      <c r="C886" t="s">
        <v>29</v>
      </c>
      <c r="D886" t="s">
        <v>29</v>
      </c>
      <c r="E886">
        <v>2</v>
      </c>
      <c r="F886" s="9">
        <v>6600</v>
      </c>
      <c r="G886" s="9">
        <v>7392</v>
      </c>
      <c r="H886" s="9">
        <v>1320</v>
      </c>
      <c r="I886" t="s">
        <v>12</v>
      </c>
    </row>
    <row r="887" spans="1:9" x14ac:dyDescent="0.3">
      <c r="A887">
        <v>2024</v>
      </c>
      <c r="B887" t="s">
        <v>42</v>
      </c>
      <c r="C887" t="s">
        <v>10</v>
      </c>
      <c r="D887" t="s">
        <v>11</v>
      </c>
      <c r="E887">
        <v>3566</v>
      </c>
      <c r="F887" s="9">
        <v>4577.3</v>
      </c>
      <c r="G887" s="9">
        <v>5126.576</v>
      </c>
      <c r="H887" s="9">
        <v>915.46</v>
      </c>
      <c r="I887" t="s">
        <v>12</v>
      </c>
    </row>
    <row r="888" spans="1:9" x14ac:dyDescent="0.3">
      <c r="A888">
        <v>2024</v>
      </c>
      <c r="B888" t="s">
        <v>42</v>
      </c>
      <c r="C888" t="s">
        <v>10</v>
      </c>
      <c r="D888" t="s">
        <v>13</v>
      </c>
      <c r="E888">
        <v>2498</v>
      </c>
      <c r="F888" s="9">
        <v>8000</v>
      </c>
      <c r="G888" s="9">
        <v>8960</v>
      </c>
      <c r="H888" s="9">
        <v>1600</v>
      </c>
      <c r="I888" t="s">
        <v>12</v>
      </c>
    </row>
    <row r="889" spans="1:9" x14ac:dyDescent="0.3">
      <c r="A889">
        <v>2024</v>
      </c>
      <c r="B889" t="s">
        <v>42</v>
      </c>
      <c r="C889" t="s">
        <v>14</v>
      </c>
      <c r="D889" t="s">
        <v>15</v>
      </c>
      <c r="E889">
        <v>1245</v>
      </c>
      <c r="F889" s="9">
        <v>4577.2</v>
      </c>
      <c r="G889" s="9">
        <v>5126.4639999999999</v>
      </c>
      <c r="H889" s="9">
        <v>915.44</v>
      </c>
      <c r="I889" t="s">
        <v>12</v>
      </c>
    </row>
    <row r="890" spans="1:9" x14ac:dyDescent="0.3">
      <c r="A890">
        <v>2024</v>
      </c>
      <c r="B890" t="s">
        <v>42</v>
      </c>
      <c r="C890" t="s">
        <v>16</v>
      </c>
      <c r="D890" t="s">
        <v>17</v>
      </c>
      <c r="E890">
        <v>644</v>
      </c>
      <c r="F890" s="9">
        <v>5743.5</v>
      </c>
      <c r="G890" s="9">
        <v>6432.72</v>
      </c>
      <c r="H890" s="9">
        <v>1148.7</v>
      </c>
      <c r="I890" t="s">
        <v>12</v>
      </c>
    </row>
    <row r="891" spans="1:9" x14ac:dyDescent="0.3">
      <c r="A891">
        <v>2024</v>
      </c>
      <c r="B891" t="s">
        <v>42</v>
      </c>
      <c r="C891" t="s">
        <v>18</v>
      </c>
      <c r="D891" t="s">
        <v>19</v>
      </c>
      <c r="E891">
        <v>643</v>
      </c>
      <c r="F891" s="9">
        <v>7000</v>
      </c>
      <c r="G891" s="9">
        <v>7840</v>
      </c>
      <c r="H891" s="9">
        <v>1400</v>
      </c>
      <c r="I891" t="s">
        <v>12</v>
      </c>
    </row>
    <row r="892" spans="1:9" x14ac:dyDescent="0.3">
      <c r="A892">
        <v>2024</v>
      </c>
      <c r="B892" t="s">
        <v>42</v>
      </c>
      <c r="C892" t="s">
        <v>16</v>
      </c>
      <c r="D892" t="s">
        <v>20</v>
      </c>
      <c r="E892">
        <v>455</v>
      </c>
      <c r="F892" s="9">
        <v>4578.6000000000004</v>
      </c>
      <c r="G892" s="9">
        <v>5128.0320000000002</v>
      </c>
      <c r="H892" s="9">
        <v>915.72000000000014</v>
      </c>
      <c r="I892" t="s">
        <v>12</v>
      </c>
    </row>
    <row r="893" spans="1:9" x14ac:dyDescent="0.3">
      <c r="A893">
        <v>2024</v>
      </c>
      <c r="B893" t="s">
        <v>42</v>
      </c>
      <c r="C893" t="s">
        <v>18</v>
      </c>
      <c r="D893" t="s">
        <v>21</v>
      </c>
      <c r="E893">
        <v>345</v>
      </c>
      <c r="F893" s="9">
        <v>7000</v>
      </c>
      <c r="G893" s="9">
        <v>7840</v>
      </c>
      <c r="H893" s="9">
        <v>1400</v>
      </c>
      <c r="I893" t="s">
        <v>12</v>
      </c>
    </row>
    <row r="894" spans="1:9" x14ac:dyDescent="0.3">
      <c r="A894">
        <v>2024</v>
      </c>
      <c r="B894" t="s">
        <v>42</v>
      </c>
      <c r="C894" t="s">
        <v>14</v>
      </c>
      <c r="D894" t="s">
        <v>22</v>
      </c>
      <c r="E894">
        <v>122</v>
      </c>
      <c r="F894" s="9">
        <v>100</v>
      </c>
      <c r="G894" s="9">
        <v>112</v>
      </c>
      <c r="H894" s="9">
        <v>20</v>
      </c>
      <c r="I894" t="s">
        <v>12</v>
      </c>
    </row>
    <row r="895" spans="1:9" x14ac:dyDescent="0.3">
      <c r="A895">
        <v>2024</v>
      </c>
      <c r="B895" t="s">
        <v>42</v>
      </c>
      <c r="C895" t="s">
        <v>23</v>
      </c>
      <c r="D895" t="s">
        <v>24</v>
      </c>
      <c r="E895">
        <v>78</v>
      </c>
      <c r="F895" s="9">
        <v>4577.2</v>
      </c>
      <c r="G895" s="9">
        <v>5126.4639999999999</v>
      </c>
      <c r="H895" s="9">
        <v>915.44</v>
      </c>
      <c r="I895" t="s">
        <v>12</v>
      </c>
    </row>
    <row r="896" spans="1:9" x14ac:dyDescent="0.3">
      <c r="A896">
        <v>2024</v>
      </c>
      <c r="B896" t="s">
        <v>42</v>
      </c>
      <c r="C896" t="s">
        <v>23</v>
      </c>
      <c r="D896" t="s">
        <v>25</v>
      </c>
      <c r="E896">
        <v>76</v>
      </c>
      <c r="F896" s="9">
        <v>4576.8999999999996</v>
      </c>
      <c r="G896" s="9">
        <v>5126.1279999999997</v>
      </c>
      <c r="H896" s="9">
        <v>915.38</v>
      </c>
      <c r="I896" t="s">
        <v>12</v>
      </c>
    </row>
    <row r="897" spans="1:9" x14ac:dyDescent="0.3">
      <c r="A897">
        <v>2024</v>
      </c>
      <c r="B897" t="s">
        <v>42</v>
      </c>
      <c r="C897" t="s">
        <v>23</v>
      </c>
      <c r="D897" t="s">
        <v>26</v>
      </c>
      <c r="E897">
        <v>46</v>
      </c>
      <c r="F897" s="9">
        <v>200</v>
      </c>
      <c r="G897" s="9">
        <v>224</v>
      </c>
      <c r="H897" s="9">
        <v>40</v>
      </c>
      <c r="I897" t="s">
        <v>12</v>
      </c>
    </row>
    <row r="898" spans="1:9" x14ac:dyDescent="0.3">
      <c r="A898">
        <v>2024</v>
      </c>
      <c r="B898" t="s">
        <v>42</v>
      </c>
      <c r="C898" t="s">
        <v>23</v>
      </c>
      <c r="D898" t="s">
        <v>27</v>
      </c>
      <c r="E898">
        <v>34</v>
      </c>
      <c r="F898" s="9">
        <v>4576.8</v>
      </c>
      <c r="G898" s="9">
        <v>5126.0160000000005</v>
      </c>
      <c r="H898" s="9">
        <v>915.36000000000013</v>
      </c>
      <c r="I898" t="s">
        <v>12</v>
      </c>
    </row>
    <row r="899" spans="1:9" x14ac:dyDescent="0.3">
      <c r="A899">
        <v>2024</v>
      </c>
      <c r="B899" t="s">
        <v>42</v>
      </c>
      <c r="C899" t="s">
        <v>14</v>
      </c>
      <c r="D899" t="s">
        <v>28</v>
      </c>
      <c r="E899">
        <v>7</v>
      </c>
      <c r="F899" s="9">
        <v>200</v>
      </c>
      <c r="G899" s="9">
        <v>224</v>
      </c>
      <c r="H899" s="9">
        <v>40</v>
      </c>
      <c r="I899" t="s">
        <v>12</v>
      </c>
    </row>
    <row r="900" spans="1:9" x14ac:dyDescent="0.3">
      <c r="A900">
        <v>2024</v>
      </c>
      <c r="B900" t="s">
        <v>42</v>
      </c>
      <c r="C900" t="s">
        <v>23</v>
      </c>
      <c r="D900" t="s">
        <v>30</v>
      </c>
      <c r="E900">
        <v>3</v>
      </c>
      <c r="F900" s="9">
        <v>4577.3</v>
      </c>
      <c r="G900" s="9">
        <v>5126.576</v>
      </c>
      <c r="H900" s="9">
        <v>915.46</v>
      </c>
      <c r="I900" t="s">
        <v>12</v>
      </c>
    </row>
    <row r="901" spans="1:9" x14ac:dyDescent="0.3">
      <c r="A901">
        <v>2024</v>
      </c>
      <c r="B901" t="s">
        <v>42</v>
      </c>
      <c r="C901" t="s">
        <v>29</v>
      </c>
      <c r="D901" t="s">
        <v>29</v>
      </c>
      <c r="E901">
        <v>2</v>
      </c>
      <c r="F901" s="9">
        <v>6600</v>
      </c>
      <c r="G901" s="9">
        <v>7392</v>
      </c>
      <c r="H901" s="9">
        <v>1320</v>
      </c>
      <c r="I901"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A46CB-034E-44F7-BE11-E06BC7D2F5C2}">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1"/>
  <sheetViews>
    <sheetView topLeftCell="A2" workbookViewId="0">
      <selection activeCell="A2" sqref="A2:I901"/>
    </sheetView>
  </sheetViews>
  <sheetFormatPr defaultColWidth="8.77734375" defaultRowHeight="14.4" x14ac:dyDescent="0.3"/>
  <cols>
    <col min="1" max="1" width="10" style="2" bestFit="1" customWidth="1"/>
    <col min="2" max="2" width="11.77734375" style="2" bestFit="1" customWidth="1"/>
    <col min="3" max="3" width="20.109375" style="2" bestFit="1" customWidth="1"/>
    <col min="4" max="4" width="24.33203125" style="2" bestFit="1" customWidth="1"/>
    <col min="5" max="5" width="12.6640625" style="2" bestFit="1" customWidth="1"/>
    <col min="6" max="6" width="12.6640625" style="13" bestFit="1" customWidth="1"/>
    <col min="7" max="7" width="18.77734375" style="13" bestFit="1" customWidth="1"/>
    <col min="8" max="8" width="20" style="2" bestFit="1" customWidth="1"/>
    <col min="9" max="9" width="34.88671875" style="2" customWidth="1"/>
    <col min="10" max="16384" width="8.77734375" style="2"/>
  </cols>
  <sheetData>
    <row r="1" spans="1:9" ht="28.95" customHeight="1" x14ac:dyDescent="0.3">
      <c r="A1" s="1" t="s">
        <v>0</v>
      </c>
      <c r="B1" s="1" t="s">
        <v>1</v>
      </c>
      <c r="C1" s="1" t="s">
        <v>2</v>
      </c>
      <c r="D1" s="1" t="s">
        <v>3</v>
      </c>
      <c r="E1" s="1" t="s">
        <v>4</v>
      </c>
      <c r="F1" s="10" t="s">
        <v>5</v>
      </c>
      <c r="G1" s="10" t="s">
        <v>6</v>
      </c>
      <c r="H1" s="1" t="s">
        <v>7</v>
      </c>
      <c r="I1" s="1" t="s">
        <v>8</v>
      </c>
    </row>
    <row r="2" spans="1:9" ht="18" customHeight="1" x14ac:dyDescent="0.3">
      <c r="A2" s="2">
        <v>2020</v>
      </c>
      <c r="B2" s="2" t="s">
        <v>9</v>
      </c>
      <c r="C2" s="2" t="s">
        <v>10</v>
      </c>
      <c r="D2" s="3" t="s">
        <v>11</v>
      </c>
      <c r="E2" s="4">
        <v>3566</v>
      </c>
      <c r="F2" s="9">
        <v>5492.76</v>
      </c>
      <c r="G2" s="9">
        <v>5126.576</v>
      </c>
      <c r="H2" s="9">
        <v>1098.5520000000001</v>
      </c>
      <c r="I2" s="5" t="s">
        <v>12</v>
      </c>
    </row>
    <row r="3" spans="1:9" ht="18" customHeight="1" x14ac:dyDescent="0.3">
      <c r="A3" s="2">
        <v>2020</v>
      </c>
      <c r="B3" s="2" t="s">
        <v>9</v>
      </c>
      <c r="C3" s="2" t="s">
        <v>10</v>
      </c>
      <c r="D3" s="3" t="s">
        <v>13</v>
      </c>
      <c r="E3" s="4">
        <v>2498</v>
      </c>
      <c r="F3" s="9">
        <v>9600</v>
      </c>
      <c r="G3" s="9">
        <v>8960</v>
      </c>
      <c r="H3" s="9">
        <v>1920</v>
      </c>
      <c r="I3" s="5" t="s">
        <v>12</v>
      </c>
    </row>
    <row r="4" spans="1:9" ht="18" customHeight="1" x14ac:dyDescent="0.3">
      <c r="A4" s="2">
        <v>2020</v>
      </c>
      <c r="B4" s="2" t="s">
        <v>9</v>
      </c>
      <c r="C4" s="2" t="s">
        <v>14</v>
      </c>
      <c r="D4" s="3" t="s">
        <v>15</v>
      </c>
      <c r="E4" s="4">
        <v>1245</v>
      </c>
      <c r="F4" s="9">
        <v>5492.6399999999994</v>
      </c>
      <c r="G4" s="9">
        <v>5126.4639999999999</v>
      </c>
      <c r="H4" s="9">
        <v>1098.528</v>
      </c>
      <c r="I4" s="5" t="s">
        <v>12</v>
      </c>
    </row>
    <row r="5" spans="1:9" ht="18" customHeight="1" x14ac:dyDescent="0.3">
      <c r="A5" s="2">
        <v>2020</v>
      </c>
      <c r="B5" s="2" t="s">
        <v>9</v>
      </c>
      <c r="C5" s="2" t="s">
        <v>16</v>
      </c>
      <c r="D5" s="6" t="s">
        <v>17</v>
      </c>
      <c r="E5" s="7">
        <v>644</v>
      </c>
      <c r="F5" s="11">
        <v>6892.2</v>
      </c>
      <c r="G5" s="11">
        <v>6432.72</v>
      </c>
      <c r="H5" s="9">
        <v>1378.44</v>
      </c>
      <c r="I5" s="5" t="s">
        <v>12</v>
      </c>
    </row>
    <row r="6" spans="1:9" ht="18" customHeight="1" x14ac:dyDescent="0.3">
      <c r="A6" s="2">
        <v>2020</v>
      </c>
      <c r="B6" s="2" t="s">
        <v>9</v>
      </c>
      <c r="C6" s="2" t="s">
        <v>18</v>
      </c>
      <c r="D6" s="6" t="s">
        <v>19</v>
      </c>
      <c r="E6" s="7">
        <v>643</v>
      </c>
      <c r="F6" s="11">
        <v>7700</v>
      </c>
      <c r="G6" s="11">
        <v>7840</v>
      </c>
      <c r="H6" s="9">
        <v>1540</v>
      </c>
      <c r="I6" s="5" t="s">
        <v>12</v>
      </c>
    </row>
    <row r="7" spans="1:9" ht="18" customHeight="1" x14ac:dyDescent="0.3">
      <c r="A7" s="2">
        <v>2020</v>
      </c>
      <c r="B7" s="2" t="s">
        <v>9</v>
      </c>
      <c r="C7" s="2" t="s">
        <v>16</v>
      </c>
      <c r="D7" s="6" t="s">
        <v>20</v>
      </c>
      <c r="E7" s="7">
        <v>455</v>
      </c>
      <c r="F7" s="11">
        <v>5265.39</v>
      </c>
      <c r="G7" s="11">
        <v>5128.0320000000002</v>
      </c>
      <c r="H7" s="9">
        <v>1053.0780000000002</v>
      </c>
      <c r="I7" s="5" t="s">
        <v>12</v>
      </c>
    </row>
    <row r="8" spans="1:9" ht="18" customHeight="1" x14ac:dyDescent="0.3">
      <c r="A8" s="2">
        <v>2020</v>
      </c>
      <c r="B8" s="2" t="s">
        <v>9</v>
      </c>
      <c r="C8" s="2" t="s">
        <v>18</v>
      </c>
      <c r="D8" s="6" t="s">
        <v>21</v>
      </c>
      <c r="E8" s="8">
        <v>345</v>
      </c>
      <c r="F8" s="12">
        <v>9016</v>
      </c>
      <c r="G8" s="12">
        <v>7840</v>
      </c>
      <c r="H8" s="9">
        <v>1803.2</v>
      </c>
      <c r="I8" s="5" t="s">
        <v>12</v>
      </c>
    </row>
    <row r="9" spans="1:9" ht="18" customHeight="1" x14ac:dyDescent="0.3">
      <c r="A9" s="2">
        <v>2020</v>
      </c>
      <c r="B9" s="2" t="s">
        <v>9</v>
      </c>
      <c r="C9" s="2" t="s">
        <v>14</v>
      </c>
      <c r="D9" s="3" t="s">
        <v>22</v>
      </c>
      <c r="E9" s="4">
        <v>122</v>
      </c>
      <c r="F9" s="9">
        <v>2696.75</v>
      </c>
      <c r="G9" s="9">
        <v>112</v>
      </c>
      <c r="H9" s="9">
        <v>539.35</v>
      </c>
      <c r="I9" s="5" t="s">
        <v>12</v>
      </c>
    </row>
    <row r="10" spans="1:9" ht="18" customHeight="1" x14ac:dyDescent="0.3">
      <c r="A10" s="2">
        <v>2020</v>
      </c>
      <c r="B10" s="2" t="s">
        <v>9</v>
      </c>
      <c r="C10" s="2" t="s">
        <v>23</v>
      </c>
      <c r="D10" s="6" t="s">
        <v>24</v>
      </c>
      <c r="E10" s="7">
        <v>78</v>
      </c>
      <c r="F10" s="11">
        <v>5492.6399999999994</v>
      </c>
      <c r="G10" s="11">
        <v>5126.4639999999999</v>
      </c>
      <c r="H10" s="9">
        <v>1098.528</v>
      </c>
      <c r="I10" s="5" t="s">
        <v>12</v>
      </c>
    </row>
    <row r="11" spans="1:9" ht="18" customHeight="1" x14ac:dyDescent="0.3">
      <c r="A11" s="2">
        <v>2020</v>
      </c>
      <c r="B11" s="2" t="s">
        <v>9</v>
      </c>
      <c r="C11" s="2" t="s">
        <v>23</v>
      </c>
      <c r="D11" s="6" t="s">
        <v>25</v>
      </c>
      <c r="E11" s="7">
        <v>76</v>
      </c>
      <c r="F11" s="11">
        <v>5492.28</v>
      </c>
      <c r="G11" s="11">
        <v>5126.1279999999997</v>
      </c>
      <c r="H11" s="9">
        <v>1098.4559999999999</v>
      </c>
      <c r="I11" s="5" t="s">
        <v>12</v>
      </c>
    </row>
    <row r="12" spans="1:9" ht="18" customHeight="1" x14ac:dyDescent="0.3">
      <c r="A12" s="2">
        <v>2020</v>
      </c>
      <c r="B12" s="2" t="s">
        <v>9</v>
      </c>
      <c r="C12" s="2" t="s">
        <v>23</v>
      </c>
      <c r="D12" s="6" t="s">
        <v>26</v>
      </c>
      <c r="E12" s="7">
        <v>46</v>
      </c>
      <c r="F12" s="11">
        <v>240</v>
      </c>
      <c r="G12" s="11">
        <v>224</v>
      </c>
      <c r="H12" s="9">
        <v>48</v>
      </c>
      <c r="I12" s="5" t="s">
        <v>12</v>
      </c>
    </row>
    <row r="13" spans="1:9" ht="18" customHeight="1" x14ac:dyDescent="0.3">
      <c r="A13" s="2">
        <v>2020</v>
      </c>
      <c r="B13" s="2" t="s">
        <v>9</v>
      </c>
      <c r="C13" s="2" t="s">
        <v>23</v>
      </c>
      <c r="D13" s="6" t="s">
        <v>27</v>
      </c>
      <c r="E13" s="7">
        <v>34</v>
      </c>
      <c r="F13" s="11">
        <v>5492.16</v>
      </c>
      <c r="G13" s="11">
        <v>5126.0160000000005</v>
      </c>
      <c r="H13" s="9">
        <v>1098.432</v>
      </c>
      <c r="I13" s="5" t="s">
        <v>12</v>
      </c>
    </row>
    <row r="14" spans="1:9" ht="18" customHeight="1" x14ac:dyDescent="0.3">
      <c r="A14" s="2">
        <v>2020</v>
      </c>
      <c r="B14" s="2" t="s">
        <v>9</v>
      </c>
      <c r="C14" s="2" t="s">
        <v>14</v>
      </c>
      <c r="D14" s="3" t="s">
        <v>28</v>
      </c>
      <c r="E14" s="4">
        <v>7</v>
      </c>
      <c r="F14" s="9">
        <v>3666.3</v>
      </c>
      <c r="G14" s="9">
        <v>224</v>
      </c>
      <c r="H14" s="9">
        <v>733.2600000000001</v>
      </c>
      <c r="I14" s="5" t="s">
        <v>12</v>
      </c>
    </row>
    <row r="15" spans="1:9" ht="18" customHeight="1" x14ac:dyDescent="0.3">
      <c r="A15" s="2">
        <v>2020</v>
      </c>
      <c r="B15" s="2" t="s">
        <v>9</v>
      </c>
      <c r="C15" s="2" t="s">
        <v>29</v>
      </c>
      <c r="D15" s="6" t="s">
        <v>29</v>
      </c>
      <c r="E15" s="7">
        <v>3</v>
      </c>
      <c r="F15" s="11">
        <v>7260</v>
      </c>
      <c r="G15" s="11">
        <v>7392</v>
      </c>
      <c r="H15" s="9">
        <v>1452</v>
      </c>
      <c r="I15" s="5" t="s">
        <v>12</v>
      </c>
    </row>
    <row r="16" spans="1:9" ht="18" customHeight="1" x14ac:dyDescent="0.3">
      <c r="A16" s="2">
        <v>2020</v>
      </c>
      <c r="B16" s="2" t="s">
        <v>9</v>
      </c>
      <c r="C16" s="2" t="s">
        <v>23</v>
      </c>
      <c r="D16" s="6" t="s">
        <v>30</v>
      </c>
      <c r="E16" s="7">
        <v>3</v>
      </c>
      <c r="F16" s="11">
        <v>5035.0300000000007</v>
      </c>
      <c r="G16" s="11">
        <v>5126.576</v>
      </c>
      <c r="H16" s="9">
        <v>1007.0060000000002</v>
      </c>
      <c r="I16" s="5" t="s">
        <v>12</v>
      </c>
    </row>
    <row r="17" spans="1:9" ht="18" customHeight="1" x14ac:dyDescent="0.3">
      <c r="A17" s="2">
        <v>2020</v>
      </c>
      <c r="B17" s="2" t="s">
        <v>31</v>
      </c>
      <c r="C17" s="2" t="s">
        <v>10</v>
      </c>
      <c r="D17" s="3" t="s">
        <v>11</v>
      </c>
      <c r="E17" s="4">
        <v>3566</v>
      </c>
      <c r="F17" s="9">
        <v>5035.0300000000007</v>
      </c>
      <c r="G17" s="9">
        <v>5126.576</v>
      </c>
      <c r="H17" s="9">
        <v>1007.0060000000002</v>
      </c>
      <c r="I17" s="5" t="s">
        <v>12</v>
      </c>
    </row>
    <row r="18" spans="1:9" ht="18" customHeight="1" x14ac:dyDescent="0.3">
      <c r="A18" s="2">
        <v>2020</v>
      </c>
      <c r="B18" s="2" t="s">
        <v>31</v>
      </c>
      <c r="C18" s="2" t="s">
        <v>10</v>
      </c>
      <c r="D18" s="3" t="s">
        <v>13</v>
      </c>
      <c r="E18" s="4">
        <v>2498</v>
      </c>
      <c r="F18" s="9">
        <v>8800</v>
      </c>
      <c r="G18" s="9">
        <v>8960</v>
      </c>
      <c r="H18" s="9">
        <v>1760</v>
      </c>
      <c r="I18" s="5" t="s">
        <v>12</v>
      </c>
    </row>
    <row r="19" spans="1:9" ht="18" customHeight="1" x14ac:dyDescent="0.3">
      <c r="A19" s="2">
        <v>2020</v>
      </c>
      <c r="B19" s="2" t="s">
        <v>31</v>
      </c>
      <c r="C19" s="2" t="s">
        <v>14</v>
      </c>
      <c r="D19" s="3" t="s">
        <v>15</v>
      </c>
      <c r="E19" s="4">
        <v>1245</v>
      </c>
      <c r="F19" s="9">
        <v>5034.92</v>
      </c>
      <c r="G19" s="9">
        <v>5126.4639999999999</v>
      </c>
      <c r="H19" s="9">
        <v>1006.984</v>
      </c>
      <c r="I19" s="5" t="s">
        <v>12</v>
      </c>
    </row>
    <row r="20" spans="1:9" ht="18" customHeight="1" x14ac:dyDescent="0.3">
      <c r="A20" s="2">
        <v>2020</v>
      </c>
      <c r="B20" s="2" t="s">
        <v>31</v>
      </c>
      <c r="C20" s="2" t="s">
        <v>16</v>
      </c>
      <c r="D20" s="6" t="s">
        <v>17</v>
      </c>
      <c r="E20" s="7">
        <v>644</v>
      </c>
      <c r="F20" s="11">
        <v>6317.85</v>
      </c>
      <c r="G20" s="11">
        <v>6432.72</v>
      </c>
      <c r="H20" s="9">
        <v>1263.5700000000002</v>
      </c>
      <c r="I20" s="5" t="s">
        <v>12</v>
      </c>
    </row>
    <row r="21" spans="1:9" ht="18" customHeight="1" x14ac:dyDescent="0.3">
      <c r="A21" s="2">
        <v>2020</v>
      </c>
      <c r="B21" s="2" t="s">
        <v>31</v>
      </c>
      <c r="C21" s="2" t="s">
        <v>18</v>
      </c>
      <c r="D21" s="6" t="s">
        <v>19</v>
      </c>
      <c r="E21" s="7">
        <v>643</v>
      </c>
      <c r="F21" s="11">
        <v>7000</v>
      </c>
      <c r="G21" s="11">
        <v>7840</v>
      </c>
      <c r="H21" s="9">
        <v>1400</v>
      </c>
      <c r="I21" s="5" t="s">
        <v>12</v>
      </c>
    </row>
    <row r="22" spans="1:9" ht="18" customHeight="1" x14ac:dyDescent="0.3">
      <c r="A22" s="2">
        <v>2020</v>
      </c>
      <c r="B22" s="2" t="s">
        <v>31</v>
      </c>
      <c r="C22" s="2" t="s">
        <v>16</v>
      </c>
      <c r="D22" s="6" t="s">
        <v>20</v>
      </c>
      <c r="E22" s="7">
        <v>455</v>
      </c>
      <c r="F22" s="11">
        <v>4578.6000000000004</v>
      </c>
      <c r="G22" s="11">
        <v>5128.0320000000002</v>
      </c>
      <c r="H22" s="9">
        <v>915.72000000000014</v>
      </c>
      <c r="I22" s="5" t="s">
        <v>12</v>
      </c>
    </row>
    <row r="23" spans="1:9" ht="18" customHeight="1" x14ac:dyDescent="0.3">
      <c r="A23" s="2">
        <v>2020</v>
      </c>
      <c r="B23" s="2" t="s">
        <v>31</v>
      </c>
      <c r="C23" s="2" t="s">
        <v>18</v>
      </c>
      <c r="D23" s="6" t="s">
        <v>21</v>
      </c>
      <c r="E23" s="8">
        <v>345</v>
      </c>
      <c r="F23" s="12">
        <v>7000</v>
      </c>
      <c r="G23" s="12">
        <v>7840</v>
      </c>
      <c r="H23" s="9">
        <v>1400</v>
      </c>
      <c r="I23" s="5" t="s">
        <v>12</v>
      </c>
    </row>
    <row r="24" spans="1:9" ht="18" customHeight="1" x14ac:dyDescent="0.3">
      <c r="A24" s="2">
        <v>2020</v>
      </c>
      <c r="B24" s="2" t="s">
        <v>31</v>
      </c>
      <c r="C24" s="2" t="s">
        <v>14</v>
      </c>
      <c r="D24" s="3" t="s">
        <v>22</v>
      </c>
      <c r="E24" s="4">
        <v>122</v>
      </c>
      <c r="F24" s="9">
        <v>100</v>
      </c>
      <c r="G24" s="9">
        <v>112</v>
      </c>
      <c r="H24" s="9">
        <v>20</v>
      </c>
      <c r="I24" s="5" t="s">
        <v>12</v>
      </c>
    </row>
    <row r="25" spans="1:9" ht="18" customHeight="1" x14ac:dyDescent="0.3">
      <c r="A25" s="2">
        <v>2020</v>
      </c>
      <c r="B25" s="2" t="s">
        <v>31</v>
      </c>
      <c r="C25" s="2" t="s">
        <v>23</v>
      </c>
      <c r="D25" s="6" t="s">
        <v>24</v>
      </c>
      <c r="E25" s="7">
        <v>78</v>
      </c>
      <c r="F25" s="11">
        <v>4577.2</v>
      </c>
      <c r="G25" s="11">
        <v>5126.4639999999999</v>
      </c>
      <c r="H25" s="9">
        <v>915.44</v>
      </c>
      <c r="I25" s="5" t="s">
        <v>12</v>
      </c>
    </row>
    <row r="26" spans="1:9" ht="18" customHeight="1" x14ac:dyDescent="0.3">
      <c r="A26" s="2">
        <v>2020</v>
      </c>
      <c r="B26" s="2" t="s">
        <v>31</v>
      </c>
      <c r="C26" s="2" t="s">
        <v>23</v>
      </c>
      <c r="D26" s="6" t="s">
        <v>25</v>
      </c>
      <c r="E26" s="7">
        <v>76</v>
      </c>
      <c r="F26" s="11">
        <v>4576.8999999999996</v>
      </c>
      <c r="G26" s="11">
        <v>5126.1279999999997</v>
      </c>
      <c r="H26" s="9">
        <v>915.38</v>
      </c>
      <c r="I26" s="5" t="s">
        <v>12</v>
      </c>
    </row>
    <row r="27" spans="1:9" ht="18" customHeight="1" x14ac:dyDescent="0.3">
      <c r="A27" s="2">
        <v>2020</v>
      </c>
      <c r="B27" s="2" t="s">
        <v>31</v>
      </c>
      <c r="C27" s="2" t="s">
        <v>23</v>
      </c>
      <c r="D27" s="6" t="s">
        <v>26</v>
      </c>
      <c r="E27" s="7">
        <v>46</v>
      </c>
      <c r="F27" s="11">
        <v>200</v>
      </c>
      <c r="G27" s="11">
        <v>224</v>
      </c>
      <c r="H27" s="9">
        <v>40</v>
      </c>
      <c r="I27" s="5" t="s">
        <v>12</v>
      </c>
    </row>
    <row r="28" spans="1:9" ht="18" customHeight="1" x14ac:dyDescent="0.3">
      <c r="A28" s="2">
        <v>2020</v>
      </c>
      <c r="B28" s="2" t="s">
        <v>31</v>
      </c>
      <c r="C28" s="2" t="s">
        <v>23</v>
      </c>
      <c r="D28" s="6" t="s">
        <v>27</v>
      </c>
      <c r="E28" s="7">
        <v>34</v>
      </c>
      <c r="F28" s="11">
        <v>4576.8</v>
      </c>
      <c r="G28" s="11">
        <v>5126.0160000000005</v>
      </c>
      <c r="H28" s="9">
        <v>915.36000000000013</v>
      </c>
      <c r="I28" s="5" t="s">
        <v>12</v>
      </c>
    </row>
    <row r="29" spans="1:9" ht="18" customHeight="1" x14ac:dyDescent="0.3">
      <c r="A29" s="2">
        <v>2020</v>
      </c>
      <c r="B29" s="2" t="s">
        <v>31</v>
      </c>
      <c r="C29" s="2" t="s">
        <v>14</v>
      </c>
      <c r="D29" s="3" t="s">
        <v>28</v>
      </c>
      <c r="E29" s="4">
        <v>7</v>
      </c>
      <c r="F29" s="9">
        <v>200</v>
      </c>
      <c r="G29" s="9">
        <v>224</v>
      </c>
      <c r="H29" s="9">
        <v>40</v>
      </c>
      <c r="I29" s="5" t="s">
        <v>12</v>
      </c>
    </row>
    <row r="30" spans="1:9" ht="18" customHeight="1" x14ac:dyDescent="0.3">
      <c r="A30" s="2">
        <v>2020</v>
      </c>
      <c r="B30" s="2" t="s">
        <v>31</v>
      </c>
      <c r="C30" s="2" t="s">
        <v>23</v>
      </c>
      <c r="D30" s="6" t="s">
        <v>30</v>
      </c>
      <c r="E30" s="7">
        <v>3</v>
      </c>
      <c r="F30" s="11">
        <v>4577.3</v>
      </c>
      <c r="G30" s="11">
        <v>5126.576</v>
      </c>
      <c r="H30" s="9">
        <v>915.46</v>
      </c>
      <c r="I30" s="5" t="s">
        <v>12</v>
      </c>
    </row>
    <row r="31" spans="1:9" ht="18" customHeight="1" x14ac:dyDescent="0.3">
      <c r="A31" s="2">
        <v>2020</v>
      </c>
      <c r="B31" s="2" t="s">
        <v>31</v>
      </c>
      <c r="C31" s="2" t="s">
        <v>29</v>
      </c>
      <c r="D31" s="6" t="s">
        <v>29</v>
      </c>
      <c r="E31" s="7">
        <v>2</v>
      </c>
      <c r="F31" s="11">
        <v>6600</v>
      </c>
      <c r="G31" s="11">
        <v>7392</v>
      </c>
      <c r="H31" s="9">
        <v>1320</v>
      </c>
      <c r="I31" s="5" t="s">
        <v>12</v>
      </c>
    </row>
    <row r="32" spans="1:9" ht="18" customHeight="1" x14ac:dyDescent="0.3">
      <c r="A32" s="2">
        <v>2020</v>
      </c>
      <c r="B32" s="2" t="s">
        <v>32</v>
      </c>
      <c r="C32" s="2" t="s">
        <v>10</v>
      </c>
      <c r="D32" s="3" t="s">
        <v>11</v>
      </c>
      <c r="E32" s="4">
        <v>3566</v>
      </c>
      <c r="F32" s="9">
        <v>4577.3</v>
      </c>
      <c r="G32" s="9">
        <v>5126.576</v>
      </c>
      <c r="H32" s="9">
        <v>915.46</v>
      </c>
      <c r="I32" s="5" t="s">
        <v>12</v>
      </c>
    </row>
    <row r="33" spans="1:9" ht="18" customHeight="1" x14ac:dyDescent="0.3">
      <c r="A33" s="2">
        <v>2020</v>
      </c>
      <c r="B33" s="2" t="s">
        <v>32</v>
      </c>
      <c r="C33" s="2" t="s">
        <v>10</v>
      </c>
      <c r="D33" s="3" t="s">
        <v>13</v>
      </c>
      <c r="E33" s="4">
        <v>2498</v>
      </c>
      <c r="F33" s="9">
        <v>8000</v>
      </c>
      <c r="G33" s="9">
        <v>8960</v>
      </c>
      <c r="H33" s="9">
        <v>1600</v>
      </c>
      <c r="I33" s="5" t="s">
        <v>12</v>
      </c>
    </row>
    <row r="34" spans="1:9" ht="18" customHeight="1" x14ac:dyDescent="0.3">
      <c r="A34" s="2">
        <v>2020</v>
      </c>
      <c r="B34" s="2" t="s">
        <v>32</v>
      </c>
      <c r="C34" s="2" t="s">
        <v>14</v>
      </c>
      <c r="D34" s="3" t="s">
        <v>15</v>
      </c>
      <c r="E34" s="4">
        <v>1245</v>
      </c>
      <c r="F34" s="9">
        <v>4577.2</v>
      </c>
      <c r="G34" s="9">
        <v>5126.4639999999999</v>
      </c>
      <c r="H34" s="9">
        <v>915.44</v>
      </c>
      <c r="I34" s="5" t="s">
        <v>12</v>
      </c>
    </row>
    <row r="35" spans="1:9" ht="18" customHeight="1" x14ac:dyDescent="0.3">
      <c r="A35" s="2">
        <v>2020</v>
      </c>
      <c r="B35" s="2" t="s">
        <v>32</v>
      </c>
      <c r="C35" s="2" t="s">
        <v>16</v>
      </c>
      <c r="D35" s="6" t="s">
        <v>17</v>
      </c>
      <c r="E35" s="7">
        <v>644</v>
      </c>
      <c r="F35" s="11">
        <v>5743.5</v>
      </c>
      <c r="G35" s="11">
        <v>6432.72</v>
      </c>
      <c r="H35" s="9">
        <v>1148.7</v>
      </c>
      <c r="I35" s="5" t="s">
        <v>12</v>
      </c>
    </row>
    <row r="36" spans="1:9" ht="18" customHeight="1" x14ac:dyDescent="0.3">
      <c r="A36" s="2">
        <v>2020</v>
      </c>
      <c r="B36" s="2" t="s">
        <v>32</v>
      </c>
      <c r="C36" s="2" t="s">
        <v>18</v>
      </c>
      <c r="D36" s="6" t="s">
        <v>19</v>
      </c>
      <c r="E36" s="7">
        <v>643</v>
      </c>
      <c r="F36" s="11">
        <v>7000</v>
      </c>
      <c r="G36" s="11">
        <v>7840</v>
      </c>
      <c r="H36" s="9">
        <v>1400</v>
      </c>
      <c r="I36" s="5" t="s">
        <v>12</v>
      </c>
    </row>
    <row r="37" spans="1:9" ht="18" customHeight="1" x14ac:dyDescent="0.3">
      <c r="A37" s="2">
        <v>2020</v>
      </c>
      <c r="B37" s="2" t="s">
        <v>32</v>
      </c>
      <c r="C37" s="2" t="s">
        <v>16</v>
      </c>
      <c r="D37" s="6" t="s">
        <v>20</v>
      </c>
      <c r="E37" s="7">
        <v>455</v>
      </c>
      <c r="F37" s="11">
        <v>4578.6000000000004</v>
      </c>
      <c r="G37" s="11">
        <v>5128.0320000000002</v>
      </c>
      <c r="H37" s="9">
        <v>915.72000000000014</v>
      </c>
      <c r="I37" s="5" t="s">
        <v>12</v>
      </c>
    </row>
    <row r="38" spans="1:9" ht="18" customHeight="1" x14ac:dyDescent="0.3">
      <c r="A38" s="2">
        <v>2020</v>
      </c>
      <c r="B38" s="2" t="s">
        <v>32</v>
      </c>
      <c r="C38" s="2" t="s">
        <v>18</v>
      </c>
      <c r="D38" s="6" t="s">
        <v>21</v>
      </c>
      <c r="E38" s="8">
        <v>345</v>
      </c>
      <c r="F38" s="12">
        <v>7000</v>
      </c>
      <c r="G38" s="12">
        <v>7840</v>
      </c>
      <c r="H38" s="9">
        <v>1400</v>
      </c>
      <c r="I38" s="5" t="s">
        <v>12</v>
      </c>
    </row>
    <row r="39" spans="1:9" ht="18" customHeight="1" x14ac:dyDescent="0.3">
      <c r="A39" s="2">
        <v>2020</v>
      </c>
      <c r="B39" s="2" t="s">
        <v>32</v>
      </c>
      <c r="C39" s="2" t="s">
        <v>14</v>
      </c>
      <c r="D39" s="3" t="s">
        <v>22</v>
      </c>
      <c r="E39" s="4">
        <v>122</v>
      </c>
      <c r="F39" s="9">
        <v>100</v>
      </c>
      <c r="G39" s="9">
        <v>112</v>
      </c>
      <c r="H39" s="9">
        <v>20</v>
      </c>
      <c r="I39" s="5" t="s">
        <v>12</v>
      </c>
    </row>
    <row r="40" spans="1:9" ht="18" customHeight="1" x14ac:dyDescent="0.3">
      <c r="A40" s="2">
        <v>2020</v>
      </c>
      <c r="B40" s="2" t="s">
        <v>32</v>
      </c>
      <c r="C40" s="2" t="s">
        <v>23</v>
      </c>
      <c r="D40" s="6" t="s">
        <v>24</v>
      </c>
      <c r="E40" s="7">
        <v>78</v>
      </c>
      <c r="F40" s="11">
        <v>4577.2</v>
      </c>
      <c r="G40" s="11">
        <v>5126.4639999999999</v>
      </c>
      <c r="H40" s="9">
        <v>915.44</v>
      </c>
      <c r="I40" s="5" t="s">
        <v>12</v>
      </c>
    </row>
    <row r="41" spans="1:9" ht="18" customHeight="1" x14ac:dyDescent="0.3">
      <c r="A41" s="2">
        <v>2020</v>
      </c>
      <c r="B41" s="2" t="s">
        <v>32</v>
      </c>
      <c r="C41" s="2" t="s">
        <v>23</v>
      </c>
      <c r="D41" s="6" t="s">
        <v>25</v>
      </c>
      <c r="E41" s="7">
        <v>76</v>
      </c>
      <c r="F41" s="11">
        <v>4576.8999999999996</v>
      </c>
      <c r="G41" s="11">
        <v>5126.1279999999997</v>
      </c>
      <c r="H41" s="9">
        <v>915.38</v>
      </c>
      <c r="I41" s="5" t="s">
        <v>12</v>
      </c>
    </row>
    <row r="42" spans="1:9" ht="18" customHeight="1" x14ac:dyDescent="0.3">
      <c r="A42" s="2">
        <v>2020</v>
      </c>
      <c r="B42" s="2" t="s">
        <v>32</v>
      </c>
      <c r="C42" s="2" t="s">
        <v>23</v>
      </c>
      <c r="D42" s="6" t="s">
        <v>26</v>
      </c>
      <c r="E42" s="7">
        <v>46</v>
      </c>
      <c r="F42" s="11">
        <v>200</v>
      </c>
      <c r="G42" s="11">
        <v>224</v>
      </c>
      <c r="H42" s="9">
        <v>40</v>
      </c>
      <c r="I42" s="5" t="s">
        <v>12</v>
      </c>
    </row>
    <row r="43" spans="1:9" ht="18" customHeight="1" x14ac:dyDescent="0.3">
      <c r="A43" s="2">
        <v>2020</v>
      </c>
      <c r="B43" s="2" t="s">
        <v>32</v>
      </c>
      <c r="C43" s="2" t="s">
        <v>23</v>
      </c>
      <c r="D43" s="6" t="s">
        <v>27</v>
      </c>
      <c r="E43" s="7">
        <v>34</v>
      </c>
      <c r="F43" s="11">
        <v>4576.8</v>
      </c>
      <c r="G43" s="11">
        <v>5126.0160000000005</v>
      </c>
      <c r="H43" s="9">
        <v>915.36000000000013</v>
      </c>
      <c r="I43" s="5" t="s">
        <v>33</v>
      </c>
    </row>
    <row r="44" spans="1:9" ht="18" customHeight="1" x14ac:dyDescent="0.3">
      <c r="A44" s="2">
        <v>2020</v>
      </c>
      <c r="B44" s="2" t="s">
        <v>32</v>
      </c>
      <c r="C44" s="2" t="s">
        <v>14</v>
      </c>
      <c r="D44" s="3" t="s">
        <v>28</v>
      </c>
      <c r="E44" s="4">
        <v>7</v>
      </c>
      <c r="F44" s="9">
        <v>200</v>
      </c>
      <c r="G44" s="9">
        <v>224</v>
      </c>
      <c r="H44" s="9">
        <v>40</v>
      </c>
      <c r="I44" s="5" t="s">
        <v>33</v>
      </c>
    </row>
    <row r="45" spans="1:9" ht="18" customHeight="1" x14ac:dyDescent="0.3">
      <c r="A45" s="2">
        <v>2020</v>
      </c>
      <c r="B45" s="2" t="s">
        <v>32</v>
      </c>
      <c r="C45" s="2" t="s">
        <v>23</v>
      </c>
      <c r="D45" s="6" t="s">
        <v>30</v>
      </c>
      <c r="E45" s="7">
        <v>3</v>
      </c>
      <c r="F45" s="11">
        <v>3333</v>
      </c>
      <c r="G45" s="11">
        <v>5126.576</v>
      </c>
      <c r="H45" s="9">
        <v>666.6</v>
      </c>
      <c r="I45" s="5" t="s">
        <v>33</v>
      </c>
    </row>
    <row r="46" spans="1:9" ht="18" customHeight="1" x14ac:dyDescent="0.3">
      <c r="A46" s="2">
        <v>2020</v>
      </c>
      <c r="B46" s="2" t="s">
        <v>32</v>
      </c>
      <c r="C46" s="2" t="s">
        <v>29</v>
      </c>
      <c r="D46" s="6" t="s">
        <v>29</v>
      </c>
      <c r="E46" s="7">
        <v>2</v>
      </c>
      <c r="F46" s="11">
        <v>6600</v>
      </c>
      <c r="G46" s="11">
        <v>7392</v>
      </c>
      <c r="H46" s="9">
        <v>1320</v>
      </c>
      <c r="I46" s="5" t="s">
        <v>33</v>
      </c>
    </row>
    <row r="47" spans="1:9" ht="18" customHeight="1" x14ac:dyDescent="0.3">
      <c r="A47" s="2">
        <v>2020</v>
      </c>
      <c r="B47" s="2" t="s">
        <v>34</v>
      </c>
      <c r="C47" s="2" t="s">
        <v>10</v>
      </c>
      <c r="D47" s="3" t="s">
        <v>11</v>
      </c>
      <c r="E47" s="4">
        <v>3566</v>
      </c>
      <c r="F47" s="9">
        <v>4577.3</v>
      </c>
      <c r="G47" s="9">
        <v>5126.576</v>
      </c>
      <c r="H47" s="9">
        <v>915.46</v>
      </c>
      <c r="I47" s="5" t="s">
        <v>33</v>
      </c>
    </row>
    <row r="48" spans="1:9" ht="18" customHeight="1" x14ac:dyDescent="0.3">
      <c r="A48" s="2">
        <v>2020</v>
      </c>
      <c r="B48" s="2" t="s">
        <v>34</v>
      </c>
      <c r="C48" s="2" t="s">
        <v>10</v>
      </c>
      <c r="D48" s="3" t="s">
        <v>13</v>
      </c>
      <c r="E48" s="4">
        <v>2498</v>
      </c>
      <c r="F48" s="9">
        <v>8000</v>
      </c>
      <c r="G48" s="9">
        <v>8960</v>
      </c>
      <c r="H48" s="9">
        <v>1600</v>
      </c>
      <c r="I48" s="5" t="s">
        <v>33</v>
      </c>
    </row>
    <row r="49" spans="1:9" ht="18" customHeight="1" x14ac:dyDescent="0.3">
      <c r="A49" s="2">
        <v>2020</v>
      </c>
      <c r="B49" s="2" t="s">
        <v>34</v>
      </c>
      <c r="C49" s="2" t="s">
        <v>14</v>
      </c>
      <c r="D49" s="3" t="s">
        <v>15</v>
      </c>
      <c r="E49" s="4">
        <v>1245</v>
      </c>
      <c r="F49" s="9">
        <v>4577.2</v>
      </c>
      <c r="G49" s="9">
        <v>5126.4639999999999</v>
      </c>
      <c r="H49" s="9">
        <v>915.44</v>
      </c>
      <c r="I49" s="5" t="s">
        <v>33</v>
      </c>
    </row>
    <row r="50" spans="1:9" ht="18" customHeight="1" x14ac:dyDescent="0.3">
      <c r="A50" s="2">
        <v>2020</v>
      </c>
      <c r="B50" s="2" t="s">
        <v>34</v>
      </c>
      <c r="C50" s="2" t="s">
        <v>16</v>
      </c>
      <c r="D50" s="6" t="s">
        <v>17</v>
      </c>
      <c r="E50" s="7">
        <v>644</v>
      </c>
      <c r="F50" s="11">
        <v>5743.5</v>
      </c>
      <c r="G50" s="11">
        <v>6432.72</v>
      </c>
      <c r="H50" s="9">
        <v>1148.7</v>
      </c>
      <c r="I50" s="5" t="s">
        <v>33</v>
      </c>
    </row>
    <row r="51" spans="1:9" ht="18" customHeight="1" x14ac:dyDescent="0.3">
      <c r="A51" s="2">
        <v>2020</v>
      </c>
      <c r="B51" s="2" t="s">
        <v>34</v>
      </c>
      <c r="C51" s="2" t="s">
        <v>18</v>
      </c>
      <c r="D51" s="6" t="s">
        <v>19</v>
      </c>
      <c r="E51" s="7">
        <v>643</v>
      </c>
      <c r="F51" s="11">
        <v>7000</v>
      </c>
      <c r="G51" s="11">
        <v>7840</v>
      </c>
      <c r="H51" s="9">
        <v>1400</v>
      </c>
      <c r="I51" s="5" t="s">
        <v>33</v>
      </c>
    </row>
    <row r="52" spans="1:9" ht="18" customHeight="1" x14ac:dyDescent="0.3">
      <c r="A52" s="2">
        <v>2020</v>
      </c>
      <c r="B52" s="2" t="s">
        <v>34</v>
      </c>
      <c r="C52" s="2" t="s">
        <v>16</v>
      </c>
      <c r="D52" s="6" t="s">
        <v>20</v>
      </c>
      <c r="E52" s="7">
        <v>455</v>
      </c>
      <c r="F52" s="11">
        <v>4578.6000000000004</v>
      </c>
      <c r="G52" s="11">
        <v>5128.0320000000002</v>
      </c>
      <c r="H52" s="9">
        <v>915.72000000000014</v>
      </c>
      <c r="I52" s="5" t="s">
        <v>33</v>
      </c>
    </row>
    <row r="53" spans="1:9" ht="18" customHeight="1" x14ac:dyDescent="0.3">
      <c r="A53" s="2">
        <v>2020</v>
      </c>
      <c r="B53" s="2" t="s">
        <v>34</v>
      </c>
      <c r="C53" s="2" t="s">
        <v>18</v>
      </c>
      <c r="D53" s="6" t="s">
        <v>21</v>
      </c>
      <c r="E53" s="8">
        <v>345</v>
      </c>
      <c r="F53" s="12">
        <v>7000</v>
      </c>
      <c r="G53" s="12">
        <v>7840</v>
      </c>
      <c r="H53" s="9">
        <v>1400</v>
      </c>
      <c r="I53" s="5" t="s">
        <v>33</v>
      </c>
    </row>
    <row r="54" spans="1:9" ht="18" customHeight="1" x14ac:dyDescent="0.3">
      <c r="A54" s="2">
        <v>2020</v>
      </c>
      <c r="B54" s="2" t="s">
        <v>34</v>
      </c>
      <c r="C54" s="2" t="s">
        <v>14</v>
      </c>
      <c r="D54" s="3" t="s">
        <v>22</v>
      </c>
      <c r="E54" s="4">
        <v>122</v>
      </c>
      <c r="F54" s="9">
        <v>100</v>
      </c>
      <c r="G54" s="9">
        <v>112</v>
      </c>
      <c r="H54" s="9">
        <v>20</v>
      </c>
      <c r="I54" s="5" t="s">
        <v>33</v>
      </c>
    </row>
    <row r="55" spans="1:9" ht="18" customHeight="1" x14ac:dyDescent="0.3">
      <c r="A55" s="2">
        <v>2020</v>
      </c>
      <c r="B55" s="2" t="s">
        <v>34</v>
      </c>
      <c r="C55" s="2" t="s">
        <v>23</v>
      </c>
      <c r="D55" s="6" t="s">
        <v>24</v>
      </c>
      <c r="E55" s="7">
        <v>78</v>
      </c>
      <c r="F55" s="11">
        <v>4577.2</v>
      </c>
      <c r="G55" s="11">
        <v>5126.4639999999999</v>
      </c>
      <c r="H55" s="9">
        <v>915.44</v>
      </c>
      <c r="I55" s="5" t="s">
        <v>33</v>
      </c>
    </row>
    <row r="56" spans="1:9" ht="18" customHeight="1" x14ac:dyDescent="0.3">
      <c r="A56" s="2">
        <v>2020</v>
      </c>
      <c r="B56" s="2" t="s">
        <v>34</v>
      </c>
      <c r="C56" s="2" t="s">
        <v>23</v>
      </c>
      <c r="D56" s="6" t="s">
        <v>25</v>
      </c>
      <c r="E56" s="7">
        <v>76</v>
      </c>
      <c r="F56" s="11">
        <v>4576.8999999999996</v>
      </c>
      <c r="G56" s="11">
        <v>5126.1279999999997</v>
      </c>
      <c r="H56" s="9">
        <v>915.38</v>
      </c>
      <c r="I56" s="5" t="s">
        <v>33</v>
      </c>
    </row>
    <row r="57" spans="1:9" ht="18" customHeight="1" x14ac:dyDescent="0.3">
      <c r="A57" s="2">
        <v>2020</v>
      </c>
      <c r="B57" s="2" t="s">
        <v>34</v>
      </c>
      <c r="C57" s="2" t="s">
        <v>23</v>
      </c>
      <c r="D57" s="6" t="s">
        <v>26</v>
      </c>
      <c r="E57" s="7">
        <v>46</v>
      </c>
      <c r="F57" s="11">
        <v>200</v>
      </c>
      <c r="G57" s="11">
        <v>224</v>
      </c>
      <c r="H57" s="9">
        <v>40</v>
      </c>
      <c r="I57" s="5" t="s">
        <v>33</v>
      </c>
    </row>
    <row r="58" spans="1:9" ht="18" customHeight="1" x14ac:dyDescent="0.3">
      <c r="A58" s="2">
        <v>2020</v>
      </c>
      <c r="B58" s="2" t="s">
        <v>34</v>
      </c>
      <c r="C58" s="2" t="s">
        <v>23</v>
      </c>
      <c r="D58" s="6" t="s">
        <v>27</v>
      </c>
      <c r="E58" s="7">
        <v>34</v>
      </c>
      <c r="F58" s="11">
        <v>4576.8</v>
      </c>
      <c r="G58" s="11">
        <v>5126.0160000000005</v>
      </c>
      <c r="H58" s="9">
        <v>915.36000000000013</v>
      </c>
      <c r="I58" s="5" t="s">
        <v>33</v>
      </c>
    </row>
    <row r="59" spans="1:9" ht="18" customHeight="1" x14ac:dyDescent="0.3">
      <c r="A59" s="2">
        <v>2020</v>
      </c>
      <c r="B59" s="2" t="s">
        <v>34</v>
      </c>
      <c r="C59" s="2" t="s">
        <v>14</v>
      </c>
      <c r="D59" s="3" t="s">
        <v>28</v>
      </c>
      <c r="E59" s="4">
        <v>7</v>
      </c>
      <c r="F59" s="9">
        <v>200</v>
      </c>
      <c r="G59" s="9">
        <v>224</v>
      </c>
      <c r="H59" s="9">
        <v>40</v>
      </c>
      <c r="I59" s="5" t="s">
        <v>33</v>
      </c>
    </row>
    <row r="60" spans="1:9" ht="18" customHeight="1" x14ac:dyDescent="0.3">
      <c r="A60" s="2">
        <v>2020</v>
      </c>
      <c r="B60" s="2" t="s">
        <v>34</v>
      </c>
      <c r="C60" s="2" t="s">
        <v>23</v>
      </c>
      <c r="D60" s="6" t="s">
        <v>30</v>
      </c>
      <c r="E60" s="7">
        <v>3</v>
      </c>
      <c r="F60" s="11">
        <v>4577.3</v>
      </c>
      <c r="G60" s="11">
        <v>5126.576</v>
      </c>
      <c r="H60" s="9">
        <v>915.46</v>
      </c>
      <c r="I60" s="5" t="s">
        <v>33</v>
      </c>
    </row>
    <row r="61" spans="1:9" ht="18" customHeight="1" x14ac:dyDescent="0.3">
      <c r="A61" s="2">
        <v>2020</v>
      </c>
      <c r="B61" s="2" t="s">
        <v>34</v>
      </c>
      <c r="C61" s="2" t="s">
        <v>29</v>
      </c>
      <c r="D61" s="6" t="s">
        <v>29</v>
      </c>
      <c r="E61" s="7">
        <v>2</v>
      </c>
      <c r="F61" s="11">
        <v>6600</v>
      </c>
      <c r="G61" s="11">
        <v>7392</v>
      </c>
      <c r="H61" s="9">
        <v>1320</v>
      </c>
      <c r="I61" s="5" t="s">
        <v>33</v>
      </c>
    </row>
    <row r="62" spans="1:9" ht="18" customHeight="1" x14ac:dyDescent="0.3">
      <c r="A62" s="2">
        <v>2020</v>
      </c>
      <c r="B62" s="2" t="s">
        <v>35</v>
      </c>
      <c r="C62" s="2" t="s">
        <v>10</v>
      </c>
      <c r="D62" s="3" t="s">
        <v>11</v>
      </c>
      <c r="E62" s="4">
        <v>3566</v>
      </c>
      <c r="F62" s="9">
        <v>4577.3</v>
      </c>
      <c r="G62" s="9">
        <v>5126.576</v>
      </c>
      <c r="H62" s="9">
        <v>915.46</v>
      </c>
      <c r="I62" s="5" t="s">
        <v>33</v>
      </c>
    </row>
    <row r="63" spans="1:9" ht="18" customHeight="1" x14ac:dyDescent="0.3">
      <c r="A63" s="2">
        <v>2020</v>
      </c>
      <c r="B63" s="2" t="s">
        <v>35</v>
      </c>
      <c r="C63" s="2" t="s">
        <v>10</v>
      </c>
      <c r="D63" s="3" t="s">
        <v>13</v>
      </c>
      <c r="E63" s="4">
        <v>2498</v>
      </c>
      <c r="F63" s="9">
        <v>8000</v>
      </c>
      <c r="G63" s="9">
        <v>8960</v>
      </c>
      <c r="H63" s="9">
        <v>1600</v>
      </c>
      <c r="I63" s="5" t="s">
        <v>33</v>
      </c>
    </row>
    <row r="64" spans="1:9" ht="18" customHeight="1" x14ac:dyDescent="0.3">
      <c r="A64" s="2">
        <v>2020</v>
      </c>
      <c r="B64" s="2" t="s">
        <v>35</v>
      </c>
      <c r="C64" s="2" t="s">
        <v>14</v>
      </c>
      <c r="D64" s="3" t="s">
        <v>15</v>
      </c>
      <c r="E64" s="4">
        <v>1245</v>
      </c>
      <c r="F64" s="9">
        <v>4577.2</v>
      </c>
      <c r="G64" s="9">
        <v>5126.4639999999999</v>
      </c>
      <c r="H64" s="9">
        <v>915.44</v>
      </c>
      <c r="I64" s="5" t="s">
        <v>33</v>
      </c>
    </row>
    <row r="65" spans="1:9" ht="18" customHeight="1" x14ac:dyDescent="0.3">
      <c r="A65" s="2">
        <v>2020</v>
      </c>
      <c r="B65" s="2" t="s">
        <v>35</v>
      </c>
      <c r="C65" s="2" t="s">
        <v>16</v>
      </c>
      <c r="D65" s="6" t="s">
        <v>17</v>
      </c>
      <c r="E65" s="7">
        <v>644</v>
      </c>
      <c r="F65" s="11">
        <v>5743.5</v>
      </c>
      <c r="G65" s="11">
        <v>6432.72</v>
      </c>
      <c r="H65" s="9">
        <v>1148.7</v>
      </c>
      <c r="I65" s="5" t="s">
        <v>33</v>
      </c>
    </row>
    <row r="66" spans="1:9" ht="18" customHeight="1" x14ac:dyDescent="0.3">
      <c r="A66" s="2">
        <v>2020</v>
      </c>
      <c r="B66" s="2" t="s">
        <v>35</v>
      </c>
      <c r="C66" s="2" t="s">
        <v>18</v>
      </c>
      <c r="D66" s="6" t="s">
        <v>19</v>
      </c>
      <c r="E66" s="7">
        <v>643</v>
      </c>
      <c r="F66" s="11">
        <v>7000</v>
      </c>
      <c r="G66" s="11">
        <v>7840</v>
      </c>
      <c r="H66" s="9">
        <v>1400</v>
      </c>
      <c r="I66" s="5" t="s">
        <v>12</v>
      </c>
    </row>
    <row r="67" spans="1:9" ht="18" customHeight="1" x14ac:dyDescent="0.3">
      <c r="A67" s="2">
        <v>2020</v>
      </c>
      <c r="B67" s="2" t="s">
        <v>35</v>
      </c>
      <c r="C67" s="2" t="s">
        <v>16</v>
      </c>
      <c r="D67" s="6" t="s">
        <v>20</v>
      </c>
      <c r="E67" s="7">
        <v>455</v>
      </c>
      <c r="F67" s="11">
        <v>4578.6000000000004</v>
      </c>
      <c r="G67" s="11">
        <v>5128.0320000000002</v>
      </c>
      <c r="H67" s="9">
        <v>915.72000000000014</v>
      </c>
      <c r="I67" s="5" t="s">
        <v>12</v>
      </c>
    </row>
    <row r="68" spans="1:9" ht="18" customHeight="1" x14ac:dyDescent="0.3">
      <c r="A68" s="2">
        <v>2020</v>
      </c>
      <c r="B68" s="2" t="s">
        <v>35</v>
      </c>
      <c r="C68" s="2" t="s">
        <v>18</v>
      </c>
      <c r="D68" s="6" t="s">
        <v>21</v>
      </c>
      <c r="E68" s="8">
        <v>345</v>
      </c>
      <c r="F68" s="12">
        <v>7000</v>
      </c>
      <c r="G68" s="12">
        <v>7840</v>
      </c>
      <c r="H68" s="9">
        <v>1400</v>
      </c>
      <c r="I68" s="5" t="s">
        <v>12</v>
      </c>
    </row>
    <row r="69" spans="1:9" ht="18" customHeight="1" x14ac:dyDescent="0.3">
      <c r="A69" s="2">
        <v>2020</v>
      </c>
      <c r="B69" s="2" t="s">
        <v>35</v>
      </c>
      <c r="C69" s="2" t="s">
        <v>14</v>
      </c>
      <c r="D69" s="3" t="s">
        <v>22</v>
      </c>
      <c r="E69" s="4">
        <v>122</v>
      </c>
      <c r="F69" s="9">
        <v>100</v>
      </c>
      <c r="G69" s="9">
        <v>112</v>
      </c>
      <c r="H69" s="9">
        <v>20</v>
      </c>
      <c r="I69" s="5" t="s">
        <v>12</v>
      </c>
    </row>
    <row r="70" spans="1:9" ht="18" customHeight="1" x14ac:dyDescent="0.3">
      <c r="A70" s="2">
        <v>2020</v>
      </c>
      <c r="B70" s="2" t="s">
        <v>35</v>
      </c>
      <c r="C70" s="2" t="s">
        <v>23</v>
      </c>
      <c r="D70" s="6" t="s">
        <v>24</v>
      </c>
      <c r="E70" s="7">
        <v>78</v>
      </c>
      <c r="F70" s="11">
        <v>4577.2</v>
      </c>
      <c r="G70" s="11">
        <v>5126.4639999999999</v>
      </c>
      <c r="H70" s="9">
        <v>915.44</v>
      </c>
      <c r="I70" s="5" t="s">
        <v>12</v>
      </c>
    </row>
    <row r="71" spans="1:9" ht="18" customHeight="1" x14ac:dyDescent="0.3">
      <c r="A71" s="2">
        <v>2020</v>
      </c>
      <c r="B71" s="2" t="s">
        <v>35</v>
      </c>
      <c r="C71" s="2" t="s">
        <v>23</v>
      </c>
      <c r="D71" s="6" t="s">
        <v>25</v>
      </c>
      <c r="E71" s="7">
        <v>76</v>
      </c>
      <c r="F71" s="11">
        <v>4576.8999999999996</v>
      </c>
      <c r="G71" s="11">
        <v>5126.1279999999997</v>
      </c>
      <c r="H71" s="9">
        <v>915.38</v>
      </c>
      <c r="I71" s="5" t="s">
        <v>12</v>
      </c>
    </row>
    <row r="72" spans="1:9" ht="18" customHeight="1" x14ac:dyDescent="0.3">
      <c r="A72" s="2">
        <v>2020</v>
      </c>
      <c r="B72" s="2" t="s">
        <v>35</v>
      </c>
      <c r="C72" s="2" t="s">
        <v>23</v>
      </c>
      <c r="D72" s="6" t="s">
        <v>26</v>
      </c>
      <c r="E72" s="7">
        <v>46</v>
      </c>
      <c r="F72" s="11">
        <v>200</v>
      </c>
      <c r="G72" s="11">
        <v>224</v>
      </c>
      <c r="H72" s="9">
        <v>40</v>
      </c>
      <c r="I72" s="5" t="s">
        <v>12</v>
      </c>
    </row>
    <row r="73" spans="1:9" ht="18" customHeight="1" x14ac:dyDescent="0.3">
      <c r="A73" s="2">
        <v>2020</v>
      </c>
      <c r="B73" s="2" t="s">
        <v>35</v>
      </c>
      <c r="C73" s="2" t="s">
        <v>23</v>
      </c>
      <c r="D73" s="6" t="s">
        <v>27</v>
      </c>
      <c r="E73" s="7">
        <v>34</v>
      </c>
      <c r="F73" s="11">
        <v>4576.8</v>
      </c>
      <c r="G73" s="11">
        <v>5126.0160000000005</v>
      </c>
      <c r="H73" s="9">
        <v>915.36000000000013</v>
      </c>
      <c r="I73" s="5" t="s">
        <v>12</v>
      </c>
    </row>
    <row r="74" spans="1:9" ht="18" customHeight="1" x14ac:dyDescent="0.3">
      <c r="A74" s="2">
        <v>2020</v>
      </c>
      <c r="B74" s="2" t="s">
        <v>35</v>
      </c>
      <c r="C74" s="2" t="s">
        <v>14</v>
      </c>
      <c r="D74" s="3" t="s">
        <v>28</v>
      </c>
      <c r="E74" s="4">
        <v>7</v>
      </c>
      <c r="F74" s="9">
        <v>200</v>
      </c>
      <c r="G74" s="9">
        <v>224</v>
      </c>
      <c r="H74" s="9">
        <v>40</v>
      </c>
      <c r="I74" s="5" t="s">
        <v>12</v>
      </c>
    </row>
    <row r="75" spans="1:9" ht="18" customHeight="1" x14ac:dyDescent="0.3">
      <c r="A75" s="2">
        <v>2020</v>
      </c>
      <c r="B75" s="2" t="s">
        <v>35</v>
      </c>
      <c r="C75" s="2" t="s">
        <v>23</v>
      </c>
      <c r="D75" s="6" t="s">
        <v>30</v>
      </c>
      <c r="E75" s="7">
        <v>3</v>
      </c>
      <c r="F75" s="11">
        <v>4577.3</v>
      </c>
      <c r="G75" s="11">
        <v>5126.576</v>
      </c>
      <c r="H75" s="9">
        <v>915.46</v>
      </c>
      <c r="I75" s="5" t="s">
        <v>12</v>
      </c>
    </row>
    <row r="76" spans="1:9" ht="18" customHeight="1" x14ac:dyDescent="0.3">
      <c r="A76" s="2">
        <v>2020</v>
      </c>
      <c r="B76" s="2" t="s">
        <v>35</v>
      </c>
      <c r="C76" s="2" t="s">
        <v>29</v>
      </c>
      <c r="D76" s="6" t="s">
        <v>29</v>
      </c>
      <c r="E76" s="7">
        <v>2</v>
      </c>
      <c r="F76" s="11">
        <v>6600</v>
      </c>
      <c r="G76" s="11">
        <v>7392</v>
      </c>
      <c r="H76" s="9">
        <v>1320</v>
      </c>
      <c r="I76" s="5" t="s">
        <v>12</v>
      </c>
    </row>
    <row r="77" spans="1:9" ht="18" customHeight="1" x14ac:dyDescent="0.3">
      <c r="A77" s="2">
        <v>2020</v>
      </c>
      <c r="B77" s="2" t="s">
        <v>36</v>
      </c>
      <c r="C77" s="2" t="s">
        <v>10</v>
      </c>
      <c r="D77" s="3" t="s">
        <v>11</v>
      </c>
      <c r="E77" s="4">
        <v>3566</v>
      </c>
      <c r="F77" s="9">
        <v>4577.3</v>
      </c>
      <c r="G77" s="9">
        <v>5126.576</v>
      </c>
      <c r="H77" s="9">
        <v>915.46</v>
      </c>
      <c r="I77" s="5" t="s">
        <v>12</v>
      </c>
    </row>
    <row r="78" spans="1:9" ht="18" customHeight="1" x14ac:dyDescent="0.3">
      <c r="A78" s="2">
        <v>2020</v>
      </c>
      <c r="B78" s="2" t="s">
        <v>36</v>
      </c>
      <c r="C78" s="2" t="s">
        <v>10</v>
      </c>
      <c r="D78" s="3" t="s">
        <v>13</v>
      </c>
      <c r="E78" s="4">
        <v>2498</v>
      </c>
      <c r="F78" s="9">
        <v>8000</v>
      </c>
      <c r="G78" s="9">
        <v>8960</v>
      </c>
      <c r="H78" s="9">
        <v>1600</v>
      </c>
      <c r="I78" s="5" t="s">
        <v>12</v>
      </c>
    </row>
    <row r="79" spans="1:9" ht="18" customHeight="1" x14ac:dyDescent="0.3">
      <c r="A79" s="2">
        <v>2020</v>
      </c>
      <c r="B79" s="2" t="s">
        <v>36</v>
      </c>
      <c r="C79" s="2" t="s">
        <v>14</v>
      </c>
      <c r="D79" s="3" t="s">
        <v>15</v>
      </c>
      <c r="E79" s="4">
        <v>1245</v>
      </c>
      <c r="F79" s="9">
        <v>4577.2</v>
      </c>
      <c r="G79" s="9">
        <v>5126.4639999999999</v>
      </c>
      <c r="H79" s="9">
        <v>915.44</v>
      </c>
      <c r="I79" s="5" t="s">
        <v>12</v>
      </c>
    </row>
    <row r="80" spans="1:9" ht="18" customHeight="1" x14ac:dyDescent="0.3">
      <c r="A80" s="2">
        <v>2020</v>
      </c>
      <c r="B80" s="2" t="s">
        <v>36</v>
      </c>
      <c r="C80" s="2" t="s">
        <v>16</v>
      </c>
      <c r="D80" s="6" t="s">
        <v>17</v>
      </c>
      <c r="E80" s="7">
        <v>644</v>
      </c>
      <c r="F80" s="11">
        <v>5743.5</v>
      </c>
      <c r="G80" s="11">
        <v>6432.72</v>
      </c>
      <c r="H80" s="9">
        <v>1148.7</v>
      </c>
      <c r="I80" s="5" t="s">
        <v>12</v>
      </c>
    </row>
    <row r="81" spans="1:9" ht="18" customHeight="1" x14ac:dyDescent="0.3">
      <c r="A81" s="2">
        <v>2020</v>
      </c>
      <c r="B81" s="2" t="s">
        <v>36</v>
      </c>
      <c r="C81" s="2" t="s">
        <v>18</v>
      </c>
      <c r="D81" s="6" t="s">
        <v>19</v>
      </c>
      <c r="E81" s="7">
        <v>643</v>
      </c>
      <c r="F81" s="11">
        <v>7000</v>
      </c>
      <c r="G81" s="11">
        <v>7840</v>
      </c>
      <c r="H81" s="9">
        <v>1400</v>
      </c>
      <c r="I81" s="5" t="s">
        <v>12</v>
      </c>
    </row>
    <row r="82" spans="1:9" ht="18" customHeight="1" x14ac:dyDescent="0.3">
      <c r="A82" s="2">
        <v>2020</v>
      </c>
      <c r="B82" s="2" t="s">
        <v>36</v>
      </c>
      <c r="C82" s="2" t="s">
        <v>16</v>
      </c>
      <c r="D82" s="6" t="s">
        <v>20</v>
      </c>
      <c r="E82" s="7">
        <v>455</v>
      </c>
      <c r="F82" s="11">
        <v>4578.6000000000004</v>
      </c>
      <c r="G82" s="11">
        <v>5128.0320000000002</v>
      </c>
      <c r="H82" s="9">
        <v>915.72000000000014</v>
      </c>
      <c r="I82" s="5" t="s">
        <v>12</v>
      </c>
    </row>
    <row r="83" spans="1:9" ht="18" customHeight="1" x14ac:dyDescent="0.3">
      <c r="A83" s="2">
        <v>2020</v>
      </c>
      <c r="B83" s="2" t="s">
        <v>36</v>
      </c>
      <c r="C83" s="2" t="s">
        <v>18</v>
      </c>
      <c r="D83" s="6" t="s">
        <v>21</v>
      </c>
      <c r="E83" s="8">
        <v>345</v>
      </c>
      <c r="F83" s="12">
        <v>7000</v>
      </c>
      <c r="G83" s="12">
        <v>7840</v>
      </c>
      <c r="H83" s="9">
        <v>1400</v>
      </c>
      <c r="I83" s="5" t="s">
        <v>12</v>
      </c>
    </row>
    <row r="84" spans="1:9" ht="18" customHeight="1" x14ac:dyDescent="0.3">
      <c r="A84" s="2">
        <v>2020</v>
      </c>
      <c r="B84" s="2" t="s">
        <v>36</v>
      </c>
      <c r="C84" s="2" t="s">
        <v>14</v>
      </c>
      <c r="D84" s="3" t="s">
        <v>22</v>
      </c>
      <c r="E84" s="4">
        <v>122</v>
      </c>
      <c r="F84" s="9">
        <v>100</v>
      </c>
      <c r="G84" s="9">
        <v>112</v>
      </c>
      <c r="H84" s="9">
        <v>20</v>
      </c>
      <c r="I84" s="5" t="s">
        <v>12</v>
      </c>
    </row>
    <row r="85" spans="1:9" ht="18" customHeight="1" x14ac:dyDescent="0.3">
      <c r="A85" s="2">
        <v>2020</v>
      </c>
      <c r="B85" s="2" t="s">
        <v>36</v>
      </c>
      <c r="C85" s="2" t="s">
        <v>23</v>
      </c>
      <c r="D85" s="6" t="s">
        <v>24</v>
      </c>
      <c r="E85" s="7">
        <v>78</v>
      </c>
      <c r="F85" s="11">
        <v>4577.2</v>
      </c>
      <c r="G85" s="11">
        <v>5126.4639999999999</v>
      </c>
      <c r="H85" s="9">
        <v>915.44</v>
      </c>
      <c r="I85" s="5" t="s">
        <v>12</v>
      </c>
    </row>
    <row r="86" spans="1:9" ht="18" customHeight="1" x14ac:dyDescent="0.3">
      <c r="A86" s="2">
        <v>2020</v>
      </c>
      <c r="B86" s="2" t="s">
        <v>36</v>
      </c>
      <c r="C86" s="2" t="s">
        <v>23</v>
      </c>
      <c r="D86" s="6" t="s">
        <v>25</v>
      </c>
      <c r="E86" s="7">
        <v>76</v>
      </c>
      <c r="F86" s="11">
        <v>4576.8999999999996</v>
      </c>
      <c r="G86" s="11">
        <v>5126.1279999999997</v>
      </c>
      <c r="H86" s="9">
        <v>915.38</v>
      </c>
      <c r="I86" s="5" t="s">
        <v>12</v>
      </c>
    </row>
    <row r="87" spans="1:9" ht="18" customHeight="1" x14ac:dyDescent="0.3">
      <c r="A87" s="2">
        <v>2020</v>
      </c>
      <c r="B87" s="2" t="s">
        <v>36</v>
      </c>
      <c r="C87" s="2" t="s">
        <v>23</v>
      </c>
      <c r="D87" s="6" t="s">
        <v>26</v>
      </c>
      <c r="E87" s="7">
        <v>46</v>
      </c>
      <c r="F87" s="11">
        <v>200</v>
      </c>
      <c r="G87" s="11">
        <v>224</v>
      </c>
      <c r="H87" s="9">
        <v>40</v>
      </c>
      <c r="I87" s="5" t="s">
        <v>12</v>
      </c>
    </row>
    <row r="88" spans="1:9" ht="18" customHeight="1" x14ac:dyDescent="0.3">
      <c r="A88" s="2">
        <v>2020</v>
      </c>
      <c r="B88" s="2" t="s">
        <v>36</v>
      </c>
      <c r="C88" s="2" t="s">
        <v>23</v>
      </c>
      <c r="D88" s="6" t="s">
        <v>27</v>
      </c>
      <c r="E88" s="7">
        <v>34</v>
      </c>
      <c r="F88" s="11">
        <v>4576.8</v>
      </c>
      <c r="G88" s="11">
        <v>5126.0160000000005</v>
      </c>
      <c r="H88" s="9">
        <v>915.36000000000013</v>
      </c>
      <c r="I88" s="5" t="s">
        <v>12</v>
      </c>
    </row>
    <row r="89" spans="1:9" ht="18" customHeight="1" x14ac:dyDescent="0.3">
      <c r="A89" s="2">
        <v>2020</v>
      </c>
      <c r="B89" s="2" t="s">
        <v>36</v>
      </c>
      <c r="C89" s="2" t="s">
        <v>14</v>
      </c>
      <c r="D89" s="3" t="s">
        <v>28</v>
      </c>
      <c r="E89" s="4">
        <v>7</v>
      </c>
      <c r="F89" s="9">
        <v>200</v>
      </c>
      <c r="G89" s="9">
        <v>224</v>
      </c>
      <c r="H89" s="9">
        <v>40</v>
      </c>
      <c r="I89" s="5" t="s">
        <v>12</v>
      </c>
    </row>
    <row r="90" spans="1:9" ht="18" customHeight="1" x14ac:dyDescent="0.3">
      <c r="A90" s="2">
        <v>2020</v>
      </c>
      <c r="B90" s="2" t="s">
        <v>36</v>
      </c>
      <c r="C90" s="2" t="s">
        <v>29</v>
      </c>
      <c r="D90" s="6" t="s">
        <v>29</v>
      </c>
      <c r="E90" s="7">
        <v>3</v>
      </c>
      <c r="F90" s="11">
        <v>6600</v>
      </c>
      <c r="G90" s="11">
        <v>7392</v>
      </c>
      <c r="H90" s="9">
        <v>1320</v>
      </c>
      <c r="I90" s="5" t="s">
        <v>12</v>
      </c>
    </row>
    <row r="91" spans="1:9" ht="18" customHeight="1" x14ac:dyDescent="0.3">
      <c r="A91" s="2">
        <v>2020</v>
      </c>
      <c r="B91" s="2" t="s">
        <v>36</v>
      </c>
      <c r="C91" s="2" t="s">
        <v>23</v>
      </c>
      <c r="D91" s="6" t="s">
        <v>30</v>
      </c>
      <c r="E91" s="7">
        <v>3</v>
      </c>
      <c r="F91" s="11">
        <v>4577.3</v>
      </c>
      <c r="G91" s="11">
        <v>5126.576</v>
      </c>
      <c r="H91" s="9">
        <v>915.46</v>
      </c>
      <c r="I91" s="5" t="s">
        <v>12</v>
      </c>
    </row>
    <row r="92" spans="1:9" ht="18" customHeight="1" x14ac:dyDescent="0.3">
      <c r="A92" s="2">
        <v>2020</v>
      </c>
      <c r="B92" s="2" t="s">
        <v>37</v>
      </c>
      <c r="C92" s="2" t="s">
        <v>10</v>
      </c>
      <c r="D92" s="3" t="s">
        <v>11</v>
      </c>
      <c r="E92" s="4">
        <v>3566</v>
      </c>
      <c r="F92" s="9">
        <v>4577.3</v>
      </c>
      <c r="G92" s="9">
        <v>5126.576</v>
      </c>
      <c r="H92" s="9">
        <v>915.46</v>
      </c>
      <c r="I92" s="5" t="s">
        <v>12</v>
      </c>
    </row>
    <row r="93" spans="1:9" ht="18" customHeight="1" x14ac:dyDescent="0.3">
      <c r="A93" s="2">
        <v>2020</v>
      </c>
      <c r="B93" s="2" t="s">
        <v>37</v>
      </c>
      <c r="C93" s="2" t="s">
        <v>10</v>
      </c>
      <c r="D93" s="3" t="s">
        <v>13</v>
      </c>
      <c r="E93" s="4">
        <v>2498</v>
      </c>
      <c r="F93" s="9">
        <v>8000</v>
      </c>
      <c r="G93" s="9">
        <v>8960</v>
      </c>
      <c r="H93" s="9">
        <v>1600</v>
      </c>
      <c r="I93" s="5" t="s">
        <v>12</v>
      </c>
    </row>
    <row r="94" spans="1:9" ht="18" customHeight="1" x14ac:dyDescent="0.3">
      <c r="A94" s="2">
        <v>2020</v>
      </c>
      <c r="B94" s="2" t="s">
        <v>37</v>
      </c>
      <c r="C94" s="2" t="s">
        <v>14</v>
      </c>
      <c r="D94" s="3" t="s">
        <v>15</v>
      </c>
      <c r="E94" s="4">
        <v>1245</v>
      </c>
      <c r="F94" s="9">
        <v>4577.2</v>
      </c>
      <c r="G94" s="9">
        <v>5126.4639999999999</v>
      </c>
      <c r="H94" s="9">
        <v>915.44</v>
      </c>
      <c r="I94" s="5" t="s">
        <v>12</v>
      </c>
    </row>
    <row r="95" spans="1:9" ht="18" customHeight="1" x14ac:dyDescent="0.3">
      <c r="A95" s="2">
        <v>2020</v>
      </c>
      <c r="B95" s="2" t="s">
        <v>37</v>
      </c>
      <c r="C95" s="2" t="s">
        <v>16</v>
      </c>
      <c r="D95" s="6" t="s">
        <v>17</v>
      </c>
      <c r="E95" s="7">
        <v>644</v>
      </c>
      <c r="F95" s="11">
        <v>5743.5</v>
      </c>
      <c r="G95" s="11">
        <v>6432.72</v>
      </c>
      <c r="H95" s="9">
        <v>1148.7</v>
      </c>
      <c r="I95" s="5" t="s">
        <v>12</v>
      </c>
    </row>
    <row r="96" spans="1:9" ht="18" customHeight="1" x14ac:dyDescent="0.3">
      <c r="A96" s="2">
        <v>2020</v>
      </c>
      <c r="B96" s="2" t="s">
        <v>37</v>
      </c>
      <c r="C96" s="2" t="s">
        <v>18</v>
      </c>
      <c r="D96" s="6" t="s">
        <v>19</v>
      </c>
      <c r="E96" s="7">
        <v>643</v>
      </c>
      <c r="F96" s="11">
        <v>7000</v>
      </c>
      <c r="G96" s="11">
        <v>7840</v>
      </c>
      <c r="H96" s="9">
        <v>1400</v>
      </c>
      <c r="I96" s="5" t="s">
        <v>12</v>
      </c>
    </row>
    <row r="97" spans="1:9" ht="18" customHeight="1" x14ac:dyDescent="0.3">
      <c r="A97" s="2">
        <v>2020</v>
      </c>
      <c r="B97" s="2" t="s">
        <v>37</v>
      </c>
      <c r="C97" s="2" t="s">
        <v>16</v>
      </c>
      <c r="D97" s="6" t="s">
        <v>20</v>
      </c>
      <c r="E97" s="7">
        <v>455</v>
      </c>
      <c r="F97" s="11">
        <v>4578.6000000000004</v>
      </c>
      <c r="G97" s="11">
        <v>5128.0320000000002</v>
      </c>
      <c r="H97" s="9">
        <v>915.72000000000014</v>
      </c>
      <c r="I97" s="5" t="s">
        <v>12</v>
      </c>
    </row>
    <row r="98" spans="1:9" ht="18" customHeight="1" x14ac:dyDescent="0.3">
      <c r="A98" s="2">
        <v>2020</v>
      </c>
      <c r="B98" s="2" t="s">
        <v>37</v>
      </c>
      <c r="C98" s="2" t="s">
        <v>18</v>
      </c>
      <c r="D98" s="6" t="s">
        <v>21</v>
      </c>
      <c r="E98" s="8">
        <v>345</v>
      </c>
      <c r="F98" s="12">
        <v>7000</v>
      </c>
      <c r="G98" s="12">
        <v>7840</v>
      </c>
      <c r="H98" s="9">
        <v>1400</v>
      </c>
      <c r="I98" s="5" t="s">
        <v>12</v>
      </c>
    </row>
    <row r="99" spans="1:9" ht="18" customHeight="1" x14ac:dyDescent="0.3">
      <c r="A99" s="2">
        <v>2020</v>
      </c>
      <c r="B99" s="2" t="s">
        <v>37</v>
      </c>
      <c r="C99" s="2" t="s">
        <v>14</v>
      </c>
      <c r="D99" s="3" t="s">
        <v>22</v>
      </c>
      <c r="E99" s="4">
        <v>122</v>
      </c>
      <c r="F99" s="9">
        <v>100</v>
      </c>
      <c r="G99" s="9">
        <v>112</v>
      </c>
      <c r="H99" s="9">
        <v>20</v>
      </c>
      <c r="I99" s="5" t="s">
        <v>12</v>
      </c>
    </row>
    <row r="100" spans="1:9" ht="18" customHeight="1" x14ac:dyDescent="0.3">
      <c r="A100" s="2">
        <v>2020</v>
      </c>
      <c r="B100" s="2" t="s">
        <v>37</v>
      </c>
      <c r="C100" s="2" t="s">
        <v>23</v>
      </c>
      <c r="D100" s="6" t="s">
        <v>24</v>
      </c>
      <c r="E100" s="7">
        <v>78</v>
      </c>
      <c r="F100" s="11">
        <v>4577.2</v>
      </c>
      <c r="G100" s="11">
        <v>5126.4639999999999</v>
      </c>
      <c r="H100" s="9">
        <v>915.44</v>
      </c>
      <c r="I100" s="5" t="s">
        <v>12</v>
      </c>
    </row>
    <row r="101" spans="1:9" ht="18" customHeight="1" x14ac:dyDescent="0.3">
      <c r="A101" s="2">
        <v>2020</v>
      </c>
      <c r="B101" s="2" t="s">
        <v>37</v>
      </c>
      <c r="C101" s="2" t="s">
        <v>23</v>
      </c>
      <c r="D101" s="6" t="s">
        <v>25</v>
      </c>
      <c r="E101" s="7">
        <v>76</v>
      </c>
      <c r="F101" s="11">
        <v>4576.8999999999996</v>
      </c>
      <c r="G101" s="11">
        <v>5126.1279999999997</v>
      </c>
      <c r="H101" s="9">
        <v>915.38</v>
      </c>
      <c r="I101" s="5" t="s">
        <v>12</v>
      </c>
    </row>
    <row r="102" spans="1:9" ht="18" customHeight="1" x14ac:dyDescent="0.3">
      <c r="A102" s="2">
        <v>2020</v>
      </c>
      <c r="B102" s="2" t="s">
        <v>37</v>
      </c>
      <c r="C102" s="2" t="s">
        <v>23</v>
      </c>
      <c r="D102" s="6" t="s">
        <v>26</v>
      </c>
      <c r="E102" s="7">
        <v>46</v>
      </c>
      <c r="F102" s="11">
        <v>200</v>
      </c>
      <c r="G102" s="11">
        <v>224</v>
      </c>
      <c r="H102" s="9">
        <v>40</v>
      </c>
      <c r="I102" s="5" t="s">
        <v>12</v>
      </c>
    </row>
    <row r="103" spans="1:9" ht="18" customHeight="1" x14ac:dyDescent="0.3">
      <c r="A103" s="2">
        <v>2020</v>
      </c>
      <c r="B103" s="2" t="s">
        <v>37</v>
      </c>
      <c r="C103" s="2" t="s">
        <v>23</v>
      </c>
      <c r="D103" s="6" t="s">
        <v>27</v>
      </c>
      <c r="E103" s="7">
        <v>34</v>
      </c>
      <c r="F103" s="11">
        <v>4576.8</v>
      </c>
      <c r="G103" s="11">
        <v>5126.0160000000005</v>
      </c>
      <c r="H103" s="9">
        <v>915.36000000000013</v>
      </c>
      <c r="I103" s="5" t="s">
        <v>12</v>
      </c>
    </row>
    <row r="104" spans="1:9" ht="18" customHeight="1" x14ac:dyDescent="0.3">
      <c r="A104" s="2">
        <v>2020</v>
      </c>
      <c r="B104" s="2" t="s">
        <v>37</v>
      </c>
      <c r="C104" s="2" t="s">
        <v>14</v>
      </c>
      <c r="D104" s="3" t="s">
        <v>28</v>
      </c>
      <c r="E104" s="4">
        <v>7</v>
      </c>
      <c r="F104" s="9">
        <v>200</v>
      </c>
      <c r="G104" s="9">
        <v>224</v>
      </c>
      <c r="H104" s="9">
        <v>40</v>
      </c>
      <c r="I104" s="5" t="s">
        <v>12</v>
      </c>
    </row>
    <row r="105" spans="1:9" ht="18" customHeight="1" x14ac:dyDescent="0.3">
      <c r="A105" s="2">
        <v>2020</v>
      </c>
      <c r="B105" s="2" t="s">
        <v>37</v>
      </c>
      <c r="C105" s="2" t="s">
        <v>23</v>
      </c>
      <c r="D105" s="6" t="s">
        <v>30</v>
      </c>
      <c r="E105" s="7">
        <v>3</v>
      </c>
      <c r="F105" s="11">
        <v>4577.3</v>
      </c>
      <c r="G105" s="11">
        <v>5126.576</v>
      </c>
      <c r="H105" s="9">
        <v>915.46</v>
      </c>
      <c r="I105" s="5" t="s">
        <v>12</v>
      </c>
    </row>
    <row r="106" spans="1:9" ht="18" customHeight="1" x14ac:dyDescent="0.3">
      <c r="A106" s="2">
        <v>2020</v>
      </c>
      <c r="B106" s="2" t="s">
        <v>37</v>
      </c>
      <c r="C106" s="2" t="s">
        <v>29</v>
      </c>
      <c r="D106" s="6" t="s">
        <v>29</v>
      </c>
      <c r="E106" s="7">
        <v>2</v>
      </c>
      <c r="F106" s="11">
        <v>6600</v>
      </c>
      <c r="G106" s="11">
        <v>7392</v>
      </c>
      <c r="H106" s="9">
        <v>1320</v>
      </c>
      <c r="I106" s="5" t="s">
        <v>12</v>
      </c>
    </row>
    <row r="107" spans="1:9" ht="18" customHeight="1" x14ac:dyDescent="0.3">
      <c r="A107" s="2">
        <v>2020</v>
      </c>
      <c r="B107" s="2" t="s">
        <v>38</v>
      </c>
      <c r="C107" s="2" t="s">
        <v>10</v>
      </c>
      <c r="D107" s="3" t="s">
        <v>11</v>
      </c>
      <c r="E107" s="4">
        <v>3566</v>
      </c>
      <c r="F107" s="9">
        <v>4577.3</v>
      </c>
      <c r="G107" s="9">
        <v>5126.576</v>
      </c>
      <c r="H107" s="9">
        <v>915.46</v>
      </c>
      <c r="I107" s="5" t="s">
        <v>12</v>
      </c>
    </row>
    <row r="108" spans="1:9" ht="18" customHeight="1" x14ac:dyDescent="0.3">
      <c r="A108" s="2">
        <v>2020</v>
      </c>
      <c r="B108" s="2" t="s">
        <v>38</v>
      </c>
      <c r="C108" s="2" t="s">
        <v>10</v>
      </c>
      <c r="D108" s="3" t="s">
        <v>13</v>
      </c>
      <c r="E108" s="4">
        <v>2498</v>
      </c>
      <c r="F108" s="9">
        <v>8000</v>
      </c>
      <c r="G108" s="9">
        <v>8960</v>
      </c>
      <c r="H108" s="9">
        <v>1600</v>
      </c>
      <c r="I108" s="5" t="s">
        <v>33</v>
      </c>
    </row>
    <row r="109" spans="1:9" ht="18" customHeight="1" x14ac:dyDescent="0.3">
      <c r="A109" s="2">
        <v>2020</v>
      </c>
      <c r="B109" s="2" t="s">
        <v>38</v>
      </c>
      <c r="C109" s="2" t="s">
        <v>14</v>
      </c>
      <c r="D109" s="3" t="s">
        <v>15</v>
      </c>
      <c r="E109" s="4">
        <v>1245</v>
      </c>
      <c r="F109" s="9">
        <v>4577.2</v>
      </c>
      <c r="G109" s="9">
        <v>5126.4639999999999</v>
      </c>
      <c r="H109" s="9">
        <v>915.44</v>
      </c>
      <c r="I109" s="5" t="s">
        <v>33</v>
      </c>
    </row>
    <row r="110" spans="1:9" ht="18" customHeight="1" x14ac:dyDescent="0.3">
      <c r="A110" s="2">
        <v>2020</v>
      </c>
      <c r="B110" s="2" t="s">
        <v>38</v>
      </c>
      <c r="C110" s="2" t="s">
        <v>16</v>
      </c>
      <c r="D110" s="6" t="s">
        <v>17</v>
      </c>
      <c r="E110" s="7">
        <v>644</v>
      </c>
      <c r="F110" s="11">
        <v>5743.5</v>
      </c>
      <c r="G110" s="11">
        <v>6432.72</v>
      </c>
      <c r="H110" s="9">
        <v>1148.7</v>
      </c>
      <c r="I110" s="5" t="s">
        <v>33</v>
      </c>
    </row>
    <row r="111" spans="1:9" ht="18" customHeight="1" x14ac:dyDescent="0.3">
      <c r="A111" s="2">
        <v>2020</v>
      </c>
      <c r="B111" s="2" t="s">
        <v>38</v>
      </c>
      <c r="C111" s="2" t="s">
        <v>18</v>
      </c>
      <c r="D111" s="6" t="s">
        <v>19</v>
      </c>
      <c r="E111" s="7">
        <v>643</v>
      </c>
      <c r="F111" s="11">
        <v>7000</v>
      </c>
      <c r="G111" s="11">
        <v>7840</v>
      </c>
      <c r="H111" s="9">
        <v>1400</v>
      </c>
      <c r="I111" s="5" t="s">
        <v>33</v>
      </c>
    </row>
    <row r="112" spans="1:9" ht="18" customHeight="1" x14ac:dyDescent="0.3">
      <c r="A112" s="2">
        <v>2020</v>
      </c>
      <c r="B112" s="2" t="s">
        <v>38</v>
      </c>
      <c r="C112" s="2" t="s">
        <v>16</v>
      </c>
      <c r="D112" s="6" t="s">
        <v>20</v>
      </c>
      <c r="E112" s="7">
        <v>455</v>
      </c>
      <c r="F112" s="11">
        <v>4578.6000000000004</v>
      </c>
      <c r="G112" s="11">
        <v>5128.0320000000002</v>
      </c>
      <c r="H112" s="9">
        <v>915.72000000000014</v>
      </c>
      <c r="I112" s="5" t="s">
        <v>33</v>
      </c>
    </row>
    <row r="113" spans="1:9" ht="18" customHeight="1" x14ac:dyDescent="0.3">
      <c r="A113" s="2">
        <v>2020</v>
      </c>
      <c r="B113" s="2" t="s">
        <v>38</v>
      </c>
      <c r="C113" s="2" t="s">
        <v>18</v>
      </c>
      <c r="D113" s="6" t="s">
        <v>21</v>
      </c>
      <c r="E113" s="8">
        <v>345</v>
      </c>
      <c r="F113" s="12">
        <v>7000</v>
      </c>
      <c r="G113" s="12">
        <v>7840</v>
      </c>
      <c r="H113" s="9">
        <v>1400</v>
      </c>
      <c r="I113" s="5" t="s">
        <v>33</v>
      </c>
    </row>
    <row r="114" spans="1:9" ht="18" customHeight="1" x14ac:dyDescent="0.3">
      <c r="A114" s="2">
        <v>2020</v>
      </c>
      <c r="B114" s="2" t="s">
        <v>38</v>
      </c>
      <c r="C114" s="2" t="s">
        <v>14</v>
      </c>
      <c r="D114" s="3" t="s">
        <v>22</v>
      </c>
      <c r="E114" s="4">
        <v>122</v>
      </c>
      <c r="F114" s="9">
        <v>100</v>
      </c>
      <c r="G114" s="9">
        <v>112</v>
      </c>
      <c r="H114" s="9">
        <v>20</v>
      </c>
      <c r="I114" s="5" t="s">
        <v>33</v>
      </c>
    </row>
    <row r="115" spans="1:9" ht="18" customHeight="1" x14ac:dyDescent="0.3">
      <c r="A115" s="2">
        <v>2020</v>
      </c>
      <c r="B115" s="2" t="s">
        <v>38</v>
      </c>
      <c r="C115" s="2" t="s">
        <v>23</v>
      </c>
      <c r="D115" s="6" t="s">
        <v>24</v>
      </c>
      <c r="E115" s="7">
        <v>78</v>
      </c>
      <c r="F115" s="11">
        <v>4577.2</v>
      </c>
      <c r="G115" s="11">
        <v>5126.4639999999999</v>
      </c>
      <c r="H115" s="9">
        <v>915.44</v>
      </c>
      <c r="I115" s="5" t="s">
        <v>33</v>
      </c>
    </row>
    <row r="116" spans="1:9" ht="18" customHeight="1" x14ac:dyDescent="0.3">
      <c r="A116" s="2">
        <v>2020</v>
      </c>
      <c r="B116" s="2" t="s">
        <v>38</v>
      </c>
      <c r="C116" s="2" t="s">
        <v>23</v>
      </c>
      <c r="D116" s="6" t="s">
        <v>25</v>
      </c>
      <c r="E116" s="7">
        <v>76</v>
      </c>
      <c r="F116" s="11">
        <v>4576.8999999999996</v>
      </c>
      <c r="G116" s="11">
        <v>5126.1279999999997</v>
      </c>
      <c r="H116" s="9">
        <v>915.38</v>
      </c>
      <c r="I116" s="5" t="s">
        <v>33</v>
      </c>
    </row>
    <row r="117" spans="1:9" ht="18" customHeight="1" x14ac:dyDescent="0.3">
      <c r="A117" s="2">
        <v>2020</v>
      </c>
      <c r="B117" s="2" t="s">
        <v>38</v>
      </c>
      <c r="C117" s="2" t="s">
        <v>23</v>
      </c>
      <c r="D117" s="6" t="s">
        <v>26</v>
      </c>
      <c r="E117" s="7">
        <v>46</v>
      </c>
      <c r="F117" s="11">
        <v>200</v>
      </c>
      <c r="G117" s="11">
        <v>224</v>
      </c>
      <c r="H117" s="9">
        <v>40</v>
      </c>
      <c r="I117" s="5" t="s">
        <v>33</v>
      </c>
    </row>
    <row r="118" spans="1:9" ht="18" customHeight="1" x14ac:dyDescent="0.3">
      <c r="A118" s="2">
        <v>2020</v>
      </c>
      <c r="B118" s="2" t="s">
        <v>38</v>
      </c>
      <c r="C118" s="2" t="s">
        <v>23</v>
      </c>
      <c r="D118" s="6" t="s">
        <v>27</v>
      </c>
      <c r="E118" s="7">
        <v>34</v>
      </c>
      <c r="F118" s="11">
        <v>4576.8</v>
      </c>
      <c r="G118" s="11">
        <v>5126.0160000000005</v>
      </c>
      <c r="H118" s="9">
        <v>915.36000000000013</v>
      </c>
      <c r="I118" s="5" t="s">
        <v>33</v>
      </c>
    </row>
    <row r="119" spans="1:9" ht="18" customHeight="1" x14ac:dyDescent="0.3">
      <c r="A119" s="2">
        <v>2020</v>
      </c>
      <c r="B119" s="2" t="s">
        <v>38</v>
      </c>
      <c r="C119" s="2" t="s">
        <v>14</v>
      </c>
      <c r="D119" s="3" t="s">
        <v>28</v>
      </c>
      <c r="E119" s="4">
        <v>7</v>
      </c>
      <c r="F119" s="9">
        <v>200</v>
      </c>
      <c r="G119" s="9">
        <v>224</v>
      </c>
      <c r="H119" s="9">
        <v>40</v>
      </c>
      <c r="I119" s="5" t="s">
        <v>33</v>
      </c>
    </row>
    <row r="120" spans="1:9" ht="18" customHeight="1" x14ac:dyDescent="0.3">
      <c r="A120" s="2">
        <v>2020</v>
      </c>
      <c r="B120" s="2" t="s">
        <v>38</v>
      </c>
      <c r="C120" s="2" t="s">
        <v>23</v>
      </c>
      <c r="D120" s="6" t="s">
        <v>30</v>
      </c>
      <c r="E120" s="7">
        <v>3</v>
      </c>
      <c r="F120" s="11">
        <v>4577.3</v>
      </c>
      <c r="G120" s="11">
        <v>5126.576</v>
      </c>
      <c r="H120" s="9">
        <v>915.46</v>
      </c>
      <c r="I120" s="5" t="s">
        <v>33</v>
      </c>
    </row>
    <row r="121" spans="1:9" ht="18" customHeight="1" x14ac:dyDescent="0.3">
      <c r="A121" s="2">
        <v>2020</v>
      </c>
      <c r="B121" s="2" t="s">
        <v>38</v>
      </c>
      <c r="C121" s="2" t="s">
        <v>29</v>
      </c>
      <c r="D121" s="6" t="s">
        <v>29</v>
      </c>
      <c r="E121" s="7">
        <v>2</v>
      </c>
      <c r="F121" s="11">
        <v>6600</v>
      </c>
      <c r="G121" s="11">
        <v>7392</v>
      </c>
      <c r="H121" s="9">
        <v>1320</v>
      </c>
      <c r="I121" s="5" t="s">
        <v>33</v>
      </c>
    </row>
    <row r="122" spans="1:9" ht="18" customHeight="1" x14ac:dyDescent="0.3">
      <c r="A122" s="2">
        <v>2020</v>
      </c>
      <c r="B122" s="2" t="s">
        <v>39</v>
      </c>
      <c r="C122" s="2" t="s">
        <v>10</v>
      </c>
      <c r="D122" s="3" t="s">
        <v>11</v>
      </c>
      <c r="E122" s="4">
        <v>3566</v>
      </c>
      <c r="F122" s="9">
        <v>4577.3</v>
      </c>
      <c r="G122" s="9">
        <v>5126.576</v>
      </c>
      <c r="H122" s="9">
        <v>915.46</v>
      </c>
      <c r="I122" s="5" t="s">
        <v>33</v>
      </c>
    </row>
    <row r="123" spans="1:9" ht="18" customHeight="1" x14ac:dyDescent="0.3">
      <c r="A123" s="2">
        <v>2020</v>
      </c>
      <c r="B123" s="2" t="s">
        <v>39</v>
      </c>
      <c r="C123" s="2" t="s">
        <v>10</v>
      </c>
      <c r="D123" s="3" t="s">
        <v>13</v>
      </c>
      <c r="E123" s="4">
        <v>2498</v>
      </c>
      <c r="F123" s="9">
        <v>8000</v>
      </c>
      <c r="G123" s="9">
        <v>8960</v>
      </c>
      <c r="H123" s="9">
        <v>1600</v>
      </c>
      <c r="I123" s="5" t="s">
        <v>33</v>
      </c>
    </row>
    <row r="124" spans="1:9" ht="18" customHeight="1" x14ac:dyDescent="0.3">
      <c r="A124" s="2">
        <v>2020</v>
      </c>
      <c r="B124" s="2" t="s">
        <v>39</v>
      </c>
      <c r="C124" s="2" t="s">
        <v>14</v>
      </c>
      <c r="D124" s="3" t="s">
        <v>15</v>
      </c>
      <c r="E124" s="4">
        <v>1245</v>
      </c>
      <c r="F124" s="9">
        <v>4577.2</v>
      </c>
      <c r="G124" s="9">
        <v>5126.4639999999999</v>
      </c>
      <c r="H124" s="9">
        <v>915.44</v>
      </c>
      <c r="I124" s="5" t="s">
        <v>33</v>
      </c>
    </row>
    <row r="125" spans="1:9" ht="18" customHeight="1" x14ac:dyDescent="0.3">
      <c r="A125" s="2">
        <v>2020</v>
      </c>
      <c r="B125" s="2" t="s">
        <v>39</v>
      </c>
      <c r="C125" s="2" t="s">
        <v>16</v>
      </c>
      <c r="D125" s="6" t="s">
        <v>17</v>
      </c>
      <c r="E125" s="7">
        <v>644</v>
      </c>
      <c r="F125" s="11">
        <v>5743.5</v>
      </c>
      <c r="G125" s="11">
        <v>6432.72</v>
      </c>
      <c r="H125" s="9">
        <v>1148.7</v>
      </c>
      <c r="I125" s="5" t="s">
        <v>33</v>
      </c>
    </row>
    <row r="126" spans="1:9" ht="18" customHeight="1" x14ac:dyDescent="0.3">
      <c r="A126" s="2">
        <v>2020</v>
      </c>
      <c r="B126" s="2" t="s">
        <v>39</v>
      </c>
      <c r="C126" s="2" t="s">
        <v>18</v>
      </c>
      <c r="D126" s="6" t="s">
        <v>19</v>
      </c>
      <c r="E126" s="7">
        <v>643</v>
      </c>
      <c r="F126" s="11">
        <v>7000</v>
      </c>
      <c r="G126" s="11">
        <v>7840</v>
      </c>
      <c r="H126" s="9">
        <v>1400</v>
      </c>
      <c r="I126" s="5" t="s">
        <v>33</v>
      </c>
    </row>
    <row r="127" spans="1:9" ht="18" customHeight="1" x14ac:dyDescent="0.3">
      <c r="A127" s="2">
        <v>2020</v>
      </c>
      <c r="B127" s="2" t="s">
        <v>39</v>
      </c>
      <c r="C127" s="2" t="s">
        <v>16</v>
      </c>
      <c r="D127" s="6" t="s">
        <v>20</v>
      </c>
      <c r="E127" s="7">
        <v>455</v>
      </c>
      <c r="F127" s="11">
        <v>4578.6000000000004</v>
      </c>
      <c r="G127" s="11">
        <v>5128.0320000000002</v>
      </c>
      <c r="H127" s="9">
        <v>915.72000000000014</v>
      </c>
      <c r="I127" s="5" t="s">
        <v>33</v>
      </c>
    </row>
    <row r="128" spans="1:9" ht="18" customHeight="1" x14ac:dyDescent="0.3">
      <c r="A128" s="2">
        <v>2020</v>
      </c>
      <c r="B128" s="2" t="s">
        <v>39</v>
      </c>
      <c r="C128" s="2" t="s">
        <v>18</v>
      </c>
      <c r="D128" s="6" t="s">
        <v>21</v>
      </c>
      <c r="E128" s="8">
        <v>345</v>
      </c>
      <c r="F128" s="12">
        <v>7000</v>
      </c>
      <c r="G128" s="12">
        <v>7840</v>
      </c>
      <c r="H128" s="9">
        <v>1400</v>
      </c>
      <c r="I128" s="5" t="s">
        <v>33</v>
      </c>
    </row>
    <row r="129" spans="1:9" ht="18" customHeight="1" x14ac:dyDescent="0.3">
      <c r="A129" s="2">
        <v>2020</v>
      </c>
      <c r="B129" s="2" t="s">
        <v>39</v>
      </c>
      <c r="C129" s="2" t="s">
        <v>14</v>
      </c>
      <c r="D129" s="3" t="s">
        <v>22</v>
      </c>
      <c r="E129" s="4">
        <v>122</v>
      </c>
      <c r="F129" s="9">
        <v>100</v>
      </c>
      <c r="G129" s="9">
        <v>112</v>
      </c>
      <c r="H129" s="9">
        <v>20</v>
      </c>
      <c r="I129" s="5" t="s">
        <v>33</v>
      </c>
    </row>
    <row r="130" spans="1:9" ht="18" customHeight="1" x14ac:dyDescent="0.3">
      <c r="A130" s="2">
        <v>2020</v>
      </c>
      <c r="B130" s="2" t="s">
        <v>39</v>
      </c>
      <c r="C130" s="2" t="s">
        <v>23</v>
      </c>
      <c r="D130" s="6" t="s">
        <v>24</v>
      </c>
      <c r="E130" s="7">
        <v>78</v>
      </c>
      <c r="F130" s="11">
        <v>4577.2</v>
      </c>
      <c r="G130" s="11">
        <v>5126.4639999999999</v>
      </c>
      <c r="H130" s="9">
        <v>915.44</v>
      </c>
      <c r="I130" s="5" t="s">
        <v>33</v>
      </c>
    </row>
    <row r="131" spans="1:9" ht="18" customHeight="1" x14ac:dyDescent="0.3">
      <c r="A131" s="2">
        <v>2020</v>
      </c>
      <c r="B131" s="2" t="s">
        <v>39</v>
      </c>
      <c r="C131" s="2" t="s">
        <v>23</v>
      </c>
      <c r="D131" s="6" t="s">
        <v>25</v>
      </c>
      <c r="E131" s="7">
        <v>76</v>
      </c>
      <c r="F131" s="11">
        <v>4576.8999999999996</v>
      </c>
      <c r="G131" s="11">
        <v>5126.1279999999997</v>
      </c>
      <c r="H131" s="9">
        <v>915.38</v>
      </c>
      <c r="I131" s="5" t="s">
        <v>33</v>
      </c>
    </row>
    <row r="132" spans="1:9" ht="18" customHeight="1" x14ac:dyDescent="0.3">
      <c r="A132" s="2">
        <v>2020</v>
      </c>
      <c r="B132" s="2" t="s">
        <v>39</v>
      </c>
      <c r="C132" s="2" t="s">
        <v>23</v>
      </c>
      <c r="D132" s="6" t="s">
        <v>26</v>
      </c>
      <c r="E132" s="7">
        <v>46</v>
      </c>
      <c r="F132" s="11">
        <v>200</v>
      </c>
      <c r="G132" s="11">
        <v>224</v>
      </c>
      <c r="H132" s="9">
        <v>40</v>
      </c>
      <c r="I132" s="5" t="s">
        <v>33</v>
      </c>
    </row>
    <row r="133" spans="1:9" ht="18" customHeight="1" x14ac:dyDescent="0.3">
      <c r="A133" s="2">
        <v>2020</v>
      </c>
      <c r="B133" s="2" t="s">
        <v>39</v>
      </c>
      <c r="C133" s="2" t="s">
        <v>23</v>
      </c>
      <c r="D133" s="6" t="s">
        <v>27</v>
      </c>
      <c r="E133" s="7">
        <v>34</v>
      </c>
      <c r="F133" s="11">
        <v>4576.8</v>
      </c>
      <c r="G133" s="11">
        <v>5126.0160000000005</v>
      </c>
      <c r="H133" s="9">
        <v>915.36000000000013</v>
      </c>
      <c r="I133" s="5" t="s">
        <v>12</v>
      </c>
    </row>
    <row r="134" spans="1:9" ht="18" customHeight="1" x14ac:dyDescent="0.3">
      <c r="A134" s="2">
        <v>2020</v>
      </c>
      <c r="B134" s="2" t="s">
        <v>39</v>
      </c>
      <c r="C134" s="2" t="s">
        <v>14</v>
      </c>
      <c r="D134" s="3" t="s">
        <v>28</v>
      </c>
      <c r="E134" s="4">
        <v>7</v>
      </c>
      <c r="F134" s="9">
        <v>200</v>
      </c>
      <c r="G134" s="9">
        <v>224</v>
      </c>
      <c r="H134" s="9">
        <v>40</v>
      </c>
      <c r="I134" s="5" t="s">
        <v>12</v>
      </c>
    </row>
    <row r="135" spans="1:9" ht="18" customHeight="1" x14ac:dyDescent="0.3">
      <c r="A135" s="2">
        <v>2020</v>
      </c>
      <c r="B135" s="2" t="s">
        <v>39</v>
      </c>
      <c r="C135" s="2" t="s">
        <v>23</v>
      </c>
      <c r="D135" s="6" t="s">
        <v>30</v>
      </c>
      <c r="E135" s="7">
        <v>3</v>
      </c>
      <c r="F135" s="11">
        <v>4577.3</v>
      </c>
      <c r="G135" s="11">
        <v>5126.576</v>
      </c>
      <c r="H135" s="9">
        <v>915.46</v>
      </c>
      <c r="I135" s="5" t="s">
        <v>12</v>
      </c>
    </row>
    <row r="136" spans="1:9" ht="18" customHeight="1" x14ac:dyDescent="0.3">
      <c r="A136" s="2">
        <v>2020</v>
      </c>
      <c r="B136" s="2" t="s">
        <v>39</v>
      </c>
      <c r="C136" s="2" t="s">
        <v>29</v>
      </c>
      <c r="D136" s="6" t="s">
        <v>29</v>
      </c>
      <c r="E136" s="7">
        <v>2</v>
      </c>
      <c r="F136" s="11">
        <v>6600</v>
      </c>
      <c r="G136" s="11">
        <v>7392</v>
      </c>
      <c r="H136" s="9">
        <v>1320</v>
      </c>
      <c r="I136" s="5" t="s">
        <v>12</v>
      </c>
    </row>
    <row r="137" spans="1:9" ht="18" customHeight="1" x14ac:dyDescent="0.3">
      <c r="A137" s="2">
        <v>2020</v>
      </c>
      <c r="B137" s="2" t="s">
        <v>40</v>
      </c>
      <c r="C137" s="2" t="s">
        <v>10</v>
      </c>
      <c r="D137" s="3" t="s">
        <v>11</v>
      </c>
      <c r="E137" s="4">
        <v>3566</v>
      </c>
      <c r="F137" s="9">
        <v>4577.3</v>
      </c>
      <c r="G137" s="9">
        <v>5126.576</v>
      </c>
      <c r="H137" s="9">
        <v>915.46</v>
      </c>
      <c r="I137" s="5" t="s">
        <v>12</v>
      </c>
    </row>
    <row r="138" spans="1:9" ht="18" customHeight="1" x14ac:dyDescent="0.3">
      <c r="A138" s="2">
        <v>2020</v>
      </c>
      <c r="B138" s="2" t="s">
        <v>40</v>
      </c>
      <c r="C138" s="2" t="s">
        <v>10</v>
      </c>
      <c r="D138" s="3" t="s">
        <v>13</v>
      </c>
      <c r="E138" s="4">
        <v>2498</v>
      </c>
      <c r="F138" s="9">
        <v>8000</v>
      </c>
      <c r="G138" s="9">
        <v>8960</v>
      </c>
      <c r="H138" s="9">
        <v>1600</v>
      </c>
      <c r="I138" s="5" t="s">
        <v>12</v>
      </c>
    </row>
    <row r="139" spans="1:9" ht="18" customHeight="1" x14ac:dyDescent="0.3">
      <c r="A139" s="2">
        <v>2020</v>
      </c>
      <c r="B139" s="2" t="s">
        <v>40</v>
      </c>
      <c r="C139" s="2" t="s">
        <v>14</v>
      </c>
      <c r="D139" s="3" t="s">
        <v>15</v>
      </c>
      <c r="E139" s="4">
        <v>1245</v>
      </c>
      <c r="F139" s="9">
        <v>4577.2</v>
      </c>
      <c r="G139" s="9">
        <v>5126.4639999999999</v>
      </c>
      <c r="H139" s="9">
        <v>915.44</v>
      </c>
      <c r="I139" s="5" t="s">
        <v>12</v>
      </c>
    </row>
    <row r="140" spans="1:9" ht="18" customHeight="1" x14ac:dyDescent="0.3">
      <c r="A140" s="2">
        <v>2020</v>
      </c>
      <c r="B140" s="2" t="s">
        <v>40</v>
      </c>
      <c r="C140" s="2" t="s">
        <v>16</v>
      </c>
      <c r="D140" s="6" t="s">
        <v>17</v>
      </c>
      <c r="E140" s="7">
        <v>644</v>
      </c>
      <c r="F140" s="11">
        <v>5743.5</v>
      </c>
      <c r="G140" s="11">
        <v>6432.72</v>
      </c>
      <c r="H140" s="9">
        <v>1148.7</v>
      </c>
      <c r="I140" s="5" t="s">
        <v>12</v>
      </c>
    </row>
    <row r="141" spans="1:9" ht="18" customHeight="1" x14ac:dyDescent="0.3">
      <c r="A141" s="2">
        <v>2020</v>
      </c>
      <c r="B141" s="2" t="s">
        <v>40</v>
      </c>
      <c r="C141" s="2" t="s">
        <v>18</v>
      </c>
      <c r="D141" s="6" t="s">
        <v>19</v>
      </c>
      <c r="E141" s="7">
        <v>643</v>
      </c>
      <c r="F141" s="11">
        <v>7000</v>
      </c>
      <c r="G141" s="11">
        <v>7840</v>
      </c>
      <c r="H141" s="9">
        <v>1400</v>
      </c>
      <c r="I141" s="5" t="s">
        <v>12</v>
      </c>
    </row>
    <row r="142" spans="1:9" ht="18" customHeight="1" x14ac:dyDescent="0.3">
      <c r="A142" s="2">
        <v>2020</v>
      </c>
      <c r="B142" s="2" t="s">
        <v>40</v>
      </c>
      <c r="C142" s="2" t="s">
        <v>16</v>
      </c>
      <c r="D142" s="6" t="s">
        <v>20</v>
      </c>
      <c r="E142" s="7">
        <v>455</v>
      </c>
      <c r="F142" s="11">
        <v>4578.6000000000004</v>
      </c>
      <c r="G142" s="11">
        <v>5128.0320000000002</v>
      </c>
      <c r="H142" s="9">
        <v>915.72000000000014</v>
      </c>
      <c r="I142" s="5" t="s">
        <v>12</v>
      </c>
    </row>
    <row r="143" spans="1:9" ht="18" customHeight="1" x14ac:dyDescent="0.3">
      <c r="A143" s="2">
        <v>2020</v>
      </c>
      <c r="B143" s="2" t="s">
        <v>40</v>
      </c>
      <c r="C143" s="2" t="s">
        <v>18</v>
      </c>
      <c r="D143" s="6" t="s">
        <v>21</v>
      </c>
      <c r="E143" s="8">
        <v>345</v>
      </c>
      <c r="F143" s="12">
        <v>7000</v>
      </c>
      <c r="G143" s="12">
        <v>7840</v>
      </c>
      <c r="H143" s="9">
        <v>1400</v>
      </c>
      <c r="I143" s="5" t="s">
        <v>12</v>
      </c>
    </row>
    <row r="144" spans="1:9" ht="18" customHeight="1" x14ac:dyDescent="0.3">
      <c r="A144" s="2">
        <v>2020</v>
      </c>
      <c r="B144" s="2" t="s">
        <v>40</v>
      </c>
      <c r="C144" s="2" t="s">
        <v>14</v>
      </c>
      <c r="D144" s="3" t="s">
        <v>22</v>
      </c>
      <c r="E144" s="4">
        <v>122</v>
      </c>
      <c r="F144" s="9">
        <v>100</v>
      </c>
      <c r="G144" s="9">
        <v>112</v>
      </c>
      <c r="H144" s="9">
        <v>20</v>
      </c>
      <c r="I144" s="5" t="s">
        <v>12</v>
      </c>
    </row>
    <row r="145" spans="1:9" ht="18" customHeight="1" x14ac:dyDescent="0.3">
      <c r="A145" s="2">
        <v>2020</v>
      </c>
      <c r="B145" s="2" t="s">
        <v>40</v>
      </c>
      <c r="C145" s="2" t="s">
        <v>23</v>
      </c>
      <c r="D145" s="6" t="s">
        <v>24</v>
      </c>
      <c r="E145" s="7">
        <v>78</v>
      </c>
      <c r="F145" s="11">
        <v>4577.2</v>
      </c>
      <c r="G145" s="11">
        <v>5126.4639999999999</v>
      </c>
      <c r="H145" s="9">
        <v>915.44</v>
      </c>
      <c r="I145" s="5" t="s">
        <v>12</v>
      </c>
    </row>
    <row r="146" spans="1:9" ht="18" customHeight="1" x14ac:dyDescent="0.3">
      <c r="A146" s="2">
        <v>2020</v>
      </c>
      <c r="B146" s="2" t="s">
        <v>40</v>
      </c>
      <c r="C146" s="2" t="s">
        <v>23</v>
      </c>
      <c r="D146" s="6" t="s">
        <v>25</v>
      </c>
      <c r="E146" s="7">
        <v>76</v>
      </c>
      <c r="F146" s="11">
        <v>4576.8999999999996</v>
      </c>
      <c r="G146" s="11">
        <v>5126.1279999999997</v>
      </c>
      <c r="H146" s="9">
        <v>915.38</v>
      </c>
      <c r="I146" s="5" t="s">
        <v>12</v>
      </c>
    </row>
    <row r="147" spans="1:9" ht="18" customHeight="1" x14ac:dyDescent="0.3">
      <c r="A147" s="2">
        <v>2020</v>
      </c>
      <c r="B147" s="2" t="s">
        <v>40</v>
      </c>
      <c r="C147" s="2" t="s">
        <v>23</v>
      </c>
      <c r="D147" s="6" t="s">
        <v>26</v>
      </c>
      <c r="E147" s="7">
        <v>46</v>
      </c>
      <c r="F147" s="11">
        <v>200</v>
      </c>
      <c r="G147" s="11">
        <v>224</v>
      </c>
      <c r="H147" s="9">
        <v>40</v>
      </c>
      <c r="I147" s="5" t="s">
        <v>12</v>
      </c>
    </row>
    <row r="148" spans="1:9" ht="18" customHeight="1" x14ac:dyDescent="0.3">
      <c r="A148" s="2">
        <v>2020</v>
      </c>
      <c r="B148" s="2" t="s">
        <v>40</v>
      </c>
      <c r="C148" s="2" t="s">
        <v>23</v>
      </c>
      <c r="D148" s="6" t="s">
        <v>27</v>
      </c>
      <c r="E148" s="7">
        <v>34</v>
      </c>
      <c r="F148" s="11">
        <v>4576.8</v>
      </c>
      <c r="G148" s="11">
        <v>5126.0160000000005</v>
      </c>
      <c r="H148" s="9">
        <v>915.36000000000013</v>
      </c>
      <c r="I148" s="5" t="s">
        <v>12</v>
      </c>
    </row>
    <row r="149" spans="1:9" ht="18" customHeight="1" x14ac:dyDescent="0.3">
      <c r="A149" s="2">
        <v>2020</v>
      </c>
      <c r="B149" s="2" t="s">
        <v>40</v>
      </c>
      <c r="C149" s="2" t="s">
        <v>14</v>
      </c>
      <c r="D149" s="3" t="s">
        <v>28</v>
      </c>
      <c r="E149" s="4">
        <v>7</v>
      </c>
      <c r="F149" s="9">
        <v>200</v>
      </c>
      <c r="G149" s="9">
        <v>224</v>
      </c>
      <c r="H149" s="9">
        <v>40</v>
      </c>
      <c r="I149" s="5" t="s">
        <v>12</v>
      </c>
    </row>
    <row r="150" spans="1:9" ht="18" customHeight="1" x14ac:dyDescent="0.3">
      <c r="A150" s="2">
        <v>2020</v>
      </c>
      <c r="B150" s="2" t="s">
        <v>40</v>
      </c>
      <c r="C150" s="2" t="s">
        <v>23</v>
      </c>
      <c r="D150" s="6" t="s">
        <v>30</v>
      </c>
      <c r="E150" s="7">
        <v>3</v>
      </c>
      <c r="F150" s="11">
        <v>4577.3</v>
      </c>
      <c r="G150" s="11">
        <v>5126.576</v>
      </c>
      <c r="H150" s="9">
        <v>915.46</v>
      </c>
      <c r="I150" s="5" t="s">
        <v>33</v>
      </c>
    </row>
    <row r="151" spans="1:9" ht="18" customHeight="1" x14ac:dyDescent="0.3">
      <c r="A151" s="2">
        <v>2020</v>
      </c>
      <c r="B151" s="2" t="s">
        <v>40</v>
      </c>
      <c r="C151" s="2" t="s">
        <v>29</v>
      </c>
      <c r="D151" s="6" t="s">
        <v>29</v>
      </c>
      <c r="E151" s="7">
        <v>2</v>
      </c>
      <c r="F151" s="11">
        <v>6600</v>
      </c>
      <c r="G151" s="11">
        <v>7392</v>
      </c>
      <c r="H151" s="9">
        <v>1320</v>
      </c>
      <c r="I151" s="5" t="s">
        <v>33</v>
      </c>
    </row>
    <row r="152" spans="1:9" ht="18" customHeight="1" x14ac:dyDescent="0.3">
      <c r="A152" s="2">
        <v>2020</v>
      </c>
      <c r="B152" s="2" t="s">
        <v>41</v>
      </c>
      <c r="C152" s="2" t="s">
        <v>10</v>
      </c>
      <c r="D152" s="3" t="s">
        <v>11</v>
      </c>
      <c r="E152" s="4">
        <v>3566</v>
      </c>
      <c r="F152" s="9">
        <v>4577.3</v>
      </c>
      <c r="G152" s="9">
        <v>5126.576</v>
      </c>
      <c r="H152" s="9">
        <v>915.46</v>
      </c>
      <c r="I152" s="5" t="s">
        <v>33</v>
      </c>
    </row>
    <row r="153" spans="1:9" ht="18" customHeight="1" x14ac:dyDescent="0.3">
      <c r="A153" s="2">
        <v>2020</v>
      </c>
      <c r="B153" s="2" t="s">
        <v>41</v>
      </c>
      <c r="C153" s="2" t="s">
        <v>10</v>
      </c>
      <c r="D153" s="3" t="s">
        <v>13</v>
      </c>
      <c r="E153" s="4">
        <v>2498</v>
      </c>
      <c r="F153" s="9">
        <v>8000</v>
      </c>
      <c r="G153" s="9">
        <v>8960</v>
      </c>
      <c r="H153" s="9">
        <v>1600</v>
      </c>
      <c r="I153" s="5" t="s">
        <v>33</v>
      </c>
    </row>
    <row r="154" spans="1:9" ht="18" customHeight="1" x14ac:dyDescent="0.3">
      <c r="A154" s="2">
        <v>2020</v>
      </c>
      <c r="B154" s="2" t="s">
        <v>41</v>
      </c>
      <c r="C154" s="2" t="s">
        <v>14</v>
      </c>
      <c r="D154" s="3" t="s">
        <v>15</v>
      </c>
      <c r="E154" s="4">
        <v>1245</v>
      </c>
      <c r="F154" s="9">
        <v>4577.2</v>
      </c>
      <c r="G154" s="9">
        <v>5126.4639999999999</v>
      </c>
      <c r="H154" s="9">
        <v>915.44</v>
      </c>
      <c r="I154" s="5" t="s">
        <v>33</v>
      </c>
    </row>
    <row r="155" spans="1:9" ht="18" customHeight="1" x14ac:dyDescent="0.3">
      <c r="A155" s="2">
        <v>2020</v>
      </c>
      <c r="B155" s="2" t="s">
        <v>41</v>
      </c>
      <c r="C155" s="2" t="s">
        <v>16</v>
      </c>
      <c r="D155" s="6" t="s">
        <v>17</v>
      </c>
      <c r="E155" s="7">
        <v>644</v>
      </c>
      <c r="F155" s="11">
        <v>5743.5</v>
      </c>
      <c r="G155" s="11">
        <v>6432.72</v>
      </c>
      <c r="H155" s="9">
        <v>1148.7</v>
      </c>
      <c r="I155" s="5" t="s">
        <v>33</v>
      </c>
    </row>
    <row r="156" spans="1:9" ht="18" customHeight="1" x14ac:dyDescent="0.3">
      <c r="A156" s="2">
        <v>2020</v>
      </c>
      <c r="B156" s="2" t="s">
        <v>41</v>
      </c>
      <c r="C156" s="2" t="s">
        <v>18</v>
      </c>
      <c r="D156" s="6" t="s">
        <v>19</v>
      </c>
      <c r="E156" s="7">
        <v>643</v>
      </c>
      <c r="F156" s="11">
        <v>7000</v>
      </c>
      <c r="G156" s="11">
        <v>7840</v>
      </c>
      <c r="H156" s="9">
        <v>1400</v>
      </c>
      <c r="I156" s="5" t="s">
        <v>33</v>
      </c>
    </row>
    <row r="157" spans="1:9" ht="18" customHeight="1" x14ac:dyDescent="0.3">
      <c r="A157" s="2">
        <v>2020</v>
      </c>
      <c r="B157" s="2" t="s">
        <v>41</v>
      </c>
      <c r="C157" s="2" t="s">
        <v>16</v>
      </c>
      <c r="D157" s="6" t="s">
        <v>20</v>
      </c>
      <c r="E157" s="7">
        <v>455</v>
      </c>
      <c r="F157" s="11">
        <v>4578.6000000000004</v>
      </c>
      <c r="G157" s="11">
        <v>5128.0320000000002</v>
      </c>
      <c r="H157" s="9">
        <v>915.72000000000014</v>
      </c>
      <c r="I157" s="5" t="s">
        <v>33</v>
      </c>
    </row>
    <row r="158" spans="1:9" ht="18" customHeight="1" x14ac:dyDescent="0.3">
      <c r="A158" s="2">
        <v>2020</v>
      </c>
      <c r="B158" s="2" t="s">
        <v>41</v>
      </c>
      <c r="C158" s="2" t="s">
        <v>18</v>
      </c>
      <c r="D158" s="6" t="s">
        <v>21</v>
      </c>
      <c r="E158" s="8">
        <v>345</v>
      </c>
      <c r="F158" s="12">
        <v>7000</v>
      </c>
      <c r="G158" s="12">
        <v>7840</v>
      </c>
      <c r="H158" s="9">
        <v>1400</v>
      </c>
      <c r="I158" s="5" t="s">
        <v>33</v>
      </c>
    </row>
    <row r="159" spans="1:9" ht="18" customHeight="1" x14ac:dyDescent="0.3">
      <c r="A159" s="2">
        <v>2020</v>
      </c>
      <c r="B159" s="2" t="s">
        <v>41</v>
      </c>
      <c r="C159" s="2" t="s">
        <v>14</v>
      </c>
      <c r="D159" s="3" t="s">
        <v>22</v>
      </c>
      <c r="E159" s="4">
        <v>122</v>
      </c>
      <c r="F159" s="9">
        <v>100</v>
      </c>
      <c r="G159" s="9">
        <v>112</v>
      </c>
      <c r="H159" s="9">
        <v>20</v>
      </c>
      <c r="I159" s="5" t="s">
        <v>33</v>
      </c>
    </row>
    <row r="160" spans="1:9" ht="18" customHeight="1" x14ac:dyDescent="0.3">
      <c r="A160" s="2">
        <v>2020</v>
      </c>
      <c r="B160" s="2" t="s">
        <v>41</v>
      </c>
      <c r="C160" s="2" t="s">
        <v>23</v>
      </c>
      <c r="D160" s="6" t="s">
        <v>24</v>
      </c>
      <c r="E160" s="7">
        <v>78</v>
      </c>
      <c r="F160" s="11">
        <v>4577.2</v>
      </c>
      <c r="G160" s="11">
        <v>5126.4639999999999</v>
      </c>
      <c r="H160" s="9">
        <v>915.44</v>
      </c>
      <c r="I160" s="5" t="s">
        <v>33</v>
      </c>
    </row>
    <row r="161" spans="1:9" ht="18" customHeight="1" x14ac:dyDescent="0.3">
      <c r="A161" s="2">
        <v>2020</v>
      </c>
      <c r="B161" s="2" t="s">
        <v>41</v>
      </c>
      <c r="C161" s="2" t="s">
        <v>23</v>
      </c>
      <c r="D161" s="6" t="s">
        <v>25</v>
      </c>
      <c r="E161" s="7">
        <v>76</v>
      </c>
      <c r="F161" s="11">
        <v>4576.8999999999996</v>
      </c>
      <c r="G161" s="11">
        <v>5126.1279999999997</v>
      </c>
      <c r="H161" s="9">
        <v>915.38</v>
      </c>
      <c r="I161" s="5" t="s">
        <v>33</v>
      </c>
    </row>
    <row r="162" spans="1:9" ht="18" customHeight="1" x14ac:dyDescent="0.3">
      <c r="A162" s="2">
        <v>2020</v>
      </c>
      <c r="B162" s="2" t="s">
        <v>41</v>
      </c>
      <c r="C162" s="2" t="s">
        <v>23</v>
      </c>
      <c r="D162" s="6" t="s">
        <v>26</v>
      </c>
      <c r="E162" s="7">
        <v>46</v>
      </c>
      <c r="F162" s="11">
        <v>200</v>
      </c>
      <c r="G162" s="11">
        <v>224</v>
      </c>
      <c r="H162" s="9">
        <v>40</v>
      </c>
      <c r="I162" s="5" t="s">
        <v>33</v>
      </c>
    </row>
    <row r="163" spans="1:9" ht="18" customHeight="1" x14ac:dyDescent="0.3">
      <c r="A163" s="2">
        <v>2020</v>
      </c>
      <c r="B163" s="2" t="s">
        <v>41</v>
      </c>
      <c r="C163" s="2" t="s">
        <v>23</v>
      </c>
      <c r="D163" s="6" t="s">
        <v>27</v>
      </c>
      <c r="E163" s="7">
        <v>34</v>
      </c>
      <c r="F163" s="11">
        <v>4576.8</v>
      </c>
      <c r="G163" s="11">
        <v>5126.0160000000005</v>
      </c>
      <c r="H163" s="9">
        <v>915.36000000000013</v>
      </c>
      <c r="I163" s="5" t="s">
        <v>33</v>
      </c>
    </row>
    <row r="164" spans="1:9" ht="18" customHeight="1" x14ac:dyDescent="0.3">
      <c r="A164" s="2">
        <v>2020</v>
      </c>
      <c r="B164" s="2" t="s">
        <v>41</v>
      </c>
      <c r="C164" s="2" t="s">
        <v>14</v>
      </c>
      <c r="D164" s="3" t="s">
        <v>28</v>
      </c>
      <c r="E164" s="4">
        <v>7</v>
      </c>
      <c r="F164" s="9">
        <v>200</v>
      </c>
      <c r="G164" s="9">
        <v>224</v>
      </c>
      <c r="H164" s="9">
        <v>40</v>
      </c>
      <c r="I164" s="5" t="s">
        <v>33</v>
      </c>
    </row>
    <row r="165" spans="1:9" ht="18" customHeight="1" x14ac:dyDescent="0.3">
      <c r="A165" s="2">
        <v>2020</v>
      </c>
      <c r="B165" s="2" t="s">
        <v>41</v>
      </c>
      <c r="C165" s="2" t="s">
        <v>23</v>
      </c>
      <c r="D165" s="6" t="s">
        <v>30</v>
      </c>
      <c r="E165" s="7">
        <v>3</v>
      </c>
      <c r="F165" s="11">
        <v>4577.3</v>
      </c>
      <c r="G165" s="11">
        <v>5126.576</v>
      </c>
      <c r="H165" s="9">
        <v>915.46</v>
      </c>
      <c r="I165" s="5" t="s">
        <v>33</v>
      </c>
    </row>
    <row r="166" spans="1:9" ht="18" customHeight="1" x14ac:dyDescent="0.3">
      <c r="A166" s="2">
        <v>2020</v>
      </c>
      <c r="B166" s="2" t="s">
        <v>41</v>
      </c>
      <c r="C166" s="2" t="s">
        <v>29</v>
      </c>
      <c r="D166" s="6" t="s">
        <v>29</v>
      </c>
      <c r="E166" s="7">
        <v>2</v>
      </c>
      <c r="F166" s="11">
        <v>6600</v>
      </c>
      <c r="G166" s="11">
        <v>7392</v>
      </c>
      <c r="H166" s="9">
        <v>1320</v>
      </c>
      <c r="I166" s="5" t="s">
        <v>12</v>
      </c>
    </row>
    <row r="167" spans="1:9" ht="18" customHeight="1" x14ac:dyDescent="0.3">
      <c r="A167" s="2">
        <v>2020</v>
      </c>
      <c r="B167" s="2" t="s">
        <v>42</v>
      </c>
      <c r="C167" s="2" t="s">
        <v>10</v>
      </c>
      <c r="D167" s="3" t="s">
        <v>11</v>
      </c>
      <c r="E167" s="4">
        <v>3566</v>
      </c>
      <c r="F167" s="9">
        <v>4577.3</v>
      </c>
      <c r="G167" s="9">
        <v>5126.576</v>
      </c>
      <c r="H167" s="9">
        <v>915.46</v>
      </c>
      <c r="I167" s="5" t="s">
        <v>12</v>
      </c>
    </row>
    <row r="168" spans="1:9" ht="18" customHeight="1" x14ac:dyDescent="0.3">
      <c r="A168" s="2">
        <v>2020</v>
      </c>
      <c r="B168" s="2" t="s">
        <v>42</v>
      </c>
      <c r="C168" s="2" t="s">
        <v>10</v>
      </c>
      <c r="D168" s="3" t="s">
        <v>13</v>
      </c>
      <c r="E168" s="4">
        <v>2498</v>
      </c>
      <c r="F168" s="9">
        <v>8000</v>
      </c>
      <c r="G168" s="9">
        <v>8960</v>
      </c>
      <c r="H168" s="9">
        <v>1600</v>
      </c>
      <c r="I168" s="5" t="s">
        <v>12</v>
      </c>
    </row>
    <row r="169" spans="1:9" ht="18" customHeight="1" x14ac:dyDescent="0.3">
      <c r="A169" s="2">
        <v>2020</v>
      </c>
      <c r="B169" s="2" t="s">
        <v>42</v>
      </c>
      <c r="C169" s="2" t="s">
        <v>14</v>
      </c>
      <c r="D169" s="3" t="s">
        <v>15</v>
      </c>
      <c r="E169" s="4">
        <v>1245</v>
      </c>
      <c r="F169" s="9">
        <v>4577.2</v>
      </c>
      <c r="G169" s="9">
        <v>5126.4639999999999</v>
      </c>
      <c r="H169" s="9">
        <v>915.44</v>
      </c>
      <c r="I169" s="5" t="s">
        <v>12</v>
      </c>
    </row>
    <row r="170" spans="1:9" ht="18" customHeight="1" x14ac:dyDescent="0.3">
      <c r="A170" s="2">
        <v>2020</v>
      </c>
      <c r="B170" s="2" t="s">
        <v>42</v>
      </c>
      <c r="C170" s="2" t="s">
        <v>16</v>
      </c>
      <c r="D170" s="6" t="s">
        <v>17</v>
      </c>
      <c r="E170" s="7">
        <v>644</v>
      </c>
      <c r="F170" s="11">
        <v>5743.5</v>
      </c>
      <c r="G170" s="11">
        <v>6432.72</v>
      </c>
      <c r="H170" s="9">
        <v>1148.7</v>
      </c>
      <c r="I170" s="5" t="s">
        <v>12</v>
      </c>
    </row>
    <row r="171" spans="1:9" ht="18" customHeight="1" x14ac:dyDescent="0.3">
      <c r="A171" s="2">
        <v>2020</v>
      </c>
      <c r="B171" s="2" t="s">
        <v>42</v>
      </c>
      <c r="C171" s="2" t="s">
        <v>18</v>
      </c>
      <c r="D171" s="6" t="s">
        <v>19</v>
      </c>
      <c r="E171" s="7">
        <v>643</v>
      </c>
      <c r="F171" s="11">
        <v>7000</v>
      </c>
      <c r="G171" s="11">
        <v>7840</v>
      </c>
      <c r="H171" s="9">
        <v>1400</v>
      </c>
      <c r="I171" s="5" t="s">
        <v>33</v>
      </c>
    </row>
    <row r="172" spans="1:9" ht="18" customHeight="1" x14ac:dyDescent="0.3">
      <c r="A172" s="2">
        <v>2020</v>
      </c>
      <c r="B172" s="2" t="s">
        <v>42</v>
      </c>
      <c r="C172" s="2" t="s">
        <v>16</v>
      </c>
      <c r="D172" s="6" t="s">
        <v>20</v>
      </c>
      <c r="E172" s="7">
        <v>455</v>
      </c>
      <c r="F172" s="11">
        <v>4578.6000000000004</v>
      </c>
      <c r="G172" s="11">
        <v>5128.0320000000002</v>
      </c>
      <c r="H172" s="9">
        <v>915.72000000000014</v>
      </c>
      <c r="I172" s="5" t="s">
        <v>33</v>
      </c>
    </row>
    <row r="173" spans="1:9" ht="18" customHeight="1" x14ac:dyDescent="0.3">
      <c r="A173" s="2">
        <v>2020</v>
      </c>
      <c r="B173" s="2" t="s">
        <v>42</v>
      </c>
      <c r="C173" s="2" t="s">
        <v>18</v>
      </c>
      <c r="D173" s="6" t="s">
        <v>21</v>
      </c>
      <c r="E173" s="8">
        <v>345</v>
      </c>
      <c r="F173" s="12">
        <v>7000</v>
      </c>
      <c r="G173" s="12">
        <v>7840</v>
      </c>
      <c r="H173" s="9">
        <v>1400</v>
      </c>
      <c r="I173" s="5" t="s">
        <v>33</v>
      </c>
    </row>
    <row r="174" spans="1:9" ht="18" customHeight="1" x14ac:dyDescent="0.3">
      <c r="A174" s="2">
        <v>2020</v>
      </c>
      <c r="B174" s="2" t="s">
        <v>42</v>
      </c>
      <c r="C174" s="2" t="s">
        <v>14</v>
      </c>
      <c r="D174" s="3" t="s">
        <v>22</v>
      </c>
      <c r="E174" s="4">
        <v>122</v>
      </c>
      <c r="F174" s="9">
        <v>100</v>
      </c>
      <c r="G174" s="9">
        <v>112</v>
      </c>
      <c r="H174" s="9">
        <v>20</v>
      </c>
      <c r="I174" s="5" t="s">
        <v>33</v>
      </c>
    </row>
    <row r="175" spans="1:9" ht="18" customHeight="1" x14ac:dyDescent="0.3">
      <c r="A175" s="2">
        <v>2020</v>
      </c>
      <c r="B175" s="2" t="s">
        <v>42</v>
      </c>
      <c r="C175" s="2" t="s">
        <v>23</v>
      </c>
      <c r="D175" s="6" t="s">
        <v>24</v>
      </c>
      <c r="E175" s="7">
        <v>78</v>
      </c>
      <c r="F175" s="11">
        <v>4577.2</v>
      </c>
      <c r="G175" s="11">
        <v>5126.4639999999999</v>
      </c>
      <c r="H175" s="9">
        <v>915.44</v>
      </c>
      <c r="I175" s="5" t="s">
        <v>33</v>
      </c>
    </row>
    <row r="176" spans="1:9" ht="18" customHeight="1" x14ac:dyDescent="0.3">
      <c r="A176" s="2">
        <v>2020</v>
      </c>
      <c r="B176" s="2" t="s">
        <v>42</v>
      </c>
      <c r="C176" s="2" t="s">
        <v>23</v>
      </c>
      <c r="D176" s="6" t="s">
        <v>25</v>
      </c>
      <c r="E176" s="7">
        <v>76</v>
      </c>
      <c r="F176" s="11">
        <v>4576.8999999999996</v>
      </c>
      <c r="G176" s="11">
        <v>5126.1279999999997</v>
      </c>
      <c r="H176" s="9">
        <v>915.38</v>
      </c>
      <c r="I176" s="5" t="s">
        <v>33</v>
      </c>
    </row>
    <row r="177" spans="1:9" ht="18" customHeight="1" x14ac:dyDescent="0.3">
      <c r="A177" s="2">
        <v>2020</v>
      </c>
      <c r="B177" s="2" t="s">
        <v>42</v>
      </c>
      <c r="C177" s="2" t="s">
        <v>23</v>
      </c>
      <c r="D177" s="6" t="s">
        <v>26</v>
      </c>
      <c r="E177" s="7">
        <v>46</v>
      </c>
      <c r="F177" s="11">
        <v>200</v>
      </c>
      <c r="G177" s="11">
        <v>224</v>
      </c>
      <c r="H177" s="9">
        <v>40</v>
      </c>
      <c r="I177" s="5" t="s">
        <v>33</v>
      </c>
    </row>
    <row r="178" spans="1:9" ht="18" customHeight="1" x14ac:dyDescent="0.3">
      <c r="A178" s="2">
        <v>2020</v>
      </c>
      <c r="B178" s="2" t="s">
        <v>42</v>
      </c>
      <c r="C178" s="2" t="s">
        <v>23</v>
      </c>
      <c r="D178" s="6" t="s">
        <v>27</v>
      </c>
      <c r="E178" s="7">
        <v>34</v>
      </c>
      <c r="F178" s="11">
        <v>4576.8</v>
      </c>
      <c r="G178" s="11">
        <v>5126.0160000000005</v>
      </c>
      <c r="H178" s="9">
        <v>915.36000000000013</v>
      </c>
      <c r="I178" s="5" t="s">
        <v>33</v>
      </c>
    </row>
    <row r="179" spans="1:9" ht="18" customHeight="1" x14ac:dyDescent="0.3">
      <c r="A179" s="2">
        <v>2020</v>
      </c>
      <c r="B179" s="2" t="s">
        <v>42</v>
      </c>
      <c r="C179" s="2" t="s">
        <v>14</v>
      </c>
      <c r="D179" s="3" t="s">
        <v>28</v>
      </c>
      <c r="E179" s="4">
        <v>7</v>
      </c>
      <c r="F179" s="9">
        <v>200</v>
      </c>
      <c r="G179" s="9">
        <v>224</v>
      </c>
      <c r="H179" s="9">
        <v>40</v>
      </c>
      <c r="I179" s="5" t="s">
        <v>33</v>
      </c>
    </row>
    <row r="180" spans="1:9" ht="18" customHeight="1" x14ac:dyDescent="0.3">
      <c r="A180" s="2">
        <v>2020</v>
      </c>
      <c r="B180" s="2" t="s">
        <v>42</v>
      </c>
      <c r="C180" s="2" t="s">
        <v>23</v>
      </c>
      <c r="D180" s="6" t="s">
        <v>30</v>
      </c>
      <c r="E180" s="7">
        <v>3</v>
      </c>
      <c r="F180" s="11">
        <v>4577.3</v>
      </c>
      <c r="G180" s="11">
        <v>5126.576</v>
      </c>
      <c r="H180" s="9">
        <v>915.46</v>
      </c>
      <c r="I180" s="5" t="s">
        <v>12</v>
      </c>
    </row>
    <row r="181" spans="1:9" ht="18" customHeight="1" x14ac:dyDescent="0.3">
      <c r="A181" s="2">
        <v>2020</v>
      </c>
      <c r="B181" s="2" t="s">
        <v>42</v>
      </c>
      <c r="C181" s="2" t="s">
        <v>29</v>
      </c>
      <c r="D181" s="6" t="s">
        <v>29</v>
      </c>
      <c r="E181" s="7">
        <v>2</v>
      </c>
      <c r="F181" s="11">
        <v>6600</v>
      </c>
      <c r="G181" s="11">
        <v>7392</v>
      </c>
      <c r="H181" s="9">
        <v>1320</v>
      </c>
      <c r="I181" s="5" t="s">
        <v>33</v>
      </c>
    </row>
    <row r="182" spans="1:9" ht="18" customHeight="1" x14ac:dyDescent="0.3">
      <c r="A182" s="2">
        <v>2021</v>
      </c>
      <c r="B182" s="2" t="s">
        <v>9</v>
      </c>
      <c r="C182" s="2" t="s">
        <v>10</v>
      </c>
      <c r="D182" s="3" t="s">
        <v>11</v>
      </c>
      <c r="E182" s="4">
        <v>6591.1679999999997</v>
      </c>
      <c r="F182" s="9">
        <v>4577.3</v>
      </c>
      <c r="G182" s="9">
        <v>5126.576</v>
      </c>
      <c r="H182" s="9">
        <v>915.46</v>
      </c>
      <c r="I182" s="5" t="s">
        <v>12</v>
      </c>
    </row>
    <row r="183" spans="1:9" ht="18" customHeight="1" x14ac:dyDescent="0.3">
      <c r="A183" s="2">
        <v>2021</v>
      </c>
      <c r="B183" s="2" t="s">
        <v>9</v>
      </c>
      <c r="C183" s="2" t="s">
        <v>10</v>
      </c>
      <c r="D183" s="3" t="s">
        <v>13</v>
      </c>
      <c r="E183" s="4">
        <v>8270.64</v>
      </c>
      <c r="F183" s="9">
        <v>8800</v>
      </c>
      <c r="G183" s="9">
        <v>8960</v>
      </c>
      <c r="H183" s="9">
        <v>1760</v>
      </c>
      <c r="I183" s="5" t="s">
        <v>12</v>
      </c>
    </row>
    <row r="184" spans="1:9" ht="18" customHeight="1" x14ac:dyDescent="0.3">
      <c r="A184" s="2">
        <v>2021</v>
      </c>
      <c r="B184" s="2" t="s">
        <v>9</v>
      </c>
      <c r="C184" s="2" t="s">
        <v>14</v>
      </c>
      <c r="D184" s="3" t="s">
        <v>15</v>
      </c>
      <c r="E184" s="4">
        <v>8470</v>
      </c>
      <c r="F184" s="9">
        <v>5034.92</v>
      </c>
      <c r="G184" s="9">
        <v>5126.4639999999999</v>
      </c>
      <c r="H184" s="9">
        <v>1006.984</v>
      </c>
      <c r="I184" s="5" t="s">
        <v>12</v>
      </c>
    </row>
    <row r="185" spans="1:9" ht="18" customHeight="1" x14ac:dyDescent="0.3">
      <c r="A185" s="2">
        <v>2021</v>
      </c>
      <c r="B185" s="2" t="s">
        <v>9</v>
      </c>
      <c r="C185" s="2" t="s">
        <v>16</v>
      </c>
      <c r="D185" s="6" t="s">
        <v>17</v>
      </c>
      <c r="E185" s="7">
        <v>6055.1985000000004</v>
      </c>
      <c r="F185" s="11">
        <v>6317.85</v>
      </c>
      <c r="G185" s="11">
        <v>6432.72</v>
      </c>
      <c r="H185" s="9">
        <v>1263.5700000000002</v>
      </c>
      <c r="I185" s="5" t="s">
        <v>12</v>
      </c>
    </row>
    <row r="186" spans="1:9" ht="18" customHeight="1" x14ac:dyDescent="0.3">
      <c r="A186" s="2">
        <v>2021</v>
      </c>
      <c r="B186" s="2" t="s">
        <v>9</v>
      </c>
      <c r="C186" s="2" t="s">
        <v>18</v>
      </c>
      <c r="D186" s="6" t="s">
        <v>19</v>
      </c>
      <c r="E186" s="7">
        <v>10368.4</v>
      </c>
      <c r="F186" s="11">
        <v>7700</v>
      </c>
      <c r="G186" s="11">
        <v>7840</v>
      </c>
      <c r="H186" s="9">
        <v>1540</v>
      </c>
      <c r="I186" s="5" t="s">
        <v>12</v>
      </c>
    </row>
    <row r="187" spans="1:9" ht="18" customHeight="1" x14ac:dyDescent="0.3">
      <c r="A187" s="2">
        <v>2021</v>
      </c>
      <c r="B187" s="2" t="s">
        <v>9</v>
      </c>
      <c r="C187" s="2" t="s">
        <v>16</v>
      </c>
      <c r="D187" s="6" t="s">
        <v>20</v>
      </c>
      <c r="E187" s="7">
        <v>3101.2624999999998</v>
      </c>
      <c r="F187" s="11">
        <v>5036.46</v>
      </c>
      <c r="G187" s="11">
        <v>5128.0320000000002</v>
      </c>
      <c r="H187" s="9">
        <v>1007.292</v>
      </c>
      <c r="I187" s="5" t="s">
        <v>12</v>
      </c>
    </row>
    <row r="188" spans="1:9" ht="18" customHeight="1" x14ac:dyDescent="0.3">
      <c r="A188" s="2">
        <v>2021</v>
      </c>
      <c r="B188" s="2" t="s">
        <v>9</v>
      </c>
      <c r="C188" s="2" t="s">
        <v>18</v>
      </c>
      <c r="D188" s="6" t="s">
        <v>21</v>
      </c>
      <c r="E188" s="8">
        <v>6591.1679999999997</v>
      </c>
      <c r="F188" s="12">
        <v>7700</v>
      </c>
      <c r="G188" s="12">
        <v>7840</v>
      </c>
      <c r="H188" s="9">
        <v>1540</v>
      </c>
      <c r="I188" s="5" t="s">
        <v>12</v>
      </c>
    </row>
    <row r="189" spans="1:9" ht="18" customHeight="1" x14ac:dyDescent="0.3">
      <c r="A189" s="2">
        <v>2021</v>
      </c>
      <c r="B189" s="2" t="s">
        <v>9</v>
      </c>
      <c r="C189" s="2" t="s">
        <v>14</v>
      </c>
      <c r="D189" s="3" t="s">
        <v>22</v>
      </c>
      <c r="E189" s="4">
        <v>6590.7359999999999</v>
      </c>
      <c r="F189" s="9">
        <v>110</v>
      </c>
      <c r="G189" s="9">
        <v>112</v>
      </c>
      <c r="H189" s="9">
        <v>22</v>
      </c>
      <c r="I189" s="5" t="s">
        <v>12</v>
      </c>
    </row>
    <row r="190" spans="1:9" ht="18" customHeight="1" x14ac:dyDescent="0.3">
      <c r="A190" s="2">
        <v>2021</v>
      </c>
      <c r="B190" s="2" t="s">
        <v>9</v>
      </c>
      <c r="C190" s="2" t="s">
        <v>23</v>
      </c>
      <c r="D190" s="6" t="s">
        <v>24</v>
      </c>
      <c r="E190" s="7">
        <v>288</v>
      </c>
      <c r="F190" s="11">
        <v>5034.92</v>
      </c>
      <c r="G190" s="11">
        <v>5126.4639999999999</v>
      </c>
      <c r="H190" s="9">
        <v>1006.984</v>
      </c>
      <c r="I190" s="5" t="s">
        <v>12</v>
      </c>
    </row>
    <row r="191" spans="1:9" ht="18" customHeight="1" x14ac:dyDescent="0.3">
      <c r="A191" s="2">
        <v>2021</v>
      </c>
      <c r="B191" s="2" t="s">
        <v>9</v>
      </c>
      <c r="C191" s="2" t="s">
        <v>23</v>
      </c>
      <c r="D191" s="6" t="s">
        <v>25</v>
      </c>
      <c r="E191" s="7">
        <v>6590.5919999999996</v>
      </c>
      <c r="F191" s="11">
        <v>4576.8999999999996</v>
      </c>
      <c r="G191" s="11">
        <v>5126.1279999999997</v>
      </c>
      <c r="H191" s="9">
        <v>915.38</v>
      </c>
      <c r="I191" s="5" t="s">
        <v>12</v>
      </c>
    </row>
    <row r="192" spans="1:9" ht="18" customHeight="1" x14ac:dyDescent="0.3">
      <c r="A192" s="2">
        <v>2021</v>
      </c>
      <c r="B192" s="2" t="s">
        <v>9</v>
      </c>
      <c r="C192" s="2" t="s">
        <v>23</v>
      </c>
      <c r="D192" s="6" t="s">
        <v>26</v>
      </c>
      <c r="E192" s="7">
        <v>4032.9300000000003</v>
      </c>
      <c r="F192" s="11">
        <v>200</v>
      </c>
      <c r="G192" s="11">
        <v>224</v>
      </c>
      <c r="H192" s="9">
        <v>40</v>
      </c>
      <c r="I192" s="5" t="s">
        <v>12</v>
      </c>
    </row>
    <row r="193" spans="1:9" ht="18" customHeight="1" x14ac:dyDescent="0.3">
      <c r="A193" s="2">
        <v>2021</v>
      </c>
      <c r="B193" s="2" t="s">
        <v>9</v>
      </c>
      <c r="C193" s="2" t="s">
        <v>23</v>
      </c>
      <c r="D193" s="6" t="s">
        <v>27</v>
      </c>
      <c r="E193" s="7">
        <v>7986</v>
      </c>
      <c r="F193" s="11">
        <v>4576.8</v>
      </c>
      <c r="G193" s="11">
        <v>5126.0160000000005</v>
      </c>
      <c r="H193" s="9">
        <v>915.36000000000013</v>
      </c>
      <c r="I193" s="5" t="s">
        <v>12</v>
      </c>
    </row>
    <row r="194" spans="1:9" ht="18" customHeight="1" x14ac:dyDescent="0.3">
      <c r="A194" s="2">
        <v>2021</v>
      </c>
      <c r="B194" s="2" t="s">
        <v>9</v>
      </c>
      <c r="C194" s="2" t="s">
        <v>14</v>
      </c>
      <c r="D194" s="3" t="s">
        <v>28</v>
      </c>
      <c r="E194" s="4">
        <v>5538.5330000000004</v>
      </c>
      <c r="F194" s="9">
        <v>200</v>
      </c>
      <c r="G194" s="9">
        <v>224</v>
      </c>
      <c r="H194" s="9">
        <v>40</v>
      </c>
      <c r="I194" s="5" t="s">
        <v>12</v>
      </c>
    </row>
    <row r="195" spans="1:9" ht="18" customHeight="1" x14ac:dyDescent="0.3">
      <c r="A195" s="2">
        <v>2021</v>
      </c>
      <c r="B195" s="2" t="s">
        <v>9</v>
      </c>
      <c r="C195" s="2" t="s">
        <v>29</v>
      </c>
      <c r="D195" s="6" t="s">
        <v>29</v>
      </c>
      <c r="E195" s="7">
        <v>3</v>
      </c>
      <c r="F195" s="11">
        <v>6600</v>
      </c>
      <c r="G195" s="11">
        <v>7392</v>
      </c>
      <c r="H195" s="9">
        <v>1320</v>
      </c>
      <c r="I195" s="5" t="s">
        <v>12</v>
      </c>
    </row>
    <row r="196" spans="1:9" ht="18" customHeight="1" x14ac:dyDescent="0.3">
      <c r="A196" s="2">
        <v>2021</v>
      </c>
      <c r="B196" s="2" t="s">
        <v>9</v>
      </c>
      <c r="C196" s="2" t="s">
        <v>23</v>
      </c>
      <c r="D196" s="6" t="s">
        <v>30</v>
      </c>
      <c r="E196" s="7">
        <v>3</v>
      </c>
      <c r="F196" s="11">
        <v>4577.3</v>
      </c>
      <c r="G196" s="11">
        <v>5126.576</v>
      </c>
      <c r="H196" s="9">
        <v>915.46</v>
      </c>
      <c r="I196" s="5" t="s">
        <v>12</v>
      </c>
    </row>
    <row r="197" spans="1:9" ht="18" customHeight="1" x14ac:dyDescent="0.3">
      <c r="A197" s="2">
        <v>2021</v>
      </c>
      <c r="B197" s="2" t="s">
        <v>31</v>
      </c>
      <c r="C197" s="2" t="s">
        <v>10</v>
      </c>
      <c r="D197" s="3" t="s">
        <v>11</v>
      </c>
      <c r="E197" s="4">
        <v>3566</v>
      </c>
      <c r="F197" s="9">
        <v>4577.3</v>
      </c>
      <c r="G197" s="9">
        <v>5126.576</v>
      </c>
      <c r="H197" s="9">
        <v>915.46</v>
      </c>
      <c r="I197" s="5" t="s">
        <v>12</v>
      </c>
    </row>
    <row r="198" spans="1:9" ht="18" customHeight="1" x14ac:dyDescent="0.3">
      <c r="A198" s="2">
        <v>2021</v>
      </c>
      <c r="B198" s="2" t="s">
        <v>31</v>
      </c>
      <c r="C198" s="2" t="s">
        <v>10</v>
      </c>
      <c r="D198" s="3" t="s">
        <v>13</v>
      </c>
      <c r="E198" s="4">
        <v>2498</v>
      </c>
      <c r="F198" s="9">
        <v>8000</v>
      </c>
      <c r="G198" s="9">
        <v>8960</v>
      </c>
      <c r="H198" s="9">
        <v>1600</v>
      </c>
      <c r="I198" s="5" t="s">
        <v>12</v>
      </c>
    </row>
    <row r="199" spans="1:9" ht="18" customHeight="1" x14ac:dyDescent="0.3">
      <c r="A199" s="2">
        <v>2021</v>
      </c>
      <c r="B199" s="2" t="s">
        <v>31</v>
      </c>
      <c r="C199" s="2" t="s">
        <v>14</v>
      </c>
      <c r="D199" s="3" t="s">
        <v>15</v>
      </c>
      <c r="E199" s="4">
        <v>1245</v>
      </c>
      <c r="F199" s="9">
        <v>4577.2</v>
      </c>
      <c r="G199" s="9">
        <v>5126.4639999999999</v>
      </c>
      <c r="H199" s="9">
        <v>915.44</v>
      </c>
      <c r="I199" s="5" t="s">
        <v>12</v>
      </c>
    </row>
    <row r="200" spans="1:9" ht="18" customHeight="1" x14ac:dyDescent="0.3">
      <c r="A200" s="2">
        <v>2021</v>
      </c>
      <c r="B200" s="2" t="s">
        <v>31</v>
      </c>
      <c r="C200" s="2" t="s">
        <v>16</v>
      </c>
      <c r="D200" s="6" t="s">
        <v>17</v>
      </c>
      <c r="E200" s="7">
        <v>644</v>
      </c>
      <c r="F200" s="11">
        <v>5743.5</v>
      </c>
      <c r="G200" s="11">
        <v>6432.72</v>
      </c>
      <c r="H200" s="9">
        <v>1148.7</v>
      </c>
      <c r="I200" s="5" t="s">
        <v>12</v>
      </c>
    </row>
    <row r="201" spans="1:9" ht="18" customHeight="1" x14ac:dyDescent="0.3">
      <c r="A201" s="2">
        <v>2021</v>
      </c>
      <c r="B201" s="2" t="s">
        <v>31</v>
      </c>
      <c r="C201" s="2" t="s">
        <v>18</v>
      </c>
      <c r="D201" s="6" t="s">
        <v>19</v>
      </c>
      <c r="E201" s="7">
        <v>643</v>
      </c>
      <c r="F201" s="11">
        <v>7000</v>
      </c>
      <c r="G201" s="11">
        <v>7840</v>
      </c>
      <c r="H201" s="9">
        <v>1400</v>
      </c>
      <c r="I201" s="5" t="s">
        <v>12</v>
      </c>
    </row>
    <row r="202" spans="1:9" ht="18" customHeight="1" x14ac:dyDescent="0.3">
      <c r="A202" s="2">
        <v>2021</v>
      </c>
      <c r="B202" s="2" t="s">
        <v>31</v>
      </c>
      <c r="C202" s="2" t="s">
        <v>16</v>
      </c>
      <c r="D202" s="6" t="s">
        <v>20</v>
      </c>
      <c r="E202" s="7">
        <v>455</v>
      </c>
      <c r="F202" s="11">
        <v>4578.6000000000004</v>
      </c>
      <c r="G202" s="11">
        <v>5128.0320000000002</v>
      </c>
      <c r="H202" s="9">
        <v>915.72000000000014</v>
      </c>
      <c r="I202" s="5" t="s">
        <v>12</v>
      </c>
    </row>
    <row r="203" spans="1:9" ht="18" customHeight="1" x14ac:dyDescent="0.3">
      <c r="A203" s="2">
        <v>2021</v>
      </c>
      <c r="B203" s="2" t="s">
        <v>31</v>
      </c>
      <c r="C203" s="2" t="s">
        <v>18</v>
      </c>
      <c r="D203" s="6" t="s">
        <v>21</v>
      </c>
      <c r="E203" s="8">
        <v>345</v>
      </c>
      <c r="F203" s="12">
        <v>7000</v>
      </c>
      <c r="G203" s="12">
        <v>7840</v>
      </c>
      <c r="H203" s="9">
        <v>1400</v>
      </c>
      <c r="I203" s="5" t="s">
        <v>12</v>
      </c>
    </row>
    <row r="204" spans="1:9" ht="18" customHeight="1" x14ac:dyDescent="0.3">
      <c r="A204" s="2">
        <v>2021</v>
      </c>
      <c r="B204" s="2" t="s">
        <v>31</v>
      </c>
      <c r="C204" s="2" t="s">
        <v>14</v>
      </c>
      <c r="D204" s="3" t="s">
        <v>22</v>
      </c>
      <c r="E204" s="4">
        <v>122</v>
      </c>
      <c r="F204" s="9">
        <v>100</v>
      </c>
      <c r="G204" s="9">
        <v>112</v>
      </c>
      <c r="H204" s="9">
        <v>20</v>
      </c>
      <c r="I204" s="5" t="s">
        <v>12</v>
      </c>
    </row>
    <row r="205" spans="1:9" ht="18" customHeight="1" x14ac:dyDescent="0.3">
      <c r="A205" s="2">
        <v>2021</v>
      </c>
      <c r="B205" s="2" t="s">
        <v>31</v>
      </c>
      <c r="C205" s="2" t="s">
        <v>23</v>
      </c>
      <c r="D205" s="6" t="s">
        <v>24</v>
      </c>
      <c r="E205" s="7">
        <v>78</v>
      </c>
      <c r="F205" s="11">
        <v>4577.2</v>
      </c>
      <c r="G205" s="11">
        <v>5126.4639999999999</v>
      </c>
      <c r="H205" s="9">
        <v>915.44</v>
      </c>
      <c r="I205" s="5" t="s">
        <v>12</v>
      </c>
    </row>
    <row r="206" spans="1:9" ht="18" customHeight="1" x14ac:dyDescent="0.3">
      <c r="A206" s="2">
        <v>2021</v>
      </c>
      <c r="B206" s="2" t="s">
        <v>31</v>
      </c>
      <c r="C206" s="2" t="s">
        <v>23</v>
      </c>
      <c r="D206" s="6" t="s">
        <v>25</v>
      </c>
      <c r="E206" s="7">
        <v>240</v>
      </c>
      <c r="F206" s="11">
        <v>4576.8999999999996</v>
      </c>
      <c r="G206" s="11">
        <v>5126.1279999999997</v>
      </c>
      <c r="H206" s="9">
        <v>915.38</v>
      </c>
      <c r="I206" s="5" t="s">
        <v>12</v>
      </c>
    </row>
    <row r="207" spans="1:9" ht="18" customHeight="1" x14ac:dyDescent="0.3">
      <c r="A207" s="2">
        <v>2021</v>
      </c>
      <c r="B207" s="2" t="s">
        <v>31</v>
      </c>
      <c r="C207" s="2" t="s">
        <v>23</v>
      </c>
      <c r="D207" s="6" t="s">
        <v>26</v>
      </c>
      <c r="E207" s="7">
        <v>5492.16</v>
      </c>
      <c r="F207" s="11">
        <v>200</v>
      </c>
      <c r="G207" s="11">
        <v>224</v>
      </c>
      <c r="H207" s="9">
        <v>40</v>
      </c>
      <c r="I207" s="5" t="s">
        <v>12</v>
      </c>
    </row>
    <row r="208" spans="1:9" ht="18" customHeight="1" x14ac:dyDescent="0.3">
      <c r="A208" s="2">
        <v>2021</v>
      </c>
      <c r="B208" s="2" t="s">
        <v>31</v>
      </c>
      <c r="C208" s="2" t="s">
        <v>23</v>
      </c>
      <c r="D208" s="6" t="s">
        <v>27</v>
      </c>
      <c r="E208" s="7">
        <v>240</v>
      </c>
      <c r="F208" s="11">
        <v>4576.8</v>
      </c>
      <c r="G208" s="11">
        <v>5126.0160000000005</v>
      </c>
      <c r="H208" s="9">
        <v>915.36000000000013</v>
      </c>
      <c r="I208" s="5" t="s">
        <v>12</v>
      </c>
    </row>
    <row r="209" spans="1:9" ht="18" customHeight="1" x14ac:dyDescent="0.3">
      <c r="A209" s="2">
        <v>2021</v>
      </c>
      <c r="B209" s="2" t="s">
        <v>31</v>
      </c>
      <c r="C209" s="2" t="s">
        <v>14</v>
      </c>
      <c r="D209" s="3" t="s">
        <v>28</v>
      </c>
      <c r="E209" s="4">
        <v>5492.76</v>
      </c>
      <c r="F209" s="9">
        <v>200</v>
      </c>
      <c r="G209" s="9">
        <v>224</v>
      </c>
      <c r="H209" s="9">
        <v>40</v>
      </c>
      <c r="I209" s="5" t="s">
        <v>12</v>
      </c>
    </row>
    <row r="210" spans="1:9" ht="18" customHeight="1" x14ac:dyDescent="0.3">
      <c r="A210" s="2">
        <v>2021</v>
      </c>
      <c r="B210" s="2" t="s">
        <v>31</v>
      </c>
      <c r="C210" s="2" t="s">
        <v>23</v>
      </c>
      <c r="D210" s="6" t="s">
        <v>30</v>
      </c>
      <c r="E210" s="7">
        <v>7920</v>
      </c>
      <c r="F210" s="11">
        <v>4577.3</v>
      </c>
      <c r="G210" s="11">
        <v>5126.576</v>
      </c>
      <c r="H210" s="9">
        <v>915.46</v>
      </c>
      <c r="I210" s="5" t="s">
        <v>12</v>
      </c>
    </row>
    <row r="211" spans="1:9" ht="18" customHeight="1" x14ac:dyDescent="0.3">
      <c r="A211" s="2">
        <v>2021</v>
      </c>
      <c r="B211" s="2" t="s">
        <v>31</v>
      </c>
      <c r="C211" s="2" t="s">
        <v>29</v>
      </c>
      <c r="D211" s="6" t="s">
        <v>29</v>
      </c>
      <c r="E211" s="7">
        <v>5492.76</v>
      </c>
      <c r="F211" s="11">
        <v>6600</v>
      </c>
      <c r="G211" s="11">
        <v>7392</v>
      </c>
      <c r="H211" s="9">
        <v>1320</v>
      </c>
      <c r="I211" s="5" t="s">
        <v>12</v>
      </c>
    </row>
    <row r="212" spans="1:9" ht="18" customHeight="1" x14ac:dyDescent="0.3">
      <c r="A212" s="2">
        <v>2021</v>
      </c>
      <c r="B212" s="2" t="s">
        <v>32</v>
      </c>
      <c r="C212" s="2" t="s">
        <v>10</v>
      </c>
      <c r="D212" s="3" t="s">
        <v>11</v>
      </c>
      <c r="E212" s="4">
        <v>9600</v>
      </c>
      <c r="F212" s="9">
        <v>4577.3</v>
      </c>
      <c r="G212" s="9">
        <v>5126.576</v>
      </c>
      <c r="H212" s="9">
        <v>915.46</v>
      </c>
      <c r="I212" s="5" t="s">
        <v>12</v>
      </c>
    </row>
    <row r="213" spans="1:9" ht="18" customHeight="1" x14ac:dyDescent="0.3">
      <c r="A213" s="2">
        <v>2021</v>
      </c>
      <c r="B213" s="2" t="s">
        <v>32</v>
      </c>
      <c r="C213" s="2" t="s">
        <v>10</v>
      </c>
      <c r="D213" s="3" t="s">
        <v>13</v>
      </c>
      <c r="E213" s="4">
        <v>5492.6399999999994</v>
      </c>
      <c r="F213" s="9">
        <v>8000</v>
      </c>
      <c r="G213" s="9">
        <v>8960</v>
      </c>
      <c r="H213" s="9">
        <v>1600</v>
      </c>
      <c r="I213" s="5" t="s">
        <v>12</v>
      </c>
    </row>
    <row r="214" spans="1:9" ht="18" customHeight="1" x14ac:dyDescent="0.3">
      <c r="A214" s="2">
        <v>2021</v>
      </c>
      <c r="B214" s="2" t="s">
        <v>32</v>
      </c>
      <c r="C214" s="2" t="s">
        <v>14</v>
      </c>
      <c r="D214" s="3" t="s">
        <v>15</v>
      </c>
      <c r="E214" s="4">
        <v>6892.2</v>
      </c>
      <c r="F214" s="9">
        <v>4577.2</v>
      </c>
      <c r="G214" s="9">
        <v>5126.4639999999999</v>
      </c>
      <c r="H214" s="9">
        <v>915.44</v>
      </c>
      <c r="I214" s="5" t="s">
        <v>12</v>
      </c>
    </row>
    <row r="215" spans="1:9" ht="18" customHeight="1" x14ac:dyDescent="0.3">
      <c r="A215" s="2">
        <v>2021</v>
      </c>
      <c r="B215" s="2" t="s">
        <v>32</v>
      </c>
      <c r="C215" s="2" t="s">
        <v>16</v>
      </c>
      <c r="D215" s="6" t="s">
        <v>17</v>
      </c>
      <c r="E215" s="7">
        <v>644</v>
      </c>
      <c r="F215" s="11">
        <v>5743.5</v>
      </c>
      <c r="G215" s="11">
        <v>6432.72</v>
      </c>
      <c r="H215" s="9">
        <v>1148.7</v>
      </c>
      <c r="I215" s="5" t="s">
        <v>12</v>
      </c>
    </row>
    <row r="216" spans="1:9" ht="18" customHeight="1" x14ac:dyDescent="0.3">
      <c r="A216" s="2">
        <v>2021</v>
      </c>
      <c r="B216" s="2" t="s">
        <v>32</v>
      </c>
      <c r="C216" s="2" t="s">
        <v>18</v>
      </c>
      <c r="D216" s="6" t="s">
        <v>19</v>
      </c>
      <c r="E216" s="7">
        <v>643</v>
      </c>
      <c r="F216" s="11">
        <v>7000</v>
      </c>
      <c r="G216" s="11">
        <v>7840</v>
      </c>
      <c r="H216" s="9">
        <v>1400</v>
      </c>
      <c r="I216" s="5" t="s">
        <v>12</v>
      </c>
    </row>
    <row r="217" spans="1:9" ht="18" customHeight="1" x14ac:dyDescent="0.3">
      <c r="A217" s="2">
        <v>2021</v>
      </c>
      <c r="B217" s="2" t="s">
        <v>32</v>
      </c>
      <c r="C217" s="2" t="s">
        <v>16</v>
      </c>
      <c r="D217" s="6" t="s">
        <v>20</v>
      </c>
      <c r="E217" s="7">
        <v>455</v>
      </c>
      <c r="F217" s="11">
        <v>4578.6000000000004</v>
      </c>
      <c r="G217" s="11">
        <v>5128.0320000000002</v>
      </c>
      <c r="H217" s="9">
        <v>915.72000000000014</v>
      </c>
      <c r="I217" s="5" t="s">
        <v>12</v>
      </c>
    </row>
    <row r="218" spans="1:9" ht="18" customHeight="1" x14ac:dyDescent="0.3">
      <c r="A218" s="2">
        <v>2021</v>
      </c>
      <c r="B218" s="2" t="s">
        <v>32</v>
      </c>
      <c r="C218" s="2" t="s">
        <v>18</v>
      </c>
      <c r="D218" s="6" t="s">
        <v>21</v>
      </c>
      <c r="E218" s="8">
        <v>345</v>
      </c>
      <c r="F218" s="12">
        <v>7000</v>
      </c>
      <c r="G218" s="12">
        <v>7840</v>
      </c>
      <c r="H218" s="9">
        <v>1400</v>
      </c>
      <c r="I218" s="5" t="s">
        <v>12</v>
      </c>
    </row>
    <row r="219" spans="1:9" ht="18" customHeight="1" x14ac:dyDescent="0.3">
      <c r="A219" s="2">
        <v>2021</v>
      </c>
      <c r="B219" s="2" t="s">
        <v>32</v>
      </c>
      <c r="C219" s="2" t="s">
        <v>14</v>
      </c>
      <c r="D219" s="3" t="s">
        <v>22</v>
      </c>
      <c r="E219" s="4">
        <v>122</v>
      </c>
      <c r="F219" s="9">
        <v>100</v>
      </c>
      <c r="G219" s="9">
        <v>112</v>
      </c>
      <c r="H219" s="9">
        <v>20</v>
      </c>
      <c r="I219" s="5" t="s">
        <v>12</v>
      </c>
    </row>
    <row r="220" spans="1:9" ht="18" customHeight="1" x14ac:dyDescent="0.3">
      <c r="A220" s="2">
        <v>2021</v>
      </c>
      <c r="B220" s="2" t="s">
        <v>32</v>
      </c>
      <c r="C220" s="2" t="s">
        <v>23</v>
      </c>
      <c r="D220" s="6" t="s">
        <v>24</v>
      </c>
      <c r="E220" s="7">
        <v>78</v>
      </c>
      <c r="F220" s="11">
        <v>4577.2</v>
      </c>
      <c r="G220" s="11">
        <v>5126.4639999999999</v>
      </c>
      <c r="H220" s="9">
        <v>915.44</v>
      </c>
      <c r="I220" s="5" t="s">
        <v>12</v>
      </c>
    </row>
    <row r="221" spans="1:9" ht="18" customHeight="1" x14ac:dyDescent="0.3">
      <c r="A221" s="2">
        <v>2021</v>
      </c>
      <c r="B221" s="2" t="s">
        <v>32</v>
      </c>
      <c r="C221" s="2" t="s">
        <v>23</v>
      </c>
      <c r="D221" s="6" t="s">
        <v>25</v>
      </c>
      <c r="E221" s="7">
        <v>76</v>
      </c>
      <c r="F221" s="11">
        <v>4576.8999999999996</v>
      </c>
      <c r="G221" s="11">
        <v>5126.1279999999997</v>
      </c>
      <c r="H221" s="9">
        <v>915.38</v>
      </c>
      <c r="I221" s="5" t="s">
        <v>12</v>
      </c>
    </row>
    <row r="222" spans="1:9" ht="18" customHeight="1" x14ac:dyDescent="0.3">
      <c r="A222" s="2">
        <v>2021</v>
      </c>
      <c r="B222" s="2" t="s">
        <v>32</v>
      </c>
      <c r="C222" s="2" t="s">
        <v>23</v>
      </c>
      <c r="D222" s="6" t="s">
        <v>26</v>
      </c>
      <c r="E222" s="7">
        <v>46</v>
      </c>
      <c r="F222" s="11">
        <v>200</v>
      </c>
      <c r="G222" s="11">
        <v>224</v>
      </c>
      <c r="H222" s="9">
        <v>40</v>
      </c>
      <c r="I222" s="5" t="s">
        <v>12</v>
      </c>
    </row>
    <row r="223" spans="1:9" ht="18" customHeight="1" x14ac:dyDescent="0.3">
      <c r="A223" s="2">
        <v>2021</v>
      </c>
      <c r="B223" s="2" t="s">
        <v>32</v>
      </c>
      <c r="C223" s="2" t="s">
        <v>23</v>
      </c>
      <c r="D223" s="6" t="s">
        <v>27</v>
      </c>
      <c r="E223" s="7">
        <v>34</v>
      </c>
      <c r="F223" s="11">
        <v>4576.8</v>
      </c>
      <c r="G223" s="11">
        <v>5126.0160000000005</v>
      </c>
      <c r="H223" s="9">
        <v>915.36000000000013</v>
      </c>
      <c r="I223" s="5" t="s">
        <v>12</v>
      </c>
    </row>
    <row r="224" spans="1:9" ht="18" customHeight="1" x14ac:dyDescent="0.3">
      <c r="A224" s="2">
        <v>2021</v>
      </c>
      <c r="B224" s="2" t="s">
        <v>32</v>
      </c>
      <c r="C224" s="2" t="s">
        <v>14</v>
      </c>
      <c r="D224" s="3" t="s">
        <v>28</v>
      </c>
      <c r="E224" s="4">
        <v>7</v>
      </c>
      <c r="F224" s="9">
        <v>200</v>
      </c>
      <c r="G224" s="9">
        <v>224</v>
      </c>
      <c r="H224" s="9">
        <v>40</v>
      </c>
      <c r="I224" s="5" t="s">
        <v>12</v>
      </c>
    </row>
    <row r="225" spans="1:9" ht="18" customHeight="1" x14ac:dyDescent="0.3">
      <c r="A225" s="2">
        <v>2021</v>
      </c>
      <c r="B225" s="2" t="s">
        <v>32</v>
      </c>
      <c r="C225" s="2" t="s">
        <v>23</v>
      </c>
      <c r="D225" s="6" t="s">
        <v>30</v>
      </c>
      <c r="E225" s="7">
        <v>3</v>
      </c>
      <c r="F225" s="11">
        <v>4577.3</v>
      </c>
      <c r="G225" s="11">
        <v>5126.576</v>
      </c>
      <c r="H225" s="9">
        <v>915.46</v>
      </c>
      <c r="I225" s="5" t="s">
        <v>12</v>
      </c>
    </row>
    <row r="226" spans="1:9" ht="18" customHeight="1" x14ac:dyDescent="0.3">
      <c r="A226" s="2">
        <v>2021</v>
      </c>
      <c r="B226" s="2" t="s">
        <v>32</v>
      </c>
      <c r="C226" s="2" t="s">
        <v>29</v>
      </c>
      <c r="D226" s="6" t="s">
        <v>29</v>
      </c>
      <c r="E226" s="7">
        <v>2</v>
      </c>
      <c r="F226" s="11">
        <v>6600</v>
      </c>
      <c r="G226" s="11">
        <v>7392</v>
      </c>
      <c r="H226" s="9">
        <v>1320</v>
      </c>
      <c r="I226" s="5" t="s">
        <v>12</v>
      </c>
    </row>
    <row r="227" spans="1:9" ht="18" customHeight="1" x14ac:dyDescent="0.3">
      <c r="A227" s="2">
        <v>2021</v>
      </c>
      <c r="B227" s="2" t="s">
        <v>34</v>
      </c>
      <c r="C227" s="2" t="s">
        <v>10</v>
      </c>
      <c r="D227" s="3" t="s">
        <v>11</v>
      </c>
      <c r="E227" s="4">
        <v>3566</v>
      </c>
      <c r="F227" s="9">
        <v>4577.3</v>
      </c>
      <c r="G227" s="9">
        <v>5126.576</v>
      </c>
      <c r="H227" s="9">
        <v>915.46</v>
      </c>
      <c r="I227" s="5" t="s">
        <v>12</v>
      </c>
    </row>
    <row r="228" spans="1:9" ht="18" customHeight="1" x14ac:dyDescent="0.3">
      <c r="A228" s="2">
        <v>2021</v>
      </c>
      <c r="B228" s="2" t="s">
        <v>34</v>
      </c>
      <c r="C228" s="2" t="s">
        <v>10</v>
      </c>
      <c r="D228" s="3" t="s">
        <v>13</v>
      </c>
      <c r="E228" s="4">
        <v>2498</v>
      </c>
      <c r="F228" s="9">
        <v>8000</v>
      </c>
      <c r="G228" s="9">
        <v>8960</v>
      </c>
      <c r="H228" s="9">
        <v>1600</v>
      </c>
      <c r="I228" s="5" t="s">
        <v>12</v>
      </c>
    </row>
    <row r="229" spans="1:9" ht="18" customHeight="1" x14ac:dyDescent="0.3">
      <c r="A229" s="2">
        <v>2021</v>
      </c>
      <c r="B229" s="2" t="s">
        <v>34</v>
      </c>
      <c r="C229" s="2" t="s">
        <v>14</v>
      </c>
      <c r="D229" s="3" t="s">
        <v>15</v>
      </c>
      <c r="E229" s="4">
        <v>1245</v>
      </c>
      <c r="F229" s="9">
        <v>4577.2</v>
      </c>
      <c r="G229" s="9">
        <v>5126.4639999999999</v>
      </c>
      <c r="H229" s="9">
        <v>915.44</v>
      </c>
      <c r="I229" s="5" t="s">
        <v>12</v>
      </c>
    </row>
    <row r="230" spans="1:9" ht="18" customHeight="1" x14ac:dyDescent="0.3">
      <c r="A230" s="2">
        <v>2021</v>
      </c>
      <c r="B230" s="2" t="s">
        <v>34</v>
      </c>
      <c r="C230" s="2" t="s">
        <v>16</v>
      </c>
      <c r="D230" s="6" t="s">
        <v>17</v>
      </c>
      <c r="E230" s="7">
        <v>644</v>
      </c>
      <c r="F230" s="11">
        <v>5743.5</v>
      </c>
      <c r="G230" s="11">
        <v>6432.72</v>
      </c>
      <c r="H230" s="9">
        <v>1148.7</v>
      </c>
      <c r="I230" s="5" t="s">
        <v>12</v>
      </c>
    </row>
    <row r="231" spans="1:9" ht="18" customHeight="1" x14ac:dyDescent="0.3">
      <c r="A231" s="2">
        <v>2021</v>
      </c>
      <c r="B231" s="2" t="s">
        <v>34</v>
      </c>
      <c r="C231" s="2" t="s">
        <v>18</v>
      </c>
      <c r="D231" s="6" t="s">
        <v>19</v>
      </c>
      <c r="E231" s="7">
        <v>643</v>
      </c>
      <c r="F231" s="11">
        <v>7000</v>
      </c>
      <c r="G231" s="11">
        <v>7840</v>
      </c>
      <c r="H231" s="9">
        <v>1400</v>
      </c>
      <c r="I231" s="5" t="s">
        <v>12</v>
      </c>
    </row>
    <row r="232" spans="1:9" ht="18" customHeight="1" x14ac:dyDescent="0.3">
      <c r="A232" s="2">
        <v>2021</v>
      </c>
      <c r="B232" s="2" t="s">
        <v>34</v>
      </c>
      <c r="C232" s="2" t="s">
        <v>16</v>
      </c>
      <c r="D232" s="6" t="s">
        <v>20</v>
      </c>
      <c r="E232" s="7">
        <v>455</v>
      </c>
      <c r="F232" s="11">
        <v>4578.6000000000004</v>
      </c>
      <c r="G232" s="11">
        <v>5128.0320000000002</v>
      </c>
      <c r="H232" s="9">
        <v>915.72000000000014</v>
      </c>
      <c r="I232" s="5" t="s">
        <v>12</v>
      </c>
    </row>
    <row r="233" spans="1:9" ht="18" customHeight="1" x14ac:dyDescent="0.3">
      <c r="A233" s="2">
        <v>2021</v>
      </c>
      <c r="B233" s="2" t="s">
        <v>34</v>
      </c>
      <c r="C233" s="2" t="s">
        <v>18</v>
      </c>
      <c r="D233" s="6" t="s">
        <v>21</v>
      </c>
      <c r="E233" s="8">
        <v>345</v>
      </c>
      <c r="F233" s="12">
        <v>7000</v>
      </c>
      <c r="G233" s="12">
        <v>7840</v>
      </c>
      <c r="H233" s="9">
        <v>1400</v>
      </c>
      <c r="I233" s="5" t="s">
        <v>12</v>
      </c>
    </row>
    <row r="234" spans="1:9" ht="18" customHeight="1" x14ac:dyDescent="0.3">
      <c r="A234" s="2">
        <v>2021</v>
      </c>
      <c r="B234" s="2" t="s">
        <v>34</v>
      </c>
      <c r="C234" s="2" t="s">
        <v>14</v>
      </c>
      <c r="D234" s="3" t="s">
        <v>22</v>
      </c>
      <c r="E234" s="4">
        <v>122</v>
      </c>
      <c r="F234" s="9">
        <v>100</v>
      </c>
      <c r="G234" s="9">
        <v>112</v>
      </c>
      <c r="H234" s="9">
        <v>20</v>
      </c>
      <c r="I234" s="5" t="s">
        <v>12</v>
      </c>
    </row>
    <row r="235" spans="1:9" ht="18" customHeight="1" x14ac:dyDescent="0.3">
      <c r="A235" s="2">
        <v>2021</v>
      </c>
      <c r="B235" s="2" t="s">
        <v>34</v>
      </c>
      <c r="C235" s="2" t="s">
        <v>23</v>
      </c>
      <c r="D235" s="6" t="s">
        <v>24</v>
      </c>
      <c r="E235" s="7">
        <v>78</v>
      </c>
      <c r="F235" s="11">
        <v>4577.2</v>
      </c>
      <c r="G235" s="11">
        <v>5126.4639999999999</v>
      </c>
      <c r="H235" s="9">
        <v>915.44</v>
      </c>
      <c r="I235" s="5" t="s">
        <v>12</v>
      </c>
    </row>
    <row r="236" spans="1:9" ht="18" customHeight="1" x14ac:dyDescent="0.3">
      <c r="A236" s="2">
        <v>2021</v>
      </c>
      <c r="B236" s="2" t="s">
        <v>34</v>
      </c>
      <c r="C236" s="2" t="s">
        <v>23</v>
      </c>
      <c r="D236" s="6" t="s">
        <v>25</v>
      </c>
      <c r="E236" s="7">
        <v>76</v>
      </c>
      <c r="F236" s="11">
        <v>4576.8999999999996</v>
      </c>
      <c r="G236" s="11">
        <v>5126.1279999999997</v>
      </c>
      <c r="H236" s="9">
        <v>915.38</v>
      </c>
      <c r="I236" s="5" t="s">
        <v>12</v>
      </c>
    </row>
    <row r="237" spans="1:9" ht="18" customHeight="1" x14ac:dyDescent="0.3">
      <c r="A237" s="2">
        <v>2021</v>
      </c>
      <c r="B237" s="2" t="s">
        <v>34</v>
      </c>
      <c r="C237" s="2" t="s">
        <v>23</v>
      </c>
      <c r="D237" s="6" t="s">
        <v>26</v>
      </c>
      <c r="E237" s="7">
        <v>46</v>
      </c>
      <c r="F237" s="11">
        <v>200</v>
      </c>
      <c r="G237" s="11">
        <v>224</v>
      </c>
      <c r="H237" s="9">
        <v>40</v>
      </c>
      <c r="I237" s="5" t="s">
        <v>12</v>
      </c>
    </row>
    <row r="238" spans="1:9" ht="18" customHeight="1" x14ac:dyDescent="0.3">
      <c r="A238" s="2">
        <v>2021</v>
      </c>
      <c r="B238" s="2" t="s">
        <v>34</v>
      </c>
      <c r="C238" s="2" t="s">
        <v>23</v>
      </c>
      <c r="D238" s="6" t="s">
        <v>27</v>
      </c>
      <c r="E238" s="7">
        <v>34</v>
      </c>
      <c r="F238" s="11">
        <v>4576.8</v>
      </c>
      <c r="G238" s="11">
        <v>5126.0160000000005</v>
      </c>
      <c r="H238" s="9">
        <v>915.36000000000013</v>
      </c>
      <c r="I238" s="5" t="s">
        <v>12</v>
      </c>
    </row>
    <row r="239" spans="1:9" ht="18" customHeight="1" x14ac:dyDescent="0.3">
      <c r="A239" s="2">
        <v>2021</v>
      </c>
      <c r="B239" s="2" t="s">
        <v>34</v>
      </c>
      <c r="C239" s="2" t="s">
        <v>14</v>
      </c>
      <c r="D239" s="3" t="s">
        <v>28</v>
      </c>
      <c r="E239" s="4">
        <v>7</v>
      </c>
      <c r="F239" s="9">
        <v>200</v>
      </c>
      <c r="G239" s="9">
        <v>224</v>
      </c>
      <c r="H239" s="9">
        <v>40</v>
      </c>
      <c r="I239" s="5" t="s">
        <v>12</v>
      </c>
    </row>
    <row r="240" spans="1:9" ht="18" customHeight="1" x14ac:dyDescent="0.3">
      <c r="A240" s="2">
        <v>2021</v>
      </c>
      <c r="B240" s="2" t="s">
        <v>34</v>
      </c>
      <c r="C240" s="2" t="s">
        <v>23</v>
      </c>
      <c r="D240" s="6" t="s">
        <v>30</v>
      </c>
      <c r="E240" s="7">
        <v>3</v>
      </c>
      <c r="F240" s="11">
        <v>4577.3</v>
      </c>
      <c r="G240" s="11">
        <v>5126.576</v>
      </c>
      <c r="H240" s="9">
        <v>915.46</v>
      </c>
      <c r="I240" s="5" t="s">
        <v>12</v>
      </c>
    </row>
    <row r="241" spans="1:9" ht="18" customHeight="1" x14ac:dyDescent="0.3">
      <c r="A241" s="2">
        <v>2021</v>
      </c>
      <c r="B241" s="2" t="s">
        <v>34</v>
      </c>
      <c r="C241" s="2" t="s">
        <v>29</v>
      </c>
      <c r="D241" s="6" t="s">
        <v>29</v>
      </c>
      <c r="E241" s="7">
        <v>2</v>
      </c>
      <c r="F241" s="11">
        <v>7920</v>
      </c>
      <c r="G241" s="11">
        <v>10296</v>
      </c>
      <c r="H241" s="9">
        <v>1584</v>
      </c>
      <c r="I241" s="5" t="s">
        <v>12</v>
      </c>
    </row>
    <row r="242" spans="1:9" ht="18" customHeight="1" x14ac:dyDescent="0.3">
      <c r="A242" s="2">
        <v>2021</v>
      </c>
      <c r="B242" s="2" t="s">
        <v>35</v>
      </c>
      <c r="C242" s="2" t="s">
        <v>10</v>
      </c>
      <c r="D242" s="3" t="s">
        <v>11</v>
      </c>
      <c r="E242" s="4">
        <v>3566</v>
      </c>
      <c r="F242" s="9">
        <v>5492.76</v>
      </c>
      <c r="G242" s="9">
        <v>7140.5879999999997</v>
      </c>
      <c r="H242" s="9">
        <v>1098.5520000000001</v>
      </c>
      <c r="I242" s="5" t="s">
        <v>12</v>
      </c>
    </row>
    <row r="243" spans="1:9" ht="18" customHeight="1" x14ac:dyDescent="0.3">
      <c r="A243" s="2">
        <v>2021</v>
      </c>
      <c r="B243" s="2" t="s">
        <v>35</v>
      </c>
      <c r="C243" s="2" t="s">
        <v>10</v>
      </c>
      <c r="D243" s="3" t="s">
        <v>13</v>
      </c>
      <c r="E243" s="4">
        <v>2498</v>
      </c>
      <c r="F243" s="9">
        <v>9600</v>
      </c>
      <c r="G243" s="9">
        <v>12480</v>
      </c>
      <c r="H243" s="9">
        <v>1920</v>
      </c>
      <c r="I243" s="5" t="s">
        <v>12</v>
      </c>
    </row>
    <row r="244" spans="1:9" ht="18" customHeight="1" x14ac:dyDescent="0.3">
      <c r="A244" s="2">
        <v>2021</v>
      </c>
      <c r="B244" s="2" t="s">
        <v>35</v>
      </c>
      <c r="C244" s="2" t="s">
        <v>14</v>
      </c>
      <c r="D244" s="3" t="s">
        <v>15</v>
      </c>
      <c r="E244" s="4">
        <v>1245</v>
      </c>
      <c r="F244" s="9">
        <v>5492.6399999999994</v>
      </c>
      <c r="G244" s="9">
        <v>7140.4319999999989</v>
      </c>
      <c r="H244" s="9">
        <v>1098.528</v>
      </c>
      <c r="I244" s="5" t="s">
        <v>12</v>
      </c>
    </row>
    <row r="245" spans="1:9" ht="18" customHeight="1" x14ac:dyDescent="0.3">
      <c r="A245" s="2">
        <v>2021</v>
      </c>
      <c r="B245" s="2" t="s">
        <v>35</v>
      </c>
      <c r="C245" s="2" t="s">
        <v>16</v>
      </c>
      <c r="D245" s="6" t="s">
        <v>17</v>
      </c>
      <c r="E245" s="7">
        <v>644</v>
      </c>
      <c r="F245" s="11">
        <v>6892.2</v>
      </c>
      <c r="G245" s="11">
        <v>8959.86</v>
      </c>
      <c r="H245" s="9">
        <v>1378.44</v>
      </c>
      <c r="I245" s="5" t="s">
        <v>12</v>
      </c>
    </row>
    <row r="246" spans="1:9" ht="18" customHeight="1" x14ac:dyDescent="0.3">
      <c r="A246" s="2">
        <v>2021</v>
      </c>
      <c r="B246" s="2" t="s">
        <v>35</v>
      </c>
      <c r="C246" s="2" t="s">
        <v>18</v>
      </c>
      <c r="D246" s="6" t="s">
        <v>19</v>
      </c>
      <c r="E246" s="7">
        <v>643</v>
      </c>
      <c r="F246" s="11">
        <v>8400</v>
      </c>
      <c r="G246" s="11">
        <v>10920</v>
      </c>
      <c r="H246" s="9">
        <v>1680</v>
      </c>
      <c r="I246" s="5" t="s">
        <v>12</v>
      </c>
    </row>
    <row r="247" spans="1:9" ht="18" customHeight="1" x14ac:dyDescent="0.3">
      <c r="A247" s="2">
        <v>2021</v>
      </c>
      <c r="B247" s="2" t="s">
        <v>35</v>
      </c>
      <c r="C247" s="2" t="s">
        <v>16</v>
      </c>
      <c r="D247" s="6" t="s">
        <v>20</v>
      </c>
      <c r="E247" s="7">
        <v>455</v>
      </c>
      <c r="F247" s="11">
        <v>5494.3200000000006</v>
      </c>
      <c r="G247" s="11">
        <v>7142.6160000000009</v>
      </c>
      <c r="H247" s="9">
        <v>1098.8640000000003</v>
      </c>
      <c r="I247" s="5" t="s">
        <v>12</v>
      </c>
    </row>
    <row r="248" spans="1:9" ht="18" customHeight="1" x14ac:dyDescent="0.3">
      <c r="A248" s="2">
        <v>2021</v>
      </c>
      <c r="B248" s="2" t="s">
        <v>35</v>
      </c>
      <c r="C248" s="2" t="s">
        <v>18</v>
      </c>
      <c r="D248" s="6" t="s">
        <v>21</v>
      </c>
      <c r="E248" s="8">
        <v>345</v>
      </c>
      <c r="F248" s="12">
        <v>8400</v>
      </c>
      <c r="G248" s="12">
        <v>10920</v>
      </c>
      <c r="H248" s="9">
        <v>1680</v>
      </c>
      <c r="I248" s="5" t="s">
        <v>12</v>
      </c>
    </row>
    <row r="249" spans="1:9" ht="18" customHeight="1" x14ac:dyDescent="0.3">
      <c r="A249" s="2">
        <v>2021</v>
      </c>
      <c r="B249" s="2" t="s">
        <v>35</v>
      </c>
      <c r="C249" s="2" t="s">
        <v>14</v>
      </c>
      <c r="D249" s="3" t="s">
        <v>22</v>
      </c>
      <c r="E249" s="4">
        <v>122</v>
      </c>
      <c r="F249" s="9">
        <v>120</v>
      </c>
      <c r="G249" s="9">
        <v>156</v>
      </c>
      <c r="H249" s="9">
        <v>24</v>
      </c>
      <c r="I249" s="5" t="s">
        <v>12</v>
      </c>
    </row>
    <row r="250" spans="1:9" ht="18" customHeight="1" x14ac:dyDescent="0.3">
      <c r="A250" s="2">
        <v>2021</v>
      </c>
      <c r="B250" s="2" t="s">
        <v>35</v>
      </c>
      <c r="C250" s="2" t="s">
        <v>23</v>
      </c>
      <c r="D250" s="6" t="s">
        <v>24</v>
      </c>
      <c r="E250" s="7">
        <v>78</v>
      </c>
      <c r="F250" s="11">
        <v>4577.2</v>
      </c>
      <c r="G250" s="11">
        <v>5126.4639999999999</v>
      </c>
      <c r="H250" s="9">
        <v>915.44</v>
      </c>
      <c r="I250" s="5" t="s">
        <v>12</v>
      </c>
    </row>
    <row r="251" spans="1:9" ht="18" customHeight="1" x14ac:dyDescent="0.3">
      <c r="A251" s="2">
        <v>2021</v>
      </c>
      <c r="B251" s="2" t="s">
        <v>35</v>
      </c>
      <c r="C251" s="2" t="s">
        <v>23</v>
      </c>
      <c r="D251" s="6" t="s">
        <v>25</v>
      </c>
      <c r="E251" s="7">
        <v>76</v>
      </c>
      <c r="F251" s="11">
        <v>4576.8999999999996</v>
      </c>
      <c r="G251" s="11">
        <v>5126.1279999999997</v>
      </c>
      <c r="H251" s="9">
        <v>915.38</v>
      </c>
      <c r="I251" s="5" t="s">
        <v>12</v>
      </c>
    </row>
    <row r="252" spans="1:9" ht="18" customHeight="1" x14ac:dyDescent="0.3">
      <c r="A252" s="2">
        <v>2021</v>
      </c>
      <c r="B252" s="2" t="s">
        <v>35</v>
      </c>
      <c r="C252" s="2" t="s">
        <v>23</v>
      </c>
      <c r="D252" s="6" t="s">
        <v>26</v>
      </c>
      <c r="E252" s="7">
        <v>46</v>
      </c>
      <c r="F252" s="11">
        <v>200</v>
      </c>
      <c r="G252" s="11">
        <v>224</v>
      </c>
      <c r="H252" s="9">
        <v>40</v>
      </c>
      <c r="I252" s="5" t="s">
        <v>12</v>
      </c>
    </row>
    <row r="253" spans="1:9" ht="18" customHeight="1" x14ac:dyDescent="0.3">
      <c r="A253" s="2">
        <v>2021</v>
      </c>
      <c r="B253" s="2" t="s">
        <v>35</v>
      </c>
      <c r="C253" s="2" t="s">
        <v>23</v>
      </c>
      <c r="D253" s="6" t="s">
        <v>27</v>
      </c>
      <c r="E253" s="7">
        <v>34</v>
      </c>
      <c r="F253" s="11">
        <v>4576.8</v>
      </c>
      <c r="G253" s="11">
        <v>5126.0160000000005</v>
      </c>
      <c r="H253" s="9">
        <v>915.36000000000013</v>
      </c>
      <c r="I253" s="5" t="s">
        <v>12</v>
      </c>
    </row>
    <row r="254" spans="1:9" ht="18" customHeight="1" x14ac:dyDescent="0.3">
      <c r="A254" s="2">
        <v>2021</v>
      </c>
      <c r="B254" s="2" t="s">
        <v>35</v>
      </c>
      <c r="C254" s="2" t="s">
        <v>14</v>
      </c>
      <c r="D254" s="3" t="s">
        <v>28</v>
      </c>
      <c r="E254" s="4">
        <v>7</v>
      </c>
      <c r="F254" s="9">
        <v>200</v>
      </c>
      <c r="G254" s="9">
        <v>224</v>
      </c>
      <c r="H254" s="9">
        <v>40</v>
      </c>
      <c r="I254" s="5" t="s">
        <v>12</v>
      </c>
    </row>
    <row r="255" spans="1:9" ht="18" customHeight="1" x14ac:dyDescent="0.3">
      <c r="A255" s="2">
        <v>2021</v>
      </c>
      <c r="B255" s="2" t="s">
        <v>35</v>
      </c>
      <c r="C255" s="2" t="s">
        <v>23</v>
      </c>
      <c r="D255" s="6" t="s">
        <v>30</v>
      </c>
      <c r="E255" s="7">
        <v>3</v>
      </c>
      <c r="F255" s="11">
        <v>4577.3</v>
      </c>
      <c r="G255" s="11">
        <v>5126.576</v>
      </c>
      <c r="H255" s="9">
        <v>915.46</v>
      </c>
      <c r="I255" s="5" t="s">
        <v>12</v>
      </c>
    </row>
    <row r="256" spans="1:9" ht="18" customHeight="1" x14ac:dyDescent="0.3">
      <c r="A256" s="2">
        <v>2021</v>
      </c>
      <c r="B256" s="2" t="s">
        <v>35</v>
      </c>
      <c r="C256" s="2" t="s">
        <v>29</v>
      </c>
      <c r="D256" s="6" t="s">
        <v>29</v>
      </c>
      <c r="E256" s="7">
        <v>2</v>
      </c>
      <c r="F256" s="11">
        <v>6600</v>
      </c>
      <c r="G256" s="11">
        <v>7392</v>
      </c>
      <c r="H256" s="9">
        <v>1320</v>
      </c>
      <c r="I256" s="5" t="s">
        <v>12</v>
      </c>
    </row>
    <row r="257" spans="1:9" ht="18" customHeight="1" x14ac:dyDescent="0.3">
      <c r="A257" s="2">
        <v>2021</v>
      </c>
      <c r="B257" s="2" t="s">
        <v>36</v>
      </c>
      <c r="C257" s="2" t="s">
        <v>10</v>
      </c>
      <c r="D257" s="3" t="s">
        <v>11</v>
      </c>
      <c r="E257" s="4">
        <v>3566</v>
      </c>
      <c r="F257" s="9">
        <v>4577.3</v>
      </c>
      <c r="G257" s="9">
        <v>5126.576</v>
      </c>
      <c r="H257" s="9">
        <v>915.46</v>
      </c>
      <c r="I257" s="5" t="s">
        <v>12</v>
      </c>
    </row>
    <row r="258" spans="1:9" ht="18" customHeight="1" x14ac:dyDescent="0.3">
      <c r="A258" s="2">
        <v>2021</v>
      </c>
      <c r="B258" s="2" t="s">
        <v>36</v>
      </c>
      <c r="C258" s="2" t="s">
        <v>10</v>
      </c>
      <c r="D258" s="3" t="s">
        <v>13</v>
      </c>
      <c r="E258" s="4">
        <v>2498</v>
      </c>
      <c r="F258" s="9">
        <v>8000</v>
      </c>
      <c r="G258" s="9">
        <v>8960</v>
      </c>
      <c r="H258" s="9">
        <v>1600</v>
      </c>
      <c r="I258" s="5" t="s">
        <v>12</v>
      </c>
    </row>
    <row r="259" spans="1:9" ht="18" customHeight="1" x14ac:dyDescent="0.3">
      <c r="A259" s="2">
        <v>2021</v>
      </c>
      <c r="B259" s="2" t="s">
        <v>36</v>
      </c>
      <c r="C259" s="2" t="s">
        <v>14</v>
      </c>
      <c r="D259" s="3" t="s">
        <v>15</v>
      </c>
      <c r="E259" s="4">
        <v>1245</v>
      </c>
      <c r="F259" s="9">
        <v>4577.2</v>
      </c>
      <c r="G259" s="9">
        <v>5126.4639999999999</v>
      </c>
      <c r="H259" s="9">
        <v>915.44</v>
      </c>
      <c r="I259" s="5" t="s">
        <v>12</v>
      </c>
    </row>
    <row r="260" spans="1:9" ht="18" customHeight="1" x14ac:dyDescent="0.3">
      <c r="A260" s="2">
        <v>2021</v>
      </c>
      <c r="B260" s="2" t="s">
        <v>36</v>
      </c>
      <c r="C260" s="2" t="s">
        <v>16</v>
      </c>
      <c r="D260" s="6" t="s">
        <v>17</v>
      </c>
      <c r="E260" s="7">
        <v>644</v>
      </c>
      <c r="F260" s="11">
        <v>5743.5</v>
      </c>
      <c r="G260" s="11">
        <v>6432.72</v>
      </c>
      <c r="H260" s="9">
        <v>1148.7</v>
      </c>
      <c r="I260" s="5" t="s">
        <v>12</v>
      </c>
    </row>
    <row r="261" spans="1:9" ht="18" customHeight="1" x14ac:dyDescent="0.3">
      <c r="A261" s="2">
        <v>2021</v>
      </c>
      <c r="B261" s="2" t="s">
        <v>36</v>
      </c>
      <c r="C261" s="2" t="s">
        <v>18</v>
      </c>
      <c r="D261" s="6" t="s">
        <v>19</v>
      </c>
      <c r="E261" s="7">
        <v>643</v>
      </c>
      <c r="F261" s="11">
        <v>7000</v>
      </c>
      <c r="G261" s="11">
        <v>7840</v>
      </c>
      <c r="H261" s="9">
        <v>1400</v>
      </c>
      <c r="I261" s="5" t="s">
        <v>12</v>
      </c>
    </row>
    <row r="262" spans="1:9" ht="18" customHeight="1" x14ac:dyDescent="0.3">
      <c r="A262" s="2">
        <v>2021</v>
      </c>
      <c r="B262" s="2" t="s">
        <v>36</v>
      </c>
      <c r="C262" s="2" t="s">
        <v>16</v>
      </c>
      <c r="D262" s="6" t="s">
        <v>20</v>
      </c>
      <c r="E262" s="7">
        <v>455</v>
      </c>
      <c r="F262" s="11">
        <v>4578.6000000000004</v>
      </c>
      <c r="G262" s="11">
        <v>5128.0320000000002</v>
      </c>
      <c r="H262" s="9">
        <v>915.72000000000014</v>
      </c>
      <c r="I262" s="5" t="s">
        <v>12</v>
      </c>
    </row>
    <row r="263" spans="1:9" ht="18" customHeight="1" x14ac:dyDescent="0.3">
      <c r="A263" s="2">
        <v>2021</v>
      </c>
      <c r="B263" s="2" t="s">
        <v>36</v>
      </c>
      <c r="C263" s="2" t="s">
        <v>18</v>
      </c>
      <c r="D263" s="6" t="s">
        <v>21</v>
      </c>
      <c r="E263" s="8">
        <v>345</v>
      </c>
      <c r="F263" s="12">
        <v>7000</v>
      </c>
      <c r="G263" s="12">
        <v>7840</v>
      </c>
      <c r="H263" s="9">
        <v>1400</v>
      </c>
      <c r="I263" s="5" t="s">
        <v>12</v>
      </c>
    </row>
    <row r="264" spans="1:9" ht="18" customHeight="1" x14ac:dyDescent="0.3">
      <c r="A264" s="2">
        <v>2021</v>
      </c>
      <c r="B264" s="2" t="s">
        <v>36</v>
      </c>
      <c r="C264" s="2" t="s">
        <v>14</v>
      </c>
      <c r="D264" s="3" t="s">
        <v>22</v>
      </c>
      <c r="E264" s="4">
        <v>122</v>
      </c>
      <c r="F264" s="9">
        <v>100</v>
      </c>
      <c r="G264" s="9">
        <v>112</v>
      </c>
      <c r="H264" s="9">
        <v>20</v>
      </c>
      <c r="I264" s="5" t="s">
        <v>12</v>
      </c>
    </row>
    <row r="265" spans="1:9" ht="18" customHeight="1" x14ac:dyDescent="0.3">
      <c r="A265" s="2">
        <v>2021</v>
      </c>
      <c r="B265" s="2" t="s">
        <v>36</v>
      </c>
      <c r="C265" s="2" t="s">
        <v>23</v>
      </c>
      <c r="D265" s="6" t="s">
        <v>24</v>
      </c>
      <c r="E265" s="7">
        <v>78</v>
      </c>
      <c r="F265" s="11">
        <v>4577.2</v>
      </c>
      <c r="G265" s="11">
        <v>5126.4639999999999</v>
      </c>
      <c r="H265" s="9">
        <v>915.44</v>
      </c>
      <c r="I265" s="5" t="s">
        <v>12</v>
      </c>
    </row>
    <row r="266" spans="1:9" ht="18" customHeight="1" x14ac:dyDescent="0.3">
      <c r="A266" s="2">
        <v>2021</v>
      </c>
      <c r="B266" s="2" t="s">
        <v>36</v>
      </c>
      <c r="C266" s="2" t="s">
        <v>23</v>
      </c>
      <c r="D266" s="6" t="s">
        <v>25</v>
      </c>
      <c r="E266" s="7">
        <v>5034.5899999999992</v>
      </c>
      <c r="F266" s="11">
        <v>4576.8999999999996</v>
      </c>
      <c r="G266" s="11">
        <v>5126.1279999999997</v>
      </c>
      <c r="H266" s="9">
        <v>915.38</v>
      </c>
      <c r="I266" s="5" t="s">
        <v>12</v>
      </c>
    </row>
    <row r="267" spans="1:9" ht="18" customHeight="1" x14ac:dyDescent="0.3">
      <c r="A267" s="2">
        <v>2021</v>
      </c>
      <c r="B267" s="2" t="s">
        <v>36</v>
      </c>
      <c r="C267" s="2" t="s">
        <v>23</v>
      </c>
      <c r="D267" s="6" t="s">
        <v>26</v>
      </c>
      <c r="E267" s="7">
        <v>220</v>
      </c>
      <c r="F267" s="11">
        <v>200</v>
      </c>
      <c r="G267" s="11">
        <v>224</v>
      </c>
      <c r="H267" s="9">
        <v>40</v>
      </c>
      <c r="I267" s="5" t="s">
        <v>12</v>
      </c>
    </row>
    <row r="268" spans="1:9" ht="18" customHeight="1" x14ac:dyDescent="0.3">
      <c r="A268" s="2">
        <v>2021</v>
      </c>
      <c r="B268" s="2" t="s">
        <v>36</v>
      </c>
      <c r="C268" s="2" t="s">
        <v>23</v>
      </c>
      <c r="D268" s="6" t="s">
        <v>27</v>
      </c>
      <c r="E268" s="7">
        <v>5034.4800000000005</v>
      </c>
      <c r="F268" s="11">
        <v>4576.8</v>
      </c>
      <c r="G268" s="11">
        <v>5126.0160000000005</v>
      </c>
      <c r="H268" s="9">
        <v>915.36000000000013</v>
      </c>
      <c r="I268" s="5" t="s">
        <v>12</v>
      </c>
    </row>
    <row r="269" spans="1:9" ht="18" customHeight="1" x14ac:dyDescent="0.3">
      <c r="A269" s="2">
        <v>2021</v>
      </c>
      <c r="B269" s="2" t="s">
        <v>36</v>
      </c>
      <c r="C269" s="2" t="s">
        <v>14</v>
      </c>
      <c r="D269" s="3" t="s">
        <v>28</v>
      </c>
      <c r="E269" s="4">
        <v>220</v>
      </c>
      <c r="F269" s="9">
        <v>200</v>
      </c>
      <c r="G269" s="9">
        <v>224</v>
      </c>
      <c r="H269" s="9">
        <v>40</v>
      </c>
      <c r="I269" s="5" t="s">
        <v>12</v>
      </c>
    </row>
    <row r="270" spans="1:9" ht="18" customHeight="1" x14ac:dyDescent="0.3">
      <c r="A270" s="2">
        <v>2021</v>
      </c>
      <c r="B270" s="2" t="s">
        <v>36</v>
      </c>
      <c r="C270" s="2" t="s">
        <v>29</v>
      </c>
      <c r="D270" s="6" t="s">
        <v>29</v>
      </c>
      <c r="E270" s="7">
        <v>7260</v>
      </c>
      <c r="F270" s="11">
        <v>6600</v>
      </c>
      <c r="G270" s="11">
        <v>7392</v>
      </c>
      <c r="H270" s="9">
        <v>1320</v>
      </c>
      <c r="I270" s="5" t="s">
        <v>12</v>
      </c>
    </row>
    <row r="271" spans="1:9" ht="18" customHeight="1" x14ac:dyDescent="0.3">
      <c r="A271" s="2">
        <v>2021</v>
      </c>
      <c r="B271" s="2" t="s">
        <v>36</v>
      </c>
      <c r="C271" s="2" t="s">
        <v>23</v>
      </c>
      <c r="D271" s="6" t="s">
        <v>30</v>
      </c>
      <c r="E271" s="7">
        <v>5035.0300000000007</v>
      </c>
      <c r="F271" s="11">
        <v>4577.3</v>
      </c>
      <c r="G271" s="11">
        <v>5126.576</v>
      </c>
      <c r="H271" s="9">
        <v>915.46</v>
      </c>
      <c r="I271" s="5" t="s">
        <v>12</v>
      </c>
    </row>
    <row r="272" spans="1:9" ht="18" customHeight="1" x14ac:dyDescent="0.3">
      <c r="A272" s="2">
        <v>2021</v>
      </c>
      <c r="B272" s="2" t="s">
        <v>37</v>
      </c>
      <c r="C272" s="2" t="s">
        <v>10</v>
      </c>
      <c r="D272" s="3" t="s">
        <v>11</v>
      </c>
      <c r="E272" s="4">
        <v>5035.0300000000007</v>
      </c>
      <c r="F272" s="9">
        <v>4577.3</v>
      </c>
      <c r="G272" s="9">
        <v>5126.576</v>
      </c>
      <c r="H272" s="9">
        <v>915.46</v>
      </c>
      <c r="I272" s="5" t="s">
        <v>12</v>
      </c>
    </row>
    <row r="273" spans="1:9" ht="18" customHeight="1" x14ac:dyDescent="0.3">
      <c r="A273" s="2">
        <v>2021</v>
      </c>
      <c r="B273" s="2" t="s">
        <v>37</v>
      </c>
      <c r="C273" s="2" t="s">
        <v>10</v>
      </c>
      <c r="D273" s="3" t="s">
        <v>13</v>
      </c>
      <c r="E273" s="4">
        <v>8800</v>
      </c>
      <c r="F273" s="9">
        <v>8000</v>
      </c>
      <c r="G273" s="9">
        <v>8960</v>
      </c>
      <c r="H273" s="9">
        <v>1600</v>
      </c>
      <c r="I273" s="5" t="s">
        <v>12</v>
      </c>
    </row>
    <row r="274" spans="1:9" ht="18" customHeight="1" x14ac:dyDescent="0.3">
      <c r="A274" s="2">
        <v>2021</v>
      </c>
      <c r="B274" s="2" t="s">
        <v>37</v>
      </c>
      <c r="C274" s="2" t="s">
        <v>14</v>
      </c>
      <c r="D274" s="3" t="s">
        <v>15</v>
      </c>
      <c r="E274" s="4">
        <v>5034.92</v>
      </c>
      <c r="F274" s="9">
        <v>4577.2</v>
      </c>
      <c r="G274" s="9">
        <v>5126.4639999999999</v>
      </c>
      <c r="H274" s="9">
        <v>915.44</v>
      </c>
      <c r="I274" s="5" t="s">
        <v>12</v>
      </c>
    </row>
    <row r="275" spans="1:9" ht="18" customHeight="1" x14ac:dyDescent="0.3">
      <c r="A275" s="2">
        <v>2021</v>
      </c>
      <c r="B275" s="2" t="s">
        <v>37</v>
      </c>
      <c r="C275" s="2" t="s">
        <v>16</v>
      </c>
      <c r="D275" s="6" t="s">
        <v>17</v>
      </c>
      <c r="E275" s="7">
        <v>644</v>
      </c>
      <c r="F275" s="11">
        <v>5743.5</v>
      </c>
      <c r="G275" s="11">
        <v>6432.72</v>
      </c>
      <c r="H275" s="9">
        <v>1148.7</v>
      </c>
      <c r="I275" s="5" t="s">
        <v>12</v>
      </c>
    </row>
    <row r="276" spans="1:9" ht="18" customHeight="1" x14ac:dyDescent="0.3">
      <c r="A276" s="2">
        <v>2021</v>
      </c>
      <c r="B276" s="2" t="s">
        <v>37</v>
      </c>
      <c r="C276" s="2" t="s">
        <v>18</v>
      </c>
      <c r="D276" s="6" t="s">
        <v>19</v>
      </c>
      <c r="E276" s="7">
        <v>643</v>
      </c>
      <c r="F276" s="11">
        <v>7000</v>
      </c>
      <c r="G276" s="11">
        <v>7840</v>
      </c>
      <c r="H276" s="9">
        <v>1400</v>
      </c>
      <c r="I276" s="5" t="s">
        <v>12</v>
      </c>
    </row>
    <row r="277" spans="1:9" ht="18" customHeight="1" x14ac:dyDescent="0.3">
      <c r="A277" s="2">
        <v>2021</v>
      </c>
      <c r="B277" s="2" t="s">
        <v>37</v>
      </c>
      <c r="C277" s="2" t="s">
        <v>16</v>
      </c>
      <c r="D277" s="6" t="s">
        <v>20</v>
      </c>
      <c r="E277" s="7">
        <v>455</v>
      </c>
      <c r="F277" s="11">
        <v>4578.6000000000004</v>
      </c>
      <c r="G277" s="11">
        <v>5128.0320000000002</v>
      </c>
      <c r="H277" s="9">
        <v>915.72000000000014</v>
      </c>
      <c r="I277" s="5" t="s">
        <v>12</v>
      </c>
    </row>
    <row r="278" spans="1:9" ht="18" customHeight="1" x14ac:dyDescent="0.3">
      <c r="A278" s="2">
        <v>2021</v>
      </c>
      <c r="B278" s="2" t="s">
        <v>37</v>
      </c>
      <c r="C278" s="2" t="s">
        <v>18</v>
      </c>
      <c r="D278" s="6" t="s">
        <v>21</v>
      </c>
      <c r="E278" s="8">
        <v>345</v>
      </c>
      <c r="F278" s="12">
        <v>7000</v>
      </c>
      <c r="G278" s="12">
        <v>7840</v>
      </c>
      <c r="H278" s="9">
        <v>1400</v>
      </c>
      <c r="I278" s="5" t="s">
        <v>12</v>
      </c>
    </row>
    <row r="279" spans="1:9" ht="18" customHeight="1" x14ac:dyDescent="0.3">
      <c r="A279" s="2">
        <v>2021</v>
      </c>
      <c r="B279" s="2" t="s">
        <v>37</v>
      </c>
      <c r="C279" s="2" t="s">
        <v>14</v>
      </c>
      <c r="D279" s="3" t="s">
        <v>22</v>
      </c>
      <c r="E279" s="4">
        <v>122</v>
      </c>
      <c r="F279" s="9">
        <v>100</v>
      </c>
      <c r="G279" s="9">
        <v>112</v>
      </c>
      <c r="H279" s="9">
        <v>20</v>
      </c>
      <c r="I279" s="5" t="s">
        <v>12</v>
      </c>
    </row>
    <row r="280" spans="1:9" ht="18" customHeight="1" x14ac:dyDescent="0.3">
      <c r="A280" s="2">
        <v>2021</v>
      </c>
      <c r="B280" s="2" t="s">
        <v>37</v>
      </c>
      <c r="C280" s="2" t="s">
        <v>23</v>
      </c>
      <c r="D280" s="6" t="s">
        <v>24</v>
      </c>
      <c r="E280" s="7">
        <v>78</v>
      </c>
      <c r="F280" s="11">
        <v>4577.2</v>
      </c>
      <c r="G280" s="11">
        <v>5126.4639999999999</v>
      </c>
      <c r="H280" s="9">
        <v>915.44</v>
      </c>
      <c r="I280" s="5" t="s">
        <v>12</v>
      </c>
    </row>
    <row r="281" spans="1:9" ht="18" customHeight="1" x14ac:dyDescent="0.3">
      <c r="A281" s="2">
        <v>2021</v>
      </c>
      <c r="B281" s="2" t="s">
        <v>37</v>
      </c>
      <c r="C281" s="2" t="s">
        <v>23</v>
      </c>
      <c r="D281" s="6" t="s">
        <v>25</v>
      </c>
      <c r="E281" s="7">
        <v>76</v>
      </c>
      <c r="F281" s="11">
        <v>4576.8999999999996</v>
      </c>
      <c r="G281" s="11">
        <v>5126.1279999999997</v>
      </c>
      <c r="H281" s="9">
        <v>915.38</v>
      </c>
      <c r="I281" s="5" t="s">
        <v>12</v>
      </c>
    </row>
    <row r="282" spans="1:9" ht="18" customHeight="1" x14ac:dyDescent="0.3">
      <c r="A282" s="2">
        <v>2021</v>
      </c>
      <c r="B282" s="2" t="s">
        <v>37</v>
      </c>
      <c r="C282" s="2" t="s">
        <v>23</v>
      </c>
      <c r="D282" s="6" t="s">
        <v>26</v>
      </c>
      <c r="E282" s="7">
        <v>46</v>
      </c>
      <c r="F282" s="11">
        <v>200</v>
      </c>
      <c r="G282" s="11">
        <v>224</v>
      </c>
      <c r="H282" s="9">
        <v>40</v>
      </c>
      <c r="I282" s="5" t="s">
        <v>12</v>
      </c>
    </row>
    <row r="283" spans="1:9" ht="18" customHeight="1" x14ac:dyDescent="0.3">
      <c r="A283" s="2">
        <v>2021</v>
      </c>
      <c r="B283" s="2" t="s">
        <v>37</v>
      </c>
      <c r="C283" s="2" t="s">
        <v>23</v>
      </c>
      <c r="D283" s="6" t="s">
        <v>27</v>
      </c>
      <c r="E283" s="7">
        <v>34</v>
      </c>
      <c r="F283" s="11">
        <v>4576.8</v>
      </c>
      <c r="G283" s="11">
        <v>5126.0160000000005</v>
      </c>
      <c r="H283" s="9">
        <v>915.36000000000013</v>
      </c>
      <c r="I283" s="5" t="s">
        <v>12</v>
      </c>
    </row>
    <row r="284" spans="1:9" ht="18" customHeight="1" x14ac:dyDescent="0.3">
      <c r="A284" s="2">
        <v>2021</v>
      </c>
      <c r="B284" s="2" t="s">
        <v>37</v>
      </c>
      <c r="C284" s="2" t="s">
        <v>14</v>
      </c>
      <c r="D284" s="3" t="s">
        <v>28</v>
      </c>
      <c r="E284" s="4">
        <v>7</v>
      </c>
      <c r="F284" s="9">
        <v>200</v>
      </c>
      <c r="G284" s="9">
        <v>224</v>
      </c>
      <c r="H284" s="9">
        <v>40</v>
      </c>
      <c r="I284" s="5" t="s">
        <v>12</v>
      </c>
    </row>
    <row r="285" spans="1:9" ht="18" customHeight="1" x14ac:dyDescent="0.3">
      <c r="A285" s="2">
        <v>2021</v>
      </c>
      <c r="B285" s="2" t="s">
        <v>37</v>
      </c>
      <c r="C285" s="2" t="s">
        <v>23</v>
      </c>
      <c r="D285" s="6" t="s">
        <v>30</v>
      </c>
      <c r="E285" s="7">
        <v>3</v>
      </c>
      <c r="F285" s="11">
        <v>4577.3</v>
      </c>
      <c r="G285" s="11">
        <v>5126.576</v>
      </c>
      <c r="H285" s="9">
        <v>915.46</v>
      </c>
      <c r="I285" s="5" t="s">
        <v>12</v>
      </c>
    </row>
    <row r="286" spans="1:9" ht="18" customHeight="1" x14ac:dyDescent="0.3">
      <c r="A286" s="2">
        <v>2021</v>
      </c>
      <c r="B286" s="2" t="s">
        <v>37</v>
      </c>
      <c r="C286" s="2" t="s">
        <v>29</v>
      </c>
      <c r="D286" s="6" t="s">
        <v>29</v>
      </c>
      <c r="E286" s="7">
        <v>2</v>
      </c>
      <c r="F286" s="11">
        <v>6600</v>
      </c>
      <c r="G286" s="11">
        <v>7392</v>
      </c>
      <c r="H286" s="9">
        <v>1320</v>
      </c>
      <c r="I286" s="5" t="s">
        <v>12</v>
      </c>
    </row>
    <row r="287" spans="1:9" ht="18" customHeight="1" x14ac:dyDescent="0.3">
      <c r="A287" s="2">
        <v>2021</v>
      </c>
      <c r="B287" s="2" t="s">
        <v>38</v>
      </c>
      <c r="C287" s="2" t="s">
        <v>10</v>
      </c>
      <c r="D287" s="3" t="s">
        <v>11</v>
      </c>
      <c r="E287" s="4">
        <v>3566</v>
      </c>
      <c r="F287" s="9">
        <v>4577.3</v>
      </c>
      <c r="G287" s="9">
        <v>5126.576</v>
      </c>
      <c r="H287" s="9">
        <v>915.46</v>
      </c>
      <c r="I287" s="5" t="s">
        <v>12</v>
      </c>
    </row>
    <row r="288" spans="1:9" ht="18" customHeight="1" x14ac:dyDescent="0.3">
      <c r="A288" s="2">
        <v>2021</v>
      </c>
      <c r="B288" s="2" t="s">
        <v>38</v>
      </c>
      <c r="C288" s="2" t="s">
        <v>10</v>
      </c>
      <c r="D288" s="3" t="s">
        <v>13</v>
      </c>
      <c r="E288" s="4">
        <v>2498</v>
      </c>
      <c r="F288" s="9">
        <v>8000</v>
      </c>
      <c r="G288" s="9">
        <v>8960</v>
      </c>
      <c r="H288" s="9">
        <v>1600</v>
      </c>
      <c r="I288" s="5" t="s">
        <v>12</v>
      </c>
    </row>
    <row r="289" spans="1:9" ht="18" customHeight="1" x14ac:dyDescent="0.3">
      <c r="A289" s="2">
        <v>2021</v>
      </c>
      <c r="B289" s="2" t="s">
        <v>38</v>
      </c>
      <c r="C289" s="2" t="s">
        <v>14</v>
      </c>
      <c r="D289" s="3" t="s">
        <v>15</v>
      </c>
      <c r="E289" s="4">
        <v>1245</v>
      </c>
      <c r="F289" s="9">
        <v>4577.2</v>
      </c>
      <c r="G289" s="9">
        <v>5126.4639999999999</v>
      </c>
      <c r="H289" s="9">
        <v>915.44</v>
      </c>
      <c r="I289" s="5" t="s">
        <v>12</v>
      </c>
    </row>
    <row r="290" spans="1:9" ht="18" customHeight="1" x14ac:dyDescent="0.3">
      <c r="A290" s="2">
        <v>2021</v>
      </c>
      <c r="B290" s="2" t="s">
        <v>38</v>
      </c>
      <c r="C290" s="2" t="s">
        <v>16</v>
      </c>
      <c r="D290" s="6" t="s">
        <v>17</v>
      </c>
      <c r="E290" s="7">
        <v>644</v>
      </c>
      <c r="F290" s="11">
        <v>5743.5</v>
      </c>
      <c r="G290" s="11">
        <v>6432.72</v>
      </c>
      <c r="H290" s="9">
        <v>1148.7</v>
      </c>
      <c r="I290" s="5" t="s">
        <v>12</v>
      </c>
    </row>
    <row r="291" spans="1:9" ht="18" customHeight="1" x14ac:dyDescent="0.3">
      <c r="A291" s="2">
        <v>2021</v>
      </c>
      <c r="B291" s="2" t="s">
        <v>38</v>
      </c>
      <c r="C291" s="2" t="s">
        <v>18</v>
      </c>
      <c r="D291" s="6" t="s">
        <v>19</v>
      </c>
      <c r="E291" s="7">
        <v>643</v>
      </c>
      <c r="F291" s="11">
        <v>7000</v>
      </c>
      <c r="G291" s="11">
        <v>7840</v>
      </c>
      <c r="H291" s="9">
        <v>1400</v>
      </c>
      <c r="I291" s="5" t="s">
        <v>12</v>
      </c>
    </row>
    <row r="292" spans="1:9" ht="18" customHeight="1" x14ac:dyDescent="0.3">
      <c r="A292" s="2">
        <v>2021</v>
      </c>
      <c r="B292" s="2" t="s">
        <v>38</v>
      </c>
      <c r="C292" s="2" t="s">
        <v>16</v>
      </c>
      <c r="D292" s="6" t="s">
        <v>20</v>
      </c>
      <c r="E292" s="7">
        <v>455</v>
      </c>
      <c r="F292" s="11">
        <v>5036.46</v>
      </c>
      <c r="G292" s="11">
        <v>5128.0320000000002</v>
      </c>
      <c r="H292" s="9">
        <v>1007.292</v>
      </c>
      <c r="I292" s="5" t="s">
        <v>12</v>
      </c>
    </row>
    <row r="293" spans="1:9" ht="18" customHeight="1" x14ac:dyDescent="0.3">
      <c r="A293" s="2">
        <v>2021</v>
      </c>
      <c r="B293" s="2" t="s">
        <v>38</v>
      </c>
      <c r="C293" s="2" t="s">
        <v>18</v>
      </c>
      <c r="D293" s="6" t="s">
        <v>21</v>
      </c>
      <c r="E293" s="8">
        <v>345</v>
      </c>
      <c r="F293" s="12">
        <v>7700</v>
      </c>
      <c r="G293" s="12">
        <v>7840</v>
      </c>
      <c r="H293" s="9">
        <v>1540</v>
      </c>
      <c r="I293" s="5" t="s">
        <v>12</v>
      </c>
    </row>
    <row r="294" spans="1:9" ht="18" customHeight="1" x14ac:dyDescent="0.3">
      <c r="A294" s="2">
        <v>2021</v>
      </c>
      <c r="B294" s="2" t="s">
        <v>38</v>
      </c>
      <c r="C294" s="2" t="s">
        <v>14</v>
      </c>
      <c r="D294" s="3" t="s">
        <v>22</v>
      </c>
      <c r="E294" s="4">
        <v>122</v>
      </c>
      <c r="F294" s="9">
        <v>110</v>
      </c>
      <c r="G294" s="9">
        <v>112</v>
      </c>
      <c r="H294" s="9">
        <v>22</v>
      </c>
      <c r="I294" s="5" t="s">
        <v>12</v>
      </c>
    </row>
    <row r="295" spans="1:9" ht="18" customHeight="1" x14ac:dyDescent="0.3">
      <c r="A295" s="2">
        <v>2021</v>
      </c>
      <c r="B295" s="2" t="s">
        <v>38</v>
      </c>
      <c r="C295" s="2" t="s">
        <v>23</v>
      </c>
      <c r="D295" s="6" t="s">
        <v>24</v>
      </c>
      <c r="E295" s="7">
        <v>78</v>
      </c>
      <c r="F295" s="11">
        <v>5034.92</v>
      </c>
      <c r="G295" s="11">
        <v>5126.4639999999999</v>
      </c>
      <c r="H295" s="9">
        <v>1006.984</v>
      </c>
      <c r="I295" s="5" t="s">
        <v>12</v>
      </c>
    </row>
    <row r="296" spans="1:9" ht="18" customHeight="1" x14ac:dyDescent="0.3">
      <c r="A296" s="2">
        <v>2021</v>
      </c>
      <c r="B296" s="2" t="s">
        <v>38</v>
      </c>
      <c r="C296" s="2" t="s">
        <v>23</v>
      </c>
      <c r="D296" s="6" t="s">
        <v>25</v>
      </c>
      <c r="E296" s="7">
        <v>76</v>
      </c>
      <c r="F296" s="11">
        <v>5034.5899999999992</v>
      </c>
      <c r="G296" s="11">
        <v>5126.1279999999997</v>
      </c>
      <c r="H296" s="9">
        <v>1006.9179999999999</v>
      </c>
      <c r="I296" s="5" t="s">
        <v>12</v>
      </c>
    </row>
    <row r="297" spans="1:9" ht="18" customHeight="1" x14ac:dyDescent="0.3">
      <c r="A297" s="2">
        <v>2021</v>
      </c>
      <c r="B297" s="2" t="s">
        <v>38</v>
      </c>
      <c r="C297" s="2" t="s">
        <v>23</v>
      </c>
      <c r="D297" s="6" t="s">
        <v>26</v>
      </c>
      <c r="E297" s="7">
        <v>46</v>
      </c>
      <c r="F297" s="11">
        <v>230</v>
      </c>
      <c r="G297" s="11">
        <v>224</v>
      </c>
      <c r="H297" s="9">
        <v>46</v>
      </c>
      <c r="I297" s="5" t="s">
        <v>12</v>
      </c>
    </row>
    <row r="298" spans="1:9" ht="18" customHeight="1" x14ac:dyDescent="0.3">
      <c r="A298" s="2">
        <v>2021</v>
      </c>
      <c r="B298" s="2" t="s">
        <v>38</v>
      </c>
      <c r="C298" s="2" t="s">
        <v>23</v>
      </c>
      <c r="D298" s="6" t="s">
        <v>27</v>
      </c>
      <c r="E298" s="7">
        <v>34</v>
      </c>
      <c r="F298" s="11">
        <v>5263.32</v>
      </c>
      <c r="G298" s="11">
        <v>5126.0160000000005</v>
      </c>
      <c r="H298" s="9">
        <v>1052.664</v>
      </c>
      <c r="I298" s="5" t="s">
        <v>12</v>
      </c>
    </row>
    <row r="299" spans="1:9" ht="18" customHeight="1" x14ac:dyDescent="0.3">
      <c r="A299" s="2">
        <v>2021</v>
      </c>
      <c r="B299" s="2" t="s">
        <v>38</v>
      </c>
      <c r="C299" s="2" t="s">
        <v>14</v>
      </c>
      <c r="D299" s="3" t="s">
        <v>28</v>
      </c>
      <c r="E299" s="4">
        <v>7</v>
      </c>
      <c r="F299" s="9">
        <v>230</v>
      </c>
      <c r="G299" s="9">
        <v>224</v>
      </c>
      <c r="H299" s="9">
        <v>46</v>
      </c>
      <c r="I299" s="5" t="s">
        <v>33</v>
      </c>
    </row>
    <row r="300" spans="1:9" ht="18" customHeight="1" x14ac:dyDescent="0.3">
      <c r="A300" s="2">
        <v>2021</v>
      </c>
      <c r="B300" s="2" t="s">
        <v>38</v>
      </c>
      <c r="C300" s="2" t="s">
        <v>23</v>
      </c>
      <c r="D300" s="6" t="s">
        <v>30</v>
      </c>
      <c r="E300" s="7">
        <v>3</v>
      </c>
      <c r="F300" s="11">
        <v>5263.8950000000004</v>
      </c>
      <c r="G300" s="11">
        <v>5126.576</v>
      </c>
      <c r="H300" s="9">
        <v>1052.7790000000002</v>
      </c>
      <c r="I300" s="5" t="s">
        <v>33</v>
      </c>
    </row>
    <row r="301" spans="1:9" ht="18" customHeight="1" x14ac:dyDescent="0.3">
      <c r="A301" s="2">
        <v>2021</v>
      </c>
      <c r="B301" s="2" t="s">
        <v>38</v>
      </c>
      <c r="C301" s="2" t="s">
        <v>29</v>
      </c>
      <c r="D301" s="6" t="s">
        <v>29</v>
      </c>
      <c r="E301" s="7">
        <v>2</v>
      </c>
      <c r="F301" s="11">
        <v>7590</v>
      </c>
      <c r="G301" s="11">
        <v>7392</v>
      </c>
      <c r="H301" s="9">
        <v>1518</v>
      </c>
      <c r="I301" s="5" t="s">
        <v>33</v>
      </c>
    </row>
    <row r="302" spans="1:9" ht="18" customHeight="1" x14ac:dyDescent="0.3">
      <c r="A302" s="2">
        <v>2021</v>
      </c>
      <c r="B302" s="2" t="s">
        <v>39</v>
      </c>
      <c r="C302" s="2" t="s">
        <v>10</v>
      </c>
      <c r="D302" s="3" t="s">
        <v>11</v>
      </c>
      <c r="E302" s="4">
        <v>3566</v>
      </c>
      <c r="F302" s="9">
        <v>5263.8950000000004</v>
      </c>
      <c r="G302" s="9">
        <v>5126.576</v>
      </c>
      <c r="H302" s="9">
        <v>1052.7790000000002</v>
      </c>
      <c r="I302" s="5" t="s">
        <v>33</v>
      </c>
    </row>
    <row r="303" spans="1:9" ht="18" customHeight="1" x14ac:dyDescent="0.3">
      <c r="A303" s="2">
        <v>2021</v>
      </c>
      <c r="B303" s="2" t="s">
        <v>39</v>
      </c>
      <c r="C303" s="2" t="s">
        <v>10</v>
      </c>
      <c r="D303" s="3" t="s">
        <v>13</v>
      </c>
      <c r="E303" s="4">
        <v>2498</v>
      </c>
      <c r="F303" s="9">
        <v>8800</v>
      </c>
      <c r="G303" s="9">
        <v>8960</v>
      </c>
      <c r="H303" s="9">
        <v>1760</v>
      </c>
      <c r="I303" s="5" t="s">
        <v>33</v>
      </c>
    </row>
    <row r="304" spans="1:9" ht="18" customHeight="1" x14ac:dyDescent="0.3">
      <c r="A304" s="2">
        <v>2021</v>
      </c>
      <c r="B304" s="2" t="s">
        <v>39</v>
      </c>
      <c r="C304" s="2" t="s">
        <v>14</v>
      </c>
      <c r="D304" s="3" t="s">
        <v>15</v>
      </c>
      <c r="E304" s="4">
        <v>1245</v>
      </c>
      <c r="F304" s="9">
        <v>5034.92</v>
      </c>
      <c r="G304" s="9">
        <v>5126.4639999999999</v>
      </c>
      <c r="H304" s="9">
        <v>1006.984</v>
      </c>
      <c r="I304" s="5" t="s">
        <v>33</v>
      </c>
    </row>
    <row r="305" spans="1:9" ht="18" customHeight="1" x14ac:dyDescent="0.3">
      <c r="A305" s="2">
        <v>2021</v>
      </c>
      <c r="B305" s="2" t="s">
        <v>39</v>
      </c>
      <c r="C305" s="2" t="s">
        <v>16</v>
      </c>
      <c r="D305" s="6" t="s">
        <v>17</v>
      </c>
      <c r="E305" s="7">
        <v>644</v>
      </c>
      <c r="F305" s="11">
        <v>6317.85</v>
      </c>
      <c r="G305" s="11">
        <v>6432.72</v>
      </c>
      <c r="H305" s="9">
        <v>1263.5700000000002</v>
      </c>
      <c r="I305" s="5" t="s">
        <v>33</v>
      </c>
    </row>
    <row r="306" spans="1:9" ht="18" customHeight="1" x14ac:dyDescent="0.3">
      <c r="A306" s="2">
        <v>2021</v>
      </c>
      <c r="B306" s="2" t="s">
        <v>39</v>
      </c>
      <c r="C306" s="2" t="s">
        <v>18</v>
      </c>
      <c r="D306" s="6" t="s">
        <v>19</v>
      </c>
      <c r="E306" s="7">
        <v>643</v>
      </c>
      <c r="F306" s="11">
        <v>7700</v>
      </c>
      <c r="G306" s="11">
        <v>7840</v>
      </c>
      <c r="H306" s="9">
        <v>1540</v>
      </c>
      <c r="I306" s="5" t="s">
        <v>33</v>
      </c>
    </row>
    <row r="307" spans="1:9" ht="18" customHeight="1" x14ac:dyDescent="0.3">
      <c r="A307" s="2">
        <v>2021</v>
      </c>
      <c r="B307" s="2" t="s">
        <v>39</v>
      </c>
      <c r="C307" s="2" t="s">
        <v>16</v>
      </c>
      <c r="D307" s="6" t="s">
        <v>20</v>
      </c>
      <c r="E307" s="7">
        <v>455</v>
      </c>
      <c r="F307" s="11">
        <v>5036.46</v>
      </c>
      <c r="G307" s="11">
        <v>5128.0320000000002</v>
      </c>
      <c r="H307" s="9">
        <v>1007.292</v>
      </c>
      <c r="I307" s="5" t="s">
        <v>33</v>
      </c>
    </row>
    <row r="308" spans="1:9" ht="18" customHeight="1" x14ac:dyDescent="0.3">
      <c r="A308" s="2">
        <v>2021</v>
      </c>
      <c r="B308" s="2" t="s">
        <v>39</v>
      </c>
      <c r="C308" s="2" t="s">
        <v>18</v>
      </c>
      <c r="D308" s="6" t="s">
        <v>21</v>
      </c>
      <c r="E308" s="8">
        <v>345</v>
      </c>
      <c r="F308" s="12">
        <v>7700</v>
      </c>
      <c r="G308" s="12">
        <v>7840</v>
      </c>
      <c r="H308" s="9">
        <v>1540</v>
      </c>
      <c r="I308" s="5" t="s">
        <v>33</v>
      </c>
    </row>
    <row r="309" spans="1:9" ht="18" customHeight="1" x14ac:dyDescent="0.3">
      <c r="A309" s="2">
        <v>2021</v>
      </c>
      <c r="B309" s="2" t="s">
        <v>39</v>
      </c>
      <c r="C309" s="2" t="s">
        <v>14</v>
      </c>
      <c r="D309" s="3" t="s">
        <v>22</v>
      </c>
      <c r="E309" s="4">
        <v>122</v>
      </c>
      <c r="F309" s="9">
        <v>110</v>
      </c>
      <c r="G309" s="9">
        <v>112</v>
      </c>
      <c r="H309" s="9">
        <v>22</v>
      </c>
      <c r="I309" s="5" t="s">
        <v>33</v>
      </c>
    </row>
    <row r="310" spans="1:9" ht="18" customHeight="1" x14ac:dyDescent="0.3">
      <c r="A310" s="2">
        <v>2021</v>
      </c>
      <c r="B310" s="2" t="s">
        <v>39</v>
      </c>
      <c r="C310" s="2" t="s">
        <v>23</v>
      </c>
      <c r="D310" s="6" t="s">
        <v>24</v>
      </c>
      <c r="E310" s="7">
        <v>78</v>
      </c>
      <c r="F310" s="11">
        <v>5034.92</v>
      </c>
      <c r="G310" s="11">
        <v>5126.4639999999999</v>
      </c>
      <c r="H310" s="9">
        <v>1006.984</v>
      </c>
      <c r="I310" s="5" t="s">
        <v>33</v>
      </c>
    </row>
    <row r="311" spans="1:9" ht="18" customHeight="1" x14ac:dyDescent="0.3">
      <c r="A311" s="2">
        <v>2021</v>
      </c>
      <c r="B311" s="2" t="s">
        <v>39</v>
      </c>
      <c r="C311" s="2" t="s">
        <v>23</v>
      </c>
      <c r="D311" s="6" t="s">
        <v>25</v>
      </c>
      <c r="E311" s="7">
        <v>76</v>
      </c>
      <c r="F311" s="11">
        <v>4576.8999999999996</v>
      </c>
      <c r="G311" s="11">
        <v>5126.1279999999997</v>
      </c>
      <c r="H311" s="9">
        <v>915.38</v>
      </c>
      <c r="I311" s="5" t="s">
        <v>33</v>
      </c>
    </row>
    <row r="312" spans="1:9" ht="18" customHeight="1" x14ac:dyDescent="0.3">
      <c r="A312" s="2">
        <v>2021</v>
      </c>
      <c r="B312" s="2" t="s">
        <v>39</v>
      </c>
      <c r="C312" s="2" t="s">
        <v>23</v>
      </c>
      <c r="D312" s="6" t="s">
        <v>26</v>
      </c>
      <c r="E312" s="7">
        <v>46</v>
      </c>
      <c r="F312" s="11">
        <v>200</v>
      </c>
      <c r="G312" s="11">
        <v>224</v>
      </c>
      <c r="H312" s="9">
        <v>40</v>
      </c>
      <c r="I312" s="5" t="s">
        <v>33</v>
      </c>
    </row>
    <row r="313" spans="1:9" ht="18" customHeight="1" x14ac:dyDescent="0.3">
      <c r="A313" s="2">
        <v>2021</v>
      </c>
      <c r="B313" s="2" t="s">
        <v>39</v>
      </c>
      <c r="C313" s="2" t="s">
        <v>23</v>
      </c>
      <c r="D313" s="6" t="s">
        <v>27</v>
      </c>
      <c r="E313" s="7">
        <v>34</v>
      </c>
      <c r="F313" s="11">
        <v>4576.8</v>
      </c>
      <c r="G313" s="11">
        <v>5126.0160000000005</v>
      </c>
      <c r="H313" s="9">
        <v>915.36000000000013</v>
      </c>
      <c r="I313" s="5" t="s">
        <v>33</v>
      </c>
    </row>
    <row r="314" spans="1:9" ht="18" customHeight="1" x14ac:dyDescent="0.3">
      <c r="A314" s="2">
        <v>2021</v>
      </c>
      <c r="B314" s="2" t="s">
        <v>39</v>
      </c>
      <c r="C314" s="2" t="s">
        <v>14</v>
      </c>
      <c r="D314" s="3" t="s">
        <v>28</v>
      </c>
      <c r="E314" s="4">
        <v>7</v>
      </c>
      <c r="F314" s="9">
        <v>200</v>
      </c>
      <c r="G314" s="9">
        <v>224</v>
      </c>
      <c r="H314" s="9">
        <v>40</v>
      </c>
      <c r="I314" s="5" t="s">
        <v>33</v>
      </c>
    </row>
    <row r="315" spans="1:9" ht="18" customHeight="1" x14ac:dyDescent="0.3">
      <c r="A315" s="2">
        <v>2021</v>
      </c>
      <c r="B315" s="2" t="s">
        <v>39</v>
      </c>
      <c r="C315" s="2" t="s">
        <v>23</v>
      </c>
      <c r="D315" s="6" t="s">
        <v>30</v>
      </c>
      <c r="E315" s="7">
        <v>3</v>
      </c>
      <c r="F315" s="11">
        <v>4577.3</v>
      </c>
      <c r="G315" s="11">
        <v>5126.576</v>
      </c>
      <c r="H315" s="9">
        <v>915.46</v>
      </c>
      <c r="I315" s="5" t="s">
        <v>33</v>
      </c>
    </row>
    <row r="316" spans="1:9" ht="18" customHeight="1" x14ac:dyDescent="0.3">
      <c r="A316" s="2">
        <v>2021</v>
      </c>
      <c r="B316" s="2" t="s">
        <v>39</v>
      </c>
      <c r="C316" s="2" t="s">
        <v>29</v>
      </c>
      <c r="D316" s="6" t="s">
        <v>29</v>
      </c>
      <c r="E316" s="7">
        <v>2</v>
      </c>
      <c r="F316" s="11">
        <v>6600</v>
      </c>
      <c r="G316" s="11">
        <v>7392</v>
      </c>
      <c r="H316" s="9">
        <v>1320</v>
      </c>
      <c r="I316" s="5" t="s">
        <v>33</v>
      </c>
    </row>
    <row r="317" spans="1:9" ht="18" customHeight="1" x14ac:dyDescent="0.3">
      <c r="A317" s="2">
        <v>2021</v>
      </c>
      <c r="B317" s="2" t="s">
        <v>40</v>
      </c>
      <c r="C317" s="2" t="s">
        <v>10</v>
      </c>
      <c r="D317" s="3" t="s">
        <v>11</v>
      </c>
      <c r="E317" s="4">
        <v>3566</v>
      </c>
      <c r="F317" s="9">
        <v>4577.3</v>
      </c>
      <c r="G317" s="9">
        <v>5126.576</v>
      </c>
      <c r="H317" s="9">
        <v>915.46</v>
      </c>
      <c r="I317" s="5" t="s">
        <v>33</v>
      </c>
    </row>
    <row r="318" spans="1:9" ht="18" customHeight="1" x14ac:dyDescent="0.3">
      <c r="A318" s="2">
        <v>2021</v>
      </c>
      <c r="B318" s="2" t="s">
        <v>40</v>
      </c>
      <c r="C318" s="2" t="s">
        <v>10</v>
      </c>
      <c r="D318" s="3" t="s">
        <v>13</v>
      </c>
      <c r="E318" s="4">
        <v>2498</v>
      </c>
      <c r="F318" s="9">
        <v>8000</v>
      </c>
      <c r="G318" s="9">
        <v>8960</v>
      </c>
      <c r="H318" s="9">
        <v>1600</v>
      </c>
      <c r="I318" s="5" t="s">
        <v>33</v>
      </c>
    </row>
    <row r="319" spans="1:9" ht="18" customHeight="1" x14ac:dyDescent="0.3">
      <c r="A319" s="2">
        <v>2021</v>
      </c>
      <c r="B319" s="2" t="s">
        <v>40</v>
      </c>
      <c r="C319" s="2" t="s">
        <v>14</v>
      </c>
      <c r="D319" s="3" t="s">
        <v>15</v>
      </c>
      <c r="E319" s="4">
        <v>1245</v>
      </c>
      <c r="F319" s="9">
        <v>4577.2</v>
      </c>
      <c r="G319" s="9">
        <v>5126.4639999999999</v>
      </c>
      <c r="H319" s="9">
        <v>915.44</v>
      </c>
      <c r="I319" s="5" t="s">
        <v>33</v>
      </c>
    </row>
    <row r="320" spans="1:9" ht="18" customHeight="1" x14ac:dyDescent="0.3">
      <c r="A320" s="2">
        <v>2021</v>
      </c>
      <c r="B320" s="2" t="s">
        <v>40</v>
      </c>
      <c r="C320" s="2" t="s">
        <v>16</v>
      </c>
      <c r="D320" s="6" t="s">
        <v>17</v>
      </c>
      <c r="E320" s="7">
        <v>644</v>
      </c>
      <c r="F320" s="11">
        <v>5743.5</v>
      </c>
      <c r="G320" s="11">
        <v>6432.72</v>
      </c>
      <c r="H320" s="9">
        <v>1148.7</v>
      </c>
      <c r="I320" s="5" t="s">
        <v>33</v>
      </c>
    </row>
    <row r="321" spans="1:9" ht="18" customHeight="1" x14ac:dyDescent="0.3">
      <c r="A321" s="2">
        <v>2021</v>
      </c>
      <c r="B321" s="2" t="s">
        <v>40</v>
      </c>
      <c r="C321" s="2" t="s">
        <v>18</v>
      </c>
      <c r="D321" s="6" t="s">
        <v>19</v>
      </c>
      <c r="E321" s="7">
        <v>643</v>
      </c>
      <c r="F321" s="11">
        <v>7000</v>
      </c>
      <c r="G321" s="11">
        <v>7840</v>
      </c>
      <c r="H321" s="9">
        <v>1400</v>
      </c>
      <c r="I321" s="5" t="s">
        <v>33</v>
      </c>
    </row>
    <row r="322" spans="1:9" ht="18" customHeight="1" x14ac:dyDescent="0.3">
      <c r="A322" s="2">
        <v>2021</v>
      </c>
      <c r="B322" s="2" t="s">
        <v>40</v>
      </c>
      <c r="C322" s="2" t="s">
        <v>16</v>
      </c>
      <c r="D322" s="6" t="s">
        <v>20</v>
      </c>
      <c r="E322" s="7">
        <v>455</v>
      </c>
      <c r="F322" s="11">
        <v>4578.6000000000004</v>
      </c>
      <c r="G322" s="11">
        <v>5128.0320000000002</v>
      </c>
      <c r="H322" s="9">
        <v>915.72000000000014</v>
      </c>
      <c r="I322" s="5" t="s">
        <v>12</v>
      </c>
    </row>
    <row r="323" spans="1:9" ht="18" customHeight="1" x14ac:dyDescent="0.3">
      <c r="A323" s="2">
        <v>2021</v>
      </c>
      <c r="B323" s="2" t="s">
        <v>40</v>
      </c>
      <c r="C323" s="2" t="s">
        <v>18</v>
      </c>
      <c r="D323" s="6" t="s">
        <v>21</v>
      </c>
      <c r="E323" s="8">
        <v>345</v>
      </c>
      <c r="F323" s="12">
        <v>7000</v>
      </c>
      <c r="G323" s="12">
        <v>7840</v>
      </c>
      <c r="H323" s="9">
        <v>1400</v>
      </c>
      <c r="I323" s="5" t="s">
        <v>12</v>
      </c>
    </row>
    <row r="324" spans="1:9" ht="18" customHeight="1" x14ac:dyDescent="0.3">
      <c r="A324" s="2">
        <v>2021</v>
      </c>
      <c r="B324" s="2" t="s">
        <v>40</v>
      </c>
      <c r="C324" s="2" t="s">
        <v>14</v>
      </c>
      <c r="D324" s="3" t="s">
        <v>22</v>
      </c>
      <c r="E324" s="4">
        <v>122</v>
      </c>
      <c r="F324" s="9">
        <v>100</v>
      </c>
      <c r="G324" s="9">
        <v>112</v>
      </c>
      <c r="H324" s="9">
        <v>20</v>
      </c>
      <c r="I324" s="5" t="s">
        <v>12</v>
      </c>
    </row>
    <row r="325" spans="1:9" ht="18" customHeight="1" x14ac:dyDescent="0.3">
      <c r="A325" s="2">
        <v>2021</v>
      </c>
      <c r="B325" s="2" t="s">
        <v>40</v>
      </c>
      <c r="C325" s="2" t="s">
        <v>23</v>
      </c>
      <c r="D325" s="6" t="s">
        <v>24</v>
      </c>
      <c r="E325" s="7">
        <v>78</v>
      </c>
      <c r="F325" s="11">
        <v>4577.2</v>
      </c>
      <c r="G325" s="11">
        <v>5126.4639999999999</v>
      </c>
      <c r="H325" s="9">
        <v>915.44</v>
      </c>
      <c r="I325" s="5" t="s">
        <v>12</v>
      </c>
    </row>
    <row r="326" spans="1:9" ht="18" customHeight="1" x14ac:dyDescent="0.3">
      <c r="A326" s="2">
        <v>2021</v>
      </c>
      <c r="B326" s="2" t="s">
        <v>40</v>
      </c>
      <c r="C326" s="2" t="s">
        <v>23</v>
      </c>
      <c r="D326" s="6" t="s">
        <v>25</v>
      </c>
      <c r="E326" s="7">
        <v>76</v>
      </c>
      <c r="F326" s="11">
        <v>4576.8999999999996</v>
      </c>
      <c r="G326" s="11">
        <v>5126.1279999999997</v>
      </c>
      <c r="H326" s="9">
        <v>915.38</v>
      </c>
      <c r="I326" s="5" t="s">
        <v>12</v>
      </c>
    </row>
    <row r="327" spans="1:9" ht="18" customHeight="1" x14ac:dyDescent="0.3">
      <c r="A327" s="2">
        <v>2021</v>
      </c>
      <c r="B327" s="2" t="s">
        <v>40</v>
      </c>
      <c r="C327" s="2" t="s">
        <v>23</v>
      </c>
      <c r="D327" s="6" t="s">
        <v>26</v>
      </c>
      <c r="E327" s="7">
        <v>46</v>
      </c>
      <c r="F327" s="11">
        <v>200</v>
      </c>
      <c r="G327" s="11">
        <v>224</v>
      </c>
      <c r="H327" s="9">
        <v>40</v>
      </c>
      <c r="I327" s="5" t="s">
        <v>12</v>
      </c>
    </row>
    <row r="328" spans="1:9" ht="18" customHeight="1" x14ac:dyDescent="0.3">
      <c r="A328" s="2">
        <v>2021</v>
      </c>
      <c r="B328" s="2" t="s">
        <v>40</v>
      </c>
      <c r="C328" s="2" t="s">
        <v>23</v>
      </c>
      <c r="D328" s="6" t="s">
        <v>27</v>
      </c>
      <c r="E328" s="7">
        <v>34</v>
      </c>
      <c r="F328" s="11">
        <v>4576.8</v>
      </c>
      <c r="G328" s="11">
        <v>5126.0160000000005</v>
      </c>
      <c r="H328" s="9">
        <v>915.36000000000013</v>
      </c>
      <c r="I328" s="5" t="s">
        <v>12</v>
      </c>
    </row>
    <row r="329" spans="1:9" ht="18" customHeight="1" x14ac:dyDescent="0.3">
      <c r="A329" s="2">
        <v>2021</v>
      </c>
      <c r="B329" s="2" t="s">
        <v>40</v>
      </c>
      <c r="C329" s="2" t="s">
        <v>14</v>
      </c>
      <c r="D329" s="3" t="s">
        <v>28</v>
      </c>
      <c r="E329" s="4">
        <v>7</v>
      </c>
      <c r="F329" s="9">
        <v>200</v>
      </c>
      <c r="G329" s="9">
        <v>224</v>
      </c>
      <c r="H329" s="9">
        <v>40</v>
      </c>
      <c r="I329" s="5" t="s">
        <v>12</v>
      </c>
    </row>
    <row r="330" spans="1:9" ht="18" customHeight="1" x14ac:dyDescent="0.3">
      <c r="A330" s="2">
        <v>2021</v>
      </c>
      <c r="B330" s="2" t="s">
        <v>40</v>
      </c>
      <c r="C330" s="2" t="s">
        <v>23</v>
      </c>
      <c r="D330" s="6" t="s">
        <v>30</v>
      </c>
      <c r="E330" s="7">
        <v>3</v>
      </c>
      <c r="F330" s="11">
        <v>4577.3</v>
      </c>
      <c r="G330" s="11">
        <v>5126.576</v>
      </c>
      <c r="H330" s="9">
        <v>915.46</v>
      </c>
      <c r="I330" s="5" t="s">
        <v>12</v>
      </c>
    </row>
    <row r="331" spans="1:9" ht="18" customHeight="1" x14ac:dyDescent="0.3">
      <c r="A331" s="2">
        <v>2021</v>
      </c>
      <c r="B331" s="2" t="s">
        <v>40</v>
      </c>
      <c r="C331" s="2" t="s">
        <v>29</v>
      </c>
      <c r="D331" s="6" t="s">
        <v>29</v>
      </c>
      <c r="E331" s="7">
        <v>2</v>
      </c>
      <c r="F331" s="11">
        <v>6600</v>
      </c>
      <c r="G331" s="11">
        <v>7392</v>
      </c>
      <c r="H331" s="9">
        <v>1320</v>
      </c>
      <c r="I331" s="5" t="s">
        <v>12</v>
      </c>
    </row>
    <row r="332" spans="1:9" ht="18" customHeight="1" x14ac:dyDescent="0.3">
      <c r="A332" s="2">
        <v>2021</v>
      </c>
      <c r="B332" s="2" t="s">
        <v>41</v>
      </c>
      <c r="C332" s="2" t="s">
        <v>10</v>
      </c>
      <c r="D332" s="3" t="s">
        <v>11</v>
      </c>
      <c r="E332" s="4">
        <v>3566</v>
      </c>
      <c r="F332" s="9">
        <v>4577.3</v>
      </c>
      <c r="G332" s="9">
        <v>5126.576</v>
      </c>
      <c r="H332" s="9">
        <v>915.46</v>
      </c>
      <c r="I332" s="5" t="s">
        <v>12</v>
      </c>
    </row>
    <row r="333" spans="1:9" ht="18" customHeight="1" x14ac:dyDescent="0.3">
      <c r="A333" s="2">
        <v>2021</v>
      </c>
      <c r="B333" s="2" t="s">
        <v>41</v>
      </c>
      <c r="C333" s="2" t="s">
        <v>10</v>
      </c>
      <c r="D333" s="3" t="s">
        <v>13</v>
      </c>
      <c r="E333" s="4">
        <v>2498</v>
      </c>
      <c r="F333" s="9">
        <v>8000</v>
      </c>
      <c r="G333" s="9">
        <v>8960</v>
      </c>
      <c r="H333" s="9">
        <v>1600</v>
      </c>
      <c r="I333" s="5" t="s">
        <v>12</v>
      </c>
    </row>
    <row r="334" spans="1:9" ht="18" customHeight="1" x14ac:dyDescent="0.3">
      <c r="A334" s="2">
        <v>2021</v>
      </c>
      <c r="B334" s="2" t="s">
        <v>41</v>
      </c>
      <c r="C334" s="2" t="s">
        <v>14</v>
      </c>
      <c r="D334" s="3" t="s">
        <v>15</v>
      </c>
      <c r="E334" s="4">
        <v>1245</v>
      </c>
      <c r="F334" s="9">
        <v>4577.2</v>
      </c>
      <c r="G334" s="9">
        <v>5126.4639999999999</v>
      </c>
      <c r="H334" s="9">
        <v>915.44</v>
      </c>
      <c r="I334" s="5" t="s">
        <v>12</v>
      </c>
    </row>
    <row r="335" spans="1:9" ht="18" customHeight="1" x14ac:dyDescent="0.3">
      <c r="A335" s="2">
        <v>2021</v>
      </c>
      <c r="B335" s="2" t="s">
        <v>41</v>
      </c>
      <c r="C335" s="2" t="s">
        <v>16</v>
      </c>
      <c r="D335" s="6" t="s">
        <v>17</v>
      </c>
      <c r="E335" s="7">
        <v>644</v>
      </c>
      <c r="F335" s="11">
        <v>5743.5</v>
      </c>
      <c r="G335" s="11">
        <v>6432.72</v>
      </c>
      <c r="H335" s="9">
        <v>1148.7</v>
      </c>
      <c r="I335" s="5" t="s">
        <v>12</v>
      </c>
    </row>
    <row r="336" spans="1:9" ht="18" customHeight="1" x14ac:dyDescent="0.3">
      <c r="A336" s="2">
        <v>2021</v>
      </c>
      <c r="B336" s="2" t="s">
        <v>41</v>
      </c>
      <c r="C336" s="2" t="s">
        <v>18</v>
      </c>
      <c r="D336" s="6" t="s">
        <v>19</v>
      </c>
      <c r="E336" s="7">
        <v>643</v>
      </c>
      <c r="F336" s="11">
        <v>7000</v>
      </c>
      <c r="G336" s="11">
        <v>7840</v>
      </c>
      <c r="H336" s="9">
        <v>1400</v>
      </c>
      <c r="I336" s="5" t="s">
        <v>12</v>
      </c>
    </row>
    <row r="337" spans="1:9" ht="18" customHeight="1" x14ac:dyDescent="0.3">
      <c r="A337" s="2">
        <v>2021</v>
      </c>
      <c r="B337" s="2" t="s">
        <v>41</v>
      </c>
      <c r="C337" s="2" t="s">
        <v>16</v>
      </c>
      <c r="D337" s="6" t="s">
        <v>20</v>
      </c>
      <c r="E337" s="7">
        <v>455</v>
      </c>
      <c r="F337" s="11">
        <v>4578.6000000000004</v>
      </c>
      <c r="G337" s="11">
        <v>5128.0320000000002</v>
      </c>
      <c r="H337" s="9">
        <v>915.72000000000014</v>
      </c>
      <c r="I337" s="5" t="s">
        <v>12</v>
      </c>
    </row>
    <row r="338" spans="1:9" ht="18" customHeight="1" x14ac:dyDescent="0.3">
      <c r="A338" s="2">
        <v>2021</v>
      </c>
      <c r="B338" s="2" t="s">
        <v>41</v>
      </c>
      <c r="C338" s="2" t="s">
        <v>18</v>
      </c>
      <c r="D338" s="6" t="s">
        <v>21</v>
      </c>
      <c r="E338" s="8">
        <v>345</v>
      </c>
      <c r="F338" s="12">
        <v>7000</v>
      </c>
      <c r="G338" s="12">
        <v>7840</v>
      </c>
      <c r="H338" s="9">
        <v>1400</v>
      </c>
      <c r="I338" s="5" t="s">
        <v>12</v>
      </c>
    </row>
    <row r="339" spans="1:9" ht="18" customHeight="1" x14ac:dyDescent="0.3">
      <c r="A339" s="2">
        <v>2021</v>
      </c>
      <c r="B339" s="2" t="s">
        <v>41</v>
      </c>
      <c r="C339" s="2" t="s">
        <v>14</v>
      </c>
      <c r="D339" s="3" t="s">
        <v>22</v>
      </c>
      <c r="E339" s="4">
        <v>122</v>
      </c>
      <c r="F339" s="9">
        <v>100</v>
      </c>
      <c r="G339" s="9">
        <v>112</v>
      </c>
      <c r="H339" s="9">
        <v>20</v>
      </c>
      <c r="I339" s="5" t="s">
        <v>12</v>
      </c>
    </row>
    <row r="340" spans="1:9" ht="18" customHeight="1" x14ac:dyDescent="0.3">
      <c r="A340" s="2">
        <v>2021</v>
      </c>
      <c r="B340" s="2" t="s">
        <v>41</v>
      </c>
      <c r="C340" s="2" t="s">
        <v>23</v>
      </c>
      <c r="D340" s="6" t="s">
        <v>24</v>
      </c>
      <c r="E340" s="7">
        <v>78</v>
      </c>
      <c r="F340" s="11">
        <v>4577.2</v>
      </c>
      <c r="G340" s="11">
        <v>5126.4639999999999</v>
      </c>
      <c r="H340" s="9">
        <v>915.44</v>
      </c>
      <c r="I340" s="5" t="s">
        <v>12</v>
      </c>
    </row>
    <row r="341" spans="1:9" ht="18" customHeight="1" x14ac:dyDescent="0.3">
      <c r="A341" s="2">
        <v>2021</v>
      </c>
      <c r="B341" s="2" t="s">
        <v>41</v>
      </c>
      <c r="C341" s="2" t="s">
        <v>23</v>
      </c>
      <c r="D341" s="6" t="s">
        <v>25</v>
      </c>
      <c r="E341" s="7">
        <v>76</v>
      </c>
      <c r="F341" s="11">
        <v>4576.8999999999996</v>
      </c>
      <c r="G341" s="11">
        <v>5126.1279999999997</v>
      </c>
      <c r="H341" s="9">
        <v>915.38</v>
      </c>
      <c r="I341" s="5" t="s">
        <v>12</v>
      </c>
    </row>
    <row r="342" spans="1:9" ht="18" customHeight="1" x14ac:dyDescent="0.3">
      <c r="A342" s="2">
        <v>2021</v>
      </c>
      <c r="B342" s="2" t="s">
        <v>41</v>
      </c>
      <c r="C342" s="2" t="s">
        <v>23</v>
      </c>
      <c r="D342" s="6" t="s">
        <v>26</v>
      </c>
      <c r="E342" s="7">
        <v>46</v>
      </c>
      <c r="F342" s="11">
        <v>200</v>
      </c>
      <c r="G342" s="11">
        <v>224</v>
      </c>
      <c r="H342" s="9">
        <v>40</v>
      </c>
      <c r="I342" s="5" t="s">
        <v>12</v>
      </c>
    </row>
    <row r="343" spans="1:9" ht="18" customHeight="1" x14ac:dyDescent="0.3">
      <c r="A343" s="2">
        <v>2021</v>
      </c>
      <c r="B343" s="2" t="s">
        <v>41</v>
      </c>
      <c r="C343" s="2" t="s">
        <v>23</v>
      </c>
      <c r="D343" s="6" t="s">
        <v>27</v>
      </c>
      <c r="E343" s="7">
        <v>34</v>
      </c>
      <c r="F343" s="11">
        <v>5492.16</v>
      </c>
      <c r="G343" s="11">
        <v>5126.0160000000005</v>
      </c>
      <c r="H343" s="9">
        <v>1098.432</v>
      </c>
      <c r="I343" s="5" t="s">
        <v>12</v>
      </c>
    </row>
    <row r="344" spans="1:9" ht="18" customHeight="1" x14ac:dyDescent="0.3">
      <c r="A344" s="2">
        <v>2021</v>
      </c>
      <c r="B344" s="2" t="s">
        <v>41</v>
      </c>
      <c r="C344" s="2" t="s">
        <v>14</v>
      </c>
      <c r="D344" s="3" t="s">
        <v>28</v>
      </c>
      <c r="E344" s="4">
        <v>7</v>
      </c>
      <c r="F344" s="9">
        <v>240</v>
      </c>
      <c r="G344" s="9">
        <v>224</v>
      </c>
      <c r="H344" s="9">
        <v>48</v>
      </c>
      <c r="I344" s="5" t="s">
        <v>12</v>
      </c>
    </row>
    <row r="345" spans="1:9" ht="18" customHeight="1" x14ac:dyDescent="0.3">
      <c r="A345" s="2">
        <v>2021</v>
      </c>
      <c r="B345" s="2" t="s">
        <v>41</v>
      </c>
      <c r="C345" s="2" t="s">
        <v>23</v>
      </c>
      <c r="D345" s="6" t="s">
        <v>30</v>
      </c>
      <c r="E345" s="7">
        <v>3</v>
      </c>
      <c r="F345" s="11">
        <v>5492.76</v>
      </c>
      <c r="G345" s="11">
        <v>5126.576</v>
      </c>
      <c r="H345" s="9">
        <v>1098.5520000000001</v>
      </c>
      <c r="I345" s="5" t="s">
        <v>12</v>
      </c>
    </row>
    <row r="346" spans="1:9" ht="18" customHeight="1" x14ac:dyDescent="0.3">
      <c r="A346" s="2">
        <v>2021</v>
      </c>
      <c r="B346" s="2" t="s">
        <v>41</v>
      </c>
      <c r="C346" s="2" t="s">
        <v>29</v>
      </c>
      <c r="D346" s="6" t="s">
        <v>29</v>
      </c>
      <c r="E346" s="7">
        <v>2</v>
      </c>
      <c r="F346" s="11">
        <v>7920</v>
      </c>
      <c r="G346" s="11">
        <v>7392</v>
      </c>
      <c r="H346" s="9">
        <v>1584</v>
      </c>
      <c r="I346" s="5" t="s">
        <v>12</v>
      </c>
    </row>
    <row r="347" spans="1:9" ht="18" customHeight="1" x14ac:dyDescent="0.3">
      <c r="A347" s="2">
        <v>2021</v>
      </c>
      <c r="B347" s="2" t="s">
        <v>42</v>
      </c>
      <c r="C347" s="2" t="s">
        <v>10</v>
      </c>
      <c r="D347" s="3" t="s">
        <v>11</v>
      </c>
      <c r="E347" s="4">
        <v>3566</v>
      </c>
      <c r="F347" s="9">
        <v>4577.3</v>
      </c>
      <c r="G347" s="9">
        <v>5126.576</v>
      </c>
      <c r="H347" s="9">
        <v>915.46</v>
      </c>
      <c r="I347" s="5" t="s">
        <v>12</v>
      </c>
    </row>
    <row r="348" spans="1:9" ht="18" customHeight="1" x14ac:dyDescent="0.3">
      <c r="A348" s="2">
        <v>2021</v>
      </c>
      <c r="B348" s="2" t="s">
        <v>42</v>
      </c>
      <c r="C348" s="2" t="s">
        <v>10</v>
      </c>
      <c r="D348" s="3" t="s">
        <v>13</v>
      </c>
      <c r="E348" s="4">
        <v>2498</v>
      </c>
      <c r="F348" s="9">
        <v>8000</v>
      </c>
      <c r="G348" s="9">
        <v>8960</v>
      </c>
      <c r="H348" s="9">
        <v>1600</v>
      </c>
      <c r="I348" s="5" t="s">
        <v>12</v>
      </c>
    </row>
    <row r="349" spans="1:9" ht="18" customHeight="1" x14ac:dyDescent="0.3">
      <c r="A349" s="2">
        <v>2021</v>
      </c>
      <c r="B349" s="2" t="s">
        <v>42</v>
      </c>
      <c r="C349" s="2" t="s">
        <v>14</v>
      </c>
      <c r="D349" s="3" t="s">
        <v>15</v>
      </c>
      <c r="E349" s="4">
        <v>1245</v>
      </c>
      <c r="F349" s="9">
        <v>4577.2</v>
      </c>
      <c r="G349" s="9">
        <v>5126.4639999999999</v>
      </c>
      <c r="H349" s="9">
        <v>915.44</v>
      </c>
      <c r="I349" s="5" t="s">
        <v>12</v>
      </c>
    </row>
    <row r="350" spans="1:9" ht="18" customHeight="1" x14ac:dyDescent="0.3">
      <c r="A350" s="2">
        <v>2021</v>
      </c>
      <c r="B350" s="2" t="s">
        <v>42</v>
      </c>
      <c r="C350" s="2" t="s">
        <v>16</v>
      </c>
      <c r="D350" s="6" t="s">
        <v>17</v>
      </c>
      <c r="E350" s="7">
        <v>644</v>
      </c>
      <c r="F350" s="11">
        <v>5743.5</v>
      </c>
      <c r="G350" s="11">
        <v>6432.72</v>
      </c>
      <c r="H350" s="9">
        <v>1148.7</v>
      </c>
      <c r="I350" s="5" t="s">
        <v>12</v>
      </c>
    </row>
    <row r="351" spans="1:9" ht="18" customHeight="1" x14ac:dyDescent="0.3">
      <c r="A351" s="2">
        <v>2021</v>
      </c>
      <c r="B351" s="2" t="s">
        <v>42</v>
      </c>
      <c r="C351" s="2" t="s">
        <v>18</v>
      </c>
      <c r="D351" s="6" t="s">
        <v>19</v>
      </c>
      <c r="E351" s="7">
        <v>643</v>
      </c>
      <c r="F351" s="11">
        <v>7000</v>
      </c>
      <c r="G351" s="11">
        <v>7840</v>
      </c>
      <c r="H351" s="9">
        <v>1400</v>
      </c>
      <c r="I351" s="5" t="s">
        <v>12</v>
      </c>
    </row>
    <row r="352" spans="1:9" ht="18" customHeight="1" x14ac:dyDescent="0.3">
      <c r="A352" s="2">
        <v>2021</v>
      </c>
      <c r="B352" s="2" t="s">
        <v>42</v>
      </c>
      <c r="C352" s="2" t="s">
        <v>16</v>
      </c>
      <c r="D352" s="6" t="s">
        <v>20</v>
      </c>
      <c r="E352" s="7">
        <v>455</v>
      </c>
      <c r="F352" s="11">
        <v>4578.6000000000004</v>
      </c>
      <c r="G352" s="11">
        <v>5128.0320000000002</v>
      </c>
      <c r="H352" s="9">
        <v>915.72000000000014</v>
      </c>
      <c r="I352" s="5" t="s">
        <v>12</v>
      </c>
    </row>
    <row r="353" spans="1:9" ht="18" customHeight="1" x14ac:dyDescent="0.3">
      <c r="A353" s="2">
        <v>2021</v>
      </c>
      <c r="B353" s="2" t="s">
        <v>42</v>
      </c>
      <c r="C353" s="2" t="s">
        <v>18</v>
      </c>
      <c r="D353" s="6" t="s">
        <v>21</v>
      </c>
      <c r="E353" s="8">
        <v>345</v>
      </c>
      <c r="F353" s="12">
        <v>7000</v>
      </c>
      <c r="G353" s="12">
        <v>7840</v>
      </c>
      <c r="H353" s="9">
        <v>1400</v>
      </c>
      <c r="I353" s="5" t="s">
        <v>12</v>
      </c>
    </row>
    <row r="354" spans="1:9" ht="18" customHeight="1" x14ac:dyDescent="0.3">
      <c r="A354" s="2">
        <v>2021</v>
      </c>
      <c r="B354" s="2" t="s">
        <v>42</v>
      </c>
      <c r="C354" s="2" t="s">
        <v>14</v>
      </c>
      <c r="D354" s="3" t="s">
        <v>22</v>
      </c>
      <c r="E354" s="4">
        <v>122</v>
      </c>
      <c r="F354" s="9">
        <v>100</v>
      </c>
      <c r="G354" s="9">
        <v>112</v>
      </c>
      <c r="H354" s="9">
        <v>20</v>
      </c>
      <c r="I354" s="5" t="s">
        <v>12</v>
      </c>
    </row>
    <row r="355" spans="1:9" ht="18" customHeight="1" x14ac:dyDescent="0.3">
      <c r="A355" s="2">
        <v>2021</v>
      </c>
      <c r="B355" s="2" t="s">
        <v>42</v>
      </c>
      <c r="C355" s="2" t="s">
        <v>23</v>
      </c>
      <c r="D355" s="6" t="s">
        <v>24</v>
      </c>
      <c r="E355" s="7">
        <v>78</v>
      </c>
      <c r="F355" s="11">
        <v>4577.2</v>
      </c>
      <c r="G355" s="11">
        <v>5126.4639999999999</v>
      </c>
      <c r="H355" s="9">
        <v>915.44</v>
      </c>
      <c r="I355" s="5" t="s">
        <v>12</v>
      </c>
    </row>
    <row r="356" spans="1:9" ht="18" customHeight="1" x14ac:dyDescent="0.3">
      <c r="A356" s="2">
        <v>2021</v>
      </c>
      <c r="B356" s="2" t="s">
        <v>42</v>
      </c>
      <c r="C356" s="2" t="s">
        <v>23</v>
      </c>
      <c r="D356" s="6" t="s">
        <v>25</v>
      </c>
      <c r="E356" s="7">
        <v>76</v>
      </c>
      <c r="F356" s="11">
        <v>4576.8999999999996</v>
      </c>
      <c r="G356" s="11">
        <v>5126.1279999999997</v>
      </c>
      <c r="H356" s="9">
        <v>915.38</v>
      </c>
      <c r="I356" s="5" t="s">
        <v>12</v>
      </c>
    </row>
    <row r="357" spans="1:9" ht="18" customHeight="1" x14ac:dyDescent="0.3">
      <c r="A357" s="2">
        <v>2021</v>
      </c>
      <c r="B357" s="2" t="s">
        <v>42</v>
      </c>
      <c r="C357" s="2" t="s">
        <v>23</v>
      </c>
      <c r="D357" s="6" t="s">
        <v>26</v>
      </c>
      <c r="E357" s="7">
        <v>46</v>
      </c>
      <c r="F357" s="11">
        <v>200</v>
      </c>
      <c r="G357" s="11">
        <v>224</v>
      </c>
      <c r="H357" s="9">
        <v>40</v>
      </c>
      <c r="I357" s="5" t="s">
        <v>12</v>
      </c>
    </row>
    <row r="358" spans="1:9" ht="18" customHeight="1" x14ac:dyDescent="0.3">
      <c r="A358" s="2">
        <v>2021</v>
      </c>
      <c r="B358" s="2" t="s">
        <v>42</v>
      </c>
      <c r="C358" s="2" t="s">
        <v>23</v>
      </c>
      <c r="D358" s="6" t="s">
        <v>27</v>
      </c>
      <c r="E358" s="7">
        <v>34</v>
      </c>
      <c r="F358" s="11">
        <v>4576.8</v>
      </c>
      <c r="G358" s="11">
        <v>5126.0160000000005</v>
      </c>
      <c r="H358" s="9">
        <v>915.36000000000013</v>
      </c>
      <c r="I358" s="5" t="s">
        <v>12</v>
      </c>
    </row>
    <row r="359" spans="1:9" ht="18" customHeight="1" x14ac:dyDescent="0.3">
      <c r="A359" s="2">
        <v>2021</v>
      </c>
      <c r="B359" s="2" t="s">
        <v>42</v>
      </c>
      <c r="C359" s="2" t="s">
        <v>14</v>
      </c>
      <c r="D359" s="3" t="s">
        <v>28</v>
      </c>
      <c r="E359" s="4">
        <v>7</v>
      </c>
      <c r="F359" s="9">
        <v>200</v>
      </c>
      <c r="G359" s="9">
        <v>224</v>
      </c>
      <c r="H359" s="9">
        <v>40</v>
      </c>
      <c r="I359" s="5" t="s">
        <v>12</v>
      </c>
    </row>
    <row r="360" spans="1:9" ht="18" customHeight="1" x14ac:dyDescent="0.3">
      <c r="A360" s="2">
        <v>2021</v>
      </c>
      <c r="B360" s="2" t="s">
        <v>42</v>
      </c>
      <c r="C360" s="2" t="s">
        <v>23</v>
      </c>
      <c r="D360" s="6" t="s">
        <v>30</v>
      </c>
      <c r="E360" s="7">
        <v>3</v>
      </c>
      <c r="F360" s="11">
        <v>4577.3</v>
      </c>
      <c r="G360" s="11">
        <v>5126.576</v>
      </c>
      <c r="H360" s="9">
        <v>915.46</v>
      </c>
      <c r="I360" s="5" t="s">
        <v>12</v>
      </c>
    </row>
    <row r="361" spans="1:9" ht="18" customHeight="1" x14ac:dyDescent="0.3">
      <c r="A361" s="2">
        <v>2021</v>
      </c>
      <c r="B361" s="2" t="s">
        <v>42</v>
      </c>
      <c r="C361" s="2" t="s">
        <v>29</v>
      </c>
      <c r="D361" s="6" t="s">
        <v>29</v>
      </c>
      <c r="E361" s="7">
        <v>2</v>
      </c>
      <c r="F361" s="11">
        <v>6600</v>
      </c>
      <c r="G361" s="11">
        <v>7392</v>
      </c>
      <c r="H361" s="9">
        <v>1320</v>
      </c>
      <c r="I361" s="5" t="s">
        <v>12</v>
      </c>
    </row>
    <row r="362" spans="1:9" ht="18" customHeight="1" x14ac:dyDescent="0.3">
      <c r="A362" s="2">
        <v>2022</v>
      </c>
      <c r="B362" s="2" t="s">
        <v>9</v>
      </c>
      <c r="C362" s="2" t="s">
        <v>10</v>
      </c>
      <c r="D362" s="3" t="s">
        <v>11</v>
      </c>
      <c r="E362" s="4">
        <v>3566</v>
      </c>
      <c r="F362" s="9">
        <v>5492.76</v>
      </c>
      <c r="G362" s="9">
        <v>5126.576</v>
      </c>
      <c r="H362" s="9">
        <v>1098.5520000000001</v>
      </c>
      <c r="I362" s="5" t="s">
        <v>12</v>
      </c>
    </row>
    <row r="363" spans="1:9" ht="18" customHeight="1" x14ac:dyDescent="0.3">
      <c r="A363" s="2">
        <v>2022</v>
      </c>
      <c r="B363" s="2" t="s">
        <v>9</v>
      </c>
      <c r="C363" s="2" t="s">
        <v>10</v>
      </c>
      <c r="D363" s="3" t="s">
        <v>13</v>
      </c>
      <c r="E363" s="4">
        <v>2498</v>
      </c>
      <c r="F363" s="9">
        <v>9600</v>
      </c>
      <c r="G363" s="9">
        <v>8960</v>
      </c>
      <c r="H363" s="9">
        <v>1920</v>
      </c>
      <c r="I363" s="5" t="s">
        <v>12</v>
      </c>
    </row>
    <row r="364" spans="1:9" ht="18" customHeight="1" x14ac:dyDescent="0.3">
      <c r="A364" s="2">
        <v>2022</v>
      </c>
      <c r="B364" s="2" t="s">
        <v>9</v>
      </c>
      <c r="C364" s="2" t="s">
        <v>14</v>
      </c>
      <c r="D364" s="3" t="s">
        <v>15</v>
      </c>
      <c r="E364" s="4">
        <v>1245</v>
      </c>
      <c r="F364" s="9">
        <v>5492.6399999999994</v>
      </c>
      <c r="G364" s="9">
        <v>5126.4639999999999</v>
      </c>
      <c r="H364" s="9">
        <v>1098.528</v>
      </c>
      <c r="I364" s="5" t="s">
        <v>33</v>
      </c>
    </row>
    <row r="365" spans="1:9" ht="18" customHeight="1" x14ac:dyDescent="0.3">
      <c r="A365" s="2">
        <v>2022</v>
      </c>
      <c r="B365" s="2" t="s">
        <v>9</v>
      </c>
      <c r="C365" s="2" t="s">
        <v>16</v>
      </c>
      <c r="D365" s="6" t="s">
        <v>17</v>
      </c>
      <c r="E365" s="7">
        <v>644</v>
      </c>
      <c r="F365" s="11">
        <v>6892.2</v>
      </c>
      <c r="G365" s="11">
        <v>6432.72</v>
      </c>
      <c r="H365" s="9">
        <v>1378.44</v>
      </c>
      <c r="I365" s="5" t="s">
        <v>33</v>
      </c>
    </row>
    <row r="366" spans="1:9" ht="18" customHeight="1" x14ac:dyDescent="0.3">
      <c r="A366" s="2">
        <v>2022</v>
      </c>
      <c r="B366" s="2" t="s">
        <v>9</v>
      </c>
      <c r="C366" s="2" t="s">
        <v>18</v>
      </c>
      <c r="D366" s="6" t="s">
        <v>19</v>
      </c>
      <c r="E366" s="7">
        <v>643</v>
      </c>
      <c r="F366" s="11">
        <v>8400</v>
      </c>
      <c r="G366" s="11">
        <v>7840</v>
      </c>
      <c r="H366" s="9">
        <v>1680</v>
      </c>
      <c r="I366" s="5" t="s">
        <v>33</v>
      </c>
    </row>
    <row r="367" spans="1:9" ht="18" customHeight="1" x14ac:dyDescent="0.3">
      <c r="A367" s="2">
        <v>2022</v>
      </c>
      <c r="B367" s="2" t="s">
        <v>9</v>
      </c>
      <c r="C367" s="2" t="s">
        <v>16</v>
      </c>
      <c r="D367" s="6" t="s">
        <v>20</v>
      </c>
      <c r="E367" s="7">
        <v>455</v>
      </c>
      <c r="F367" s="11">
        <v>5494.3200000000006</v>
      </c>
      <c r="G367" s="11">
        <v>5128.0320000000002</v>
      </c>
      <c r="H367" s="9">
        <v>1098.8640000000003</v>
      </c>
      <c r="I367" s="5" t="s">
        <v>33</v>
      </c>
    </row>
    <row r="368" spans="1:9" ht="18" customHeight="1" x14ac:dyDescent="0.3">
      <c r="A368" s="2">
        <v>2022</v>
      </c>
      <c r="B368" s="2" t="s">
        <v>9</v>
      </c>
      <c r="C368" s="2" t="s">
        <v>18</v>
      </c>
      <c r="D368" s="6" t="s">
        <v>21</v>
      </c>
      <c r="E368" s="8">
        <v>345</v>
      </c>
      <c r="F368" s="12">
        <v>8400</v>
      </c>
      <c r="G368" s="12">
        <v>7840</v>
      </c>
      <c r="H368" s="9">
        <v>1680</v>
      </c>
      <c r="I368" s="5" t="s">
        <v>33</v>
      </c>
    </row>
    <row r="369" spans="1:9" ht="18" customHeight="1" x14ac:dyDescent="0.3">
      <c r="A369" s="2">
        <v>2022</v>
      </c>
      <c r="B369" s="2" t="s">
        <v>9</v>
      </c>
      <c r="C369" s="2" t="s">
        <v>14</v>
      </c>
      <c r="D369" s="3" t="s">
        <v>22</v>
      </c>
      <c r="E369" s="4">
        <v>122</v>
      </c>
      <c r="F369" s="9">
        <v>120</v>
      </c>
      <c r="G369" s="9">
        <v>112</v>
      </c>
      <c r="H369" s="9">
        <v>24</v>
      </c>
      <c r="I369" s="5" t="s">
        <v>33</v>
      </c>
    </row>
    <row r="370" spans="1:9" ht="18" customHeight="1" x14ac:dyDescent="0.3">
      <c r="A370" s="2">
        <v>2022</v>
      </c>
      <c r="B370" s="2" t="s">
        <v>9</v>
      </c>
      <c r="C370" s="2" t="s">
        <v>23</v>
      </c>
      <c r="D370" s="6" t="s">
        <v>24</v>
      </c>
      <c r="E370" s="7">
        <v>78</v>
      </c>
      <c r="F370" s="11">
        <v>2288.6</v>
      </c>
      <c r="G370" s="11">
        <v>5126.4639999999999</v>
      </c>
      <c r="H370" s="9">
        <v>457.72</v>
      </c>
      <c r="I370" s="5" t="s">
        <v>33</v>
      </c>
    </row>
    <row r="371" spans="1:9" ht="18" customHeight="1" x14ac:dyDescent="0.3">
      <c r="A371" s="2">
        <v>2022</v>
      </c>
      <c r="B371" s="2" t="s">
        <v>9</v>
      </c>
      <c r="C371" s="2" t="s">
        <v>23</v>
      </c>
      <c r="D371" s="6" t="s">
        <v>25</v>
      </c>
      <c r="E371" s="7">
        <v>76</v>
      </c>
      <c r="F371" s="11">
        <v>2288.4499999999998</v>
      </c>
      <c r="G371" s="11">
        <v>5126.1279999999997</v>
      </c>
      <c r="H371" s="9">
        <v>457.69</v>
      </c>
      <c r="I371" s="5" t="s">
        <v>33</v>
      </c>
    </row>
    <row r="372" spans="1:9" ht="18" customHeight="1" x14ac:dyDescent="0.3">
      <c r="A372" s="2">
        <v>2022</v>
      </c>
      <c r="B372" s="2" t="s">
        <v>9</v>
      </c>
      <c r="C372" s="2" t="s">
        <v>23</v>
      </c>
      <c r="D372" s="6" t="s">
        <v>26</v>
      </c>
      <c r="E372" s="7">
        <v>46</v>
      </c>
      <c r="F372" s="11">
        <v>100</v>
      </c>
      <c r="G372" s="11">
        <v>224</v>
      </c>
      <c r="H372" s="9">
        <v>20</v>
      </c>
      <c r="I372" s="5" t="s">
        <v>33</v>
      </c>
    </row>
    <row r="373" spans="1:9" ht="18" customHeight="1" x14ac:dyDescent="0.3">
      <c r="A373" s="2">
        <v>2022</v>
      </c>
      <c r="B373" s="2" t="s">
        <v>9</v>
      </c>
      <c r="C373" s="2" t="s">
        <v>23</v>
      </c>
      <c r="D373" s="6" t="s">
        <v>27</v>
      </c>
      <c r="E373" s="7">
        <v>34</v>
      </c>
      <c r="F373" s="11">
        <v>2288.4</v>
      </c>
      <c r="G373" s="11">
        <v>5126.0160000000005</v>
      </c>
      <c r="H373" s="9">
        <v>457.68000000000006</v>
      </c>
      <c r="I373" s="5" t="s">
        <v>33</v>
      </c>
    </row>
    <row r="374" spans="1:9" ht="18" customHeight="1" x14ac:dyDescent="0.3">
      <c r="A374" s="2">
        <v>2022</v>
      </c>
      <c r="B374" s="2" t="s">
        <v>9</v>
      </c>
      <c r="C374" s="2" t="s">
        <v>14</v>
      </c>
      <c r="D374" s="3" t="s">
        <v>28</v>
      </c>
      <c r="E374" s="4">
        <v>7</v>
      </c>
      <c r="F374" s="9">
        <v>200</v>
      </c>
      <c r="G374" s="9">
        <v>224</v>
      </c>
      <c r="H374" s="9">
        <v>40</v>
      </c>
      <c r="I374" s="5" t="s">
        <v>33</v>
      </c>
    </row>
    <row r="375" spans="1:9" ht="18" customHeight="1" x14ac:dyDescent="0.3">
      <c r="A375" s="2">
        <v>2022</v>
      </c>
      <c r="B375" s="2" t="s">
        <v>9</v>
      </c>
      <c r="C375" s="2" t="s">
        <v>29</v>
      </c>
      <c r="D375" s="6" t="s">
        <v>29</v>
      </c>
      <c r="E375" s="7">
        <v>3</v>
      </c>
      <c r="F375" s="11">
        <v>4577.3</v>
      </c>
      <c r="G375" s="11">
        <v>7392</v>
      </c>
      <c r="H375" s="9">
        <v>915.46</v>
      </c>
      <c r="I375" s="5" t="s">
        <v>33</v>
      </c>
    </row>
    <row r="376" spans="1:9" ht="18" customHeight="1" x14ac:dyDescent="0.3">
      <c r="A376" s="2">
        <v>2022</v>
      </c>
      <c r="B376" s="2" t="s">
        <v>9</v>
      </c>
      <c r="C376" s="2" t="s">
        <v>23</v>
      </c>
      <c r="D376" s="6" t="s">
        <v>30</v>
      </c>
      <c r="E376" s="7">
        <v>3</v>
      </c>
      <c r="F376" s="11">
        <v>3300</v>
      </c>
      <c r="G376" s="11">
        <v>5126.576</v>
      </c>
      <c r="H376" s="9">
        <v>660</v>
      </c>
      <c r="I376" s="5" t="s">
        <v>33</v>
      </c>
    </row>
    <row r="377" spans="1:9" ht="18" customHeight="1" x14ac:dyDescent="0.3">
      <c r="A377" s="2">
        <v>2022</v>
      </c>
      <c r="B377" s="2" t="s">
        <v>31</v>
      </c>
      <c r="C377" s="2" t="s">
        <v>10</v>
      </c>
      <c r="D377" s="3" t="s">
        <v>11</v>
      </c>
      <c r="E377" s="4">
        <v>3566</v>
      </c>
      <c r="F377" s="9">
        <v>4577.3</v>
      </c>
      <c r="G377" s="9">
        <v>5126.576</v>
      </c>
      <c r="H377" s="9">
        <v>915.46</v>
      </c>
      <c r="I377" s="5" t="s">
        <v>33</v>
      </c>
    </row>
    <row r="378" spans="1:9" ht="18" customHeight="1" x14ac:dyDescent="0.3">
      <c r="A378" s="2">
        <v>2022</v>
      </c>
      <c r="B378" s="2" t="s">
        <v>31</v>
      </c>
      <c r="C378" s="2" t="s">
        <v>10</v>
      </c>
      <c r="D378" s="3" t="s">
        <v>13</v>
      </c>
      <c r="E378" s="4">
        <v>2498</v>
      </c>
      <c r="F378" s="9">
        <v>8000</v>
      </c>
      <c r="G378" s="9">
        <v>8960</v>
      </c>
      <c r="H378" s="9">
        <v>1600</v>
      </c>
      <c r="I378" s="5" t="s">
        <v>33</v>
      </c>
    </row>
    <row r="379" spans="1:9" ht="18" customHeight="1" x14ac:dyDescent="0.3">
      <c r="A379" s="2">
        <v>2022</v>
      </c>
      <c r="B379" s="2" t="s">
        <v>31</v>
      </c>
      <c r="C379" s="2" t="s">
        <v>14</v>
      </c>
      <c r="D379" s="3" t="s">
        <v>15</v>
      </c>
      <c r="E379" s="4">
        <v>1245</v>
      </c>
      <c r="F379" s="9">
        <v>4577.2</v>
      </c>
      <c r="G379" s="9">
        <v>5126.4639999999999</v>
      </c>
      <c r="H379" s="9">
        <v>915.44</v>
      </c>
      <c r="I379" s="5" t="s">
        <v>33</v>
      </c>
    </row>
    <row r="380" spans="1:9" ht="18" customHeight="1" x14ac:dyDescent="0.3">
      <c r="A380" s="2">
        <v>2022</v>
      </c>
      <c r="B380" s="2" t="s">
        <v>31</v>
      </c>
      <c r="C380" s="2" t="s">
        <v>16</v>
      </c>
      <c r="D380" s="6" t="s">
        <v>17</v>
      </c>
      <c r="E380" s="7">
        <v>644</v>
      </c>
      <c r="F380" s="11">
        <v>5743.5</v>
      </c>
      <c r="G380" s="11">
        <v>6432.72</v>
      </c>
      <c r="H380" s="9">
        <v>1148.7</v>
      </c>
      <c r="I380" s="5" t="s">
        <v>33</v>
      </c>
    </row>
    <row r="381" spans="1:9" ht="18" customHeight="1" x14ac:dyDescent="0.3">
      <c r="A381" s="2">
        <v>2022</v>
      </c>
      <c r="B381" s="2" t="s">
        <v>31</v>
      </c>
      <c r="C381" s="2" t="s">
        <v>18</v>
      </c>
      <c r="D381" s="6" t="s">
        <v>19</v>
      </c>
      <c r="E381" s="7">
        <v>643</v>
      </c>
      <c r="F381" s="11">
        <v>7000</v>
      </c>
      <c r="G381" s="11">
        <v>7840</v>
      </c>
      <c r="H381" s="9">
        <v>1400</v>
      </c>
      <c r="I381" s="5" t="s">
        <v>33</v>
      </c>
    </row>
    <row r="382" spans="1:9" ht="18" customHeight="1" x14ac:dyDescent="0.3">
      <c r="A382" s="2">
        <v>2022</v>
      </c>
      <c r="B382" s="2" t="s">
        <v>31</v>
      </c>
      <c r="C382" s="2" t="s">
        <v>16</v>
      </c>
      <c r="D382" s="6" t="s">
        <v>20</v>
      </c>
      <c r="E382" s="7">
        <v>455</v>
      </c>
      <c r="F382" s="11">
        <v>4578.6000000000004</v>
      </c>
      <c r="G382" s="11">
        <v>5128.0320000000002</v>
      </c>
      <c r="H382" s="9">
        <v>915.72000000000014</v>
      </c>
      <c r="I382" s="5" t="s">
        <v>33</v>
      </c>
    </row>
    <row r="383" spans="1:9" ht="18" customHeight="1" x14ac:dyDescent="0.3">
      <c r="A383" s="2">
        <v>2022</v>
      </c>
      <c r="B383" s="2" t="s">
        <v>31</v>
      </c>
      <c r="C383" s="2" t="s">
        <v>18</v>
      </c>
      <c r="D383" s="6" t="s">
        <v>21</v>
      </c>
      <c r="E383" s="8">
        <v>345</v>
      </c>
      <c r="F383" s="12">
        <v>7000</v>
      </c>
      <c r="G383" s="12">
        <v>7840</v>
      </c>
      <c r="H383" s="9">
        <v>1400</v>
      </c>
      <c r="I383" s="5" t="s">
        <v>33</v>
      </c>
    </row>
    <row r="384" spans="1:9" ht="18" customHeight="1" x14ac:dyDescent="0.3">
      <c r="A384" s="2">
        <v>2022</v>
      </c>
      <c r="B384" s="2" t="s">
        <v>31</v>
      </c>
      <c r="C384" s="2" t="s">
        <v>14</v>
      </c>
      <c r="D384" s="3" t="s">
        <v>22</v>
      </c>
      <c r="E384" s="4">
        <v>122</v>
      </c>
      <c r="F384" s="9">
        <v>100</v>
      </c>
      <c r="G384" s="9">
        <v>112</v>
      </c>
      <c r="H384" s="9">
        <v>20</v>
      </c>
      <c r="I384" s="5" t="s">
        <v>33</v>
      </c>
    </row>
    <row r="385" spans="1:9" ht="18" customHeight="1" x14ac:dyDescent="0.3">
      <c r="A385" s="2">
        <v>2022</v>
      </c>
      <c r="B385" s="2" t="s">
        <v>31</v>
      </c>
      <c r="C385" s="2" t="s">
        <v>23</v>
      </c>
      <c r="D385" s="6" t="s">
        <v>24</v>
      </c>
      <c r="E385" s="7">
        <v>78</v>
      </c>
      <c r="F385" s="11">
        <v>2288.6</v>
      </c>
      <c r="G385" s="11">
        <v>5126.4639999999999</v>
      </c>
      <c r="H385" s="9">
        <v>457.72</v>
      </c>
      <c r="I385" s="5" t="s">
        <v>33</v>
      </c>
    </row>
    <row r="386" spans="1:9" ht="18" customHeight="1" x14ac:dyDescent="0.3">
      <c r="A386" s="2">
        <v>2022</v>
      </c>
      <c r="B386" s="2" t="s">
        <v>31</v>
      </c>
      <c r="C386" s="2" t="s">
        <v>23</v>
      </c>
      <c r="D386" s="6" t="s">
        <v>25</v>
      </c>
      <c r="E386" s="7">
        <v>76</v>
      </c>
      <c r="F386" s="11">
        <v>2288.4499999999998</v>
      </c>
      <c r="G386" s="11">
        <v>5126.1279999999997</v>
      </c>
      <c r="H386" s="9">
        <v>457.69</v>
      </c>
      <c r="I386" s="5" t="s">
        <v>33</v>
      </c>
    </row>
    <row r="387" spans="1:9" ht="18" customHeight="1" x14ac:dyDescent="0.3">
      <c r="A387" s="2">
        <v>2022</v>
      </c>
      <c r="B387" s="2" t="s">
        <v>31</v>
      </c>
      <c r="C387" s="2" t="s">
        <v>23</v>
      </c>
      <c r="D387" s="6" t="s">
        <v>26</v>
      </c>
      <c r="E387" s="7">
        <v>46</v>
      </c>
      <c r="F387" s="11">
        <v>100</v>
      </c>
      <c r="G387" s="11">
        <v>224</v>
      </c>
      <c r="H387" s="9">
        <v>20</v>
      </c>
      <c r="I387" s="5" t="s">
        <v>33</v>
      </c>
    </row>
    <row r="388" spans="1:9" ht="18" customHeight="1" x14ac:dyDescent="0.3">
      <c r="A388" s="2">
        <v>2022</v>
      </c>
      <c r="B388" s="2" t="s">
        <v>31</v>
      </c>
      <c r="C388" s="2" t="s">
        <v>23</v>
      </c>
      <c r="D388" s="6" t="s">
        <v>27</v>
      </c>
      <c r="E388" s="7">
        <v>34</v>
      </c>
      <c r="F388" s="11">
        <v>2288.4</v>
      </c>
      <c r="G388" s="11">
        <v>5126.0160000000005</v>
      </c>
      <c r="H388" s="9">
        <v>457.68000000000006</v>
      </c>
      <c r="I388" s="5" t="s">
        <v>33</v>
      </c>
    </row>
    <row r="389" spans="1:9" ht="18" customHeight="1" x14ac:dyDescent="0.3">
      <c r="A389" s="2">
        <v>2022</v>
      </c>
      <c r="B389" s="2" t="s">
        <v>31</v>
      </c>
      <c r="C389" s="2" t="s">
        <v>14</v>
      </c>
      <c r="D389" s="3" t="s">
        <v>28</v>
      </c>
      <c r="E389" s="4">
        <v>7</v>
      </c>
      <c r="F389" s="9">
        <v>200</v>
      </c>
      <c r="G389" s="9">
        <v>224</v>
      </c>
      <c r="H389" s="9">
        <v>40</v>
      </c>
      <c r="I389" s="5" t="s">
        <v>12</v>
      </c>
    </row>
    <row r="390" spans="1:9" ht="18" customHeight="1" x14ac:dyDescent="0.3">
      <c r="A390" s="2">
        <v>2022</v>
      </c>
      <c r="B390" s="2" t="s">
        <v>31</v>
      </c>
      <c r="C390" s="2" t="s">
        <v>23</v>
      </c>
      <c r="D390" s="6" t="s">
        <v>30</v>
      </c>
      <c r="E390" s="7">
        <v>3</v>
      </c>
      <c r="F390" s="11">
        <v>3300</v>
      </c>
      <c r="G390" s="11">
        <v>5126.576</v>
      </c>
      <c r="H390" s="9">
        <v>660</v>
      </c>
      <c r="I390" s="5" t="s">
        <v>12</v>
      </c>
    </row>
    <row r="391" spans="1:9" ht="18" customHeight="1" x14ac:dyDescent="0.3">
      <c r="A391" s="2">
        <v>2022</v>
      </c>
      <c r="B391" s="2" t="s">
        <v>31</v>
      </c>
      <c r="C391" s="2" t="s">
        <v>29</v>
      </c>
      <c r="D391" s="6" t="s">
        <v>29</v>
      </c>
      <c r="E391" s="7">
        <v>2</v>
      </c>
      <c r="F391" s="11">
        <v>6600</v>
      </c>
      <c r="G391" s="11">
        <v>7392</v>
      </c>
      <c r="H391" s="9">
        <v>1320</v>
      </c>
      <c r="I391" s="5" t="s">
        <v>12</v>
      </c>
    </row>
    <row r="392" spans="1:9" ht="18" customHeight="1" x14ac:dyDescent="0.3">
      <c r="A392" s="2">
        <v>2022</v>
      </c>
      <c r="B392" s="2" t="s">
        <v>32</v>
      </c>
      <c r="C392" s="2" t="s">
        <v>10</v>
      </c>
      <c r="D392" s="3" t="s">
        <v>11</v>
      </c>
      <c r="E392" s="4">
        <v>3566</v>
      </c>
      <c r="F392" s="9">
        <v>4577.3</v>
      </c>
      <c r="G392" s="9">
        <v>5126.576</v>
      </c>
      <c r="H392" s="9">
        <v>915.46</v>
      </c>
      <c r="I392" s="5" t="s">
        <v>12</v>
      </c>
    </row>
    <row r="393" spans="1:9" ht="18" customHeight="1" x14ac:dyDescent="0.3">
      <c r="A393" s="2">
        <v>2022</v>
      </c>
      <c r="B393" s="2" t="s">
        <v>32</v>
      </c>
      <c r="C393" s="2" t="s">
        <v>10</v>
      </c>
      <c r="D393" s="3" t="s">
        <v>13</v>
      </c>
      <c r="E393" s="4">
        <v>2498</v>
      </c>
      <c r="F393" s="9">
        <v>8000</v>
      </c>
      <c r="G393" s="9">
        <v>8960</v>
      </c>
      <c r="H393" s="9">
        <v>1600</v>
      </c>
      <c r="I393" s="5" t="s">
        <v>12</v>
      </c>
    </row>
    <row r="394" spans="1:9" ht="18" customHeight="1" x14ac:dyDescent="0.3">
      <c r="A394" s="2">
        <v>2022</v>
      </c>
      <c r="B394" s="2" t="s">
        <v>32</v>
      </c>
      <c r="C394" s="2" t="s">
        <v>14</v>
      </c>
      <c r="D394" s="3" t="s">
        <v>15</v>
      </c>
      <c r="E394" s="4">
        <v>1245</v>
      </c>
      <c r="F394" s="9">
        <v>4577.2</v>
      </c>
      <c r="G394" s="9">
        <v>5126.4639999999999</v>
      </c>
      <c r="H394" s="9">
        <v>915.44</v>
      </c>
      <c r="I394" s="5" t="s">
        <v>12</v>
      </c>
    </row>
    <row r="395" spans="1:9" ht="18" customHeight="1" x14ac:dyDescent="0.3">
      <c r="A395" s="2">
        <v>2022</v>
      </c>
      <c r="B395" s="2" t="s">
        <v>32</v>
      </c>
      <c r="C395" s="2" t="s">
        <v>16</v>
      </c>
      <c r="D395" s="6" t="s">
        <v>17</v>
      </c>
      <c r="E395" s="7">
        <v>644</v>
      </c>
      <c r="F395" s="11">
        <v>5743.5</v>
      </c>
      <c r="G395" s="11">
        <v>6432.72</v>
      </c>
      <c r="H395" s="9">
        <v>1148.7</v>
      </c>
      <c r="I395" s="5" t="s">
        <v>12</v>
      </c>
    </row>
    <row r="396" spans="1:9" ht="18" customHeight="1" x14ac:dyDescent="0.3">
      <c r="A396" s="2">
        <v>2022</v>
      </c>
      <c r="B396" s="2" t="s">
        <v>32</v>
      </c>
      <c r="C396" s="2" t="s">
        <v>18</v>
      </c>
      <c r="D396" s="6" t="s">
        <v>19</v>
      </c>
      <c r="E396" s="7">
        <v>643</v>
      </c>
      <c r="F396" s="11">
        <v>7000</v>
      </c>
      <c r="G396" s="11">
        <v>7840</v>
      </c>
      <c r="H396" s="9">
        <v>1400</v>
      </c>
      <c r="I396" s="5" t="s">
        <v>12</v>
      </c>
    </row>
    <row r="397" spans="1:9" ht="18" customHeight="1" x14ac:dyDescent="0.3">
      <c r="A397" s="2">
        <v>2022</v>
      </c>
      <c r="B397" s="2" t="s">
        <v>32</v>
      </c>
      <c r="C397" s="2" t="s">
        <v>16</v>
      </c>
      <c r="D397" s="6" t="s">
        <v>20</v>
      </c>
      <c r="E397" s="7">
        <v>455</v>
      </c>
      <c r="F397" s="11">
        <v>4578.6000000000004</v>
      </c>
      <c r="G397" s="11">
        <v>5128.0320000000002</v>
      </c>
      <c r="H397" s="9">
        <v>915.72000000000014</v>
      </c>
      <c r="I397" s="5" t="s">
        <v>12</v>
      </c>
    </row>
    <row r="398" spans="1:9" ht="18" customHeight="1" x14ac:dyDescent="0.3">
      <c r="A398" s="2">
        <v>2022</v>
      </c>
      <c r="B398" s="2" t="s">
        <v>32</v>
      </c>
      <c r="C398" s="2" t="s">
        <v>18</v>
      </c>
      <c r="D398" s="6" t="s">
        <v>21</v>
      </c>
      <c r="E398" s="8">
        <v>345</v>
      </c>
      <c r="F398" s="12">
        <v>7000</v>
      </c>
      <c r="G398" s="12">
        <v>7840</v>
      </c>
      <c r="H398" s="9">
        <v>1400</v>
      </c>
      <c r="I398" s="5" t="s">
        <v>12</v>
      </c>
    </row>
    <row r="399" spans="1:9" ht="18" customHeight="1" x14ac:dyDescent="0.3">
      <c r="A399" s="2">
        <v>2022</v>
      </c>
      <c r="B399" s="2" t="s">
        <v>32</v>
      </c>
      <c r="C399" s="2" t="s">
        <v>14</v>
      </c>
      <c r="D399" s="3" t="s">
        <v>22</v>
      </c>
      <c r="E399" s="4">
        <v>122</v>
      </c>
      <c r="F399" s="9">
        <v>100</v>
      </c>
      <c r="G399" s="9">
        <v>112</v>
      </c>
      <c r="H399" s="9">
        <v>20</v>
      </c>
      <c r="I399" s="5" t="s">
        <v>12</v>
      </c>
    </row>
    <row r="400" spans="1:9" ht="18" customHeight="1" x14ac:dyDescent="0.3">
      <c r="A400" s="2">
        <v>2022</v>
      </c>
      <c r="B400" s="2" t="s">
        <v>32</v>
      </c>
      <c r="C400" s="2" t="s">
        <v>23</v>
      </c>
      <c r="D400" s="6" t="s">
        <v>24</v>
      </c>
      <c r="E400" s="7">
        <v>78</v>
      </c>
      <c r="F400" s="11">
        <v>2288.6</v>
      </c>
      <c r="G400" s="11">
        <v>5126.4639999999999</v>
      </c>
      <c r="H400" s="9">
        <v>457.72</v>
      </c>
      <c r="I400" s="5" t="s">
        <v>12</v>
      </c>
    </row>
    <row r="401" spans="1:9" ht="18" customHeight="1" x14ac:dyDescent="0.3">
      <c r="A401" s="2">
        <v>2022</v>
      </c>
      <c r="B401" s="2" t="s">
        <v>32</v>
      </c>
      <c r="C401" s="2" t="s">
        <v>23</v>
      </c>
      <c r="D401" s="6" t="s">
        <v>25</v>
      </c>
      <c r="E401" s="7">
        <v>76</v>
      </c>
      <c r="F401" s="11">
        <v>2288.4499999999998</v>
      </c>
      <c r="G401" s="11">
        <v>5126.1279999999997</v>
      </c>
      <c r="H401" s="9">
        <v>457.69</v>
      </c>
      <c r="I401" s="5" t="s">
        <v>12</v>
      </c>
    </row>
    <row r="402" spans="1:9" ht="18" customHeight="1" x14ac:dyDescent="0.3">
      <c r="A402" s="2">
        <v>2022</v>
      </c>
      <c r="B402" s="2" t="s">
        <v>32</v>
      </c>
      <c r="C402" s="2" t="s">
        <v>23</v>
      </c>
      <c r="D402" s="6" t="s">
        <v>26</v>
      </c>
      <c r="E402" s="7">
        <v>46</v>
      </c>
      <c r="F402" s="11">
        <v>100</v>
      </c>
      <c r="G402" s="11">
        <v>224</v>
      </c>
      <c r="H402" s="9">
        <v>20</v>
      </c>
      <c r="I402" s="5" t="s">
        <v>12</v>
      </c>
    </row>
    <row r="403" spans="1:9" ht="18" customHeight="1" x14ac:dyDescent="0.3">
      <c r="A403" s="2">
        <v>2022</v>
      </c>
      <c r="B403" s="2" t="s">
        <v>32</v>
      </c>
      <c r="C403" s="2" t="s">
        <v>23</v>
      </c>
      <c r="D403" s="6" t="s">
        <v>27</v>
      </c>
      <c r="E403" s="7">
        <v>34</v>
      </c>
      <c r="F403" s="11">
        <v>2288.4</v>
      </c>
      <c r="G403" s="11">
        <v>5126.0160000000005</v>
      </c>
      <c r="H403" s="9">
        <v>457.68000000000006</v>
      </c>
      <c r="I403" s="5" t="s">
        <v>12</v>
      </c>
    </row>
    <row r="404" spans="1:9" ht="18" customHeight="1" x14ac:dyDescent="0.3">
      <c r="A404" s="2">
        <v>2022</v>
      </c>
      <c r="B404" s="2" t="s">
        <v>32</v>
      </c>
      <c r="C404" s="2" t="s">
        <v>14</v>
      </c>
      <c r="D404" s="3" t="s">
        <v>28</v>
      </c>
      <c r="E404" s="4">
        <v>7</v>
      </c>
      <c r="F404" s="9">
        <v>200</v>
      </c>
      <c r="G404" s="9">
        <v>224</v>
      </c>
      <c r="H404" s="9">
        <v>40</v>
      </c>
      <c r="I404" s="5" t="s">
        <v>12</v>
      </c>
    </row>
    <row r="405" spans="1:9" ht="18" customHeight="1" x14ac:dyDescent="0.3">
      <c r="A405" s="2">
        <v>2022</v>
      </c>
      <c r="B405" s="2" t="s">
        <v>32</v>
      </c>
      <c r="C405" s="2" t="s">
        <v>23</v>
      </c>
      <c r="D405" s="6" t="s">
        <v>30</v>
      </c>
      <c r="E405" s="7">
        <v>3</v>
      </c>
      <c r="F405" s="11">
        <v>2288.65</v>
      </c>
      <c r="G405" s="11">
        <v>5126.576</v>
      </c>
      <c r="H405" s="9">
        <v>457.73</v>
      </c>
      <c r="I405" s="5" t="s">
        <v>12</v>
      </c>
    </row>
    <row r="406" spans="1:9" ht="18" customHeight="1" x14ac:dyDescent="0.3">
      <c r="A406" s="2">
        <v>2022</v>
      </c>
      <c r="B406" s="2" t="s">
        <v>32</v>
      </c>
      <c r="C406" s="2" t="s">
        <v>29</v>
      </c>
      <c r="D406" s="6" t="s">
        <v>29</v>
      </c>
      <c r="E406" s="7">
        <v>2</v>
      </c>
      <c r="F406" s="11">
        <v>6600</v>
      </c>
      <c r="G406" s="11">
        <v>7392</v>
      </c>
      <c r="H406" s="9">
        <v>1320</v>
      </c>
      <c r="I406" s="5" t="s">
        <v>33</v>
      </c>
    </row>
    <row r="407" spans="1:9" ht="18" customHeight="1" x14ac:dyDescent="0.3">
      <c r="A407" s="2">
        <v>2022</v>
      </c>
      <c r="B407" s="2" t="s">
        <v>34</v>
      </c>
      <c r="C407" s="2" t="s">
        <v>10</v>
      </c>
      <c r="D407" s="3" t="s">
        <v>11</v>
      </c>
      <c r="E407" s="4">
        <v>3566</v>
      </c>
      <c r="F407" s="9">
        <v>4577.3</v>
      </c>
      <c r="G407" s="9">
        <v>5126.576</v>
      </c>
      <c r="H407" s="9">
        <v>915.46</v>
      </c>
      <c r="I407" s="5" t="s">
        <v>33</v>
      </c>
    </row>
    <row r="408" spans="1:9" ht="18" customHeight="1" x14ac:dyDescent="0.3">
      <c r="A408" s="2">
        <v>2022</v>
      </c>
      <c r="B408" s="2" t="s">
        <v>34</v>
      </c>
      <c r="C408" s="2" t="s">
        <v>10</v>
      </c>
      <c r="D408" s="3" t="s">
        <v>13</v>
      </c>
      <c r="E408" s="4">
        <v>2498</v>
      </c>
      <c r="F408" s="9">
        <v>8000</v>
      </c>
      <c r="G408" s="9">
        <v>8960</v>
      </c>
      <c r="H408" s="9">
        <v>1600</v>
      </c>
      <c r="I408" s="5" t="s">
        <v>33</v>
      </c>
    </row>
    <row r="409" spans="1:9" ht="18" customHeight="1" x14ac:dyDescent="0.3">
      <c r="A409" s="2">
        <v>2022</v>
      </c>
      <c r="B409" s="2" t="s">
        <v>34</v>
      </c>
      <c r="C409" s="2" t="s">
        <v>14</v>
      </c>
      <c r="D409" s="3" t="s">
        <v>15</v>
      </c>
      <c r="E409" s="4">
        <v>1245</v>
      </c>
      <c r="F409" s="9">
        <v>4577.2</v>
      </c>
      <c r="G409" s="9">
        <v>5126.4639999999999</v>
      </c>
      <c r="H409" s="9">
        <v>915.44</v>
      </c>
      <c r="I409" s="5" t="s">
        <v>33</v>
      </c>
    </row>
    <row r="410" spans="1:9" ht="18" customHeight="1" x14ac:dyDescent="0.3">
      <c r="A410" s="2">
        <v>2022</v>
      </c>
      <c r="B410" s="2" t="s">
        <v>34</v>
      </c>
      <c r="C410" s="2" t="s">
        <v>16</v>
      </c>
      <c r="D410" s="6" t="s">
        <v>17</v>
      </c>
      <c r="E410" s="7">
        <v>644</v>
      </c>
      <c r="F410" s="11">
        <v>5743.5</v>
      </c>
      <c r="G410" s="11">
        <v>6432.72</v>
      </c>
      <c r="H410" s="9">
        <v>1148.7</v>
      </c>
      <c r="I410" s="5" t="s">
        <v>33</v>
      </c>
    </row>
    <row r="411" spans="1:9" ht="18" customHeight="1" x14ac:dyDescent="0.3">
      <c r="A411" s="2">
        <v>2022</v>
      </c>
      <c r="B411" s="2" t="s">
        <v>34</v>
      </c>
      <c r="C411" s="2" t="s">
        <v>18</v>
      </c>
      <c r="D411" s="6" t="s">
        <v>19</v>
      </c>
      <c r="E411" s="7">
        <v>643</v>
      </c>
      <c r="F411" s="11">
        <v>7000</v>
      </c>
      <c r="G411" s="11">
        <v>7840</v>
      </c>
      <c r="H411" s="9">
        <v>1400</v>
      </c>
      <c r="I411" s="5" t="s">
        <v>33</v>
      </c>
    </row>
    <row r="412" spans="1:9" ht="18" customHeight="1" x14ac:dyDescent="0.3">
      <c r="A412" s="2">
        <v>2022</v>
      </c>
      <c r="B412" s="2" t="s">
        <v>34</v>
      </c>
      <c r="C412" s="2" t="s">
        <v>16</v>
      </c>
      <c r="D412" s="6" t="s">
        <v>20</v>
      </c>
      <c r="E412" s="7">
        <v>455</v>
      </c>
      <c r="F412" s="11">
        <v>4578.6000000000004</v>
      </c>
      <c r="G412" s="11">
        <v>5128.0320000000002</v>
      </c>
      <c r="H412" s="9">
        <v>915.72000000000014</v>
      </c>
      <c r="I412" s="5" t="s">
        <v>33</v>
      </c>
    </row>
    <row r="413" spans="1:9" ht="18" customHeight="1" x14ac:dyDescent="0.3">
      <c r="A413" s="2">
        <v>2022</v>
      </c>
      <c r="B413" s="2" t="s">
        <v>34</v>
      </c>
      <c r="C413" s="2" t="s">
        <v>18</v>
      </c>
      <c r="D413" s="6" t="s">
        <v>21</v>
      </c>
      <c r="E413" s="8">
        <v>345</v>
      </c>
      <c r="F413" s="12">
        <v>7000</v>
      </c>
      <c r="G413" s="12">
        <v>7840</v>
      </c>
      <c r="H413" s="9">
        <v>1400</v>
      </c>
      <c r="I413" s="5" t="s">
        <v>33</v>
      </c>
    </row>
    <row r="414" spans="1:9" ht="18" customHeight="1" x14ac:dyDescent="0.3">
      <c r="A414" s="2">
        <v>2022</v>
      </c>
      <c r="B414" s="2" t="s">
        <v>34</v>
      </c>
      <c r="C414" s="2" t="s">
        <v>14</v>
      </c>
      <c r="D414" s="3" t="s">
        <v>22</v>
      </c>
      <c r="E414" s="4">
        <v>122</v>
      </c>
      <c r="F414" s="9">
        <v>100</v>
      </c>
      <c r="G414" s="9">
        <v>112</v>
      </c>
      <c r="H414" s="9">
        <v>20</v>
      </c>
      <c r="I414" s="5" t="s">
        <v>33</v>
      </c>
    </row>
    <row r="415" spans="1:9" ht="18" customHeight="1" x14ac:dyDescent="0.3">
      <c r="A415" s="2">
        <v>2022</v>
      </c>
      <c r="B415" s="2" t="s">
        <v>34</v>
      </c>
      <c r="C415" s="2" t="s">
        <v>23</v>
      </c>
      <c r="D415" s="6" t="s">
        <v>24</v>
      </c>
      <c r="E415" s="7">
        <v>78</v>
      </c>
      <c r="F415" s="11">
        <v>2288.6</v>
      </c>
      <c r="G415" s="11">
        <v>5126.4639999999999</v>
      </c>
      <c r="H415" s="9">
        <v>457.72</v>
      </c>
      <c r="I415" s="5" t="s">
        <v>33</v>
      </c>
    </row>
    <row r="416" spans="1:9" ht="18" customHeight="1" x14ac:dyDescent="0.3">
      <c r="A416" s="2">
        <v>2022</v>
      </c>
      <c r="B416" s="2" t="s">
        <v>34</v>
      </c>
      <c r="C416" s="2" t="s">
        <v>23</v>
      </c>
      <c r="D416" s="6" t="s">
        <v>25</v>
      </c>
      <c r="E416" s="7">
        <v>76</v>
      </c>
      <c r="F416" s="11">
        <v>2288.4499999999998</v>
      </c>
      <c r="G416" s="11">
        <v>5126.1279999999997</v>
      </c>
      <c r="H416" s="9">
        <v>457.69</v>
      </c>
      <c r="I416" s="5" t="s">
        <v>33</v>
      </c>
    </row>
    <row r="417" spans="1:9" ht="18" customHeight="1" x14ac:dyDescent="0.3">
      <c r="A417" s="2">
        <v>2022</v>
      </c>
      <c r="B417" s="2" t="s">
        <v>34</v>
      </c>
      <c r="C417" s="2" t="s">
        <v>23</v>
      </c>
      <c r="D417" s="6" t="s">
        <v>26</v>
      </c>
      <c r="E417" s="7">
        <v>46</v>
      </c>
      <c r="F417" s="11">
        <v>100</v>
      </c>
      <c r="G417" s="11">
        <v>224</v>
      </c>
      <c r="H417" s="9">
        <v>20</v>
      </c>
      <c r="I417" s="5" t="s">
        <v>33</v>
      </c>
    </row>
    <row r="418" spans="1:9" ht="18" customHeight="1" x14ac:dyDescent="0.3">
      <c r="A418" s="2">
        <v>2022</v>
      </c>
      <c r="B418" s="2" t="s">
        <v>34</v>
      </c>
      <c r="C418" s="2" t="s">
        <v>23</v>
      </c>
      <c r="D418" s="6" t="s">
        <v>27</v>
      </c>
      <c r="E418" s="7">
        <v>34</v>
      </c>
      <c r="F418" s="11">
        <v>2288.4</v>
      </c>
      <c r="G418" s="11">
        <v>5126.0160000000005</v>
      </c>
      <c r="H418" s="9">
        <v>457.68000000000006</v>
      </c>
      <c r="I418" s="5" t="s">
        <v>33</v>
      </c>
    </row>
    <row r="419" spans="1:9" ht="18" customHeight="1" x14ac:dyDescent="0.3">
      <c r="A419" s="2">
        <v>2022</v>
      </c>
      <c r="B419" s="2" t="s">
        <v>34</v>
      </c>
      <c r="C419" s="2" t="s">
        <v>14</v>
      </c>
      <c r="D419" s="3" t="s">
        <v>28</v>
      </c>
      <c r="E419" s="4">
        <v>7</v>
      </c>
      <c r="F419" s="9">
        <v>200</v>
      </c>
      <c r="G419" s="9">
        <v>224</v>
      </c>
      <c r="H419" s="9">
        <v>40</v>
      </c>
      <c r="I419" s="5" t="s">
        <v>33</v>
      </c>
    </row>
    <row r="420" spans="1:9" ht="18" customHeight="1" x14ac:dyDescent="0.3">
      <c r="A420" s="2">
        <v>2022</v>
      </c>
      <c r="B420" s="2" t="s">
        <v>34</v>
      </c>
      <c r="C420" s="2" t="s">
        <v>23</v>
      </c>
      <c r="D420" s="6" t="s">
        <v>30</v>
      </c>
      <c r="E420" s="7">
        <v>3</v>
      </c>
      <c r="F420" s="11">
        <v>2288.65</v>
      </c>
      <c r="G420" s="11">
        <v>5126.576</v>
      </c>
      <c r="H420" s="9">
        <v>457.73</v>
      </c>
      <c r="I420" s="5" t="s">
        <v>33</v>
      </c>
    </row>
    <row r="421" spans="1:9" ht="18" customHeight="1" x14ac:dyDescent="0.3">
      <c r="A421" s="2">
        <v>2022</v>
      </c>
      <c r="B421" s="2" t="s">
        <v>34</v>
      </c>
      <c r="C421" s="2" t="s">
        <v>29</v>
      </c>
      <c r="D421" s="6" t="s">
        <v>29</v>
      </c>
      <c r="E421" s="7">
        <v>2</v>
      </c>
      <c r="F421" s="11">
        <v>7920</v>
      </c>
      <c r="G421" s="11">
        <v>7392</v>
      </c>
      <c r="H421" s="9">
        <v>1584</v>
      </c>
      <c r="I421" s="5" t="s">
        <v>33</v>
      </c>
    </row>
    <row r="422" spans="1:9" ht="18" customHeight="1" x14ac:dyDescent="0.3">
      <c r="A422" s="2">
        <v>2022</v>
      </c>
      <c r="B422" s="2" t="s">
        <v>35</v>
      </c>
      <c r="C422" s="2" t="s">
        <v>10</v>
      </c>
      <c r="D422" s="3" t="s">
        <v>11</v>
      </c>
      <c r="E422" s="4">
        <v>3566</v>
      </c>
      <c r="F422" s="9">
        <v>4577.3</v>
      </c>
      <c r="G422" s="9">
        <v>5126.576</v>
      </c>
      <c r="H422" s="9">
        <v>915.46</v>
      </c>
      <c r="I422" s="5" t="s">
        <v>12</v>
      </c>
    </row>
    <row r="423" spans="1:9" ht="18" customHeight="1" x14ac:dyDescent="0.3">
      <c r="A423" s="2">
        <v>2022</v>
      </c>
      <c r="B423" s="2" t="s">
        <v>35</v>
      </c>
      <c r="C423" s="2" t="s">
        <v>10</v>
      </c>
      <c r="D423" s="3" t="s">
        <v>13</v>
      </c>
      <c r="E423" s="4">
        <v>2498</v>
      </c>
      <c r="F423" s="9">
        <v>8800</v>
      </c>
      <c r="G423" s="9">
        <v>8960</v>
      </c>
      <c r="H423" s="9">
        <v>1760</v>
      </c>
      <c r="I423" s="5" t="s">
        <v>12</v>
      </c>
    </row>
    <row r="424" spans="1:9" ht="18" customHeight="1" x14ac:dyDescent="0.3">
      <c r="A424" s="2">
        <v>2022</v>
      </c>
      <c r="B424" s="2" t="s">
        <v>35</v>
      </c>
      <c r="C424" s="2" t="s">
        <v>14</v>
      </c>
      <c r="D424" s="3" t="s">
        <v>15</v>
      </c>
      <c r="E424" s="4">
        <v>1245</v>
      </c>
      <c r="F424" s="9">
        <v>5034.92</v>
      </c>
      <c r="G424" s="9">
        <v>5126.4639999999999</v>
      </c>
      <c r="H424" s="9">
        <v>1006.984</v>
      </c>
      <c r="I424" s="5" t="s">
        <v>12</v>
      </c>
    </row>
    <row r="425" spans="1:9" ht="18" customHeight="1" x14ac:dyDescent="0.3">
      <c r="A425" s="2">
        <v>2022</v>
      </c>
      <c r="B425" s="2" t="s">
        <v>35</v>
      </c>
      <c r="C425" s="2" t="s">
        <v>16</v>
      </c>
      <c r="D425" s="6" t="s">
        <v>17</v>
      </c>
      <c r="E425" s="7">
        <v>644</v>
      </c>
      <c r="F425" s="11">
        <v>6317.85</v>
      </c>
      <c r="G425" s="11">
        <v>6432.72</v>
      </c>
      <c r="H425" s="9">
        <v>1263.5700000000002</v>
      </c>
      <c r="I425" s="5" t="s">
        <v>12</v>
      </c>
    </row>
    <row r="426" spans="1:9" ht="18" customHeight="1" x14ac:dyDescent="0.3">
      <c r="A426" s="2">
        <v>2022</v>
      </c>
      <c r="B426" s="2" t="s">
        <v>35</v>
      </c>
      <c r="C426" s="2" t="s">
        <v>18</v>
      </c>
      <c r="D426" s="6" t="s">
        <v>19</v>
      </c>
      <c r="E426" s="7">
        <v>643</v>
      </c>
      <c r="F426" s="11">
        <v>7700</v>
      </c>
      <c r="G426" s="11">
        <v>7840</v>
      </c>
      <c r="H426" s="9">
        <v>1540</v>
      </c>
      <c r="I426" s="5" t="s">
        <v>12</v>
      </c>
    </row>
    <row r="427" spans="1:9" ht="18" customHeight="1" x14ac:dyDescent="0.3">
      <c r="A427" s="2">
        <v>2022</v>
      </c>
      <c r="B427" s="2" t="s">
        <v>35</v>
      </c>
      <c r="C427" s="2" t="s">
        <v>16</v>
      </c>
      <c r="D427" s="6" t="s">
        <v>20</v>
      </c>
      <c r="E427" s="7">
        <v>455</v>
      </c>
      <c r="F427" s="11">
        <v>5036.46</v>
      </c>
      <c r="G427" s="11">
        <v>5128.0320000000002</v>
      </c>
      <c r="H427" s="9">
        <v>1007.292</v>
      </c>
      <c r="I427" s="5" t="s">
        <v>33</v>
      </c>
    </row>
    <row r="428" spans="1:9" ht="18" customHeight="1" x14ac:dyDescent="0.3">
      <c r="A428" s="2">
        <v>2022</v>
      </c>
      <c r="B428" s="2" t="s">
        <v>35</v>
      </c>
      <c r="C428" s="2" t="s">
        <v>18</v>
      </c>
      <c r="D428" s="6" t="s">
        <v>21</v>
      </c>
      <c r="E428" s="8">
        <v>345</v>
      </c>
      <c r="F428" s="12">
        <v>7700</v>
      </c>
      <c r="G428" s="12">
        <v>7840</v>
      </c>
      <c r="H428" s="9">
        <v>1540</v>
      </c>
      <c r="I428" s="5" t="s">
        <v>33</v>
      </c>
    </row>
    <row r="429" spans="1:9" ht="18" customHeight="1" x14ac:dyDescent="0.3">
      <c r="A429" s="2">
        <v>2022</v>
      </c>
      <c r="B429" s="2" t="s">
        <v>35</v>
      </c>
      <c r="C429" s="2" t="s">
        <v>14</v>
      </c>
      <c r="D429" s="3" t="s">
        <v>22</v>
      </c>
      <c r="E429" s="4">
        <v>122</v>
      </c>
      <c r="F429" s="9">
        <v>110</v>
      </c>
      <c r="G429" s="9">
        <v>112</v>
      </c>
      <c r="H429" s="9">
        <v>22</v>
      </c>
      <c r="I429" s="5" t="s">
        <v>33</v>
      </c>
    </row>
    <row r="430" spans="1:9" ht="18" customHeight="1" x14ac:dyDescent="0.3">
      <c r="A430" s="2">
        <v>2022</v>
      </c>
      <c r="B430" s="2" t="s">
        <v>35</v>
      </c>
      <c r="C430" s="2" t="s">
        <v>23</v>
      </c>
      <c r="D430" s="6" t="s">
        <v>24</v>
      </c>
      <c r="E430" s="7">
        <v>78</v>
      </c>
      <c r="F430" s="11">
        <v>2517.46</v>
      </c>
      <c r="G430" s="11">
        <v>5126.4639999999999</v>
      </c>
      <c r="H430" s="9">
        <v>503.49200000000002</v>
      </c>
      <c r="I430" s="5" t="s">
        <v>33</v>
      </c>
    </row>
    <row r="431" spans="1:9" ht="18" customHeight="1" x14ac:dyDescent="0.3">
      <c r="A431" s="2">
        <v>2022</v>
      </c>
      <c r="B431" s="2" t="s">
        <v>35</v>
      </c>
      <c r="C431" s="2" t="s">
        <v>23</v>
      </c>
      <c r="D431" s="6" t="s">
        <v>25</v>
      </c>
      <c r="E431" s="7">
        <v>76</v>
      </c>
      <c r="F431" s="11">
        <v>2288.4499999999998</v>
      </c>
      <c r="G431" s="11">
        <v>5126.1279999999997</v>
      </c>
      <c r="H431" s="9">
        <v>457.69</v>
      </c>
      <c r="I431" s="5" t="s">
        <v>33</v>
      </c>
    </row>
    <row r="432" spans="1:9" ht="18" customHeight="1" x14ac:dyDescent="0.3">
      <c r="A432" s="2">
        <v>2022</v>
      </c>
      <c r="B432" s="2" t="s">
        <v>35</v>
      </c>
      <c r="C432" s="2" t="s">
        <v>23</v>
      </c>
      <c r="D432" s="6" t="s">
        <v>26</v>
      </c>
      <c r="E432" s="7">
        <v>46</v>
      </c>
      <c r="F432" s="11">
        <v>100</v>
      </c>
      <c r="G432" s="11">
        <v>224</v>
      </c>
      <c r="H432" s="9">
        <v>20</v>
      </c>
      <c r="I432" s="5" t="s">
        <v>33</v>
      </c>
    </row>
    <row r="433" spans="1:9" ht="18" customHeight="1" x14ac:dyDescent="0.3">
      <c r="A433" s="2">
        <v>2022</v>
      </c>
      <c r="B433" s="2" t="s">
        <v>35</v>
      </c>
      <c r="C433" s="2" t="s">
        <v>23</v>
      </c>
      <c r="D433" s="6" t="s">
        <v>27</v>
      </c>
      <c r="E433" s="7">
        <v>34</v>
      </c>
      <c r="F433" s="11">
        <v>2288.4</v>
      </c>
      <c r="G433" s="11">
        <v>5126.0160000000005</v>
      </c>
      <c r="H433" s="9">
        <v>457.68000000000006</v>
      </c>
      <c r="I433" s="5" t="s">
        <v>33</v>
      </c>
    </row>
    <row r="434" spans="1:9" ht="18" customHeight="1" x14ac:dyDescent="0.3">
      <c r="A434" s="2">
        <v>2022</v>
      </c>
      <c r="B434" s="2" t="s">
        <v>35</v>
      </c>
      <c r="C434" s="2" t="s">
        <v>14</v>
      </c>
      <c r="D434" s="3" t="s">
        <v>28</v>
      </c>
      <c r="E434" s="4">
        <v>7</v>
      </c>
      <c r="F434" s="9">
        <v>200</v>
      </c>
      <c r="G434" s="9">
        <v>224</v>
      </c>
      <c r="H434" s="9">
        <v>40</v>
      </c>
      <c r="I434" s="5" t="s">
        <v>33</v>
      </c>
    </row>
    <row r="435" spans="1:9" ht="18" customHeight="1" x14ac:dyDescent="0.3">
      <c r="A435" s="2">
        <v>2022</v>
      </c>
      <c r="B435" s="2" t="s">
        <v>35</v>
      </c>
      <c r="C435" s="2" t="s">
        <v>23</v>
      </c>
      <c r="D435" s="6" t="s">
        <v>30</v>
      </c>
      <c r="E435" s="7">
        <v>3</v>
      </c>
      <c r="F435" s="11">
        <v>3300</v>
      </c>
      <c r="G435" s="11">
        <v>5126.576</v>
      </c>
      <c r="H435" s="9">
        <v>660</v>
      </c>
      <c r="I435" s="5" t="s">
        <v>33</v>
      </c>
    </row>
    <row r="436" spans="1:9" ht="18" customHeight="1" x14ac:dyDescent="0.3">
      <c r="A436" s="2">
        <v>2022</v>
      </c>
      <c r="B436" s="2" t="s">
        <v>35</v>
      </c>
      <c r="C436" s="2" t="s">
        <v>29</v>
      </c>
      <c r="D436" s="6" t="s">
        <v>29</v>
      </c>
      <c r="E436" s="7">
        <v>2</v>
      </c>
      <c r="F436" s="11">
        <v>4577.3</v>
      </c>
      <c r="G436" s="11">
        <v>7392</v>
      </c>
      <c r="H436" s="9">
        <v>915.46</v>
      </c>
      <c r="I436" s="5" t="s">
        <v>12</v>
      </c>
    </row>
    <row r="437" spans="1:9" ht="18" customHeight="1" x14ac:dyDescent="0.3">
      <c r="A437" s="2">
        <v>2022</v>
      </c>
      <c r="B437" s="2" t="s">
        <v>36</v>
      </c>
      <c r="C437" s="2" t="s">
        <v>10</v>
      </c>
      <c r="D437" s="3" t="s">
        <v>11</v>
      </c>
      <c r="E437" s="4">
        <v>3566</v>
      </c>
      <c r="F437" s="9">
        <v>4577.3</v>
      </c>
      <c r="G437" s="9">
        <v>5126.576</v>
      </c>
      <c r="H437" s="9">
        <v>915.46</v>
      </c>
      <c r="I437" s="5" t="s">
        <v>33</v>
      </c>
    </row>
    <row r="438" spans="1:9" ht="18" customHeight="1" x14ac:dyDescent="0.3">
      <c r="A438" s="2">
        <v>2022</v>
      </c>
      <c r="B438" s="2" t="s">
        <v>36</v>
      </c>
      <c r="C438" s="2" t="s">
        <v>10</v>
      </c>
      <c r="D438" s="3" t="s">
        <v>13</v>
      </c>
      <c r="E438" s="4">
        <v>2498</v>
      </c>
      <c r="F438" s="9">
        <v>8000</v>
      </c>
      <c r="G438" s="9">
        <v>8960</v>
      </c>
      <c r="H438" s="9">
        <v>1600</v>
      </c>
      <c r="I438" s="5" t="s">
        <v>12</v>
      </c>
    </row>
    <row r="439" spans="1:9" ht="18" customHeight="1" x14ac:dyDescent="0.3">
      <c r="A439" s="2">
        <v>2022</v>
      </c>
      <c r="B439" s="2" t="s">
        <v>36</v>
      </c>
      <c r="C439" s="2" t="s">
        <v>14</v>
      </c>
      <c r="D439" s="3" t="s">
        <v>15</v>
      </c>
      <c r="E439" s="4">
        <v>1245</v>
      </c>
      <c r="F439" s="9">
        <v>4577.2</v>
      </c>
      <c r="G439" s="9">
        <v>5126.4639999999999</v>
      </c>
      <c r="H439" s="9">
        <v>915.44</v>
      </c>
      <c r="I439" s="5" t="s">
        <v>12</v>
      </c>
    </row>
    <row r="440" spans="1:9" ht="18" customHeight="1" x14ac:dyDescent="0.3">
      <c r="A440" s="2">
        <v>2022</v>
      </c>
      <c r="B440" s="2" t="s">
        <v>36</v>
      </c>
      <c r="C440" s="2" t="s">
        <v>16</v>
      </c>
      <c r="D440" s="6" t="s">
        <v>17</v>
      </c>
      <c r="E440" s="7">
        <v>644</v>
      </c>
      <c r="F440" s="11">
        <v>5743.5</v>
      </c>
      <c r="G440" s="11">
        <v>6432.72</v>
      </c>
      <c r="H440" s="9">
        <v>1148.7</v>
      </c>
      <c r="I440" s="5" t="s">
        <v>12</v>
      </c>
    </row>
    <row r="441" spans="1:9" ht="18" customHeight="1" x14ac:dyDescent="0.3">
      <c r="A441" s="2">
        <v>2022</v>
      </c>
      <c r="B441" s="2" t="s">
        <v>36</v>
      </c>
      <c r="C441" s="2" t="s">
        <v>18</v>
      </c>
      <c r="D441" s="6" t="s">
        <v>19</v>
      </c>
      <c r="E441" s="7">
        <v>643</v>
      </c>
      <c r="F441" s="11">
        <v>7000</v>
      </c>
      <c r="G441" s="11">
        <v>7840</v>
      </c>
      <c r="H441" s="9">
        <v>1400</v>
      </c>
      <c r="I441" s="5" t="s">
        <v>12</v>
      </c>
    </row>
    <row r="442" spans="1:9" ht="18" customHeight="1" x14ac:dyDescent="0.3">
      <c r="A442" s="2">
        <v>2022</v>
      </c>
      <c r="B442" s="2" t="s">
        <v>36</v>
      </c>
      <c r="C442" s="2" t="s">
        <v>16</v>
      </c>
      <c r="D442" s="6" t="s">
        <v>20</v>
      </c>
      <c r="E442" s="7">
        <v>455</v>
      </c>
      <c r="F442" s="11">
        <v>4578.6000000000004</v>
      </c>
      <c r="G442" s="11">
        <v>5128.0320000000002</v>
      </c>
      <c r="H442" s="9">
        <v>915.72000000000014</v>
      </c>
      <c r="I442" s="5" t="s">
        <v>12</v>
      </c>
    </row>
    <row r="443" spans="1:9" ht="18" customHeight="1" x14ac:dyDescent="0.3">
      <c r="A443" s="2">
        <v>2022</v>
      </c>
      <c r="B443" s="2" t="s">
        <v>36</v>
      </c>
      <c r="C443" s="2" t="s">
        <v>18</v>
      </c>
      <c r="D443" s="6" t="s">
        <v>21</v>
      </c>
      <c r="E443" s="8">
        <v>345</v>
      </c>
      <c r="F443" s="12">
        <v>7000</v>
      </c>
      <c r="G443" s="12">
        <v>7840</v>
      </c>
      <c r="H443" s="9">
        <v>1400</v>
      </c>
      <c r="I443" s="5" t="s">
        <v>12</v>
      </c>
    </row>
    <row r="444" spans="1:9" ht="18" customHeight="1" x14ac:dyDescent="0.3">
      <c r="A444" s="2">
        <v>2022</v>
      </c>
      <c r="B444" s="2" t="s">
        <v>36</v>
      </c>
      <c r="C444" s="2" t="s">
        <v>14</v>
      </c>
      <c r="D444" s="3" t="s">
        <v>22</v>
      </c>
      <c r="E444" s="4">
        <v>122</v>
      </c>
      <c r="F444" s="9">
        <v>100</v>
      </c>
      <c r="G444" s="9">
        <v>112</v>
      </c>
      <c r="H444" s="9">
        <v>20</v>
      </c>
      <c r="I444" s="5" t="s">
        <v>12</v>
      </c>
    </row>
    <row r="445" spans="1:9" ht="18" customHeight="1" x14ac:dyDescent="0.3">
      <c r="A445" s="2">
        <v>2022</v>
      </c>
      <c r="B445" s="2" t="s">
        <v>36</v>
      </c>
      <c r="C445" s="2" t="s">
        <v>23</v>
      </c>
      <c r="D445" s="6" t="s">
        <v>24</v>
      </c>
      <c r="E445" s="7">
        <v>78</v>
      </c>
      <c r="F445" s="11">
        <v>2288.6</v>
      </c>
      <c r="G445" s="11">
        <v>5126.4639999999999</v>
      </c>
      <c r="H445" s="9">
        <v>457.72</v>
      </c>
      <c r="I445" s="5" t="s">
        <v>12</v>
      </c>
    </row>
    <row r="446" spans="1:9" ht="18" customHeight="1" x14ac:dyDescent="0.3">
      <c r="A446" s="2">
        <v>2022</v>
      </c>
      <c r="B446" s="2" t="s">
        <v>36</v>
      </c>
      <c r="C446" s="2" t="s">
        <v>23</v>
      </c>
      <c r="D446" s="6" t="s">
        <v>25</v>
      </c>
      <c r="E446" s="7">
        <v>76</v>
      </c>
      <c r="F446" s="11">
        <v>2288.4499999999998</v>
      </c>
      <c r="G446" s="11">
        <v>5126.1279999999997</v>
      </c>
      <c r="H446" s="9">
        <v>457.69</v>
      </c>
      <c r="I446" s="5" t="s">
        <v>12</v>
      </c>
    </row>
    <row r="447" spans="1:9" ht="18" customHeight="1" x14ac:dyDescent="0.3">
      <c r="A447" s="2">
        <v>2022</v>
      </c>
      <c r="B447" s="2" t="s">
        <v>36</v>
      </c>
      <c r="C447" s="2" t="s">
        <v>23</v>
      </c>
      <c r="D447" s="6" t="s">
        <v>26</v>
      </c>
      <c r="E447" s="7">
        <v>46</v>
      </c>
      <c r="F447" s="11">
        <v>100</v>
      </c>
      <c r="G447" s="11">
        <v>224</v>
      </c>
      <c r="H447" s="9">
        <v>20</v>
      </c>
      <c r="I447" s="5" t="s">
        <v>12</v>
      </c>
    </row>
    <row r="448" spans="1:9" ht="18" customHeight="1" x14ac:dyDescent="0.3">
      <c r="A448" s="2">
        <v>2022</v>
      </c>
      <c r="B448" s="2" t="s">
        <v>36</v>
      </c>
      <c r="C448" s="2" t="s">
        <v>23</v>
      </c>
      <c r="D448" s="6" t="s">
        <v>27</v>
      </c>
      <c r="E448" s="7">
        <v>34</v>
      </c>
      <c r="F448" s="11">
        <v>2288.4</v>
      </c>
      <c r="G448" s="11">
        <v>5126.0160000000005</v>
      </c>
      <c r="H448" s="9">
        <v>457.68000000000006</v>
      </c>
      <c r="I448" s="5" t="s">
        <v>12</v>
      </c>
    </row>
    <row r="449" spans="1:9" ht="18" customHeight="1" x14ac:dyDescent="0.3">
      <c r="A449" s="2">
        <v>2022</v>
      </c>
      <c r="B449" s="2" t="s">
        <v>36</v>
      </c>
      <c r="C449" s="2" t="s">
        <v>14</v>
      </c>
      <c r="D449" s="3" t="s">
        <v>28</v>
      </c>
      <c r="E449" s="4">
        <v>7</v>
      </c>
      <c r="F449" s="9">
        <v>200</v>
      </c>
      <c r="G449" s="9">
        <v>224</v>
      </c>
      <c r="H449" s="9">
        <v>40</v>
      </c>
      <c r="I449" s="5" t="s">
        <v>12</v>
      </c>
    </row>
    <row r="450" spans="1:9" ht="18" customHeight="1" x14ac:dyDescent="0.3">
      <c r="A450" s="2">
        <v>2022</v>
      </c>
      <c r="B450" s="2" t="s">
        <v>36</v>
      </c>
      <c r="C450" s="2" t="s">
        <v>29</v>
      </c>
      <c r="D450" s="6" t="s">
        <v>29</v>
      </c>
      <c r="E450" s="7">
        <v>3</v>
      </c>
      <c r="F450" s="11">
        <v>4577.3</v>
      </c>
      <c r="G450" s="11">
        <v>7392</v>
      </c>
      <c r="H450" s="9">
        <v>915.46</v>
      </c>
      <c r="I450" s="5" t="s">
        <v>12</v>
      </c>
    </row>
    <row r="451" spans="1:9" ht="18" customHeight="1" x14ac:dyDescent="0.3">
      <c r="A451" s="2">
        <v>2022</v>
      </c>
      <c r="B451" s="2" t="s">
        <v>36</v>
      </c>
      <c r="C451" s="2" t="s">
        <v>23</v>
      </c>
      <c r="D451" s="6" t="s">
        <v>30</v>
      </c>
      <c r="E451" s="7">
        <v>3</v>
      </c>
      <c r="F451" s="11">
        <v>2288.65</v>
      </c>
      <c r="G451" s="11">
        <v>5126.576</v>
      </c>
      <c r="H451" s="9">
        <v>457.73</v>
      </c>
      <c r="I451" s="5" t="s">
        <v>12</v>
      </c>
    </row>
    <row r="452" spans="1:9" ht="18" customHeight="1" x14ac:dyDescent="0.3">
      <c r="A452" s="2">
        <v>2022</v>
      </c>
      <c r="B452" s="2" t="s">
        <v>37</v>
      </c>
      <c r="C452" s="2" t="s">
        <v>10</v>
      </c>
      <c r="D452" s="3" t="s">
        <v>11</v>
      </c>
      <c r="E452" s="4">
        <v>3566</v>
      </c>
      <c r="F452" s="9">
        <v>4577.3</v>
      </c>
      <c r="G452" s="9">
        <v>5126.576</v>
      </c>
      <c r="H452" s="9">
        <v>915.46</v>
      </c>
      <c r="I452" s="5" t="s">
        <v>12</v>
      </c>
    </row>
    <row r="453" spans="1:9" ht="18" customHeight="1" x14ac:dyDescent="0.3">
      <c r="A453" s="2">
        <v>2022</v>
      </c>
      <c r="B453" s="2" t="s">
        <v>37</v>
      </c>
      <c r="C453" s="2" t="s">
        <v>10</v>
      </c>
      <c r="D453" s="3" t="s">
        <v>13</v>
      </c>
      <c r="E453" s="4">
        <v>2498</v>
      </c>
      <c r="F453" s="9">
        <v>8000</v>
      </c>
      <c r="G453" s="9">
        <v>8960</v>
      </c>
      <c r="H453" s="9">
        <v>1600</v>
      </c>
      <c r="I453" s="5" t="s">
        <v>12</v>
      </c>
    </row>
    <row r="454" spans="1:9" ht="18" customHeight="1" x14ac:dyDescent="0.3">
      <c r="A454" s="2">
        <v>2022</v>
      </c>
      <c r="B454" s="2" t="s">
        <v>37</v>
      </c>
      <c r="C454" s="2" t="s">
        <v>14</v>
      </c>
      <c r="D454" s="3" t="s">
        <v>15</v>
      </c>
      <c r="E454" s="4">
        <v>1245</v>
      </c>
      <c r="F454" s="9">
        <v>4577.2</v>
      </c>
      <c r="G454" s="9">
        <v>5126.4639999999999</v>
      </c>
      <c r="H454" s="9">
        <v>915.44</v>
      </c>
      <c r="I454" s="5" t="s">
        <v>12</v>
      </c>
    </row>
    <row r="455" spans="1:9" ht="18" customHeight="1" x14ac:dyDescent="0.3">
      <c r="A455" s="2">
        <v>2022</v>
      </c>
      <c r="B455" s="2" t="s">
        <v>37</v>
      </c>
      <c r="C455" s="2" t="s">
        <v>16</v>
      </c>
      <c r="D455" s="6" t="s">
        <v>17</v>
      </c>
      <c r="E455" s="7">
        <v>644</v>
      </c>
      <c r="F455" s="11">
        <v>5743.5</v>
      </c>
      <c r="G455" s="11">
        <v>6432.72</v>
      </c>
      <c r="H455" s="9">
        <v>1148.7</v>
      </c>
      <c r="I455" s="5" t="s">
        <v>12</v>
      </c>
    </row>
    <row r="456" spans="1:9" ht="18" customHeight="1" x14ac:dyDescent="0.3">
      <c r="A456" s="2">
        <v>2022</v>
      </c>
      <c r="B456" s="2" t="s">
        <v>37</v>
      </c>
      <c r="C456" s="2" t="s">
        <v>18</v>
      </c>
      <c r="D456" s="6" t="s">
        <v>19</v>
      </c>
      <c r="E456" s="7">
        <v>643</v>
      </c>
      <c r="F456" s="11">
        <v>7000</v>
      </c>
      <c r="G456" s="11">
        <v>7840</v>
      </c>
      <c r="H456" s="9">
        <v>1400</v>
      </c>
      <c r="I456" s="5" t="s">
        <v>12</v>
      </c>
    </row>
    <row r="457" spans="1:9" ht="18" customHeight="1" x14ac:dyDescent="0.3">
      <c r="A457" s="2">
        <v>2022</v>
      </c>
      <c r="B457" s="2" t="s">
        <v>37</v>
      </c>
      <c r="C457" s="2" t="s">
        <v>16</v>
      </c>
      <c r="D457" s="6" t="s">
        <v>20</v>
      </c>
      <c r="E457" s="7">
        <v>455</v>
      </c>
      <c r="F457" s="11">
        <v>4578.6000000000004</v>
      </c>
      <c r="G457" s="11">
        <v>5128.0320000000002</v>
      </c>
      <c r="H457" s="9">
        <v>915.72000000000014</v>
      </c>
      <c r="I457" s="5" t="s">
        <v>12</v>
      </c>
    </row>
    <row r="458" spans="1:9" ht="18" customHeight="1" x14ac:dyDescent="0.3">
      <c r="A458" s="2">
        <v>2022</v>
      </c>
      <c r="B458" s="2" t="s">
        <v>37</v>
      </c>
      <c r="C458" s="2" t="s">
        <v>18</v>
      </c>
      <c r="D458" s="6" t="s">
        <v>21</v>
      </c>
      <c r="E458" s="8">
        <v>345</v>
      </c>
      <c r="F458" s="12">
        <v>7000</v>
      </c>
      <c r="G458" s="12">
        <v>7840</v>
      </c>
      <c r="H458" s="9">
        <v>1400</v>
      </c>
      <c r="I458" s="5" t="s">
        <v>12</v>
      </c>
    </row>
    <row r="459" spans="1:9" ht="18" customHeight="1" x14ac:dyDescent="0.3">
      <c r="A459" s="2">
        <v>2022</v>
      </c>
      <c r="B459" s="2" t="s">
        <v>37</v>
      </c>
      <c r="C459" s="2" t="s">
        <v>14</v>
      </c>
      <c r="D459" s="3" t="s">
        <v>22</v>
      </c>
      <c r="E459" s="4">
        <v>122</v>
      </c>
      <c r="F459" s="9">
        <v>100</v>
      </c>
      <c r="G459" s="9">
        <v>112</v>
      </c>
      <c r="H459" s="9">
        <v>20</v>
      </c>
      <c r="I459" s="5" t="s">
        <v>12</v>
      </c>
    </row>
    <row r="460" spans="1:9" ht="18" customHeight="1" x14ac:dyDescent="0.3">
      <c r="A460" s="2">
        <v>2022</v>
      </c>
      <c r="B460" s="2" t="s">
        <v>37</v>
      </c>
      <c r="C460" s="2" t="s">
        <v>23</v>
      </c>
      <c r="D460" s="6" t="s">
        <v>24</v>
      </c>
      <c r="E460" s="7">
        <v>78</v>
      </c>
      <c r="F460" s="11">
        <v>2288.6</v>
      </c>
      <c r="G460" s="11">
        <v>5126.4639999999999</v>
      </c>
      <c r="H460" s="9">
        <v>457.72</v>
      </c>
      <c r="I460" s="5" t="s">
        <v>12</v>
      </c>
    </row>
    <row r="461" spans="1:9" ht="18" customHeight="1" x14ac:dyDescent="0.3">
      <c r="A461" s="2">
        <v>2022</v>
      </c>
      <c r="B461" s="2" t="s">
        <v>37</v>
      </c>
      <c r="C461" s="2" t="s">
        <v>23</v>
      </c>
      <c r="D461" s="6" t="s">
        <v>25</v>
      </c>
      <c r="E461" s="7">
        <v>76</v>
      </c>
      <c r="F461" s="11">
        <v>2288.4499999999998</v>
      </c>
      <c r="G461" s="11">
        <v>5126.1279999999997</v>
      </c>
      <c r="H461" s="9">
        <v>457.69</v>
      </c>
      <c r="I461" s="5" t="s">
        <v>12</v>
      </c>
    </row>
    <row r="462" spans="1:9" ht="18" customHeight="1" x14ac:dyDescent="0.3">
      <c r="A462" s="2">
        <v>2022</v>
      </c>
      <c r="B462" s="2" t="s">
        <v>37</v>
      </c>
      <c r="C462" s="2" t="s">
        <v>23</v>
      </c>
      <c r="D462" s="6" t="s">
        <v>26</v>
      </c>
      <c r="E462" s="7">
        <v>46</v>
      </c>
      <c r="F462" s="11">
        <v>100</v>
      </c>
      <c r="G462" s="11">
        <v>224</v>
      </c>
      <c r="H462" s="9">
        <v>20</v>
      </c>
      <c r="I462" s="5" t="s">
        <v>12</v>
      </c>
    </row>
    <row r="463" spans="1:9" ht="18" customHeight="1" x14ac:dyDescent="0.3">
      <c r="A463" s="2">
        <v>2022</v>
      </c>
      <c r="B463" s="2" t="s">
        <v>37</v>
      </c>
      <c r="C463" s="2" t="s">
        <v>23</v>
      </c>
      <c r="D463" s="6" t="s">
        <v>27</v>
      </c>
      <c r="E463" s="7">
        <v>34</v>
      </c>
      <c r="F463" s="11">
        <v>2288.4</v>
      </c>
      <c r="G463" s="11">
        <v>5126.0160000000005</v>
      </c>
      <c r="H463" s="9">
        <v>457.68000000000006</v>
      </c>
      <c r="I463" s="5" t="s">
        <v>12</v>
      </c>
    </row>
    <row r="464" spans="1:9" ht="18" customHeight="1" x14ac:dyDescent="0.3">
      <c r="A464" s="2">
        <v>2022</v>
      </c>
      <c r="B464" s="2" t="s">
        <v>37</v>
      </c>
      <c r="C464" s="2" t="s">
        <v>14</v>
      </c>
      <c r="D464" s="3" t="s">
        <v>28</v>
      </c>
      <c r="E464" s="4">
        <v>7</v>
      </c>
      <c r="F464" s="9">
        <v>200</v>
      </c>
      <c r="G464" s="9">
        <v>224</v>
      </c>
      <c r="H464" s="9">
        <v>40</v>
      </c>
      <c r="I464" s="5" t="s">
        <v>12</v>
      </c>
    </row>
    <row r="465" spans="1:9" ht="18" customHeight="1" x14ac:dyDescent="0.3">
      <c r="A465" s="2">
        <v>2022</v>
      </c>
      <c r="B465" s="2" t="s">
        <v>37</v>
      </c>
      <c r="C465" s="2" t="s">
        <v>23</v>
      </c>
      <c r="D465" s="6" t="s">
        <v>30</v>
      </c>
      <c r="E465" s="7">
        <v>3</v>
      </c>
      <c r="F465" s="11">
        <v>2288.65</v>
      </c>
      <c r="G465" s="11">
        <v>5126.576</v>
      </c>
      <c r="H465" s="9">
        <v>457.73</v>
      </c>
      <c r="I465" s="5" t="s">
        <v>12</v>
      </c>
    </row>
    <row r="466" spans="1:9" ht="18" customHeight="1" x14ac:dyDescent="0.3">
      <c r="A466" s="2">
        <v>2022</v>
      </c>
      <c r="B466" s="2" t="s">
        <v>37</v>
      </c>
      <c r="C466" s="2" t="s">
        <v>29</v>
      </c>
      <c r="D466" s="6" t="s">
        <v>29</v>
      </c>
      <c r="E466" s="7">
        <v>2</v>
      </c>
      <c r="F466" s="11">
        <v>6600</v>
      </c>
      <c r="G466" s="11">
        <v>7392</v>
      </c>
      <c r="H466" s="9">
        <v>1320</v>
      </c>
      <c r="I466" s="5" t="s">
        <v>12</v>
      </c>
    </row>
    <row r="467" spans="1:9" ht="18" customHeight="1" x14ac:dyDescent="0.3">
      <c r="A467" s="2">
        <v>2022</v>
      </c>
      <c r="B467" s="2" t="s">
        <v>38</v>
      </c>
      <c r="C467" s="2" t="s">
        <v>10</v>
      </c>
      <c r="D467" s="3" t="s">
        <v>11</v>
      </c>
      <c r="E467" s="4">
        <v>3566</v>
      </c>
      <c r="F467" s="9">
        <v>4577.3</v>
      </c>
      <c r="G467" s="9">
        <v>5126.576</v>
      </c>
      <c r="H467" s="9">
        <v>915.46</v>
      </c>
      <c r="I467" s="5" t="s">
        <v>12</v>
      </c>
    </row>
    <row r="468" spans="1:9" ht="18" customHeight="1" x14ac:dyDescent="0.3">
      <c r="A468" s="2">
        <v>2022</v>
      </c>
      <c r="B468" s="2" t="s">
        <v>38</v>
      </c>
      <c r="C468" s="2" t="s">
        <v>10</v>
      </c>
      <c r="D468" s="3" t="s">
        <v>13</v>
      </c>
      <c r="E468" s="4">
        <v>2498</v>
      </c>
      <c r="F468" s="9">
        <v>8000</v>
      </c>
      <c r="G468" s="9">
        <v>8960</v>
      </c>
      <c r="H468" s="9">
        <v>1600</v>
      </c>
      <c r="I468" s="5" t="s">
        <v>12</v>
      </c>
    </row>
    <row r="469" spans="1:9" ht="18" customHeight="1" x14ac:dyDescent="0.3">
      <c r="A469" s="2">
        <v>2022</v>
      </c>
      <c r="B469" s="2" t="s">
        <v>38</v>
      </c>
      <c r="C469" s="2" t="s">
        <v>14</v>
      </c>
      <c r="D469" s="3" t="s">
        <v>15</v>
      </c>
      <c r="E469" s="4">
        <v>1245</v>
      </c>
      <c r="F469" s="9">
        <v>4577.2</v>
      </c>
      <c r="G469" s="9">
        <v>5126.4639999999999</v>
      </c>
      <c r="H469" s="9">
        <v>915.44</v>
      </c>
      <c r="I469" s="5" t="s">
        <v>12</v>
      </c>
    </row>
    <row r="470" spans="1:9" ht="18" customHeight="1" x14ac:dyDescent="0.3">
      <c r="A470" s="2">
        <v>2022</v>
      </c>
      <c r="B470" s="2" t="s">
        <v>38</v>
      </c>
      <c r="C470" s="2" t="s">
        <v>16</v>
      </c>
      <c r="D470" s="6" t="s">
        <v>17</v>
      </c>
      <c r="E470" s="7">
        <v>644</v>
      </c>
      <c r="F470" s="11">
        <v>5743.5</v>
      </c>
      <c r="G470" s="11">
        <v>6432.72</v>
      </c>
      <c r="H470" s="9">
        <v>1148.7</v>
      </c>
      <c r="I470" s="5" t="s">
        <v>12</v>
      </c>
    </row>
    <row r="471" spans="1:9" ht="18" customHeight="1" x14ac:dyDescent="0.3">
      <c r="A471" s="2">
        <v>2022</v>
      </c>
      <c r="B471" s="2" t="s">
        <v>38</v>
      </c>
      <c r="C471" s="2" t="s">
        <v>18</v>
      </c>
      <c r="D471" s="6" t="s">
        <v>19</v>
      </c>
      <c r="E471" s="7">
        <v>643</v>
      </c>
      <c r="F471" s="11">
        <v>7000</v>
      </c>
      <c r="G471" s="11">
        <v>7840</v>
      </c>
      <c r="H471" s="9">
        <v>1400</v>
      </c>
      <c r="I471" s="5" t="s">
        <v>12</v>
      </c>
    </row>
    <row r="472" spans="1:9" ht="18" customHeight="1" x14ac:dyDescent="0.3">
      <c r="A472" s="2">
        <v>2022</v>
      </c>
      <c r="B472" s="2" t="s">
        <v>38</v>
      </c>
      <c r="C472" s="2" t="s">
        <v>16</v>
      </c>
      <c r="D472" s="6" t="s">
        <v>20</v>
      </c>
      <c r="E472" s="7">
        <v>455</v>
      </c>
      <c r="F472" s="11">
        <v>5036.46</v>
      </c>
      <c r="G472" s="11">
        <v>5128.0320000000002</v>
      </c>
      <c r="H472" s="9">
        <v>1007.292</v>
      </c>
      <c r="I472" s="5" t="s">
        <v>12</v>
      </c>
    </row>
    <row r="473" spans="1:9" ht="18" customHeight="1" x14ac:dyDescent="0.3">
      <c r="A473" s="2">
        <v>2022</v>
      </c>
      <c r="B473" s="2" t="s">
        <v>38</v>
      </c>
      <c r="C473" s="2" t="s">
        <v>18</v>
      </c>
      <c r="D473" s="6" t="s">
        <v>21</v>
      </c>
      <c r="E473" s="8">
        <v>345</v>
      </c>
      <c r="F473" s="12">
        <v>7700</v>
      </c>
      <c r="G473" s="12">
        <v>7840</v>
      </c>
      <c r="H473" s="9">
        <v>1540</v>
      </c>
      <c r="I473" s="5" t="s">
        <v>12</v>
      </c>
    </row>
    <row r="474" spans="1:9" ht="18" customHeight="1" x14ac:dyDescent="0.3">
      <c r="A474" s="2">
        <v>2022</v>
      </c>
      <c r="B474" s="2" t="s">
        <v>38</v>
      </c>
      <c r="C474" s="2" t="s">
        <v>14</v>
      </c>
      <c r="D474" s="3" t="s">
        <v>22</v>
      </c>
      <c r="E474" s="4">
        <v>122</v>
      </c>
      <c r="F474" s="9">
        <v>110</v>
      </c>
      <c r="G474" s="9">
        <v>112</v>
      </c>
      <c r="H474" s="9">
        <v>22</v>
      </c>
      <c r="I474" s="5" t="s">
        <v>12</v>
      </c>
    </row>
    <row r="475" spans="1:9" ht="18" customHeight="1" x14ac:dyDescent="0.3">
      <c r="A475" s="2">
        <v>2022</v>
      </c>
      <c r="B475" s="2" t="s">
        <v>38</v>
      </c>
      <c r="C475" s="2" t="s">
        <v>23</v>
      </c>
      <c r="D475" s="6" t="s">
        <v>24</v>
      </c>
      <c r="E475" s="7">
        <v>78</v>
      </c>
      <c r="F475" s="11">
        <v>2517.46</v>
      </c>
      <c r="G475" s="11">
        <v>5126.4639999999999</v>
      </c>
      <c r="H475" s="9">
        <v>503.49200000000002</v>
      </c>
      <c r="I475" s="5" t="s">
        <v>12</v>
      </c>
    </row>
    <row r="476" spans="1:9" ht="18" customHeight="1" x14ac:dyDescent="0.3">
      <c r="A476" s="2">
        <v>2022</v>
      </c>
      <c r="B476" s="2" t="s">
        <v>38</v>
      </c>
      <c r="C476" s="2" t="s">
        <v>23</v>
      </c>
      <c r="D476" s="6" t="s">
        <v>25</v>
      </c>
      <c r="E476" s="7">
        <v>76</v>
      </c>
      <c r="F476" s="11">
        <v>2517.2949999999996</v>
      </c>
      <c r="G476" s="11">
        <v>5126.1279999999997</v>
      </c>
      <c r="H476" s="9">
        <v>503.45899999999995</v>
      </c>
      <c r="I476" s="5" t="s">
        <v>12</v>
      </c>
    </row>
    <row r="477" spans="1:9" ht="18" customHeight="1" x14ac:dyDescent="0.3">
      <c r="A477" s="2">
        <v>2022</v>
      </c>
      <c r="B477" s="2" t="s">
        <v>38</v>
      </c>
      <c r="C477" s="2" t="s">
        <v>23</v>
      </c>
      <c r="D477" s="6" t="s">
        <v>26</v>
      </c>
      <c r="E477" s="7">
        <v>46</v>
      </c>
      <c r="F477" s="11">
        <v>115</v>
      </c>
      <c r="G477" s="11">
        <v>224</v>
      </c>
      <c r="H477" s="9">
        <v>23</v>
      </c>
      <c r="I477" s="5" t="s">
        <v>12</v>
      </c>
    </row>
    <row r="478" spans="1:9" ht="18" customHeight="1" x14ac:dyDescent="0.3">
      <c r="A478" s="2">
        <v>2022</v>
      </c>
      <c r="B478" s="2" t="s">
        <v>38</v>
      </c>
      <c r="C478" s="2" t="s">
        <v>23</v>
      </c>
      <c r="D478" s="6" t="s">
        <v>27</v>
      </c>
      <c r="E478" s="7">
        <v>34</v>
      </c>
      <c r="F478" s="11">
        <v>2631.66</v>
      </c>
      <c r="G478" s="11">
        <v>5126.0160000000005</v>
      </c>
      <c r="H478" s="9">
        <v>526.33199999999999</v>
      </c>
      <c r="I478" s="5" t="s">
        <v>12</v>
      </c>
    </row>
    <row r="479" spans="1:9" ht="18" customHeight="1" x14ac:dyDescent="0.3">
      <c r="A479" s="2">
        <v>2022</v>
      </c>
      <c r="B479" s="2" t="s">
        <v>38</v>
      </c>
      <c r="C479" s="2" t="s">
        <v>14</v>
      </c>
      <c r="D479" s="3" t="s">
        <v>28</v>
      </c>
      <c r="E479" s="4">
        <v>7</v>
      </c>
      <c r="F479" s="9">
        <v>230</v>
      </c>
      <c r="G479" s="9">
        <v>224</v>
      </c>
      <c r="H479" s="9">
        <v>46</v>
      </c>
      <c r="I479" s="5" t="s">
        <v>12</v>
      </c>
    </row>
    <row r="480" spans="1:9" ht="18" customHeight="1" x14ac:dyDescent="0.3">
      <c r="A480" s="2">
        <v>2022</v>
      </c>
      <c r="B480" s="2" t="s">
        <v>38</v>
      </c>
      <c r="C480" s="2" t="s">
        <v>23</v>
      </c>
      <c r="D480" s="6" t="s">
        <v>30</v>
      </c>
      <c r="E480" s="7">
        <v>3</v>
      </c>
      <c r="F480" s="11">
        <v>2631.9475000000002</v>
      </c>
      <c r="G480" s="11">
        <v>5126.576</v>
      </c>
      <c r="H480" s="9">
        <v>526.38950000000011</v>
      </c>
      <c r="I480" s="5" t="s">
        <v>12</v>
      </c>
    </row>
    <row r="481" spans="1:9" ht="18" customHeight="1" x14ac:dyDescent="0.3">
      <c r="A481" s="2">
        <v>2022</v>
      </c>
      <c r="B481" s="2" t="s">
        <v>38</v>
      </c>
      <c r="C481" s="2" t="s">
        <v>29</v>
      </c>
      <c r="D481" s="6" t="s">
        <v>29</v>
      </c>
      <c r="E481" s="7">
        <v>2</v>
      </c>
      <c r="F481" s="11">
        <v>7590</v>
      </c>
      <c r="G481" s="11">
        <v>7392</v>
      </c>
      <c r="H481" s="9">
        <v>1518</v>
      </c>
      <c r="I481" s="5" t="s">
        <v>12</v>
      </c>
    </row>
    <row r="482" spans="1:9" ht="18" customHeight="1" x14ac:dyDescent="0.3">
      <c r="A482" s="2">
        <v>2022</v>
      </c>
      <c r="B482" s="2" t="s">
        <v>39</v>
      </c>
      <c r="C482" s="2" t="s">
        <v>10</v>
      </c>
      <c r="D482" s="3" t="s">
        <v>11</v>
      </c>
      <c r="E482" s="4">
        <v>3566</v>
      </c>
      <c r="F482" s="9">
        <v>4577.3</v>
      </c>
      <c r="G482" s="9">
        <v>5126.576</v>
      </c>
      <c r="H482" s="9">
        <v>915.46</v>
      </c>
      <c r="I482" s="5" t="s">
        <v>12</v>
      </c>
    </row>
    <row r="483" spans="1:9" ht="18" customHeight="1" x14ac:dyDescent="0.3">
      <c r="A483" s="2">
        <v>2022</v>
      </c>
      <c r="B483" s="2" t="s">
        <v>39</v>
      </c>
      <c r="C483" s="2" t="s">
        <v>10</v>
      </c>
      <c r="D483" s="3" t="s">
        <v>13</v>
      </c>
      <c r="E483" s="4">
        <v>2498</v>
      </c>
      <c r="F483" s="9">
        <v>8000</v>
      </c>
      <c r="G483" s="9">
        <v>8960</v>
      </c>
      <c r="H483" s="9">
        <v>1600</v>
      </c>
      <c r="I483" s="5" t="s">
        <v>12</v>
      </c>
    </row>
    <row r="484" spans="1:9" ht="18" customHeight="1" x14ac:dyDescent="0.3">
      <c r="A484" s="2">
        <v>2022</v>
      </c>
      <c r="B484" s="2" t="s">
        <v>39</v>
      </c>
      <c r="C484" s="2" t="s">
        <v>14</v>
      </c>
      <c r="D484" s="3" t="s">
        <v>15</v>
      </c>
      <c r="E484" s="4">
        <v>1245</v>
      </c>
      <c r="F484" s="9">
        <v>4577.2</v>
      </c>
      <c r="G484" s="9">
        <v>5126.4639999999999</v>
      </c>
      <c r="H484" s="9">
        <v>915.44</v>
      </c>
      <c r="I484" s="5" t="s">
        <v>12</v>
      </c>
    </row>
    <row r="485" spans="1:9" ht="18" customHeight="1" x14ac:dyDescent="0.3">
      <c r="A485" s="2">
        <v>2022</v>
      </c>
      <c r="B485" s="2" t="s">
        <v>39</v>
      </c>
      <c r="C485" s="2" t="s">
        <v>16</v>
      </c>
      <c r="D485" s="6" t="s">
        <v>17</v>
      </c>
      <c r="E485" s="7">
        <v>644</v>
      </c>
      <c r="F485" s="11">
        <v>5743.5</v>
      </c>
      <c r="G485" s="11">
        <v>6432.72</v>
      </c>
      <c r="H485" s="9">
        <v>1148.7</v>
      </c>
      <c r="I485" s="5" t="s">
        <v>12</v>
      </c>
    </row>
    <row r="486" spans="1:9" ht="18" customHeight="1" x14ac:dyDescent="0.3">
      <c r="A486" s="2">
        <v>2022</v>
      </c>
      <c r="B486" s="2" t="s">
        <v>39</v>
      </c>
      <c r="C486" s="2" t="s">
        <v>18</v>
      </c>
      <c r="D486" s="6" t="s">
        <v>19</v>
      </c>
      <c r="E486" s="7">
        <v>643</v>
      </c>
      <c r="F486" s="11">
        <v>7000</v>
      </c>
      <c r="G486" s="11">
        <v>7840</v>
      </c>
      <c r="H486" s="9">
        <v>1400</v>
      </c>
      <c r="I486" s="5" t="s">
        <v>12</v>
      </c>
    </row>
    <row r="487" spans="1:9" ht="18" customHeight="1" x14ac:dyDescent="0.3">
      <c r="A487" s="2">
        <v>2022</v>
      </c>
      <c r="B487" s="2" t="s">
        <v>39</v>
      </c>
      <c r="C487" s="2" t="s">
        <v>16</v>
      </c>
      <c r="D487" s="6" t="s">
        <v>20</v>
      </c>
      <c r="E487" s="7">
        <v>455</v>
      </c>
      <c r="F487" s="11">
        <v>4578.6000000000004</v>
      </c>
      <c r="G487" s="11">
        <v>5128.0320000000002</v>
      </c>
      <c r="H487" s="9">
        <v>915.72000000000014</v>
      </c>
      <c r="I487" s="5" t="s">
        <v>12</v>
      </c>
    </row>
    <row r="488" spans="1:9" ht="18" customHeight="1" x14ac:dyDescent="0.3">
      <c r="A488" s="2">
        <v>2022</v>
      </c>
      <c r="B488" s="2" t="s">
        <v>39</v>
      </c>
      <c r="C488" s="2" t="s">
        <v>18</v>
      </c>
      <c r="D488" s="6" t="s">
        <v>21</v>
      </c>
      <c r="E488" s="8">
        <v>345</v>
      </c>
      <c r="F488" s="12">
        <v>7000</v>
      </c>
      <c r="G488" s="12">
        <v>7840</v>
      </c>
      <c r="H488" s="9">
        <v>1400</v>
      </c>
      <c r="I488" s="5" t="s">
        <v>12</v>
      </c>
    </row>
    <row r="489" spans="1:9" ht="18" customHeight="1" x14ac:dyDescent="0.3">
      <c r="A489" s="2">
        <v>2022</v>
      </c>
      <c r="B489" s="2" t="s">
        <v>39</v>
      </c>
      <c r="C489" s="2" t="s">
        <v>14</v>
      </c>
      <c r="D489" s="3" t="s">
        <v>22</v>
      </c>
      <c r="E489" s="4">
        <v>122</v>
      </c>
      <c r="F489" s="9">
        <v>100</v>
      </c>
      <c r="G489" s="9">
        <v>112</v>
      </c>
      <c r="H489" s="9">
        <v>20</v>
      </c>
      <c r="I489" s="5" t="s">
        <v>12</v>
      </c>
    </row>
    <row r="490" spans="1:9" ht="18" customHeight="1" x14ac:dyDescent="0.3">
      <c r="A490" s="2">
        <v>2022</v>
      </c>
      <c r="B490" s="2" t="s">
        <v>39</v>
      </c>
      <c r="C490" s="2" t="s">
        <v>23</v>
      </c>
      <c r="D490" s="6" t="s">
        <v>24</v>
      </c>
      <c r="E490" s="7">
        <v>78</v>
      </c>
      <c r="F490" s="11">
        <v>2288.6</v>
      </c>
      <c r="G490" s="11">
        <v>5126.4639999999999</v>
      </c>
      <c r="H490" s="9">
        <v>457.72</v>
      </c>
      <c r="I490" s="5" t="s">
        <v>12</v>
      </c>
    </row>
    <row r="491" spans="1:9" ht="18" customHeight="1" x14ac:dyDescent="0.3">
      <c r="A491" s="2">
        <v>2022</v>
      </c>
      <c r="B491" s="2" t="s">
        <v>39</v>
      </c>
      <c r="C491" s="2" t="s">
        <v>23</v>
      </c>
      <c r="D491" s="6" t="s">
        <v>25</v>
      </c>
      <c r="E491" s="7">
        <v>76</v>
      </c>
      <c r="F491" s="11">
        <v>2288.4499999999998</v>
      </c>
      <c r="G491" s="11">
        <v>5126.1279999999997</v>
      </c>
      <c r="H491" s="9">
        <v>457.69</v>
      </c>
      <c r="I491" s="5" t="s">
        <v>12</v>
      </c>
    </row>
    <row r="492" spans="1:9" ht="18" customHeight="1" x14ac:dyDescent="0.3">
      <c r="A492" s="2">
        <v>2022</v>
      </c>
      <c r="B492" s="2" t="s">
        <v>39</v>
      </c>
      <c r="C492" s="2" t="s">
        <v>23</v>
      </c>
      <c r="D492" s="6" t="s">
        <v>26</v>
      </c>
      <c r="E492" s="7">
        <v>46</v>
      </c>
      <c r="F492" s="11">
        <v>100</v>
      </c>
      <c r="G492" s="11">
        <v>224</v>
      </c>
      <c r="H492" s="9">
        <v>20</v>
      </c>
      <c r="I492" s="5" t="s">
        <v>12</v>
      </c>
    </row>
    <row r="493" spans="1:9" ht="18" customHeight="1" x14ac:dyDescent="0.3">
      <c r="A493" s="2">
        <v>2022</v>
      </c>
      <c r="B493" s="2" t="s">
        <v>39</v>
      </c>
      <c r="C493" s="2" t="s">
        <v>23</v>
      </c>
      <c r="D493" s="6" t="s">
        <v>27</v>
      </c>
      <c r="E493" s="7">
        <v>34</v>
      </c>
      <c r="F493" s="11">
        <v>2746.08</v>
      </c>
      <c r="G493" s="11">
        <v>5126.0160000000005</v>
      </c>
      <c r="H493" s="9">
        <v>549.21600000000001</v>
      </c>
      <c r="I493" s="5" t="s">
        <v>12</v>
      </c>
    </row>
    <row r="494" spans="1:9" ht="18" customHeight="1" x14ac:dyDescent="0.3">
      <c r="A494" s="2">
        <v>2022</v>
      </c>
      <c r="B494" s="2" t="s">
        <v>39</v>
      </c>
      <c r="C494" s="2" t="s">
        <v>14</v>
      </c>
      <c r="D494" s="3" t="s">
        <v>28</v>
      </c>
      <c r="E494" s="4">
        <v>7</v>
      </c>
      <c r="F494" s="9">
        <v>240</v>
      </c>
      <c r="G494" s="9">
        <v>224</v>
      </c>
      <c r="H494" s="9">
        <v>48</v>
      </c>
      <c r="I494" s="5" t="s">
        <v>12</v>
      </c>
    </row>
    <row r="495" spans="1:9" ht="18" customHeight="1" x14ac:dyDescent="0.3">
      <c r="A495" s="2">
        <v>2022</v>
      </c>
      <c r="B495" s="2" t="s">
        <v>39</v>
      </c>
      <c r="C495" s="2" t="s">
        <v>23</v>
      </c>
      <c r="D495" s="6" t="s">
        <v>30</v>
      </c>
      <c r="E495" s="7">
        <v>3</v>
      </c>
      <c r="F495" s="11">
        <v>2746.38</v>
      </c>
      <c r="G495" s="11">
        <v>5126.576</v>
      </c>
      <c r="H495" s="9">
        <v>549.27600000000007</v>
      </c>
      <c r="I495" s="5" t="s">
        <v>12</v>
      </c>
    </row>
    <row r="496" spans="1:9" ht="18" customHeight="1" x14ac:dyDescent="0.3">
      <c r="A496" s="2">
        <v>2022</v>
      </c>
      <c r="B496" s="2" t="s">
        <v>39</v>
      </c>
      <c r="C496" s="2" t="s">
        <v>29</v>
      </c>
      <c r="D496" s="6" t="s">
        <v>29</v>
      </c>
      <c r="E496" s="7">
        <v>2</v>
      </c>
      <c r="F496" s="11">
        <v>7920</v>
      </c>
      <c r="G496" s="11">
        <v>7392</v>
      </c>
      <c r="H496" s="9">
        <v>1584</v>
      </c>
      <c r="I496" s="5" t="s">
        <v>12</v>
      </c>
    </row>
    <row r="497" spans="1:9" ht="18" customHeight="1" x14ac:dyDescent="0.3">
      <c r="A497" s="2">
        <v>2022</v>
      </c>
      <c r="B497" s="2" t="s">
        <v>40</v>
      </c>
      <c r="C497" s="2" t="s">
        <v>10</v>
      </c>
      <c r="D497" s="3" t="s">
        <v>11</v>
      </c>
      <c r="E497" s="4">
        <v>3566</v>
      </c>
      <c r="F497" s="9">
        <v>5035.0300000000007</v>
      </c>
      <c r="G497" s="9">
        <v>5126.576</v>
      </c>
      <c r="H497" s="9">
        <v>1007.0060000000002</v>
      </c>
      <c r="I497" s="5" t="s">
        <v>12</v>
      </c>
    </row>
    <row r="498" spans="1:9" ht="18" customHeight="1" x14ac:dyDescent="0.3">
      <c r="A498" s="2">
        <v>2022</v>
      </c>
      <c r="B498" s="2" t="s">
        <v>40</v>
      </c>
      <c r="C498" s="2" t="s">
        <v>10</v>
      </c>
      <c r="D498" s="3" t="s">
        <v>13</v>
      </c>
      <c r="E498" s="4">
        <v>2498</v>
      </c>
      <c r="F498" s="9">
        <v>9200</v>
      </c>
      <c r="G498" s="9">
        <v>8960</v>
      </c>
      <c r="H498" s="9">
        <v>1840</v>
      </c>
      <c r="I498" s="5" t="s">
        <v>12</v>
      </c>
    </row>
    <row r="499" spans="1:9" ht="18" customHeight="1" x14ac:dyDescent="0.3">
      <c r="A499" s="2">
        <v>2022</v>
      </c>
      <c r="B499" s="2" t="s">
        <v>40</v>
      </c>
      <c r="C499" s="2" t="s">
        <v>14</v>
      </c>
      <c r="D499" s="3" t="s">
        <v>15</v>
      </c>
      <c r="E499" s="4">
        <v>1245</v>
      </c>
      <c r="F499" s="9">
        <v>5263.78</v>
      </c>
      <c r="G499" s="9">
        <v>5126.4639999999999</v>
      </c>
      <c r="H499" s="9">
        <v>1052.7560000000001</v>
      </c>
      <c r="I499" s="5" t="s">
        <v>12</v>
      </c>
    </row>
    <row r="500" spans="1:9" ht="18" customHeight="1" x14ac:dyDescent="0.3">
      <c r="A500" s="2">
        <v>2022</v>
      </c>
      <c r="B500" s="2" t="s">
        <v>40</v>
      </c>
      <c r="C500" s="2" t="s">
        <v>16</v>
      </c>
      <c r="D500" s="6" t="s">
        <v>17</v>
      </c>
      <c r="E500" s="7">
        <v>644</v>
      </c>
      <c r="F500" s="11">
        <v>6605.0249999999996</v>
      </c>
      <c r="G500" s="11">
        <v>6432.72</v>
      </c>
      <c r="H500" s="9">
        <v>1321.0050000000001</v>
      </c>
      <c r="I500" s="5" t="s">
        <v>12</v>
      </c>
    </row>
    <row r="501" spans="1:9" ht="18" customHeight="1" x14ac:dyDescent="0.3">
      <c r="A501" s="2">
        <v>2022</v>
      </c>
      <c r="B501" s="2" t="s">
        <v>40</v>
      </c>
      <c r="C501" s="2" t="s">
        <v>18</v>
      </c>
      <c r="D501" s="6" t="s">
        <v>19</v>
      </c>
      <c r="E501" s="7">
        <v>643</v>
      </c>
      <c r="F501" s="11">
        <v>8400</v>
      </c>
      <c r="G501" s="11">
        <v>7840</v>
      </c>
      <c r="H501" s="9">
        <v>1680</v>
      </c>
      <c r="I501" s="5" t="s">
        <v>12</v>
      </c>
    </row>
    <row r="502" spans="1:9" ht="18" customHeight="1" x14ac:dyDescent="0.3">
      <c r="A502" s="2">
        <v>2022</v>
      </c>
      <c r="B502" s="2" t="s">
        <v>40</v>
      </c>
      <c r="C502" s="2" t="s">
        <v>16</v>
      </c>
      <c r="D502" s="6" t="s">
        <v>20</v>
      </c>
      <c r="E502" s="7">
        <v>455</v>
      </c>
      <c r="F502" s="11">
        <v>5494.3200000000006</v>
      </c>
      <c r="G502" s="11">
        <v>5128.0320000000002</v>
      </c>
      <c r="H502" s="9">
        <v>1098.8640000000003</v>
      </c>
      <c r="I502" s="5" t="s">
        <v>12</v>
      </c>
    </row>
    <row r="503" spans="1:9" ht="18" customHeight="1" x14ac:dyDescent="0.3">
      <c r="A503" s="2">
        <v>2022</v>
      </c>
      <c r="B503" s="2" t="s">
        <v>40</v>
      </c>
      <c r="C503" s="2" t="s">
        <v>18</v>
      </c>
      <c r="D503" s="6" t="s">
        <v>21</v>
      </c>
      <c r="E503" s="8">
        <v>345</v>
      </c>
      <c r="F503" s="12">
        <v>8400</v>
      </c>
      <c r="G503" s="12">
        <v>7840</v>
      </c>
      <c r="H503" s="9">
        <v>1680</v>
      </c>
      <c r="I503" s="5" t="s">
        <v>12</v>
      </c>
    </row>
    <row r="504" spans="1:9" ht="18" customHeight="1" x14ac:dyDescent="0.3">
      <c r="A504" s="2">
        <v>2022</v>
      </c>
      <c r="B504" s="2" t="s">
        <v>40</v>
      </c>
      <c r="C504" s="2" t="s">
        <v>14</v>
      </c>
      <c r="D504" s="3" t="s">
        <v>22</v>
      </c>
      <c r="E504" s="4">
        <v>122</v>
      </c>
      <c r="F504" s="9">
        <v>120</v>
      </c>
      <c r="G504" s="9">
        <v>112</v>
      </c>
      <c r="H504" s="9">
        <v>24</v>
      </c>
      <c r="I504" s="5" t="s">
        <v>12</v>
      </c>
    </row>
    <row r="505" spans="1:9" ht="18" customHeight="1" x14ac:dyDescent="0.3">
      <c r="A505" s="2">
        <v>2022</v>
      </c>
      <c r="B505" s="2" t="s">
        <v>40</v>
      </c>
      <c r="C505" s="2" t="s">
        <v>23</v>
      </c>
      <c r="D505" s="6" t="s">
        <v>24</v>
      </c>
      <c r="E505" s="7">
        <v>78</v>
      </c>
      <c r="F505" s="11">
        <v>2517.46</v>
      </c>
      <c r="G505" s="11">
        <v>5126.4639999999999</v>
      </c>
      <c r="H505" s="9">
        <v>503.49200000000002</v>
      </c>
      <c r="I505" s="5" t="s">
        <v>12</v>
      </c>
    </row>
    <row r="506" spans="1:9" ht="18" customHeight="1" x14ac:dyDescent="0.3">
      <c r="A506" s="2">
        <v>2022</v>
      </c>
      <c r="B506" s="2" t="s">
        <v>40</v>
      </c>
      <c r="C506" s="2" t="s">
        <v>23</v>
      </c>
      <c r="D506" s="6" t="s">
        <v>25</v>
      </c>
      <c r="E506" s="7">
        <v>76</v>
      </c>
      <c r="F506" s="11">
        <v>2517.2949999999996</v>
      </c>
      <c r="G506" s="11">
        <v>5126.1279999999997</v>
      </c>
      <c r="H506" s="9">
        <v>503.45899999999995</v>
      </c>
      <c r="I506" s="5" t="s">
        <v>12</v>
      </c>
    </row>
    <row r="507" spans="1:9" ht="18" customHeight="1" x14ac:dyDescent="0.3">
      <c r="A507" s="2">
        <v>2022</v>
      </c>
      <c r="B507" s="2" t="s">
        <v>40</v>
      </c>
      <c r="C507" s="2" t="s">
        <v>23</v>
      </c>
      <c r="D507" s="6" t="s">
        <v>26</v>
      </c>
      <c r="E507" s="7">
        <v>46</v>
      </c>
      <c r="F507" s="11">
        <v>110</v>
      </c>
      <c r="G507" s="11">
        <v>224</v>
      </c>
      <c r="H507" s="9">
        <v>22</v>
      </c>
      <c r="I507" s="5" t="s">
        <v>12</v>
      </c>
    </row>
    <row r="508" spans="1:9" ht="18" customHeight="1" x14ac:dyDescent="0.3">
      <c r="A508" s="2">
        <v>2022</v>
      </c>
      <c r="B508" s="2" t="s">
        <v>40</v>
      </c>
      <c r="C508" s="2" t="s">
        <v>23</v>
      </c>
      <c r="D508" s="6" t="s">
        <v>27</v>
      </c>
      <c r="E508" s="7">
        <v>34</v>
      </c>
      <c r="F508" s="11">
        <v>2517.2400000000002</v>
      </c>
      <c r="G508" s="11">
        <v>5126.0160000000005</v>
      </c>
      <c r="H508" s="9">
        <v>503.44800000000009</v>
      </c>
      <c r="I508" s="5" t="s">
        <v>12</v>
      </c>
    </row>
    <row r="509" spans="1:9" ht="18" customHeight="1" x14ac:dyDescent="0.3">
      <c r="A509" s="2">
        <v>2022</v>
      </c>
      <c r="B509" s="2" t="s">
        <v>40</v>
      </c>
      <c r="C509" s="2" t="s">
        <v>14</v>
      </c>
      <c r="D509" s="3" t="s">
        <v>28</v>
      </c>
      <c r="E509" s="4">
        <v>7</v>
      </c>
      <c r="F509" s="9">
        <v>220</v>
      </c>
      <c r="G509" s="9">
        <v>224</v>
      </c>
      <c r="H509" s="9">
        <v>44</v>
      </c>
      <c r="I509" s="5" t="s">
        <v>12</v>
      </c>
    </row>
    <row r="510" spans="1:9" ht="18" customHeight="1" x14ac:dyDescent="0.3">
      <c r="A510" s="2">
        <v>2022</v>
      </c>
      <c r="B510" s="2" t="s">
        <v>40</v>
      </c>
      <c r="C510" s="2" t="s">
        <v>23</v>
      </c>
      <c r="D510" s="6" t="s">
        <v>30</v>
      </c>
      <c r="E510" s="7">
        <v>3</v>
      </c>
      <c r="F510" s="11">
        <v>2517.5150000000003</v>
      </c>
      <c r="G510" s="11">
        <v>5126.576</v>
      </c>
      <c r="H510" s="9">
        <v>503.5030000000001</v>
      </c>
      <c r="I510" s="5" t="s">
        <v>12</v>
      </c>
    </row>
    <row r="511" spans="1:9" ht="18" customHeight="1" x14ac:dyDescent="0.3">
      <c r="A511" s="2">
        <v>2022</v>
      </c>
      <c r="B511" s="2" t="s">
        <v>40</v>
      </c>
      <c r="C511" s="2" t="s">
        <v>29</v>
      </c>
      <c r="D511" s="6" t="s">
        <v>29</v>
      </c>
      <c r="E511" s="7">
        <v>2</v>
      </c>
      <c r="F511" s="11">
        <v>7260</v>
      </c>
      <c r="G511" s="11">
        <v>7392</v>
      </c>
      <c r="H511" s="9">
        <v>1452</v>
      </c>
      <c r="I511" s="5" t="s">
        <v>12</v>
      </c>
    </row>
    <row r="512" spans="1:9" ht="18" customHeight="1" x14ac:dyDescent="0.3">
      <c r="A512" s="2">
        <v>2022</v>
      </c>
      <c r="B512" s="2" t="s">
        <v>41</v>
      </c>
      <c r="C512" s="2" t="s">
        <v>10</v>
      </c>
      <c r="D512" s="3" t="s">
        <v>11</v>
      </c>
      <c r="E512" s="4">
        <v>3566</v>
      </c>
      <c r="F512" s="9">
        <v>5263.8950000000004</v>
      </c>
      <c r="G512" s="9">
        <v>5126.576</v>
      </c>
      <c r="H512" s="9">
        <v>1052.7790000000002</v>
      </c>
      <c r="I512" s="5" t="s">
        <v>12</v>
      </c>
    </row>
    <row r="513" spans="1:9" ht="18" customHeight="1" x14ac:dyDescent="0.3">
      <c r="A513" s="2">
        <v>2022</v>
      </c>
      <c r="B513" s="2" t="s">
        <v>41</v>
      </c>
      <c r="C513" s="2" t="s">
        <v>10</v>
      </c>
      <c r="D513" s="3" t="s">
        <v>13</v>
      </c>
      <c r="E513" s="4">
        <v>2498</v>
      </c>
      <c r="F513" s="9">
        <v>8800</v>
      </c>
      <c r="G513" s="9">
        <v>8960</v>
      </c>
      <c r="H513" s="9">
        <v>1760</v>
      </c>
      <c r="I513" s="5" t="s">
        <v>12</v>
      </c>
    </row>
    <row r="514" spans="1:9" ht="18" customHeight="1" x14ac:dyDescent="0.3">
      <c r="A514" s="2">
        <v>2022</v>
      </c>
      <c r="B514" s="2" t="s">
        <v>41</v>
      </c>
      <c r="C514" s="2" t="s">
        <v>14</v>
      </c>
      <c r="D514" s="3" t="s">
        <v>15</v>
      </c>
      <c r="E514" s="4">
        <v>1245</v>
      </c>
      <c r="F514" s="9">
        <v>5034.92</v>
      </c>
      <c r="G514" s="9">
        <v>5126.4639999999999</v>
      </c>
      <c r="H514" s="9">
        <v>1006.984</v>
      </c>
      <c r="I514" s="5" t="s">
        <v>12</v>
      </c>
    </row>
    <row r="515" spans="1:9" ht="18" customHeight="1" x14ac:dyDescent="0.3">
      <c r="A515" s="2">
        <v>2022</v>
      </c>
      <c r="B515" s="2" t="s">
        <v>41</v>
      </c>
      <c r="C515" s="2" t="s">
        <v>16</v>
      </c>
      <c r="D515" s="6" t="s">
        <v>17</v>
      </c>
      <c r="E515" s="7">
        <v>644</v>
      </c>
      <c r="F515" s="11">
        <v>6317.85</v>
      </c>
      <c r="G515" s="11">
        <v>6432.72</v>
      </c>
      <c r="H515" s="9">
        <v>1263.5700000000002</v>
      </c>
      <c r="I515" s="5" t="s">
        <v>12</v>
      </c>
    </row>
    <row r="516" spans="1:9" ht="18" customHeight="1" x14ac:dyDescent="0.3">
      <c r="A516" s="2">
        <v>2022</v>
      </c>
      <c r="B516" s="2" t="s">
        <v>41</v>
      </c>
      <c r="C516" s="2" t="s">
        <v>18</v>
      </c>
      <c r="D516" s="6" t="s">
        <v>19</v>
      </c>
      <c r="E516" s="7">
        <v>643</v>
      </c>
      <c r="F516" s="11">
        <v>7700</v>
      </c>
      <c r="G516" s="11">
        <v>7840</v>
      </c>
      <c r="H516" s="9">
        <v>1540</v>
      </c>
      <c r="I516" s="5" t="s">
        <v>12</v>
      </c>
    </row>
    <row r="517" spans="1:9" ht="18" customHeight="1" x14ac:dyDescent="0.3">
      <c r="A517" s="2">
        <v>2022</v>
      </c>
      <c r="B517" s="2" t="s">
        <v>41</v>
      </c>
      <c r="C517" s="2" t="s">
        <v>16</v>
      </c>
      <c r="D517" s="6" t="s">
        <v>20</v>
      </c>
      <c r="E517" s="7">
        <v>455</v>
      </c>
      <c r="F517" s="11">
        <v>5036.46</v>
      </c>
      <c r="G517" s="11">
        <v>5128.0320000000002</v>
      </c>
      <c r="H517" s="9">
        <v>1007.292</v>
      </c>
      <c r="I517" s="5" t="s">
        <v>12</v>
      </c>
    </row>
    <row r="518" spans="1:9" ht="18" customHeight="1" x14ac:dyDescent="0.3">
      <c r="A518" s="2">
        <v>2022</v>
      </c>
      <c r="B518" s="2" t="s">
        <v>41</v>
      </c>
      <c r="C518" s="2" t="s">
        <v>18</v>
      </c>
      <c r="D518" s="6" t="s">
        <v>21</v>
      </c>
      <c r="E518" s="8">
        <v>345</v>
      </c>
      <c r="F518" s="12">
        <v>7700</v>
      </c>
      <c r="G518" s="12">
        <v>7840</v>
      </c>
      <c r="H518" s="9">
        <v>1540</v>
      </c>
      <c r="I518" s="5" t="s">
        <v>12</v>
      </c>
    </row>
    <row r="519" spans="1:9" ht="18" customHeight="1" x14ac:dyDescent="0.3">
      <c r="A519" s="2">
        <v>2022</v>
      </c>
      <c r="B519" s="2" t="s">
        <v>41</v>
      </c>
      <c r="C519" s="2" t="s">
        <v>14</v>
      </c>
      <c r="D519" s="3" t="s">
        <v>22</v>
      </c>
      <c r="E519" s="4">
        <v>122</v>
      </c>
      <c r="F519" s="9">
        <v>110</v>
      </c>
      <c r="G519" s="9">
        <v>112</v>
      </c>
      <c r="H519" s="9">
        <v>22</v>
      </c>
      <c r="I519" s="5" t="s">
        <v>12</v>
      </c>
    </row>
    <row r="520" spans="1:9" ht="18" customHeight="1" x14ac:dyDescent="0.3">
      <c r="A520" s="2">
        <v>2022</v>
      </c>
      <c r="B520" s="2" t="s">
        <v>41</v>
      </c>
      <c r="C520" s="2" t="s">
        <v>23</v>
      </c>
      <c r="D520" s="6" t="s">
        <v>24</v>
      </c>
      <c r="E520" s="7">
        <v>78</v>
      </c>
      <c r="F520" s="11">
        <v>2517.46</v>
      </c>
      <c r="G520" s="11">
        <v>5126.4639999999999</v>
      </c>
      <c r="H520" s="9">
        <v>503.49200000000002</v>
      </c>
      <c r="I520" s="5" t="s">
        <v>12</v>
      </c>
    </row>
    <row r="521" spans="1:9" ht="18" customHeight="1" x14ac:dyDescent="0.3">
      <c r="A521" s="2">
        <v>2022</v>
      </c>
      <c r="B521" s="2" t="s">
        <v>41</v>
      </c>
      <c r="C521" s="2" t="s">
        <v>23</v>
      </c>
      <c r="D521" s="6" t="s">
        <v>25</v>
      </c>
      <c r="E521" s="7">
        <v>76</v>
      </c>
      <c r="F521" s="11">
        <v>2288.4499999999998</v>
      </c>
      <c r="G521" s="11">
        <v>5126.1279999999997</v>
      </c>
      <c r="H521" s="9">
        <v>457.69</v>
      </c>
      <c r="I521" s="5" t="s">
        <v>12</v>
      </c>
    </row>
    <row r="522" spans="1:9" ht="18" customHeight="1" x14ac:dyDescent="0.3">
      <c r="A522" s="2">
        <v>2022</v>
      </c>
      <c r="B522" s="2" t="s">
        <v>41</v>
      </c>
      <c r="C522" s="2" t="s">
        <v>23</v>
      </c>
      <c r="D522" s="6" t="s">
        <v>26</v>
      </c>
      <c r="E522" s="7">
        <v>46</v>
      </c>
      <c r="F522" s="11">
        <v>100</v>
      </c>
      <c r="G522" s="11">
        <v>224</v>
      </c>
      <c r="H522" s="9">
        <v>20</v>
      </c>
      <c r="I522" s="5" t="s">
        <v>12</v>
      </c>
    </row>
    <row r="523" spans="1:9" ht="18" customHeight="1" x14ac:dyDescent="0.3">
      <c r="A523" s="2">
        <v>2022</v>
      </c>
      <c r="B523" s="2" t="s">
        <v>41</v>
      </c>
      <c r="C523" s="2" t="s">
        <v>23</v>
      </c>
      <c r="D523" s="6" t="s">
        <v>27</v>
      </c>
      <c r="E523" s="7">
        <v>34</v>
      </c>
      <c r="F523" s="11">
        <v>2288.4</v>
      </c>
      <c r="G523" s="11">
        <v>5126.0160000000005</v>
      </c>
      <c r="H523" s="9">
        <v>457.68000000000006</v>
      </c>
      <c r="I523" s="5" t="s">
        <v>33</v>
      </c>
    </row>
    <row r="524" spans="1:9" ht="18" customHeight="1" x14ac:dyDescent="0.3">
      <c r="A524" s="2">
        <v>2022</v>
      </c>
      <c r="B524" s="2" t="s">
        <v>41</v>
      </c>
      <c r="C524" s="2" t="s">
        <v>14</v>
      </c>
      <c r="D524" s="3" t="s">
        <v>28</v>
      </c>
      <c r="E524" s="4">
        <v>7</v>
      </c>
      <c r="F524" s="9">
        <v>200</v>
      </c>
      <c r="G524" s="9">
        <v>224</v>
      </c>
      <c r="H524" s="9">
        <v>40</v>
      </c>
      <c r="I524" s="5" t="s">
        <v>33</v>
      </c>
    </row>
    <row r="525" spans="1:9" ht="18" customHeight="1" x14ac:dyDescent="0.3">
      <c r="A525" s="2">
        <v>2022</v>
      </c>
      <c r="B525" s="2" t="s">
        <v>41</v>
      </c>
      <c r="C525" s="2" t="s">
        <v>23</v>
      </c>
      <c r="D525" s="6" t="s">
        <v>30</v>
      </c>
      <c r="E525" s="7">
        <v>3</v>
      </c>
      <c r="F525" s="11">
        <v>2288.65</v>
      </c>
      <c r="G525" s="11">
        <v>5126.576</v>
      </c>
      <c r="H525" s="9">
        <v>457.73</v>
      </c>
      <c r="I525" s="5" t="s">
        <v>33</v>
      </c>
    </row>
    <row r="526" spans="1:9" ht="18" customHeight="1" x14ac:dyDescent="0.3">
      <c r="A526" s="2">
        <v>2022</v>
      </c>
      <c r="B526" s="2" t="s">
        <v>41</v>
      </c>
      <c r="C526" s="2" t="s">
        <v>29</v>
      </c>
      <c r="D526" s="6" t="s">
        <v>29</v>
      </c>
      <c r="E526" s="7">
        <v>2</v>
      </c>
      <c r="F526" s="11">
        <v>6600</v>
      </c>
      <c r="G526" s="11">
        <v>7392</v>
      </c>
      <c r="H526" s="9">
        <v>1320</v>
      </c>
      <c r="I526" s="5" t="s">
        <v>33</v>
      </c>
    </row>
    <row r="527" spans="1:9" ht="18" customHeight="1" x14ac:dyDescent="0.3">
      <c r="A527" s="2">
        <v>2022</v>
      </c>
      <c r="B527" s="2" t="s">
        <v>42</v>
      </c>
      <c r="C527" s="2" t="s">
        <v>10</v>
      </c>
      <c r="D527" s="3" t="s">
        <v>11</v>
      </c>
      <c r="E527" s="4">
        <v>3566</v>
      </c>
      <c r="F527" s="9">
        <v>4577.3</v>
      </c>
      <c r="G527" s="9">
        <v>5126.576</v>
      </c>
      <c r="H527" s="9">
        <v>915.46</v>
      </c>
      <c r="I527" s="5" t="s">
        <v>33</v>
      </c>
    </row>
    <row r="528" spans="1:9" ht="18" customHeight="1" x14ac:dyDescent="0.3">
      <c r="A528" s="2">
        <v>2022</v>
      </c>
      <c r="B528" s="2" t="s">
        <v>42</v>
      </c>
      <c r="C528" s="2" t="s">
        <v>10</v>
      </c>
      <c r="D528" s="3" t="s">
        <v>13</v>
      </c>
      <c r="E528" s="4">
        <v>2498</v>
      </c>
      <c r="F528" s="9">
        <v>8000</v>
      </c>
      <c r="G528" s="9">
        <v>8960</v>
      </c>
      <c r="H528" s="9">
        <v>1600</v>
      </c>
      <c r="I528" s="5" t="s">
        <v>33</v>
      </c>
    </row>
    <row r="529" spans="1:9" ht="18" customHeight="1" x14ac:dyDescent="0.3">
      <c r="A529" s="2">
        <v>2022</v>
      </c>
      <c r="B529" s="2" t="s">
        <v>42</v>
      </c>
      <c r="C529" s="2" t="s">
        <v>14</v>
      </c>
      <c r="D529" s="3" t="s">
        <v>15</v>
      </c>
      <c r="E529" s="4">
        <v>1245</v>
      </c>
      <c r="F529" s="9">
        <v>4577.2</v>
      </c>
      <c r="G529" s="9">
        <v>5126.4639999999999</v>
      </c>
      <c r="H529" s="9">
        <v>915.44</v>
      </c>
      <c r="I529" s="5" t="s">
        <v>33</v>
      </c>
    </row>
    <row r="530" spans="1:9" ht="18" customHeight="1" x14ac:dyDescent="0.3">
      <c r="A530" s="2">
        <v>2022</v>
      </c>
      <c r="B530" s="2" t="s">
        <v>42</v>
      </c>
      <c r="C530" s="2" t="s">
        <v>16</v>
      </c>
      <c r="D530" s="6" t="s">
        <v>17</v>
      </c>
      <c r="E530" s="7">
        <v>644</v>
      </c>
      <c r="F530" s="11">
        <v>5743.5</v>
      </c>
      <c r="G530" s="11">
        <v>6432.72</v>
      </c>
      <c r="H530" s="9">
        <v>1148.7</v>
      </c>
      <c r="I530" s="5" t="s">
        <v>33</v>
      </c>
    </row>
    <row r="531" spans="1:9" ht="18" customHeight="1" x14ac:dyDescent="0.3">
      <c r="A531" s="2">
        <v>2022</v>
      </c>
      <c r="B531" s="2" t="s">
        <v>42</v>
      </c>
      <c r="C531" s="2" t="s">
        <v>18</v>
      </c>
      <c r="D531" s="6" t="s">
        <v>19</v>
      </c>
      <c r="E531" s="7">
        <v>643</v>
      </c>
      <c r="F531" s="11">
        <v>7000</v>
      </c>
      <c r="G531" s="11">
        <v>7840</v>
      </c>
      <c r="H531" s="9">
        <v>1400</v>
      </c>
      <c r="I531" s="5" t="s">
        <v>33</v>
      </c>
    </row>
    <row r="532" spans="1:9" ht="18" customHeight="1" x14ac:dyDescent="0.3">
      <c r="A532" s="2">
        <v>2022</v>
      </c>
      <c r="B532" s="2" t="s">
        <v>42</v>
      </c>
      <c r="C532" s="2" t="s">
        <v>16</v>
      </c>
      <c r="D532" s="6" t="s">
        <v>20</v>
      </c>
      <c r="E532" s="7">
        <v>455</v>
      </c>
      <c r="F532" s="11">
        <v>4578.6000000000004</v>
      </c>
      <c r="G532" s="11">
        <v>5128.0320000000002</v>
      </c>
      <c r="H532" s="9">
        <v>915.72000000000014</v>
      </c>
      <c r="I532" s="5" t="s">
        <v>33</v>
      </c>
    </row>
    <row r="533" spans="1:9" ht="18" customHeight="1" x14ac:dyDescent="0.3">
      <c r="A533" s="2">
        <v>2022</v>
      </c>
      <c r="B533" s="2" t="s">
        <v>42</v>
      </c>
      <c r="C533" s="2" t="s">
        <v>18</v>
      </c>
      <c r="D533" s="6" t="s">
        <v>21</v>
      </c>
      <c r="E533" s="8">
        <v>345</v>
      </c>
      <c r="F533" s="12">
        <v>7000</v>
      </c>
      <c r="G533" s="12">
        <v>7840</v>
      </c>
      <c r="H533" s="9">
        <v>1400</v>
      </c>
      <c r="I533" s="5" t="s">
        <v>33</v>
      </c>
    </row>
    <row r="534" spans="1:9" ht="18" customHeight="1" x14ac:dyDescent="0.3">
      <c r="A534" s="2">
        <v>2022</v>
      </c>
      <c r="B534" s="2" t="s">
        <v>42</v>
      </c>
      <c r="C534" s="2" t="s">
        <v>14</v>
      </c>
      <c r="D534" s="3" t="s">
        <v>22</v>
      </c>
      <c r="E534" s="4">
        <v>122</v>
      </c>
      <c r="F534" s="9">
        <v>100</v>
      </c>
      <c r="G534" s="9">
        <v>112</v>
      </c>
      <c r="H534" s="9">
        <v>20</v>
      </c>
      <c r="I534" s="5" t="s">
        <v>33</v>
      </c>
    </row>
    <row r="535" spans="1:9" ht="18" customHeight="1" x14ac:dyDescent="0.3">
      <c r="A535" s="2">
        <v>2022</v>
      </c>
      <c r="B535" s="2" t="s">
        <v>42</v>
      </c>
      <c r="C535" s="2" t="s">
        <v>23</v>
      </c>
      <c r="D535" s="6" t="s">
        <v>24</v>
      </c>
      <c r="E535" s="7">
        <v>78</v>
      </c>
      <c r="F535" s="11">
        <v>2288.6</v>
      </c>
      <c r="G535" s="11">
        <v>5126.4639999999999</v>
      </c>
      <c r="H535" s="9">
        <v>457.72</v>
      </c>
      <c r="I535" s="5" t="s">
        <v>33</v>
      </c>
    </row>
    <row r="536" spans="1:9" ht="18" customHeight="1" x14ac:dyDescent="0.3">
      <c r="A536" s="2">
        <v>2022</v>
      </c>
      <c r="B536" s="2" t="s">
        <v>42</v>
      </c>
      <c r="C536" s="2" t="s">
        <v>23</v>
      </c>
      <c r="D536" s="6" t="s">
        <v>25</v>
      </c>
      <c r="E536" s="7">
        <v>76</v>
      </c>
      <c r="F536" s="11">
        <v>2288.4499999999998</v>
      </c>
      <c r="G536" s="11">
        <v>5126.1279999999997</v>
      </c>
      <c r="H536" s="9">
        <v>457.69</v>
      </c>
      <c r="I536" s="5" t="s">
        <v>33</v>
      </c>
    </row>
    <row r="537" spans="1:9" ht="18" customHeight="1" x14ac:dyDescent="0.3">
      <c r="A537" s="2">
        <v>2022</v>
      </c>
      <c r="B537" s="2" t="s">
        <v>42</v>
      </c>
      <c r="C537" s="2" t="s">
        <v>23</v>
      </c>
      <c r="D537" s="6" t="s">
        <v>26</v>
      </c>
      <c r="E537" s="7">
        <v>46</v>
      </c>
      <c r="F537" s="11">
        <v>100</v>
      </c>
      <c r="G537" s="11">
        <v>224</v>
      </c>
      <c r="H537" s="9">
        <v>20</v>
      </c>
      <c r="I537" s="5" t="s">
        <v>33</v>
      </c>
    </row>
    <row r="538" spans="1:9" ht="18" customHeight="1" x14ac:dyDescent="0.3">
      <c r="A538" s="2">
        <v>2022</v>
      </c>
      <c r="B538" s="2" t="s">
        <v>42</v>
      </c>
      <c r="C538" s="2" t="s">
        <v>23</v>
      </c>
      <c r="D538" s="6" t="s">
        <v>27</v>
      </c>
      <c r="E538" s="7">
        <v>34</v>
      </c>
      <c r="F538" s="11">
        <v>2288.4</v>
      </c>
      <c r="G538" s="11">
        <v>5126.0160000000005</v>
      </c>
      <c r="H538" s="9">
        <v>457.68000000000006</v>
      </c>
      <c r="I538" s="5" t="s">
        <v>33</v>
      </c>
    </row>
    <row r="539" spans="1:9" ht="18" customHeight="1" x14ac:dyDescent="0.3">
      <c r="A539" s="2">
        <v>2022</v>
      </c>
      <c r="B539" s="2" t="s">
        <v>42</v>
      </c>
      <c r="C539" s="2" t="s">
        <v>14</v>
      </c>
      <c r="D539" s="3" t="s">
        <v>28</v>
      </c>
      <c r="E539" s="4">
        <v>7</v>
      </c>
      <c r="F539" s="9">
        <v>200</v>
      </c>
      <c r="G539" s="9">
        <v>224</v>
      </c>
      <c r="H539" s="9">
        <v>40</v>
      </c>
      <c r="I539" s="5" t="s">
        <v>33</v>
      </c>
    </row>
    <row r="540" spans="1:9" ht="18" customHeight="1" x14ac:dyDescent="0.3">
      <c r="A540" s="2">
        <v>2022</v>
      </c>
      <c r="B540" s="2" t="s">
        <v>42</v>
      </c>
      <c r="C540" s="2" t="s">
        <v>23</v>
      </c>
      <c r="D540" s="6" t="s">
        <v>30</v>
      </c>
      <c r="E540" s="7">
        <v>3</v>
      </c>
      <c r="F540" s="11">
        <v>2288.65</v>
      </c>
      <c r="G540" s="11">
        <v>5126.576</v>
      </c>
      <c r="H540" s="9">
        <v>457.73</v>
      </c>
      <c r="I540" s="5" t="s">
        <v>33</v>
      </c>
    </row>
    <row r="541" spans="1:9" ht="18" customHeight="1" x14ac:dyDescent="0.3">
      <c r="A541" s="2">
        <v>2022</v>
      </c>
      <c r="B541" s="2" t="s">
        <v>42</v>
      </c>
      <c r="C541" s="2" t="s">
        <v>29</v>
      </c>
      <c r="D541" s="6" t="s">
        <v>29</v>
      </c>
      <c r="E541" s="7">
        <v>2</v>
      </c>
      <c r="F541" s="11">
        <v>6600</v>
      </c>
      <c r="G541" s="11">
        <v>7392</v>
      </c>
      <c r="H541" s="9">
        <v>1320</v>
      </c>
      <c r="I541" s="5" t="s">
        <v>33</v>
      </c>
    </row>
    <row r="542" spans="1:9" ht="18" customHeight="1" x14ac:dyDescent="0.3">
      <c r="A542" s="2">
        <v>2023</v>
      </c>
      <c r="B542" s="2" t="s">
        <v>9</v>
      </c>
      <c r="C542" s="2" t="s">
        <v>10</v>
      </c>
      <c r="D542" s="3" t="s">
        <v>11</v>
      </c>
      <c r="E542" s="4">
        <v>3566</v>
      </c>
      <c r="F542" s="9">
        <v>5492.76</v>
      </c>
      <c r="G542" s="9">
        <v>5126.576</v>
      </c>
      <c r="H542" s="9">
        <v>1098.5520000000001</v>
      </c>
      <c r="I542" s="5" t="s">
        <v>33</v>
      </c>
    </row>
    <row r="543" spans="1:9" ht="18" customHeight="1" x14ac:dyDescent="0.3">
      <c r="A543" s="2">
        <v>2023</v>
      </c>
      <c r="B543" s="2" t="s">
        <v>9</v>
      </c>
      <c r="C543" s="2" t="s">
        <v>10</v>
      </c>
      <c r="D543" s="3" t="s">
        <v>13</v>
      </c>
      <c r="E543" s="4">
        <v>2498</v>
      </c>
      <c r="F543" s="9">
        <v>9600</v>
      </c>
      <c r="G543" s="9">
        <v>8960</v>
      </c>
      <c r="H543" s="9">
        <v>1920</v>
      </c>
      <c r="I543" s="5" t="s">
        <v>33</v>
      </c>
    </row>
    <row r="544" spans="1:9" ht="18" customHeight="1" x14ac:dyDescent="0.3">
      <c r="A544" s="2">
        <v>2023</v>
      </c>
      <c r="B544" s="2" t="s">
        <v>9</v>
      </c>
      <c r="C544" s="2" t="s">
        <v>14</v>
      </c>
      <c r="D544" s="3" t="s">
        <v>15</v>
      </c>
      <c r="E544" s="4">
        <v>1245</v>
      </c>
      <c r="F544" s="9">
        <v>5492.6399999999994</v>
      </c>
      <c r="G544" s="9">
        <v>5126.4639999999999</v>
      </c>
      <c r="H544" s="9">
        <v>1098.528</v>
      </c>
      <c r="I544" s="5" t="s">
        <v>33</v>
      </c>
    </row>
    <row r="545" spans="1:9" ht="18" customHeight="1" x14ac:dyDescent="0.3">
      <c r="A545" s="2">
        <v>2023</v>
      </c>
      <c r="B545" s="2" t="s">
        <v>9</v>
      </c>
      <c r="C545" s="2" t="s">
        <v>16</v>
      </c>
      <c r="D545" s="6" t="s">
        <v>17</v>
      </c>
      <c r="E545" s="7">
        <v>644</v>
      </c>
      <c r="F545" s="11">
        <v>6892.2</v>
      </c>
      <c r="G545" s="11">
        <v>6432.72</v>
      </c>
      <c r="H545" s="9">
        <v>1378.44</v>
      </c>
      <c r="I545" s="5" t="s">
        <v>33</v>
      </c>
    </row>
    <row r="546" spans="1:9" ht="18" customHeight="1" x14ac:dyDescent="0.3">
      <c r="A546" s="2">
        <v>2023</v>
      </c>
      <c r="B546" s="2" t="s">
        <v>9</v>
      </c>
      <c r="C546" s="2" t="s">
        <v>18</v>
      </c>
      <c r="D546" s="6" t="s">
        <v>19</v>
      </c>
      <c r="E546" s="7">
        <v>643</v>
      </c>
      <c r="F546" s="11">
        <v>8400</v>
      </c>
      <c r="G546" s="11">
        <v>7840</v>
      </c>
      <c r="H546" s="9">
        <v>1680</v>
      </c>
      <c r="I546" s="5" t="s">
        <v>12</v>
      </c>
    </row>
    <row r="547" spans="1:9" ht="18" customHeight="1" x14ac:dyDescent="0.3">
      <c r="A547" s="2">
        <v>2023</v>
      </c>
      <c r="B547" s="2" t="s">
        <v>9</v>
      </c>
      <c r="C547" s="2" t="s">
        <v>16</v>
      </c>
      <c r="D547" s="6" t="s">
        <v>20</v>
      </c>
      <c r="E547" s="7">
        <v>455</v>
      </c>
      <c r="F547" s="11">
        <v>5494.3200000000006</v>
      </c>
      <c r="G547" s="11">
        <v>5128.0320000000002</v>
      </c>
      <c r="H547" s="9">
        <v>1098.8640000000003</v>
      </c>
      <c r="I547" s="5" t="s">
        <v>12</v>
      </c>
    </row>
    <row r="548" spans="1:9" ht="18" customHeight="1" x14ac:dyDescent="0.3">
      <c r="A548" s="2">
        <v>2023</v>
      </c>
      <c r="B548" s="2" t="s">
        <v>9</v>
      </c>
      <c r="C548" s="2" t="s">
        <v>18</v>
      </c>
      <c r="D548" s="6" t="s">
        <v>21</v>
      </c>
      <c r="E548" s="8">
        <v>345</v>
      </c>
      <c r="F548" s="12">
        <v>8400</v>
      </c>
      <c r="G548" s="12">
        <v>7840</v>
      </c>
      <c r="H548" s="9">
        <v>1680</v>
      </c>
      <c r="I548" s="5" t="s">
        <v>12</v>
      </c>
    </row>
    <row r="549" spans="1:9" ht="18" customHeight="1" x14ac:dyDescent="0.3">
      <c r="A549" s="2">
        <v>2023</v>
      </c>
      <c r="B549" s="2" t="s">
        <v>9</v>
      </c>
      <c r="C549" s="2" t="s">
        <v>14</v>
      </c>
      <c r="D549" s="3" t="s">
        <v>22</v>
      </c>
      <c r="E549" s="4">
        <v>122</v>
      </c>
      <c r="F549" s="9">
        <v>120</v>
      </c>
      <c r="G549" s="9">
        <v>112</v>
      </c>
      <c r="H549" s="9">
        <v>24</v>
      </c>
      <c r="I549" s="5" t="s">
        <v>12</v>
      </c>
    </row>
    <row r="550" spans="1:9" ht="18" customHeight="1" x14ac:dyDescent="0.3">
      <c r="A550" s="2">
        <v>2023</v>
      </c>
      <c r="B550" s="2" t="s">
        <v>9</v>
      </c>
      <c r="C550" s="2" t="s">
        <v>23</v>
      </c>
      <c r="D550" s="6" t="s">
        <v>24</v>
      </c>
      <c r="E550" s="7">
        <v>78</v>
      </c>
      <c r="F550" s="11">
        <v>2288.6</v>
      </c>
      <c r="G550" s="11">
        <v>5126.4639999999999</v>
      </c>
      <c r="H550" s="9">
        <v>457.72</v>
      </c>
      <c r="I550" s="5" t="s">
        <v>12</v>
      </c>
    </row>
    <row r="551" spans="1:9" ht="18" customHeight="1" x14ac:dyDescent="0.3">
      <c r="A551" s="2">
        <v>2023</v>
      </c>
      <c r="B551" s="2" t="s">
        <v>9</v>
      </c>
      <c r="C551" s="2" t="s">
        <v>23</v>
      </c>
      <c r="D551" s="6" t="s">
        <v>25</v>
      </c>
      <c r="E551" s="7">
        <v>76</v>
      </c>
      <c r="F551" s="11">
        <v>2288.4499999999998</v>
      </c>
      <c r="G551" s="11">
        <v>5126.1279999999997</v>
      </c>
      <c r="H551" s="9">
        <v>457.69</v>
      </c>
      <c r="I551" s="5" t="s">
        <v>12</v>
      </c>
    </row>
    <row r="552" spans="1:9" ht="18" customHeight="1" x14ac:dyDescent="0.3">
      <c r="A552" s="2">
        <v>2023</v>
      </c>
      <c r="B552" s="2" t="s">
        <v>9</v>
      </c>
      <c r="C552" s="2" t="s">
        <v>23</v>
      </c>
      <c r="D552" s="6" t="s">
        <v>26</v>
      </c>
      <c r="E552" s="7">
        <v>46</v>
      </c>
      <c r="F552" s="11">
        <v>100</v>
      </c>
      <c r="G552" s="11">
        <v>224</v>
      </c>
      <c r="H552" s="9">
        <v>20</v>
      </c>
      <c r="I552" s="5" t="s">
        <v>12</v>
      </c>
    </row>
    <row r="553" spans="1:9" ht="18" customHeight="1" x14ac:dyDescent="0.3">
      <c r="A553" s="2">
        <v>2023</v>
      </c>
      <c r="B553" s="2" t="s">
        <v>9</v>
      </c>
      <c r="C553" s="2" t="s">
        <v>23</v>
      </c>
      <c r="D553" s="6" t="s">
        <v>27</v>
      </c>
      <c r="E553" s="7">
        <v>34</v>
      </c>
      <c r="F553" s="11">
        <v>2288.4</v>
      </c>
      <c r="G553" s="11">
        <v>5126.0160000000005</v>
      </c>
      <c r="H553" s="9">
        <v>457.68000000000006</v>
      </c>
      <c r="I553" s="5" t="s">
        <v>12</v>
      </c>
    </row>
    <row r="554" spans="1:9" ht="18" customHeight="1" x14ac:dyDescent="0.3">
      <c r="A554" s="2">
        <v>2023</v>
      </c>
      <c r="B554" s="2" t="s">
        <v>9</v>
      </c>
      <c r="C554" s="2" t="s">
        <v>14</v>
      </c>
      <c r="D554" s="3" t="s">
        <v>28</v>
      </c>
      <c r="E554" s="4">
        <v>7</v>
      </c>
      <c r="F554" s="9">
        <v>200</v>
      </c>
      <c r="G554" s="9">
        <v>224</v>
      </c>
      <c r="H554" s="9">
        <v>40</v>
      </c>
      <c r="I554" s="5" t="s">
        <v>12</v>
      </c>
    </row>
    <row r="555" spans="1:9" ht="18" customHeight="1" x14ac:dyDescent="0.3">
      <c r="A555" s="2">
        <v>2023</v>
      </c>
      <c r="B555" s="2" t="s">
        <v>9</v>
      </c>
      <c r="C555" s="2" t="s">
        <v>29</v>
      </c>
      <c r="D555" s="6" t="s">
        <v>29</v>
      </c>
      <c r="E555" s="7">
        <v>3</v>
      </c>
      <c r="F555" s="11">
        <v>4577.3</v>
      </c>
      <c r="G555" s="11">
        <v>7392</v>
      </c>
      <c r="H555" s="9">
        <v>915.46</v>
      </c>
      <c r="I555" s="5" t="s">
        <v>12</v>
      </c>
    </row>
    <row r="556" spans="1:9" ht="18" customHeight="1" x14ac:dyDescent="0.3">
      <c r="A556" s="2">
        <v>2023</v>
      </c>
      <c r="B556" s="2" t="s">
        <v>9</v>
      </c>
      <c r="C556" s="2" t="s">
        <v>23</v>
      </c>
      <c r="D556" s="6" t="s">
        <v>30</v>
      </c>
      <c r="E556" s="7">
        <v>3</v>
      </c>
      <c r="F556" s="11">
        <v>3300</v>
      </c>
      <c r="G556" s="11">
        <v>5126.576</v>
      </c>
      <c r="H556" s="9">
        <v>660</v>
      </c>
      <c r="I556" s="5" t="s">
        <v>12</v>
      </c>
    </row>
    <row r="557" spans="1:9" ht="18" customHeight="1" x14ac:dyDescent="0.3">
      <c r="A557" s="2">
        <v>2023</v>
      </c>
      <c r="B557" s="2" t="s">
        <v>31</v>
      </c>
      <c r="C557" s="2" t="s">
        <v>10</v>
      </c>
      <c r="D557" s="3" t="s">
        <v>11</v>
      </c>
      <c r="E557" s="4">
        <v>3566</v>
      </c>
      <c r="F557" s="9">
        <v>4577.3</v>
      </c>
      <c r="G557" s="9">
        <v>5126.576</v>
      </c>
      <c r="H557" s="9">
        <v>915.46</v>
      </c>
      <c r="I557" s="5" t="s">
        <v>12</v>
      </c>
    </row>
    <row r="558" spans="1:9" ht="18" customHeight="1" x14ac:dyDescent="0.3">
      <c r="A558" s="2">
        <v>2023</v>
      </c>
      <c r="B558" s="2" t="s">
        <v>31</v>
      </c>
      <c r="C558" s="2" t="s">
        <v>10</v>
      </c>
      <c r="D558" s="3" t="s">
        <v>13</v>
      </c>
      <c r="E558" s="4">
        <v>2498</v>
      </c>
      <c r="F558" s="9">
        <v>8000</v>
      </c>
      <c r="G558" s="9">
        <v>8960</v>
      </c>
      <c r="H558" s="9">
        <v>1600</v>
      </c>
      <c r="I558" s="5" t="s">
        <v>12</v>
      </c>
    </row>
    <row r="559" spans="1:9" ht="18" customHeight="1" x14ac:dyDescent="0.3">
      <c r="A559" s="2">
        <v>2023</v>
      </c>
      <c r="B559" s="2" t="s">
        <v>31</v>
      </c>
      <c r="C559" s="2" t="s">
        <v>14</v>
      </c>
      <c r="D559" s="3" t="s">
        <v>15</v>
      </c>
      <c r="E559" s="4">
        <v>1245</v>
      </c>
      <c r="F559" s="9">
        <v>4577.2</v>
      </c>
      <c r="G559" s="9">
        <v>5126.4639999999999</v>
      </c>
      <c r="H559" s="9">
        <v>915.44</v>
      </c>
      <c r="I559" s="5" t="s">
        <v>12</v>
      </c>
    </row>
    <row r="560" spans="1:9" ht="18" customHeight="1" x14ac:dyDescent="0.3">
      <c r="A560" s="2">
        <v>2023</v>
      </c>
      <c r="B560" s="2" t="s">
        <v>31</v>
      </c>
      <c r="C560" s="2" t="s">
        <v>16</v>
      </c>
      <c r="D560" s="6" t="s">
        <v>17</v>
      </c>
      <c r="E560" s="7">
        <v>644</v>
      </c>
      <c r="F560" s="11">
        <v>5743.5</v>
      </c>
      <c r="G560" s="11">
        <v>6432.72</v>
      </c>
      <c r="H560" s="9">
        <v>1148.7</v>
      </c>
      <c r="I560" s="5" t="s">
        <v>12</v>
      </c>
    </row>
    <row r="561" spans="1:9" ht="18" customHeight="1" x14ac:dyDescent="0.3">
      <c r="A561" s="2">
        <v>2023</v>
      </c>
      <c r="B561" s="2" t="s">
        <v>31</v>
      </c>
      <c r="C561" s="2" t="s">
        <v>18</v>
      </c>
      <c r="D561" s="6" t="s">
        <v>19</v>
      </c>
      <c r="E561" s="7">
        <v>643</v>
      </c>
      <c r="F561" s="11">
        <v>7000</v>
      </c>
      <c r="G561" s="11">
        <v>7840</v>
      </c>
      <c r="H561" s="9">
        <v>1400</v>
      </c>
      <c r="I561" s="5" t="s">
        <v>12</v>
      </c>
    </row>
    <row r="562" spans="1:9" ht="18" customHeight="1" x14ac:dyDescent="0.3">
      <c r="A562" s="2">
        <v>2023</v>
      </c>
      <c r="B562" s="2" t="s">
        <v>31</v>
      </c>
      <c r="C562" s="2" t="s">
        <v>16</v>
      </c>
      <c r="D562" s="6" t="s">
        <v>20</v>
      </c>
      <c r="E562" s="7">
        <v>455</v>
      </c>
      <c r="F562" s="11">
        <v>4578.6000000000004</v>
      </c>
      <c r="G562" s="11">
        <v>5128.0320000000002</v>
      </c>
      <c r="H562" s="9">
        <v>915.72000000000014</v>
      </c>
      <c r="I562" s="5" t="s">
        <v>12</v>
      </c>
    </row>
    <row r="563" spans="1:9" ht="18" customHeight="1" x14ac:dyDescent="0.3">
      <c r="A563" s="2">
        <v>2023</v>
      </c>
      <c r="B563" s="2" t="s">
        <v>31</v>
      </c>
      <c r="C563" s="2" t="s">
        <v>18</v>
      </c>
      <c r="D563" s="6" t="s">
        <v>21</v>
      </c>
      <c r="E563" s="8">
        <v>345</v>
      </c>
      <c r="F563" s="12">
        <v>7000</v>
      </c>
      <c r="G563" s="12">
        <v>7840</v>
      </c>
      <c r="H563" s="9">
        <v>1400</v>
      </c>
      <c r="I563" s="5" t="s">
        <v>12</v>
      </c>
    </row>
    <row r="564" spans="1:9" ht="18" customHeight="1" x14ac:dyDescent="0.3">
      <c r="A564" s="2">
        <v>2023</v>
      </c>
      <c r="B564" s="2" t="s">
        <v>31</v>
      </c>
      <c r="C564" s="2" t="s">
        <v>14</v>
      </c>
      <c r="D564" s="3" t="s">
        <v>22</v>
      </c>
      <c r="E564" s="4">
        <v>122</v>
      </c>
      <c r="F564" s="9">
        <v>100</v>
      </c>
      <c r="G564" s="9">
        <v>112</v>
      </c>
      <c r="H564" s="9">
        <v>20</v>
      </c>
      <c r="I564" s="5" t="s">
        <v>12</v>
      </c>
    </row>
    <row r="565" spans="1:9" ht="18" customHeight="1" x14ac:dyDescent="0.3">
      <c r="A565" s="2">
        <v>2023</v>
      </c>
      <c r="B565" s="2" t="s">
        <v>31</v>
      </c>
      <c r="C565" s="2" t="s">
        <v>23</v>
      </c>
      <c r="D565" s="6" t="s">
        <v>24</v>
      </c>
      <c r="E565" s="7">
        <v>78</v>
      </c>
      <c r="F565" s="11">
        <v>2288.6</v>
      </c>
      <c r="G565" s="11">
        <v>5126.4639999999999</v>
      </c>
      <c r="H565" s="9">
        <v>457.72</v>
      </c>
      <c r="I565" s="5" t="s">
        <v>12</v>
      </c>
    </row>
    <row r="566" spans="1:9" ht="18" customHeight="1" x14ac:dyDescent="0.3">
      <c r="A566" s="2">
        <v>2023</v>
      </c>
      <c r="B566" s="2" t="s">
        <v>31</v>
      </c>
      <c r="C566" s="2" t="s">
        <v>23</v>
      </c>
      <c r="D566" s="6" t="s">
        <v>25</v>
      </c>
      <c r="E566" s="7">
        <v>76</v>
      </c>
      <c r="F566" s="11">
        <v>2288.4499999999998</v>
      </c>
      <c r="G566" s="11">
        <v>5126.1279999999997</v>
      </c>
      <c r="H566" s="9">
        <v>457.69</v>
      </c>
      <c r="I566" s="5" t="s">
        <v>12</v>
      </c>
    </row>
    <row r="567" spans="1:9" ht="18" customHeight="1" x14ac:dyDescent="0.3">
      <c r="A567" s="2">
        <v>2023</v>
      </c>
      <c r="B567" s="2" t="s">
        <v>31</v>
      </c>
      <c r="C567" s="2" t="s">
        <v>23</v>
      </c>
      <c r="D567" s="6" t="s">
        <v>26</v>
      </c>
      <c r="E567" s="7">
        <v>46</v>
      </c>
      <c r="F567" s="11">
        <v>100</v>
      </c>
      <c r="G567" s="11">
        <v>224</v>
      </c>
      <c r="H567" s="9">
        <v>20</v>
      </c>
      <c r="I567" s="5" t="s">
        <v>12</v>
      </c>
    </row>
    <row r="568" spans="1:9" ht="18" customHeight="1" x14ac:dyDescent="0.3">
      <c r="A568" s="2">
        <v>2023</v>
      </c>
      <c r="B568" s="2" t="s">
        <v>31</v>
      </c>
      <c r="C568" s="2" t="s">
        <v>23</v>
      </c>
      <c r="D568" s="6" t="s">
        <v>27</v>
      </c>
      <c r="E568" s="7">
        <v>34</v>
      </c>
      <c r="F568" s="11">
        <v>2288.4</v>
      </c>
      <c r="G568" s="11">
        <v>5126.0160000000005</v>
      </c>
      <c r="H568" s="9">
        <v>457.68000000000006</v>
      </c>
      <c r="I568" s="5" t="s">
        <v>12</v>
      </c>
    </row>
    <row r="569" spans="1:9" ht="18" customHeight="1" x14ac:dyDescent="0.3">
      <c r="A569" s="2">
        <v>2023</v>
      </c>
      <c r="B569" s="2" t="s">
        <v>31</v>
      </c>
      <c r="C569" s="2" t="s">
        <v>14</v>
      </c>
      <c r="D569" s="3" t="s">
        <v>28</v>
      </c>
      <c r="E569" s="4">
        <v>7</v>
      </c>
      <c r="F569" s="9">
        <v>200</v>
      </c>
      <c r="G569" s="9">
        <v>224</v>
      </c>
      <c r="H569" s="9">
        <v>40</v>
      </c>
      <c r="I569" s="5" t="s">
        <v>12</v>
      </c>
    </row>
    <row r="570" spans="1:9" ht="18" customHeight="1" x14ac:dyDescent="0.3">
      <c r="A570" s="2">
        <v>2023</v>
      </c>
      <c r="B570" s="2" t="s">
        <v>31</v>
      </c>
      <c r="C570" s="2" t="s">
        <v>23</v>
      </c>
      <c r="D570" s="6" t="s">
        <v>30</v>
      </c>
      <c r="E570" s="7">
        <v>3</v>
      </c>
      <c r="F570" s="11">
        <v>3300</v>
      </c>
      <c r="G570" s="11">
        <v>5126.576</v>
      </c>
      <c r="H570" s="9">
        <v>660</v>
      </c>
      <c r="I570" s="5" t="s">
        <v>12</v>
      </c>
    </row>
    <row r="571" spans="1:9" ht="18" customHeight="1" x14ac:dyDescent="0.3">
      <c r="A571" s="2">
        <v>2023</v>
      </c>
      <c r="B571" s="2" t="s">
        <v>31</v>
      </c>
      <c r="C571" s="2" t="s">
        <v>29</v>
      </c>
      <c r="D571" s="6" t="s">
        <v>29</v>
      </c>
      <c r="E571" s="7">
        <v>2</v>
      </c>
      <c r="F571" s="11">
        <v>6600</v>
      </c>
      <c r="G571" s="11">
        <v>7392</v>
      </c>
      <c r="H571" s="9">
        <v>1320</v>
      </c>
      <c r="I571" s="5" t="s">
        <v>12</v>
      </c>
    </row>
    <row r="572" spans="1:9" ht="18" customHeight="1" x14ac:dyDescent="0.3">
      <c r="A572" s="2">
        <v>2023</v>
      </c>
      <c r="B572" s="2" t="s">
        <v>32</v>
      </c>
      <c r="C572" s="2" t="s">
        <v>10</v>
      </c>
      <c r="D572" s="3" t="s">
        <v>11</v>
      </c>
      <c r="E572" s="4">
        <v>3566</v>
      </c>
      <c r="F572" s="9">
        <v>4577.3</v>
      </c>
      <c r="G572" s="9">
        <v>5126.576</v>
      </c>
      <c r="H572" s="9">
        <v>915.46</v>
      </c>
      <c r="I572" s="5" t="s">
        <v>12</v>
      </c>
    </row>
    <row r="573" spans="1:9" ht="18" customHeight="1" x14ac:dyDescent="0.3">
      <c r="A573" s="2">
        <v>2023</v>
      </c>
      <c r="B573" s="2" t="s">
        <v>32</v>
      </c>
      <c r="C573" s="2" t="s">
        <v>10</v>
      </c>
      <c r="D573" s="3" t="s">
        <v>13</v>
      </c>
      <c r="E573" s="4">
        <v>2498</v>
      </c>
      <c r="F573" s="9">
        <v>8000</v>
      </c>
      <c r="G573" s="9">
        <v>8960</v>
      </c>
      <c r="H573" s="9">
        <v>1600</v>
      </c>
      <c r="I573" s="5" t="s">
        <v>12</v>
      </c>
    </row>
    <row r="574" spans="1:9" ht="18" customHeight="1" x14ac:dyDescent="0.3">
      <c r="A574" s="2">
        <v>2023</v>
      </c>
      <c r="B574" s="2" t="s">
        <v>32</v>
      </c>
      <c r="C574" s="2" t="s">
        <v>14</v>
      </c>
      <c r="D574" s="3" t="s">
        <v>15</v>
      </c>
      <c r="E574" s="4">
        <v>1245</v>
      </c>
      <c r="F574" s="9">
        <v>4577.2</v>
      </c>
      <c r="G574" s="9">
        <v>5126.4639999999999</v>
      </c>
      <c r="H574" s="9">
        <v>915.44</v>
      </c>
      <c r="I574" s="5" t="s">
        <v>12</v>
      </c>
    </row>
    <row r="575" spans="1:9" ht="18" customHeight="1" x14ac:dyDescent="0.3">
      <c r="A575" s="2">
        <v>2023</v>
      </c>
      <c r="B575" s="2" t="s">
        <v>32</v>
      </c>
      <c r="C575" s="2" t="s">
        <v>16</v>
      </c>
      <c r="D575" s="6" t="s">
        <v>17</v>
      </c>
      <c r="E575" s="7">
        <v>644</v>
      </c>
      <c r="F575" s="11">
        <v>10000</v>
      </c>
      <c r="G575" s="11">
        <v>6432.72</v>
      </c>
      <c r="H575" s="9">
        <v>2000</v>
      </c>
      <c r="I575" s="5" t="s">
        <v>12</v>
      </c>
    </row>
    <row r="576" spans="1:9" ht="18" customHeight="1" x14ac:dyDescent="0.3">
      <c r="A576" s="2">
        <v>2023</v>
      </c>
      <c r="B576" s="2" t="s">
        <v>32</v>
      </c>
      <c r="C576" s="2" t="s">
        <v>18</v>
      </c>
      <c r="D576" s="6" t="s">
        <v>19</v>
      </c>
      <c r="E576" s="7">
        <v>643</v>
      </c>
      <c r="F576" s="11">
        <v>7000</v>
      </c>
      <c r="G576" s="11">
        <v>7840</v>
      </c>
      <c r="H576" s="9">
        <v>1400</v>
      </c>
      <c r="I576" s="5" t="s">
        <v>12</v>
      </c>
    </row>
    <row r="577" spans="1:9" ht="18" customHeight="1" x14ac:dyDescent="0.3">
      <c r="A577" s="2">
        <v>2023</v>
      </c>
      <c r="B577" s="2" t="s">
        <v>32</v>
      </c>
      <c r="C577" s="2" t="s">
        <v>16</v>
      </c>
      <c r="D577" s="6" t="s">
        <v>20</v>
      </c>
      <c r="E577" s="7">
        <v>455</v>
      </c>
      <c r="F577" s="11">
        <v>4578.6000000000004</v>
      </c>
      <c r="G577" s="11">
        <v>5128.0320000000002</v>
      </c>
      <c r="H577" s="9">
        <v>915.72000000000014</v>
      </c>
      <c r="I577" s="5" t="s">
        <v>12</v>
      </c>
    </row>
    <row r="578" spans="1:9" ht="18" customHeight="1" x14ac:dyDescent="0.3">
      <c r="A578" s="2">
        <v>2023</v>
      </c>
      <c r="B578" s="2" t="s">
        <v>32</v>
      </c>
      <c r="C578" s="2" t="s">
        <v>18</v>
      </c>
      <c r="D578" s="6" t="s">
        <v>21</v>
      </c>
      <c r="E578" s="8">
        <v>345</v>
      </c>
      <c r="F578" s="12">
        <v>7000</v>
      </c>
      <c r="G578" s="12">
        <v>7840</v>
      </c>
      <c r="H578" s="9">
        <v>1400</v>
      </c>
      <c r="I578" s="5" t="s">
        <v>12</v>
      </c>
    </row>
    <row r="579" spans="1:9" ht="18" customHeight="1" x14ac:dyDescent="0.3">
      <c r="A579" s="2">
        <v>2023</v>
      </c>
      <c r="B579" s="2" t="s">
        <v>32</v>
      </c>
      <c r="C579" s="2" t="s">
        <v>14</v>
      </c>
      <c r="D579" s="3" t="s">
        <v>22</v>
      </c>
      <c r="E579" s="4">
        <v>122</v>
      </c>
      <c r="F579" s="9">
        <v>100</v>
      </c>
      <c r="G579" s="9">
        <v>112</v>
      </c>
      <c r="H579" s="9">
        <v>20</v>
      </c>
      <c r="I579" s="5" t="s">
        <v>12</v>
      </c>
    </row>
    <row r="580" spans="1:9" ht="18" customHeight="1" x14ac:dyDescent="0.3">
      <c r="A580" s="2">
        <v>2023</v>
      </c>
      <c r="B580" s="2" t="s">
        <v>32</v>
      </c>
      <c r="C580" s="2" t="s">
        <v>23</v>
      </c>
      <c r="D580" s="6" t="s">
        <v>24</v>
      </c>
      <c r="E580" s="7">
        <v>78</v>
      </c>
      <c r="F580" s="11">
        <v>2288.6</v>
      </c>
      <c r="G580" s="11">
        <v>5126.4639999999999</v>
      </c>
      <c r="H580" s="9">
        <v>457.72</v>
      </c>
      <c r="I580" s="5" t="s">
        <v>12</v>
      </c>
    </row>
    <row r="581" spans="1:9" ht="18" customHeight="1" x14ac:dyDescent="0.3">
      <c r="A581" s="2">
        <v>2023</v>
      </c>
      <c r="B581" s="2" t="s">
        <v>32</v>
      </c>
      <c r="C581" s="2" t="s">
        <v>23</v>
      </c>
      <c r="D581" s="6" t="s">
        <v>25</v>
      </c>
      <c r="E581" s="7">
        <v>76</v>
      </c>
      <c r="F581" s="11">
        <v>2288.4499999999998</v>
      </c>
      <c r="G581" s="11">
        <v>5126.1279999999997</v>
      </c>
      <c r="H581" s="9">
        <v>457.69</v>
      </c>
      <c r="I581" s="5" t="s">
        <v>12</v>
      </c>
    </row>
    <row r="582" spans="1:9" ht="18" customHeight="1" x14ac:dyDescent="0.3">
      <c r="A582" s="2">
        <v>2023</v>
      </c>
      <c r="B582" s="2" t="s">
        <v>32</v>
      </c>
      <c r="C582" s="2" t="s">
        <v>23</v>
      </c>
      <c r="D582" s="6" t="s">
        <v>26</v>
      </c>
      <c r="E582" s="7">
        <v>46</v>
      </c>
      <c r="F582" s="11">
        <v>100</v>
      </c>
      <c r="G582" s="11">
        <v>224</v>
      </c>
      <c r="H582" s="9">
        <v>20</v>
      </c>
      <c r="I582" s="5" t="s">
        <v>12</v>
      </c>
    </row>
    <row r="583" spans="1:9" ht="18" customHeight="1" x14ac:dyDescent="0.3">
      <c r="A583" s="2">
        <v>2023</v>
      </c>
      <c r="B583" s="2" t="s">
        <v>32</v>
      </c>
      <c r="C583" s="2" t="s">
        <v>23</v>
      </c>
      <c r="D583" s="6" t="s">
        <v>27</v>
      </c>
      <c r="E583" s="7">
        <v>34</v>
      </c>
      <c r="F583" s="11">
        <v>2288.4</v>
      </c>
      <c r="G583" s="11">
        <v>5126.0160000000005</v>
      </c>
      <c r="H583" s="9">
        <v>457.68000000000006</v>
      </c>
      <c r="I583" s="5" t="s">
        <v>12</v>
      </c>
    </row>
    <row r="584" spans="1:9" ht="18" customHeight="1" x14ac:dyDescent="0.3">
      <c r="A584" s="2">
        <v>2023</v>
      </c>
      <c r="B584" s="2" t="s">
        <v>32</v>
      </c>
      <c r="C584" s="2" t="s">
        <v>14</v>
      </c>
      <c r="D584" s="3" t="s">
        <v>28</v>
      </c>
      <c r="E584" s="4">
        <v>7</v>
      </c>
      <c r="F584" s="9">
        <v>200</v>
      </c>
      <c r="G584" s="9">
        <v>224</v>
      </c>
      <c r="H584" s="9">
        <v>40</v>
      </c>
      <c r="I584" s="5" t="s">
        <v>12</v>
      </c>
    </row>
    <row r="585" spans="1:9" ht="18" customHeight="1" x14ac:dyDescent="0.3">
      <c r="A585" s="2">
        <v>2023</v>
      </c>
      <c r="B585" s="2" t="s">
        <v>32</v>
      </c>
      <c r="C585" s="2" t="s">
        <v>23</v>
      </c>
      <c r="D585" s="6" t="s">
        <v>30</v>
      </c>
      <c r="E585" s="7">
        <v>3</v>
      </c>
      <c r="F585" s="11">
        <v>2288.65</v>
      </c>
      <c r="G585" s="11">
        <v>5126.576</v>
      </c>
      <c r="H585" s="9">
        <v>457.73</v>
      </c>
      <c r="I585" s="5" t="s">
        <v>12</v>
      </c>
    </row>
    <row r="586" spans="1:9" ht="18" customHeight="1" x14ac:dyDescent="0.3">
      <c r="A586" s="2">
        <v>2023</v>
      </c>
      <c r="B586" s="2" t="s">
        <v>32</v>
      </c>
      <c r="C586" s="2" t="s">
        <v>29</v>
      </c>
      <c r="D586" s="6" t="s">
        <v>29</v>
      </c>
      <c r="E586" s="7">
        <v>2</v>
      </c>
      <c r="F586" s="11">
        <v>6600</v>
      </c>
      <c r="G586" s="11">
        <v>7392</v>
      </c>
      <c r="H586" s="9">
        <v>1320</v>
      </c>
      <c r="I586" s="5" t="s">
        <v>12</v>
      </c>
    </row>
    <row r="587" spans="1:9" ht="18" customHeight="1" x14ac:dyDescent="0.3">
      <c r="A587" s="2">
        <v>2023</v>
      </c>
      <c r="B587" s="2" t="s">
        <v>34</v>
      </c>
      <c r="C587" s="2" t="s">
        <v>10</v>
      </c>
      <c r="D587" s="3" t="s">
        <v>11</v>
      </c>
      <c r="E587" s="4">
        <v>3566</v>
      </c>
      <c r="F587" s="9">
        <v>4577.3</v>
      </c>
      <c r="G587" s="9">
        <v>5126.576</v>
      </c>
      <c r="H587" s="9">
        <v>915.46</v>
      </c>
      <c r="I587" s="5" t="s">
        <v>12</v>
      </c>
    </row>
    <row r="588" spans="1:9" ht="18" customHeight="1" x14ac:dyDescent="0.3">
      <c r="A588" s="2">
        <v>2023</v>
      </c>
      <c r="B588" s="2" t="s">
        <v>34</v>
      </c>
      <c r="C588" s="2" t="s">
        <v>10</v>
      </c>
      <c r="D588" s="3" t="s">
        <v>13</v>
      </c>
      <c r="E588" s="4">
        <v>2498</v>
      </c>
      <c r="F588" s="9">
        <v>8000</v>
      </c>
      <c r="G588" s="9">
        <v>8960</v>
      </c>
      <c r="H588" s="9">
        <v>1600</v>
      </c>
      <c r="I588" s="5" t="s">
        <v>33</v>
      </c>
    </row>
    <row r="589" spans="1:9" ht="18" customHeight="1" x14ac:dyDescent="0.3">
      <c r="A589" s="2">
        <v>2023</v>
      </c>
      <c r="B589" s="2" t="s">
        <v>34</v>
      </c>
      <c r="C589" s="2" t="s">
        <v>14</v>
      </c>
      <c r="D589" s="3" t="s">
        <v>15</v>
      </c>
      <c r="E589" s="4">
        <v>1245</v>
      </c>
      <c r="F589" s="9">
        <v>4577.2</v>
      </c>
      <c r="G589" s="9">
        <v>5126.4639999999999</v>
      </c>
      <c r="H589" s="9">
        <v>915.44</v>
      </c>
      <c r="I589" s="5" t="s">
        <v>33</v>
      </c>
    </row>
    <row r="590" spans="1:9" ht="18" customHeight="1" x14ac:dyDescent="0.3">
      <c r="A590" s="2">
        <v>2023</v>
      </c>
      <c r="B590" s="2" t="s">
        <v>34</v>
      </c>
      <c r="C590" s="2" t="s">
        <v>16</v>
      </c>
      <c r="D590" s="6" t="s">
        <v>17</v>
      </c>
      <c r="E590" s="7">
        <v>644</v>
      </c>
      <c r="F590" s="11">
        <v>15000</v>
      </c>
      <c r="G590" s="11">
        <v>6432.72</v>
      </c>
      <c r="H590" s="9">
        <v>3000</v>
      </c>
      <c r="I590" s="5" t="s">
        <v>33</v>
      </c>
    </row>
    <row r="591" spans="1:9" ht="18" customHeight="1" x14ac:dyDescent="0.3">
      <c r="A591" s="2">
        <v>2023</v>
      </c>
      <c r="B591" s="2" t="s">
        <v>34</v>
      </c>
      <c r="C591" s="2" t="s">
        <v>18</v>
      </c>
      <c r="D591" s="6" t="s">
        <v>19</v>
      </c>
      <c r="E591" s="7">
        <v>643</v>
      </c>
      <c r="F591" s="11">
        <v>7000</v>
      </c>
      <c r="G591" s="11">
        <v>7840</v>
      </c>
      <c r="H591" s="9">
        <v>1400</v>
      </c>
      <c r="I591" s="5" t="s">
        <v>33</v>
      </c>
    </row>
    <row r="592" spans="1:9" ht="18" customHeight="1" x14ac:dyDescent="0.3">
      <c r="A592" s="2">
        <v>2023</v>
      </c>
      <c r="B592" s="2" t="s">
        <v>34</v>
      </c>
      <c r="C592" s="2" t="s">
        <v>16</v>
      </c>
      <c r="D592" s="6" t="s">
        <v>20</v>
      </c>
      <c r="E592" s="7">
        <v>455</v>
      </c>
      <c r="F592" s="11">
        <v>14000</v>
      </c>
      <c r="G592" s="11">
        <v>5128.0320000000002</v>
      </c>
      <c r="H592" s="9">
        <v>2800</v>
      </c>
      <c r="I592" s="5" t="s">
        <v>33</v>
      </c>
    </row>
    <row r="593" spans="1:9" ht="18" customHeight="1" x14ac:dyDescent="0.3">
      <c r="A593" s="2">
        <v>2023</v>
      </c>
      <c r="B593" s="2" t="s">
        <v>34</v>
      </c>
      <c r="C593" s="2" t="s">
        <v>18</v>
      </c>
      <c r="D593" s="6" t="s">
        <v>21</v>
      </c>
      <c r="E593" s="8">
        <v>345</v>
      </c>
      <c r="F593" s="12">
        <v>7000</v>
      </c>
      <c r="G593" s="12">
        <v>7840</v>
      </c>
      <c r="H593" s="9">
        <v>1400</v>
      </c>
      <c r="I593" s="5" t="s">
        <v>33</v>
      </c>
    </row>
    <row r="594" spans="1:9" ht="18" customHeight="1" x14ac:dyDescent="0.3">
      <c r="A594" s="2">
        <v>2023</v>
      </c>
      <c r="B594" s="2" t="s">
        <v>34</v>
      </c>
      <c r="C594" s="2" t="s">
        <v>14</v>
      </c>
      <c r="D594" s="3" t="s">
        <v>22</v>
      </c>
      <c r="E594" s="4">
        <v>122</v>
      </c>
      <c r="F594" s="9">
        <v>100</v>
      </c>
      <c r="G594" s="9">
        <v>112</v>
      </c>
      <c r="H594" s="9">
        <v>20</v>
      </c>
      <c r="I594" s="5" t="s">
        <v>33</v>
      </c>
    </row>
    <row r="595" spans="1:9" ht="18" customHeight="1" x14ac:dyDescent="0.3">
      <c r="A595" s="2">
        <v>2023</v>
      </c>
      <c r="B595" s="2" t="s">
        <v>34</v>
      </c>
      <c r="C595" s="2" t="s">
        <v>23</v>
      </c>
      <c r="D595" s="6" t="s">
        <v>24</v>
      </c>
      <c r="E595" s="7">
        <v>78</v>
      </c>
      <c r="F595" s="11">
        <v>2288.6</v>
      </c>
      <c r="G595" s="11">
        <v>5126.4639999999999</v>
      </c>
      <c r="H595" s="9">
        <v>457.72</v>
      </c>
      <c r="I595" s="5" t="s">
        <v>33</v>
      </c>
    </row>
    <row r="596" spans="1:9" ht="18" customHeight="1" x14ac:dyDescent="0.3">
      <c r="A596" s="2">
        <v>2023</v>
      </c>
      <c r="B596" s="2" t="s">
        <v>34</v>
      </c>
      <c r="C596" s="2" t="s">
        <v>23</v>
      </c>
      <c r="D596" s="6" t="s">
        <v>25</v>
      </c>
      <c r="E596" s="7">
        <v>76</v>
      </c>
      <c r="F596" s="11">
        <v>2288.4499999999998</v>
      </c>
      <c r="G596" s="11">
        <v>5126.1279999999997</v>
      </c>
      <c r="H596" s="9">
        <v>457.69</v>
      </c>
      <c r="I596" s="5" t="s">
        <v>33</v>
      </c>
    </row>
    <row r="597" spans="1:9" ht="18" customHeight="1" x14ac:dyDescent="0.3">
      <c r="A597" s="2">
        <v>2023</v>
      </c>
      <c r="B597" s="2" t="s">
        <v>34</v>
      </c>
      <c r="C597" s="2" t="s">
        <v>23</v>
      </c>
      <c r="D597" s="6" t="s">
        <v>26</v>
      </c>
      <c r="E597" s="7">
        <v>46</v>
      </c>
      <c r="F597" s="11">
        <v>100</v>
      </c>
      <c r="G597" s="11">
        <v>224</v>
      </c>
      <c r="H597" s="9">
        <v>20</v>
      </c>
      <c r="I597" s="5" t="s">
        <v>33</v>
      </c>
    </row>
    <row r="598" spans="1:9" ht="18" customHeight="1" x14ac:dyDescent="0.3">
      <c r="A598" s="2">
        <v>2023</v>
      </c>
      <c r="B598" s="2" t="s">
        <v>34</v>
      </c>
      <c r="C598" s="2" t="s">
        <v>23</v>
      </c>
      <c r="D598" s="6" t="s">
        <v>27</v>
      </c>
      <c r="E598" s="7">
        <v>34</v>
      </c>
      <c r="F598" s="11">
        <v>2288.4</v>
      </c>
      <c r="G598" s="11">
        <v>5126.0160000000005</v>
      </c>
      <c r="H598" s="9">
        <v>457.68000000000006</v>
      </c>
      <c r="I598" s="5" t="s">
        <v>33</v>
      </c>
    </row>
    <row r="599" spans="1:9" ht="18" customHeight="1" x14ac:dyDescent="0.3">
      <c r="A599" s="2">
        <v>2023</v>
      </c>
      <c r="B599" s="2" t="s">
        <v>34</v>
      </c>
      <c r="C599" s="2" t="s">
        <v>14</v>
      </c>
      <c r="D599" s="3" t="s">
        <v>28</v>
      </c>
      <c r="E599" s="4">
        <v>7</v>
      </c>
      <c r="F599" s="9">
        <v>200</v>
      </c>
      <c r="G599" s="9">
        <v>224</v>
      </c>
      <c r="H599" s="9">
        <v>40</v>
      </c>
      <c r="I599" s="5" t="s">
        <v>33</v>
      </c>
    </row>
    <row r="600" spans="1:9" ht="18" customHeight="1" x14ac:dyDescent="0.3">
      <c r="A600" s="2">
        <v>2023</v>
      </c>
      <c r="B600" s="2" t="s">
        <v>34</v>
      </c>
      <c r="C600" s="2" t="s">
        <v>23</v>
      </c>
      <c r="D600" s="6" t="s">
        <v>30</v>
      </c>
      <c r="E600" s="7">
        <v>3</v>
      </c>
      <c r="F600" s="11">
        <v>2288.65</v>
      </c>
      <c r="G600" s="11">
        <v>5126.576</v>
      </c>
      <c r="H600" s="9">
        <v>457.73</v>
      </c>
      <c r="I600" s="5" t="s">
        <v>33</v>
      </c>
    </row>
    <row r="601" spans="1:9" ht="18" customHeight="1" x14ac:dyDescent="0.3">
      <c r="A601" s="2">
        <v>2023</v>
      </c>
      <c r="B601" s="2" t="s">
        <v>34</v>
      </c>
      <c r="C601" s="2" t="s">
        <v>29</v>
      </c>
      <c r="D601" s="6" t="s">
        <v>29</v>
      </c>
      <c r="E601" s="7">
        <v>2</v>
      </c>
      <c r="F601" s="11">
        <v>7920</v>
      </c>
      <c r="G601" s="11">
        <v>7392</v>
      </c>
      <c r="H601" s="9">
        <v>1584</v>
      </c>
      <c r="I601" s="5" t="s">
        <v>33</v>
      </c>
    </row>
    <row r="602" spans="1:9" ht="18" customHeight="1" x14ac:dyDescent="0.3">
      <c r="A602" s="2">
        <v>2023</v>
      </c>
      <c r="B602" s="2" t="s">
        <v>35</v>
      </c>
      <c r="C602" s="2" t="s">
        <v>10</v>
      </c>
      <c r="D602" s="3" t="s">
        <v>11</v>
      </c>
      <c r="E602" s="4">
        <v>3566</v>
      </c>
      <c r="F602" s="9">
        <v>4577.3</v>
      </c>
      <c r="G602" s="9">
        <v>5126.576</v>
      </c>
      <c r="H602" s="9">
        <v>915.46</v>
      </c>
      <c r="I602" s="5" t="s">
        <v>33</v>
      </c>
    </row>
    <row r="603" spans="1:9" ht="18" customHeight="1" x14ac:dyDescent="0.3">
      <c r="A603" s="2">
        <v>2023</v>
      </c>
      <c r="B603" s="2" t="s">
        <v>35</v>
      </c>
      <c r="C603" s="2" t="s">
        <v>10</v>
      </c>
      <c r="D603" s="3" t="s">
        <v>13</v>
      </c>
      <c r="E603" s="4">
        <v>2498</v>
      </c>
      <c r="F603" s="9">
        <v>8800</v>
      </c>
      <c r="G603" s="9">
        <v>8960</v>
      </c>
      <c r="H603" s="9">
        <v>1760</v>
      </c>
      <c r="I603" s="5" t="s">
        <v>33</v>
      </c>
    </row>
    <row r="604" spans="1:9" ht="18" customHeight="1" x14ac:dyDescent="0.3">
      <c r="A604" s="2">
        <v>2023</v>
      </c>
      <c r="B604" s="2" t="s">
        <v>35</v>
      </c>
      <c r="C604" s="2" t="s">
        <v>14</v>
      </c>
      <c r="D604" s="3" t="s">
        <v>15</v>
      </c>
      <c r="E604" s="4">
        <v>1245</v>
      </c>
      <c r="F604" s="9">
        <v>5034.92</v>
      </c>
      <c r="G604" s="9">
        <v>5126.4639999999999</v>
      </c>
      <c r="H604" s="9">
        <v>1006.984</v>
      </c>
      <c r="I604" s="5" t="s">
        <v>33</v>
      </c>
    </row>
    <row r="605" spans="1:9" ht="18" customHeight="1" x14ac:dyDescent="0.3">
      <c r="A605" s="2">
        <v>2023</v>
      </c>
      <c r="B605" s="2" t="s">
        <v>35</v>
      </c>
      <c r="C605" s="2" t="s">
        <v>16</v>
      </c>
      <c r="D605" s="6" t="s">
        <v>17</v>
      </c>
      <c r="E605" s="7">
        <v>644</v>
      </c>
      <c r="F605" s="11">
        <v>6317.85</v>
      </c>
      <c r="G605" s="11">
        <v>6432.72</v>
      </c>
      <c r="H605" s="9">
        <v>1263.5700000000002</v>
      </c>
      <c r="I605" s="5" t="s">
        <v>33</v>
      </c>
    </row>
    <row r="606" spans="1:9" ht="18" customHeight="1" x14ac:dyDescent="0.3">
      <c r="A606" s="2">
        <v>2023</v>
      </c>
      <c r="B606" s="2" t="s">
        <v>35</v>
      </c>
      <c r="C606" s="2" t="s">
        <v>18</v>
      </c>
      <c r="D606" s="6" t="s">
        <v>19</v>
      </c>
      <c r="E606" s="7">
        <v>643</v>
      </c>
      <c r="F606" s="11">
        <v>7700</v>
      </c>
      <c r="G606" s="11">
        <v>7840</v>
      </c>
      <c r="H606" s="9">
        <v>1540</v>
      </c>
      <c r="I606" s="5" t="s">
        <v>33</v>
      </c>
    </row>
    <row r="607" spans="1:9" ht="18" customHeight="1" x14ac:dyDescent="0.3">
      <c r="A607" s="2">
        <v>2023</v>
      </c>
      <c r="B607" s="2" t="s">
        <v>35</v>
      </c>
      <c r="C607" s="2" t="s">
        <v>16</v>
      </c>
      <c r="D607" s="6" t="s">
        <v>20</v>
      </c>
      <c r="E607" s="7">
        <v>455</v>
      </c>
      <c r="F607" s="11">
        <v>5036.46</v>
      </c>
      <c r="G607" s="11">
        <v>5128.0320000000002</v>
      </c>
      <c r="H607" s="9">
        <v>1007.292</v>
      </c>
      <c r="I607" s="5" t="s">
        <v>33</v>
      </c>
    </row>
    <row r="608" spans="1:9" ht="18" customHeight="1" x14ac:dyDescent="0.3">
      <c r="A608" s="2">
        <v>2023</v>
      </c>
      <c r="B608" s="2" t="s">
        <v>35</v>
      </c>
      <c r="C608" s="2" t="s">
        <v>18</v>
      </c>
      <c r="D608" s="6" t="s">
        <v>21</v>
      </c>
      <c r="E608" s="8">
        <v>345</v>
      </c>
      <c r="F608" s="12">
        <v>7700</v>
      </c>
      <c r="G608" s="12">
        <v>7840</v>
      </c>
      <c r="H608" s="9">
        <v>1540</v>
      </c>
      <c r="I608" s="5" t="s">
        <v>33</v>
      </c>
    </row>
    <row r="609" spans="1:9" ht="18" customHeight="1" x14ac:dyDescent="0.3">
      <c r="A609" s="2">
        <v>2023</v>
      </c>
      <c r="B609" s="2" t="s">
        <v>35</v>
      </c>
      <c r="C609" s="2" t="s">
        <v>14</v>
      </c>
      <c r="D609" s="3" t="s">
        <v>22</v>
      </c>
      <c r="E609" s="4">
        <v>122</v>
      </c>
      <c r="F609" s="9">
        <v>110</v>
      </c>
      <c r="G609" s="9">
        <v>112</v>
      </c>
      <c r="H609" s="9">
        <v>22</v>
      </c>
      <c r="I609" s="5" t="s">
        <v>33</v>
      </c>
    </row>
    <row r="610" spans="1:9" ht="18" customHeight="1" x14ac:dyDescent="0.3">
      <c r="A610" s="2">
        <v>2023</v>
      </c>
      <c r="B610" s="2" t="s">
        <v>35</v>
      </c>
      <c r="C610" s="2" t="s">
        <v>23</v>
      </c>
      <c r="D610" s="6" t="s">
        <v>24</v>
      </c>
      <c r="E610" s="7">
        <v>78</v>
      </c>
      <c r="F610" s="11">
        <v>2517.46</v>
      </c>
      <c r="G610" s="11">
        <v>5126.4639999999999</v>
      </c>
      <c r="H610" s="9">
        <v>503.49200000000002</v>
      </c>
      <c r="I610" s="5" t="s">
        <v>33</v>
      </c>
    </row>
    <row r="611" spans="1:9" ht="18" customHeight="1" x14ac:dyDescent="0.3">
      <c r="A611" s="2">
        <v>2023</v>
      </c>
      <c r="B611" s="2" t="s">
        <v>35</v>
      </c>
      <c r="C611" s="2" t="s">
        <v>23</v>
      </c>
      <c r="D611" s="6" t="s">
        <v>25</v>
      </c>
      <c r="E611" s="7">
        <v>76</v>
      </c>
      <c r="F611" s="11">
        <v>2288.4499999999998</v>
      </c>
      <c r="G611" s="11">
        <v>5126.1279999999997</v>
      </c>
      <c r="H611" s="9">
        <v>457.69</v>
      </c>
      <c r="I611" s="5" t="s">
        <v>33</v>
      </c>
    </row>
    <row r="612" spans="1:9" ht="18" customHeight="1" x14ac:dyDescent="0.3">
      <c r="A612" s="2">
        <v>2023</v>
      </c>
      <c r="B612" s="2" t="s">
        <v>35</v>
      </c>
      <c r="C612" s="2" t="s">
        <v>23</v>
      </c>
      <c r="D612" s="6" t="s">
        <v>26</v>
      </c>
      <c r="E612" s="7">
        <v>46</v>
      </c>
      <c r="F612" s="11">
        <v>100</v>
      </c>
      <c r="G612" s="11">
        <v>224</v>
      </c>
      <c r="H612" s="9">
        <v>20</v>
      </c>
      <c r="I612" s="5" t="s">
        <v>33</v>
      </c>
    </row>
    <row r="613" spans="1:9" ht="18" customHeight="1" x14ac:dyDescent="0.3">
      <c r="A613" s="2">
        <v>2023</v>
      </c>
      <c r="B613" s="2" t="s">
        <v>35</v>
      </c>
      <c r="C613" s="2" t="s">
        <v>23</v>
      </c>
      <c r="D613" s="6" t="s">
        <v>27</v>
      </c>
      <c r="E613" s="7">
        <v>34</v>
      </c>
      <c r="F613" s="11">
        <v>2288.4</v>
      </c>
      <c r="G613" s="11">
        <v>5126.0160000000005</v>
      </c>
      <c r="H613" s="9">
        <v>457.68000000000006</v>
      </c>
      <c r="I613" s="5" t="s">
        <v>12</v>
      </c>
    </row>
    <row r="614" spans="1:9" ht="18" customHeight="1" x14ac:dyDescent="0.3">
      <c r="A614" s="2">
        <v>2023</v>
      </c>
      <c r="B614" s="2" t="s">
        <v>35</v>
      </c>
      <c r="C614" s="2" t="s">
        <v>14</v>
      </c>
      <c r="D614" s="3" t="s">
        <v>28</v>
      </c>
      <c r="E614" s="4">
        <v>7</v>
      </c>
      <c r="F614" s="9">
        <v>200</v>
      </c>
      <c r="G614" s="9">
        <v>224</v>
      </c>
      <c r="H614" s="9">
        <v>40</v>
      </c>
      <c r="I614" s="5" t="s">
        <v>12</v>
      </c>
    </row>
    <row r="615" spans="1:9" ht="18" customHeight="1" x14ac:dyDescent="0.3">
      <c r="A615" s="2">
        <v>2023</v>
      </c>
      <c r="B615" s="2" t="s">
        <v>35</v>
      </c>
      <c r="C615" s="2" t="s">
        <v>23</v>
      </c>
      <c r="D615" s="6" t="s">
        <v>30</v>
      </c>
      <c r="E615" s="7">
        <v>3</v>
      </c>
      <c r="F615" s="11">
        <v>3300</v>
      </c>
      <c r="G615" s="11">
        <v>5126.576</v>
      </c>
      <c r="H615" s="9">
        <v>660</v>
      </c>
      <c r="I615" s="5" t="s">
        <v>12</v>
      </c>
    </row>
    <row r="616" spans="1:9" ht="18" customHeight="1" x14ac:dyDescent="0.3">
      <c r="A616" s="2">
        <v>2023</v>
      </c>
      <c r="B616" s="2" t="s">
        <v>35</v>
      </c>
      <c r="C616" s="2" t="s">
        <v>29</v>
      </c>
      <c r="D616" s="6" t="s">
        <v>29</v>
      </c>
      <c r="E616" s="7">
        <v>2</v>
      </c>
      <c r="F616" s="11">
        <v>4577.3</v>
      </c>
      <c r="G616" s="11">
        <v>7392</v>
      </c>
      <c r="H616" s="9">
        <v>915.46</v>
      </c>
      <c r="I616" s="5" t="s">
        <v>12</v>
      </c>
    </row>
    <row r="617" spans="1:9" ht="18" customHeight="1" x14ac:dyDescent="0.3">
      <c r="A617" s="2">
        <v>2023</v>
      </c>
      <c r="B617" s="2" t="s">
        <v>36</v>
      </c>
      <c r="C617" s="2" t="s">
        <v>10</v>
      </c>
      <c r="D617" s="3" t="s">
        <v>11</v>
      </c>
      <c r="E617" s="4">
        <v>3566</v>
      </c>
      <c r="F617" s="9">
        <v>4577.3</v>
      </c>
      <c r="G617" s="9">
        <v>5126.576</v>
      </c>
      <c r="H617" s="9">
        <v>915.46</v>
      </c>
      <c r="I617" s="5" t="s">
        <v>12</v>
      </c>
    </row>
    <row r="618" spans="1:9" ht="18" customHeight="1" x14ac:dyDescent="0.3">
      <c r="A618" s="2">
        <v>2023</v>
      </c>
      <c r="B618" s="2" t="s">
        <v>36</v>
      </c>
      <c r="C618" s="2" t="s">
        <v>10</v>
      </c>
      <c r="D618" s="3" t="s">
        <v>13</v>
      </c>
      <c r="E618" s="4">
        <v>2498</v>
      </c>
      <c r="F618" s="9">
        <v>8000</v>
      </c>
      <c r="G618" s="9">
        <v>8960</v>
      </c>
      <c r="H618" s="9">
        <v>1600</v>
      </c>
      <c r="I618" s="5" t="s">
        <v>12</v>
      </c>
    </row>
    <row r="619" spans="1:9" ht="18" customHeight="1" x14ac:dyDescent="0.3">
      <c r="A619" s="2">
        <v>2023</v>
      </c>
      <c r="B619" s="2" t="s">
        <v>36</v>
      </c>
      <c r="C619" s="2" t="s">
        <v>14</v>
      </c>
      <c r="D619" s="3" t="s">
        <v>15</v>
      </c>
      <c r="E619" s="4">
        <v>1245</v>
      </c>
      <c r="F619" s="9">
        <v>4577.2</v>
      </c>
      <c r="G619" s="9">
        <v>5126.4639999999999</v>
      </c>
      <c r="H619" s="9">
        <v>915.44</v>
      </c>
      <c r="I619" s="5" t="s">
        <v>12</v>
      </c>
    </row>
    <row r="620" spans="1:9" ht="18" customHeight="1" x14ac:dyDescent="0.3">
      <c r="A620" s="2">
        <v>2023</v>
      </c>
      <c r="B620" s="2" t="s">
        <v>36</v>
      </c>
      <c r="C620" s="2" t="s">
        <v>16</v>
      </c>
      <c r="D620" s="6" t="s">
        <v>17</v>
      </c>
      <c r="E620" s="7">
        <v>644</v>
      </c>
      <c r="F620" s="11">
        <v>10000</v>
      </c>
      <c r="G620" s="11">
        <v>6432.72</v>
      </c>
      <c r="H620" s="9">
        <v>2000</v>
      </c>
      <c r="I620" s="5" t="s">
        <v>12</v>
      </c>
    </row>
    <row r="621" spans="1:9" ht="18" customHeight="1" x14ac:dyDescent="0.3">
      <c r="A621" s="2">
        <v>2023</v>
      </c>
      <c r="B621" s="2" t="s">
        <v>36</v>
      </c>
      <c r="C621" s="2" t="s">
        <v>18</v>
      </c>
      <c r="D621" s="6" t="s">
        <v>19</v>
      </c>
      <c r="E621" s="7">
        <v>643</v>
      </c>
      <c r="F621" s="11">
        <v>7000</v>
      </c>
      <c r="G621" s="11">
        <v>7840</v>
      </c>
      <c r="H621" s="9">
        <v>1400</v>
      </c>
      <c r="I621" s="5" t="s">
        <v>12</v>
      </c>
    </row>
    <row r="622" spans="1:9" ht="18" customHeight="1" x14ac:dyDescent="0.3">
      <c r="A622" s="2">
        <v>2023</v>
      </c>
      <c r="B622" s="2" t="s">
        <v>36</v>
      </c>
      <c r="C622" s="2" t="s">
        <v>16</v>
      </c>
      <c r="D622" s="6" t="s">
        <v>20</v>
      </c>
      <c r="E622" s="7">
        <v>455</v>
      </c>
      <c r="F622" s="11">
        <v>8000</v>
      </c>
      <c r="G622" s="11">
        <v>5128.0320000000002</v>
      </c>
      <c r="H622" s="9">
        <v>1600</v>
      </c>
      <c r="I622" s="5" t="s">
        <v>12</v>
      </c>
    </row>
    <row r="623" spans="1:9" ht="18" customHeight="1" x14ac:dyDescent="0.3">
      <c r="A623" s="2">
        <v>2023</v>
      </c>
      <c r="B623" s="2" t="s">
        <v>36</v>
      </c>
      <c r="C623" s="2" t="s">
        <v>18</v>
      </c>
      <c r="D623" s="6" t="s">
        <v>21</v>
      </c>
      <c r="E623" s="8">
        <v>345</v>
      </c>
      <c r="F623" s="12">
        <v>7000</v>
      </c>
      <c r="G623" s="12">
        <v>7840</v>
      </c>
      <c r="H623" s="9">
        <v>1400</v>
      </c>
      <c r="I623" s="5" t="s">
        <v>12</v>
      </c>
    </row>
    <row r="624" spans="1:9" ht="18" customHeight="1" x14ac:dyDescent="0.3">
      <c r="A624" s="2">
        <v>2023</v>
      </c>
      <c r="B624" s="2" t="s">
        <v>36</v>
      </c>
      <c r="C624" s="2" t="s">
        <v>14</v>
      </c>
      <c r="D624" s="3" t="s">
        <v>22</v>
      </c>
      <c r="E624" s="4">
        <v>122</v>
      </c>
      <c r="F624" s="9">
        <v>100</v>
      </c>
      <c r="G624" s="9">
        <v>112</v>
      </c>
      <c r="H624" s="9">
        <v>20</v>
      </c>
      <c r="I624" s="5" t="s">
        <v>12</v>
      </c>
    </row>
    <row r="625" spans="1:9" ht="18" customHeight="1" x14ac:dyDescent="0.3">
      <c r="A625" s="2">
        <v>2023</v>
      </c>
      <c r="B625" s="2" t="s">
        <v>36</v>
      </c>
      <c r="C625" s="2" t="s">
        <v>23</v>
      </c>
      <c r="D625" s="6" t="s">
        <v>24</v>
      </c>
      <c r="E625" s="7">
        <v>78</v>
      </c>
      <c r="F625" s="11">
        <v>2288.6</v>
      </c>
      <c r="G625" s="11">
        <v>5126.4639999999999</v>
      </c>
      <c r="H625" s="9">
        <v>457.72</v>
      </c>
      <c r="I625" s="5" t="s">
        <v>12</v>
      </c>
    </row>
    <row r="626" spans="1:9" ht="18" customHeight="1" x14ac:dyDescent="0.3">
      <c r="A626" s="2">
        <v>2023</v>
      </c>
      <c r="B626" s="2" t="s">
        <v>36</v>
      </c>
      <c r="C626" s="2" t="s">
        <v>23</v>
      </c>
      <c r="D626" s="6" t="s">
        <v>25</v>
      </c>
      <c r="E626" s="7">
        <v>76</v>
      </c>
      <c r="F626" s="11">
        <v>2288.4499999999998</v>
      </c>
      <c r="G626" s="11">
        <v>5126.1279999999997</v>
      </c>
      <c r="H626" s="9">
        <v>457.69</v>
      </c>
      <c r="I626" s="5" t="s">
        <v>12</v>
      </c>
    </row>
    <row r="627" spans="1:9" ht="18" customHeight="1" x14ac:dyDescent="0.3">
      <c r="A627" s="2">
        <v>2023</v>
      </c>
      <c r="B627" s="2" t="s">
        <v>36</v>
      </c>
      <c r="C627" s="2" t="s">
        <v>23</v>
      </c>
      <c r="D627" s="6" t="s">
        <v>26</v>
      </c>
      <c r="E627" s="7">
        <v>46</v>
      </c>
      <c r="F627" s="11">
        <v>100</v>
      </c>
      <c r="G627" s="11">
        <v>224</v>
      </c>
      <c r="H627" s="9">
        <v>20</v>
      </c>
      <c r="I627" s="5" t="s">
        <v>12</v>
      </c>
    </row>
    <row r="628" spans="1:9" ht="18" customHeight="1" x14ac:dyDescent="0.3">
      <c r="A628" s="2">
        <v>2023</v>
      </c>
      <c r="B628" s="2" t="s">
        <v>36</v>
      </c>
      <c r="C628" s="2" t="s">
        <v>23</v>
      </c>
      <c r="D628" s="6" t="s">
        <v>27</v>
      </c>
      <c r="E628" s="7">
        <v>34</v>
      </c>
      <c r="F628" s="11">
        <v>2288.4</v>
      </c>
      <c r="G628" s="11">
        <v>5126.0160000000005</v>
      </c>
      <c r="H628" s="9">
        <v>457.68000000000006</v>
      </c>
      <c r="I628" s="5" t="s">
        <v>12</v>
      </c>
    </row>
    <row r="629" spans="1:9" ht="18" customHeight="1" x14ac:dyDescent="0.3">
      <c r="A629" s="2">
        <v>2023</v>
      </c>
      <c r="B629" s="2" t="s">
        <v>36</v>
      </c>
      <c r="C629" s="2" t="s">
        <v>14</v>
      </c>
      <c r="D629" s="3" t="s">
        <v>28</v>
      </c>
      <c r="E629" s="4">
        <v>7</v>
      </c>
      <c r="F629" s="9">
        <v>200</v>
      </c>
      <c r="G629" s="9">
        <v>224</v>
      </c>
      <c r="H629" s="9">
        <v>40</v>
      </c>
      <c r="I629" s="5" t="s">
        <v>12</v>
      </c>
    </row>
    <row r="630" spans="1:9" ht="18" customHeight="1" x14ac:dyDescent="0.3">
      <c r="A630" s="2">
        <v>2023</v>
      </c>
      <c r="B630" s="2" t="s">
        <v>36</v>
      </c>
      <c r="C630" s="2" t="s">
        <v>29</v>
      </c>
      <c r="D630" s="6" t="s">
        <v>29</v>
      </c>
      <c r="E630" s="7">
        <v>3</v>
      </c>
      <c r="F630" s="11">
        <v>4577.3</v>
      </c>
      <c r="G630" s="11">
        <v>7392</v>
      </c>
      <c r="H630" s="9">
        <v>915.46</v>
      </c>
      <c r="I630" s="5" t="s">
        <v>33</v>
      </c>
    </row>
    <row r="631" spans="1:9" ht="18" customHeight="1" x14ac:dyDescent="0.3">
      <c r="A631" s="2">
        <v>2023</v>
      </c>
      <c r="B631" s="2" t="s">
        <v>36</v>
      </c>
      <c r="C631" s="2" t="s">
        <v>23</v>
      </c>
      <c r="D631" s="6" t="s">
        <v>30</v>
      </c>
      <c r="E631" s="7">
        <v>3</v>
      </c>
      <c r="F631" s="11">
        <v>2288.65</v>
      </c>
      <c r="G631" s="11">
        <v>5126.576</v>
      </c>
      <c r="H631" s="9">
        <v>457.73</v>
      </c>
      <c r="I631" s="5" t="s">
        <v>33</v>
      </c>
    </row>
    <row r="632" spans="1:9" ht="18" customHeight="1" x14ac:dyDescent="0.3">
      <c r="A632" s="2">
        <v>2023</v>
      </c>
      <c r="B632" s="2" t="s">
        <v>37</v>
      </c>
      <c r="C632" s="2" t="s">
        <v>10</v>
      </c>
      <c r="D632" s="3" t="s">
        <v>11</v>
      </c>
      <c r="E632" s="4">
        <v>3566</v>
      </c>
      <c r="F632" s="9">
        <v>4577.3</v>
      </c>
      <c r="G632" s="9">
        <v>5126.576</v>
      </c>
      <c r="H632" s="9">
        <v>915.46</v>
      </c>
      <c r="I632" s="5" t="s">
        <v>33</v>
      </c>
    </row>
    <row r="633" spans="1:9" ht="18" customHeight="1" x14ac:dyDescent="0.3">
      <c r="A633" s="2">
        <v>2023</v>
      </c>
      <c r="B633" s="2" t="s">
        <v>37</v>
      </c>
      <c r="C633" s="2" t="s">
        <v>10</v>
      </c>
      <c r="D633" s="3" t="s">
        <v>13</v>
      </c>
      <c r="E633" s="4">
        <v>2498</v>
      </c>
      <c r="F633" s="9">
        <v>8000</v>
      </c>
      <c r="G633" s="9">
        <v>8960</v>
      </c>
      <c r="H633" s="9">
        <v>1600</v>
      </c>
      <c r="I633" s="5" t="s">
        <v>33</v>
      </c>
    </row>
    <row r="634" spans="1:9" ht="18" customHeight="1" x14ac:dyDescent="0.3">
      <c r="A634" s="2">
        <v>2023</v>
      </c>
      <c r="B634" s="2" t="s">
        <v>37</v>
      </c>
      <c r="C634" s="2" t="s">
        <v>14</v>
      </c>
      <c r="D634" s="3" t="s">
        <v>15</v>
      </c>
      <c r="E634" s="4">
        <v>1245</v>
      </c>
      <c r="F634" s="9">
        <v>4577.2</v>
      </c>
      <c r="G634" s="9">
        <v>5126.4639999999999</v>
      </c>
      <c r="H634" s="9">
        <v>915.44</v>
      </c>
      <c r="I634" s="5" t="s">
        <v>33</v>
      </c>
    </row>
    <row r="635" spans="1:9" ht="18" customHeight="1" x14ac:dyDescent="0.3">
      <c r="A635" s="2">
        <v>2023</v>
      </c>
      <c r="B635" s="2" t="s">
        <v>37</v>
      </c>
      <c r="C635" s="2" t="s">
        <v>16</v>
      </c>
      <c r="D635" s="6" t="s">
        <v>17</v>
      </c>
      <c r="E635" s="7">
        <v>644</v>
      </c>
      <c r="F635" s="11">
        <v>5743.5</v>
      </c>
      <c r="G635" s="11">
        <v>6432.72</v>
      </c>
      <c r="H635" s="9">
        <v>1148.7</v>
      </c>
      <c r="I635" s="5" t="s">
        <v>33</v>
      </c>
    </row>
    <row r="636" spans="1:9" ht="18" customHeight="1" x14ac:dyDescent="0.3">
      <c r="A636" s="2">
        <v>2023</v>
      </c>
      <c r="B636" s="2" t="s">
        <v>37</v>
      </c>
      <c r="C636" s="2" t="s">
        <v>18</v>
      </c>
      <c r="D636" s="6" t="s">
        <v>19</v>
      </c>
      <c r="E636" s="7">
        <v>643</v>
      </c>
      <c r="F636" s="11">
        <v>7000</v>
      </c>
      <c r="G636" s="11">
        <v>7840</v>
      </c>
      <c r="H636" s="9">
        <v>1400</v>
      </c>
      <c r="I636" s="5" t="s">
        <v>33</v>
      </c>
    </row>
    <row r="637" spans="1:9" ht="18" customHeight="1" x14ac:dyDescent="0.3">
      <c r="A637" s="2">
        <v>2023</v>
      </c>
      <c r="B637" s="2" t="s">
        <v>37</v>
      </c>
      <c r="C637" s="2" t="s">
        <v>16</v>
      </c>
      <c r="D637" s="6" t="s">
        <v>20</v>
      </c>
      <c r="E637" s="7">
        <v>455</v>
      </c>
      <c r="F637" s="11">
        <v>4578.6000000000004</v>
      </c>
      <c r="G637" s="11">
        <v>5128.0320000000002</v>
      </c>
      <c r="H637" s="9">
        <v>915.72000000000014</v>
      </c>
      <c r="I637" s="5" t="s">
        <v>33</v>
      </c>
    </row>
    <row r="638" spans="1:9" ht="18" customHeight="1" x14ac:dyDescent="0.3">
      <c r="A638" s="2">
        <v>2023</v>
      </c>
      <c r="B638" s="2" t="s">
        <v>37</v>
      </c>
      <c r="C638" s="2" t="s">
        <v>18</v>
      </c>
      <c r="D638" s="6" t="s">
        <v>21</v>
      </c>
      <c r="E638" s="8">
        <v>345</v>
      </c>
      <c r="F638" s="12">
        <v>7000</v>
      </c>
      <c r="G638" s="12">
        <v>7840</v>
      </c>
      <c r="H638" s="9">
        <v>1400</v>
      </c>
      <c r="I638" s="5" t="s">
        <v>33</v>
      </c>
    </row>
    <row r="639" spans="1:9" ht="18" customHeight="1" x14ac:dyDescent="0.3">
      <c r="A639" s="2">
        <v>2023</v>
      </c>
      <c r="B639" s="2" t="s">
        <v>37</v>
      </c>
      <c r="C639" s="2" t="s">
        <v>14</v>
      </c>
      <c r="D639" s="3" t="s">
        <v>22</v>
      </c>
      <c r="E639" s="4">
        <v>122</v>
      </c>
      <c r="F639" s="9">
        <v>100</v>
      </c>
      <c r="G639" s="9">
        <v>112</v>
      </c>
      <c r="H639" s="9">
        <v>20</v>
      </c>
      <c r="I639" s="5" t="s">
        <v>33</v>
      </c>
    </row>
    <row r="640" spans="1:9" ht="18" customHeight="1" x14ac:dyDescent="0.3">
      <c r="A640" s="2">
        <v>2023</v>
      </c>
      <c r="B640" s="2" t="s">
        <v>37</v>
      </c>
      <c r="C640" s="2" t="s">
        <v>23</v>
      </c>
      <c r="D640" s="6" t="s">
        <v>24</v>
      </c>
      <c r="E640" s="7">
        <v>78</v>
      </c>
      <c r="F640" s="11">
        <v>2288.6</v>
      </c>
      <c r="G640" s="11">
        <v>5126.4639999999999</v>
      </c>
      <c r="H640" s="9">
        <v>457.72</v>
      </c>
      <c r="I640" s="5" t="s">
        <v>33</v>
      </c>
    </row>
    <row r="641" spans="1:9" ht="18" customHeight="1" x14ac:dyDescent="0.3">
      <c r="A641" s="2">
        <v>2023</v>
      </c>
      <c r="B641" s="2" t="s">
        <v>37</v>
      </c>
      <c r="C641" s="2" t="s">
        <v>23</v>
      </c>
      <c r="D641" s="6" t="s">
        <v>25</v>
      </c>
      <c r="E641" s="7">
        <v>76</v>
      </c>
      <c r="F641" s="11">
        <v>2288.4499999999998</v>
      </c>
      <c r="G641" s="11">
        <v>5126.1279999999997</v>
      </c>
      <c r="H641" s="9">
        <v>457.69</v>
      </c>
      <c r="I641" s="5" t="s">
        <v>33</v>
      </c>
    </row>
    <row r="642" spans="1:9" ht="18" customHeight="1" x14ac:dyDescent="0.3">
      <c r="A642" s="2">
        <v>2023</v>
      </c>
      <c r="B642" s="2" t="s">
        <v>37</v>
      </c>
      <c r="C642" s="2" t="s">
        <v>23</v>
      </c>
      <c r="D642" s="6" t="s">
        <v>26</v>
      </c>
      <c r="E642" s="7">
        <v>46</v>
      </c>
      <c r="F642" s="11">
        <v>100</v>
      </c>
      <c r="G642" s="11">
        <v>224</v>
      </c>
      <c r="H642" s="9">
        <v>20</v>
      </c>
      <c r="I642" s="5" t="s">
        <v>33</v>
      </c>
    </row>
    <row r="643" spans="1:9" ht="18" customHeight="1" x14ac:dyDescent="0.3">
      <c r="A643" s="2">
        <v>2023</v>
      </c>
      <c r="B643" s="2" t="s">
        <v>37</v>
      </c>
      <c r="C643" s="2" t="s">
        <v>23</v>
      </c>
      <c r="D643" s="6" t="s">
        <v>27</v>
      </c>
      <c r="E643" s="7">
        <v>34</v>
      </c>
      <c r="F643" s="11">
        <v>2288.4</v>
      </c>
      <c r="G643" s="11">
        <v>5126.0160000000005</v>
      </c>
      <c r="H643" s="9">
        <v>457.68000000000006</v>
      </c>
      <c r="I643" s="5" t="s">
        <v>33</v>
      </c>
    </row>
    <row r="644" spans="1:9" ht="18" customHeight="1" x14ac:dyDescent="0.3">
      <c r="A644" s="2">
        <v>2023</v>
      </c>
      <c r="B644" s="2" t="s">
        <v>37</v>
      </c>
      <c r="C644" s="2" t="s">
        <v>14</v>
      </c>
      <c r="D644" s="3" t="s">
        <v>28</v>
      </c>
      <c r="E644" s="4">
        <v>7</v>
      </c>
      <c r="F644" s="9">
        <v>200</v>
      </c>
      <c r="G644" s="9">
        <v>224</v>
      </c>
      <c r="H644" s="9">
        <v>40</v>
      </c>
      <c r="I644" s="5" t="s">
        <v>33</v>
      </c>
    </row>
    <row r="645" spans="1:9" ht="18" customHeight="1" x14ac:dyDescent="0.3">
      <c r="A645" s="2">
        <v>2023</v>
      </c>
      <c r="B645" s="2" t="s">
        <v>37</v>
      </c>
      <c r="C645" s="2" t="s">
        <v>23</v>
      </c>
      <c r="D645" s="6" t="s">
        <v>30</v>
      </c>
      <c r="E645" s="7">
        <v>3</v>
      </c>
      <c r="F645" s="11">
        <v>2288.65</v>
      </c>
      <c r="G645" s="11">
        <v>5126.576</v>
      </c>
      <c r="H645" s="9">
        <v>457.73</v>
      </c>
      <c r="I645" s="5" t="s">
        <v>33</v>
      </c>
    </row>
    <row r="646" spans="1:9" ht="18" customHeight="1" x14ac:dyDescent="0.3">
      <c r="A646" s="2">
        <v>2023</v>
      </c>
      <c r="B646" s="2" t="s">
        <v>37</v>
      </c>
      <c r="C646" s="2" t="s">
        <v>29</v>
      </c>
      <c r="D646" s="6" t="s">
        <v>29</v>
      </c>
      <c r="E646" s="7">
        <v>2</v>
      </c>
      <c r="F646" s="11">
        <v>6600</v>
      </c>
      <c r="G646" s="11">
        <v>7392</v>
      </c>
      <c r="H646" s="9">
        <v>1320</v>
      </c>
      <c r="I646" s="5" t="s">
        <v>12</v>
      </c>
    </row>
    <row r="647" spans="1:9" ht="18" customHeight="1" x14ac:dyDescent="0.3">
      <c r="A647" s="2">
        <v>2023</v>
      </c>
      <c r="B647" s="2" t="s">
        <v>38</v>
      </c>
      <c r="C647" s="2" t="s">
        <v>10</v>
      </c>
      <c r="D647" s="3" t="s">
        <v>11</v>
      </c>
      <c r="E647" s="4">
        <v>3566</v>
      </c>
      <c r="F647" s="9">
        <v>4577.3</v>
      </c>
      <c r="G647" s="9">
        <v>5126.576</v>
      </c>
      <c r="H647" s="9">
        <v>915.46</v>
      </c>
      <c r="I647" s="5" t="s">
        <v>12</v>
      </c>
    </row>
    <row r="648" spans="1:9" ht="18" customHeight="1" x14ac:dyDescent="0.3">
      <c r="A648" s="2">
        <v>2023</v>
      </c>
      <c r="B648" s="2" t="s">
        <v>38</v>
      </c>
      <c r="C648" s="2" t="s">
        <v>10</v>
      </c>
      <c r="D648" s="3" t="s">
        <v>13</v>
      </c>
      <c r="E648" s="4">
        <v>2498</v>
      </c>
      <c r="F648" s="9">
        <v>8000</v>
      </c>
      <c r="G648" s="9">
        <v>8960</v>
      </c>
      <c r="H648" s="9">
        <v>1600</v>
      </c>
      <c r="I648" s="5" t="s">
        <v>12</v>
      </c>
    </row>
    <row r="649" spans="1:9" ht="18" customHeight="1" x14ac:dyDescent="0.3">
      <c r="A649" s="2">
        <v>2023</v>
      </c>
      <c r="B649" s="2" t="s">
        <v>38</v>
      </c>
      <c r="C649" s="2" t="s">
        <v>14</v>
      </c>
      <c r="D649" s="3" t="s">
        <v>15</v>
      </c>
      <c r="E649" s="4">
        <v>1245</v>
      </c>
      <c r="F649" s="9">
        <v>4577.2</v>
      </c>
      <c r="G649" s="9">
        <v>5126.4639999999999</v>
      </c>
      <c r="H649" s="9">
        <v>915.44</v>
      </c>
      <c r="I649" s="5" t="s">
        <v>12</v>
      </c>
    </row>
    <row r="650" spans="1:9" ht="18" customHeight="1" x14ac:dyDescent="0.3">
      <c r="A650" s="2">
        <v>2023</v>
      </c>
      <c r="B650" s="2" t="s">
        <v>38</v>
      </c>
      <c r="C650" s="2" t="s">
        <v>16</v>
      </c>
      <c r="D650" s="6" t="s">
        <v>17</v>
      </c>
      <c r="E650" s="7">
        <v>644</v>
      </c>
      <c r="F650" s="11">
        <v>5743.5</v>
      </c>
      <c r="G650" s="11">
        <v>6432.72</v>
      </c>
      <c r="H650" s="9">
        <v>1148.7</v>
      </c>
      <c r="I650" s="5" t="s">
        <v>12</v>
      </c>
    </row>
    <row r="651" spans="1:9" ht="18" customHeight="1" x14ac:dyDescent="0.3">
      <c r="A651" s="2">
        <v>2023</v>
      </c>
      <c r="B651" s="2" t="s">
        <v>38</v>
      </c>
      <c r="C651" s="2" t="s">
        <v>18</v>
      </c>
      <c r="D651" s="6" t="s">
        <v>19</v>
      </c>
      <c r="E651" s="7">
        <v>643</v>
      </c>
      <c r="F651" s="11">
        <v>7000</v>
      </c>
      <c r="G651" s="11">
        <v>7840</v>
      </c>
      <c r="H651" s="9">
        <v>1400</v>
      </c>
      <c r="I651" s="5" t="s">
        <v>33</v>
      </c>
    </row>
    <row r="652" spans="1:9" ht="18" customHeight="1" x14ac:dyDescent="0.3">
      <c r="A652" s="2">
        <v>2023</v>
      </c>
      <c r="B652" s="2" t="s">
        <v>38</v>
      </c>
      <c r="C652" s="2" t="s">
        <v>16</v>
      </c>
      <c r="D652" s="6" t="s">
        <v>20</v>
      </c>
      <c r="E652" s="7">
        <v>455</v>
      </c>
      <c r="F652" s="11">
        <v>5036.46</v>
      </c>
      <c r="G652" s="11">
        <v>5128.0320000000002</v>
      </c>
      <c r="H652" s="9">
        <v>1007.292</v>
      </c>
      <c r="I652" s="5" t="s">
        <v>33</v>
      </c>
    </row>
    <row r="653" spans="1:9" ht="18" customHeight="1" x14ac:dyDescent="0.3">
      <c r="A653" s="2">
        <v>2023</v>
      </c>
      <c r="B653" s="2" t="s">
        <v>38</v>
      </c>
      <c r="C653" s="2" t="s">
        <v>18</v>
      </c>
      <c r="D653" s="6" t="s">
        <v>21</v>
      </c>
      <c r="E653" s="8">
        <v>345</v>
      </c>
      <c r="F653" s="12">
        <v>7700</v>
      </c>
      <c r="G653" s="12">
        <v>7840</v>
      </c>
      <c r="H653" s="9">
        <v>1540</v>
      </c>
      <c r="I653" s="5" t="s">
        <v>33</v>
      </c>
    </row>
    <row r="654" spans="1:9" ht="18" customHeight="1" x14ac:dyDescent="0.3">
      <c r="A654" s="2">
        <v>2023</v>
      </c>
      <c r="B654" s="2" t="s">
        <v>38</v>
      </c>
      <c r="C654" s="2" t="s">
        <v>14</v>
      </c>
      <c r="D654" s="3" t="s">
        <v>22</v>
      </c>
      <c r="E654" s="4">
        <v>122</v>
      </c>
      <c r="F654" s="9">
        <v>110</v>
      </c>
      <c r="G654" s="9">
        <v>112</v>
      </c>
      <c r="H654" s="9">
        <v>22</v>
      </c>
      <c r="I654" s="5" t="s">
        <v>33</v>
      </c>
    </row>
    <row r="655" spans="1:9" ht="18" customHeight="1" x14ac:dyDescent="0.3">
      <c r="A655" s="2">
        <v>2023</v>
      </c>
      <c r="B655" s="2" t="s">
        <v>38</v>
      </c>
      <c r="C655" s="2" t="s">
        <v>23</v>
      </c>
      <c r="D655" s="6" t="s">
        <v>24</v>
      </c>
      <c r="E655" s="7">
        <v>78</v>
      </c>
      <c r="F655" s="11">
        <v>2517.46</v>
      </c>
      <c r="G655" s="11">
        <v>5126.4639999999999</v>
      </c>
      <c r="H655" s="9">
        <v>503.49200000000002</v>
      </c>
      <c r="I655" s="5" t="s">
        <v>33</v>
      </c>
    </row>
    <row r="656" spans="1:9" ht="18" customHeight="1" x14ac:dyDescent="0.3">
      <c r="A656" s="2">
        <v>2023</v>
      </c>
      <c r="B656" s="2" t="s">
        <v>38</v>
      </c>
      <c r="C656" s="2" t="s">
        <v>23</v>
      </c>
      <c r="D656" s="6" t="s">
        <v>25</v>
      </c>
      <c r="E656" s="7">
        <v>76</v>
      </c>
      <c r="F656" s="11">
        <v>2517.2949999999996</v>
      </c>
      <c r="G656" s="11">
        <v>5126.1279999999997</v>
      </c>
      <c r="H656" s="9">
        <v>503.45899999999995</v>
      </c>
      <c r="I656" s="5" t="s">
        <v>33</v>
      </c>
    </row>
    <row r="657" spans="1:9" ht="18" customHeight="1" x14ac:dyDescent="0.3">
      <c r="A657" s="2">
        <v>2023</v>
      </c>
      <c r="B657" s="2" t="s">
        <v>38</v>
      </c>
      <c r="C657" s="2" t="s">
        <v>23</v>
      </c>
      <c r="D657" s="6" t="s">
        <v>26</v>
      </c>
      <c r="E657" s="7">
        <v>46</v>
      </c>
      <c r="F657" s="11">
        <v>115</v>
      </c>
      <c r="G657" s="11">
        <v>224</v>
      </c>
      <c r="H657" s="9">
        <v>23</v>
      </c>
      <c r="I657" s="5" t="s">
        <v>33</v>
      </c>
    </row>
    <row r="658" spans="1:9" ht="18" customHeight="1" x14ac:dyDescent="0.3">
      <c r="A658" s="2">
        <v>2023</v>
      </c>
      <c r="B658" s="2" t="s">
        <v>38</v>
      </c>
      <c r="C658" s="2" t="s">
        <v>23</v>
      </c>
      <c r="D658" s="6" t="s">
        <v>27</v>
      </c>
      <c r="E658" s="7">
        <v>34</v>
      </c>
      <c r="F658" s="11">
        <v>2631.66</v>
      </c>
      <c r="G658" s="11">
        <v>5126.0160000000005</v>
      </c>
      <c r="H658" s="9">
        <v>526.33199999999999</v>
      </c>
      <c r="I658" s="5" t="s">
        <v>33</v>
      </c>
    </row>
    <row r="659" spans="1:9" ht="18" customHeight="1" x14ac:dyDescent="0.3">
      <c r="A659" s="2">
        <v>2023</v>
      </c>
      <c r="B659" s="2" t="s">
        <v>38</v>
      </c>
      <c r="C659" s="2" t="s">
        <v>14</v>
      </c>
      <c r="D659" s="3" t="s">
        <v>28</v>
      </c>
      <c r="E659" s="4">
        <v>7</v>
      </c>
      <c r="F659" s="9">
        <v>230</v>
      </c>
      <c r="G659" s="9">
        <v>224</v>
      </c>
      <c r="H659" s="9">
        <v>46</v>
      </c>
      <c r="I659" s="5" t="s">
        <v>33</v>
      </c>
    </row>
    <row r="660" spans="1:9" ht="18" customHeight="1" x14ac:dyDescent="0.3">
      <c r="A660" s="2">
        <v>2023</v>
      </c>
      <c r="B660" s="2" t="s">
        <v>38</v>
      </c>
      <c r="C660" s="2" t="s">
        <v>23</v>
      </c>
      <c r="D660" s="6" t="s">
        <v>30</v>
      </c>
      <c r="E660" s="7">
        <v>3</v>
      </c>
      <c r="F660" s="11">
        <v>2631.9475000000002</v>
      </c>
      <c r="G660" s="11">
        <v>5126.576</v>
      </c>
      <c r="H660" s="9">
        <v>526.38950000000011</v>
      </c>
      <c r="I660" s="5" t="s">
        <v>12</v>
      </c>
    </row>
    <row r="661" spans="1:9" ht="18" customHeight="1" x14ac:dyDescent="0.3">
      <c r="A661" s="2">
        <v>2023</v>
      </c>
      <c r="B661" s="2" t="s">
        <v>38</v>
      </c>
      <c r="C661" s="2" t="s">
        <v>29</v>
      </c>
      <c r="D661" s="6" t="s">
        <v>29</v>
      </c>
      <c r="E661" s="7">
        <v>2</v>
      </c>
      <c r="F661" s="11">
        <v>7590</v>
      </c>
      <c r="G661" s="11">
        <v>7392</v>
      </c>
      <c r="H661" s="9">
        <v>1518</v>
      </c>
      <c r="I661" s="5" t="s">
        <v>33</v>
      </c>
    </row>
    <row r="662" spans="1:9" ht="18" customHeight="1" x14ac:dyDescent="0.3">
      <c r="A662" s="2">
        <v>2023</v>
      </c>
      <c r="B662" s="2" t="s">
        <v>39</v>
      </c>
      <c r="C662" s="2" t="s">
        <v>10</v>
      </c>
      <c r="D662" s="3" t="s">
        <v>11</v>
      </c>
      <c r="E662" s="4">
        <v>3566</v>
      </c>
      <c r="F662" s="9">
        <v>4577.3</v>
      </c>
      <c r="G662" s="9">
        <v>5126.576</v>
      </c>
      <c r="H662" s="9">
        <v>915.46</v>
      </c>
      <c r="I662" s="5" t="s">
        <v>33</v>
      </c>
    </row>
    <row r="663" spans="1:9" ht="18" customHeight="1" x14ac:dyDescent="0.3">
      <c r="A663" s="2">
        <v>2023</v>
      </c>
      <c r="B663" s="2" t="s">
        <v>39</v>
      </c>
      <c r="C663" s="2" t="s">
        <v>10</v>
      </c>
      <c r="D663" s="3" t="s">
        <v>13</v>
      </c>
      <c r="E663" s="4">
        <v>2498</v>
      </c>
      <c r="F663" s="9">
        <v>8000</v>
      </c>
      <c r="G663" s="9">
        <v>8960</v>
      </c>
      <c r="H663" s="9">
        <v>1600</v>
      </c>
      <c r="I663" s="5" t="s">
        <v>33</v>
      </c>
    </row>
    <row r="664" spans="1:9" ht="18" customHeight="1" x14ac:dyDescent="0.3">
      <c r="A664" s="2">
        <v>2023</v>
      </c>
      <c r="B664" s="2" t="s">
        <v>39</v>
      </c>
      <c r="C664" s="2" t="s">
        <v>14</v>
      </c>
      <c r="D664" s="3" t="s">
        <v>15</v>
      </c>
      <c r="E664" s="4">
        <v>1245</v>
      </c>
      <c r="F664" s="9">
        <v>4577.2</v>
      </c>
      <c r="G664" s="9">
        <v>5126.4639999999999</v>
      </c>
      <c r="H664" s="9">
        <v>915.44</v>
      </c>
      <c r="I664" s="5" t="s">
        <v>33</v>
      </c>
    </row>
    <row r="665" spans="1:9" ht="18" customHeight="1" x14ac:dyDescent="0.3">
      <c r="A665" s="2">
        <v>2023</v>
      </c>
      <c r="B665" s="2" t="s">
        <v>39</v>
      </c>
      <c r="C665" s="2" t="s">
        <v>16</v>
      </c>
      <c r="D665" s="6" t="s">
        <v>17</v>
      </c>
      <c r="E665" s="7">
        <v>644</v>
      </c>
      <c r="F665" s="11">
        <v>5743.5</v>
      </c>
      <c r="G665" s="11">
        <v>6432.72</v>
      </c>
      <c r="H665" s="9">
        <v>1148.7</v>
      </c>
      <c r="I665" s="5" t="s">
        <v>33</v>
      </c>
    </row>
    <row r="666" spans="1:9" ht="18" customHeight="1" x14ac:dyDescent="0.3">
      <c r="A666" s="2">
        <v>2023</v>
      </c>
      <c r="B666" s="2" t="s">
        <v>39</v>
      </c>
      <c r="C666" s="2" t="s">
        <v>18</v>
      </c>
      <c r="D666" s="6" t="s">
        <v>19</v>
      </c>
      <c r="E666" s="7">
        <v>643</v>
      </c>
      <c r="F666" s="11">
        <v>7000</v>
      </c>
      <c r="G666" s="11">
        <v>7840</v>
      </c>
      <c r="H666" s="9">
        <v>1400</v>
      </c>
      <c r="I666" s="5" t="s">
        <v>33</v>
      </c>
    </row>
    <row r="667" spans="1:9" ht="18" customHeight="1" x14ac:dyDescent="0.3">
      <c r="A667" s="2">
        <v>2023</v>
      </c>
      <c r="B667" s="2" t="s">
        <v>39</v>
      </c>
      <c r="C667" s="2" t="s">
        <v>16</v>
      </c>
      <c r="D667" s="6" t="s">
        <v>20</v>
      </c>
      <c r="E667" s="7">
        <v>455</v>
      </c>
      <c r="F667" s="11">
        <v>4578.6000000000004</v>
      </c>
      <c r="G667" s="11">
        <v>5128.0320000000002</v>
      </c>
      <c r="H667" s="9">
        <v>915.72000000000014</v>
      </c>
      <c r="I667" s="5" t="s">
        <v>33</v>
      </c>
    </row>
    <row r="668" spans="1:9" ht="18" customHeight="1" x14ac:dyDescent="0.3">
      <c r="A668" s="2">
        <v>2023</v>
      </c>
      <c r="B668" s="2" t="s">
        <v>39</v>
      </c>
      <c r="C668" s="2" t="s">
        <v>18</v>
      </c>
      <c r="D668" s="6" t="s">
        <v>21</v>
      </c>
      <c r="E668" s="8">
        <v>345</v>
      </c>
      <c r="F668" s="12">
        <v>7000</v>
      </c>
      <c r="G668" s="12">
        <v>7840</v>
      </c>
      <c r="H668" s="9">
        <v>1400</v>
      </c>
      <c r="I668" s="5" t="s">
        <v>33</v>
      </c>
    </row>
    <row r="669" spans="1:9" ht="18" customHeight="1" x14ac:dyDescent="0.3">
      <c r="A669" s="2">
        <v>2023</v>
      </c>
      <c r="B669" s="2" t="s">
        <v>39</v>
      </c>
      <c r="C669" s="2" t="s">
        <v>14</v>
      </c>
      <c r="D669" s="3" t="s">
        <v>22</v>
      </c>
      <c r="E669" s="4">
        <v>122</v>
      </c>
      <c r="F669" s="9">
        <v>100</v>
      </c>
      <c r="G669" s="9">
        <v>112</v>
      </c>
      <c r="H669" s="9">
        <v>20</v>
      </c>
      <c r="I669" s="5" t="s">
        <v>33</v>
      </c>
    </row>
    <row r="670" spans="1:9" ht="18" customHeight="1" x14ac:dyDescent="0.3">
      <c r="A670" s="2">
        <v>2023</v>
      </c>
      <c r="B670" s="2" t="s">
        <v>39</v>
      </c>
      <c r="C670" s="2" t="s">
        <v>23</v>
      </c>
      <c r="D670" s="6" t="s">
        <v>24</v>
      </c>
      <c r="E670" s="7">
        <v>78</v>
      </c>
      <c r="F670" s="11">
        <v>2288.6</v>
      </c>
      <c r="G670" s="11">
        <v>5126.4639999999999</v>
      </c>
      <c r="H670" s="9">
        <v>457.72</v>
      </c>
      <c r="I670" s="5" t="s">
        <v>33</v>
      </c>
    </row>
    <row r="671" spans="1:9" ht="18" customHeight="1" x14ac:dyDescent="0.3">
      <c r="A671" s="2">
        <v>2023</v>
      </c>
      <c r="B671" s="2" t="s">
        <v>39</v>
      </c>
      <c r="C671" s="2" t="s">
        <v>23</v>
      </c>
      <c r="D671" s="6" t="s">
        <v>25</v>
      </c>
      <c r="E671" s="7">
        <v>76</v>
      </c>
      <c r="F671" s="11">
        <v>2288.4499999999998</v>
      </c>
      <c r="G671" s="11">
        <v>5126.1279999999997</v>
      </c>
      <c r="H671" s="9">
        <v>457.69</v>
      </c>
      <c r="I671" s="5" t="s">
        <v>33</v>
      </c>
    </row>
    <row r="672" spans="1:9" ht="18" customHeight="1" x14ac:dyDescent="0.3">
      <c r="A672" s="2">
        <v>2023</v>
      </c>
      <c r="B672" s="2" t="s">
        <v>39</v>
      </c>
      <c r="C672" s="2" t="s">
        <v>23</v>
      </c>
      <c r="D672" s="6" t="s">
        <v>26</v>
      </c>
      <c r="E672" s="7">
        <v>46</v>
      </c>
      <c r="F672" s="11">
        <v>100</v>
      </c>
      <c r="G672" s="11">
        <v>224</v>
      </c>
      <c r="H672" s="9">
        <v>20</v>
      </c>
      <c r="I672" s="5" t="s">
        <v>33</v>
      </c>
    </row>
    <row r="673" spans="1:9" ht="18" customHeight="1" x14ac:dyDescent="0.3">
      <c r="A673" s="2">
        <v>2023</v>
      </c>
      <c r="B673" s="2" t="s">
        <v>39</v>
      </c>
      <c r="C673" s="2" t="s">
        <v>23</v>
      </c>
      <c r="D673" s="6" t="s">
        <v>27</v>
      </c>
      <c r="E673" s="7">
        <v>34</v>
      </c>
      <c r="F673" s="11">
        <v>2746.08</v>
      </c>
      <c r="G673" s="11">
        <v>5126.0160000000005</v>
      </c>
      <c r="H673" s="9">
        <v>549.21600000000001</v>
      </c>
      <c r="I673" s="5" t="s">
        <v>33</v>
      </c>
    </row>
    <row r="674" spans="1:9" ht="18" customHeight="1" x14ac:dyDescent="0.3">
      <c r="A674" s="2">
        <v>2023</v>
      </c>
      <c r="B674" s="2" t="s">
        <v>39</v>
      </c>
      <c r="C674" s="2" t="s">
        <v>14</v>
      </c>
      <c r="D674" s="3" t="s">
        <v>28</v>
      </c>
      <c r="E674" s="4">
        <v>7</v>
      </c>
      <c r="F674" s="9">
        <v>240</v>
      </c>
      <c r="G674" s="9">
        <v>224</v>
      </c>
      <c r="H674" s="9">
        <v>48</v>
      </c>
      <c r="I674" s="5" t="s">
        <v>33</v>
      </c>
    </row>
    <row r="675" spans="1:9" ht="18" customHeight="1" x14ac:dyDescent="0.3">
      <c r="A675" s="2">
        <v>2023</v>
      </c>
      <c r="B675" s="2" t="s">
        <v>39</v>
      </c>
      <c r="C675" s="2" t="s">
        <v>23</v>
      </c>
      <c r="D675" s="6" t="s">
        <v>30</v>
      </c>
      <c r="E675" s="7">
        <v>3</v>
      </c>
      <c r="F675" s="11">
        <v>2746.38</v>
      </c>
      <c r="G675" s="11">
        <v>5126.576</v>
      </c>
      <c r="H675" s="9">
        <v>549.27600000000007</v>
      </c>
      <c r="I675" s="5" t="s">
        <v>33</v>
      </c>
    </row>
    <row r="676" spans="1:9" ht="18" customHeight="1" x14ac:dyDescent="0.3">
      <c r="A676" s="2">
        <v>2023</v>
      </c>
      <c r="B676" s="2" t="s">
        <v>39</v>
      </c>
      <c r="C676" s="2" t="s">
        <v>29</v>
      </c>
      <c r="D676" s="6" t="s">
        <v>29</v>
      </c>
      <c r="E676" s="7">
        <v>2</v>
      </c>
      <c r="F676" s="11">
        <v>7920</v>
      </c>
      <c r="G676" s="11">
        <v>7392</v>
      </c>
      <c r="H676" s="9">
        <v>1584</v>
      </c>
      <c r="I676" s="5" t="s">
        <v>33</v>
      </c>
    </row>
    <row r="677" spans="1:9" ht="18" customHeight="1" x14ac:dyDescent="0.3">
      <c r="A677" s="2">
        <v>2023</v>
      </c>
      <c r="B677" s="2" t="s">
        <v>40</v>
      </c>
      <c r="C677" s="2" t="s">
        <v>10</v>
      </c>
      <c r="D677" s="3" t="s">
        <v>11</v>
      </c>
      <c r="E677" s="4">
        <v>3566</v>
      </c>
      <c r="F677" s="9">
        <v>5035.0300000000007</v>
      </c>
      <c r="G677" s="9">
        <v>5126.576</v>
      </c>
      <c r="H677" s="9">
        <v>1007.0060000000002</v>
      </c>
      <c r="I677" s="5" t="s">
        <v>33</v>
      </c>
    </row>
    <row r="678" spans="1:9" ht="18" customHeight="1" x14ac:dyDescent="0.3">
      <c r="A678" s="2">
        <v>2023</v>
      </c>
      <c r="B678" s="2" t="s">
        <v>40</v>
      </c>
      <c r="C678" s="2" t="s">
        <v>10</v>
      </c>
      <c r="D678" s="3" t="s">
        <v>13</v>
      </c>
      <c r="E678" s="4">
        <v>2498</v>
      </c>
      <c r="F678" s="9">
        <v>9200</v>
      </c>
      <c r="G678" s="9">
        <v>8960</v>
      </c>
      <c r="H678" s="9">
        <v>1840</v>
      </c>
      <c r="I678" s="5" t="s">
        <v>33</v>
      </c>
    </row>
    <row r="679" spans="1:9" ht="18" customHeight="1" x14ac:dyDescent="0.3">
      <c r="A679" s="2">
        <v>2023</v>
      </c>
      <c r="B679" s="2" t="s">
        <v>40</v>
      </c>
      <c r="C679" s="2" t="s">
        <v>14</v>
      </c>
      <c r="D679" s="3" t="s">
        <v>15</v>
      </c>
      <c r="E679" s="4">
        <v>1245</v>
      </c>
      <c r="F679" s="9">
        <v>5263.78</v>
      </c>
      <c r="G679" s="9">
        <v>5126.4639999999999</v>
      </c>
      <c r="H679" s="9">
        <v>1052.7560000000001</v>
      </c>
      <c r="I679" s="5" t="s">
        <v>33</v>
      </c>
    </row>
    <row r="680" spans="1:9" ht="18" customHeight="1" x14ac:dyDescent="0.3">
      <c r="A680" s="2">
        <v>2023</v>
      </c>
      <c r="B680" s="2" t="s">
        <v>40</v>
      </c>
      <c r="C680" s="2" t="s">
        <v>16</v>
      </c>
      <c r="D680" s="6" t="s">
        <v>17</v>
      </c>
      <c r="E680" s="7">
        <v>644</v>
      </c>
      <c r="F680" s="11">
        <v>6605.0249999999996</v>
      </c>
      <c r="G680" s="11">
        <v>6432.72</v>
      </c>
      <c r="H680" s="9">
        <v>1321.0050000000001</v>
      </c>
      <c r="I680" s="5" t="s">
        <v>33</v>
      </c>
    </row>
    <row r="681" spans="1:9" ht="18" customHeight="1" x14ac:dyDescent="0.3">
      <c r="A681" s="2">
        <v>2023</v>
      </c>
      <c r="B681" s="2" t="s">
        <v>40</v>
      </c>
      <c r="C681" s="2" t="s">
        <v>18</v>
      </c>
      <c r="D681" s="6" t="s">
        <v>19</v>
      </c>
      <c r="E681" s="7">
        <v>643</v>
      </c>
      <c r="F681" s="11">
        <v>8400</v>
      </c>
      <c r="G681" s="11">
        <v>7840</v>
      </c>
      <c r="H681" s="9">
        <v>1680</v>
      </c>
      <c r="I681" s="5" t="s">
        <v>33</v>
      </c>
    </row>
    <row r="682" spans="1:9" ht="18" customHeight="1" x14ac:dyDescent="0.3">
      <c r="A682" s="2">
        <v>2023</v>
      </c>
      <c r="B682" s="2" t="s">
        <v>40</v>
      </c>
      <c r="C682" s="2" t="s">
        <v>16</v>
      </c>
      <c r="D682" s="6" t="s">
        <v>20</v>
      </c>
      <c r="E682" s="7">
        <v>455</v>
      </c>
      <c r="F682" s="11">
        <v>5494.3200000000006</v>
      </c>
      <c r="G682" s="11">
        <v>5128.0320000000002</v>
      </c>
      <c r="H682" s="9">
        <v>1098.8640000000003</v>
      </c>
      <c r="I682" s="5" t="s">
        <v>33</v>
      </c>
    </row>
    <row r="683" spans="1:9" ht="18" customHeight="1" x14ac:dyDescent="0.3">
      <c r="A683" s="2">
        <v>2023</v>
      </c>
      <c r="B683" s="2" t="s">
        <v>40</v>
      </c>
      <c r="C683" s="2" t="s">
        <v>18</v>
      </c>
      <c r="D683" s="6" t="s">
        <v>21</v>
      </c>
      <c r="E683" s="8">
        <v>345</v>
      </c>
      <c r="F683" s="12">
        <v>8400</v>
      </c>
      <c r="G683" s="12">
        <v>7840</v>
      </c>
      <c r="H683" s="9">
        <v>1680</v>
      </c>
      <c r="I683" s="5" t="s">
        <v>33</v>
      </c>
    </row>
    <row r="684" spans="1:9" ht="18" customHeight="1" x14ac:dyDescent="0.3">
      <c r="A684" s="2">
        <v>2023</v>
      </c>
      <c r="B684" s="2" t="s">
        <v>40</v>
      </c>
      <c r="C684" s="2" t="s">
        <v>14</v>
      </c>
      <c r="D684" s="3" t="s">
        <v>22</v>
      </c>
      <c r="E684" s="4">
        <v>122</v>
      </c>
      <c r="F684" s="9">
        <v>120</v>
      </c>
      <c r="G684" s="9">
        <v>112</v>
      </c>
      <c r="H684" s="9">
        <v>24</v>
      </c>
      <c r="I684" s="5" t="s">
        <v>33</v>
      </c>
    </row>
    <row r="685" spans="1:9" ht="18" customHeight="1" x14ac:dyDescent="0.3">
      <c r="A685" s="2">
        <v>2023</v>
      </c>
      <c r="B685" s="2" t="s">
        <v>40</v>
      </c>
      <c r="C685" s="2" t="s">
        <v>23</v>
      </c>
      <c r="D685" s="6" t="s">
        <v>24</v>
      </c>
      <c r="E685" s="7">
        <v>78</v>
      </c>
      <c r="F685" s="11">
        <v>2517.46</v>
      </c>
      <c r="G685" s="11">
        <v>5126.4639999999999</v>
      </c>
      <c r="H685" s="9">
        <v>503.49200000000002</v>
      </c>
      <c r="I685" s="5" t="s">
        <v>33</v>
      </c>
    </row>
    <row r="686" spans="1:9" ht="18" customHeight="1" x14ac:dyDescent="0.3">
      <c r="A686" s="2">
        <v>2023</v>
      </c>
      <c r="B686" s="2" t="s">
        <v>40</v>
      </c>
      <c r="C686" s="2" t="s">
        <v>23</v>
      </c>
      <c r="D686" s="6" t="s">
        <v>25</v>
      </c>
      <c r="E686" s="7">
        <v>76</v>
      </c>
      <c r="F686" s="11">
        <v>2517.2949999999996</v>
      </c>
      <c r="G686" s="11">
        <v>5126.1279999999997</v>
      </c>
      <c r="H686" s="9">
        <v>503.45899999999995</v>
      </c>
      <c r="I686" s="5" t="s">
        <v>33</v>
      </c>
    </row>
    <row r="687" spans="1:9" ht="18" customHeight="1" x14ac:dyDescent="0.3">
      <c r="A687" s="2">
        <v>2023</v>
      </c>
      <c r="B687" s="2" t="s">
        <v>40</v>
      </c>
      <c r="C687" s="2" t="s">
        <v>23</v>
      </c>
      <c r="D687" s="6" t="s">
        <v>26</v>
      </c>
      <c r="E687" s="7">
        <v>46</v>
      </c>
      <c r="F687" s="11">
        <v>110</v>
      </c>
      <c r="G687" s="11">
        <v>224</v>
      </c>
      <c r="H687" s="9">
        <v>22</v>
      </c>
      <c r="I687" s="5" t="s">
        <v>33</v>
      </c>
    </row>
    <row r="688" spans="1:9" ht="18" customHeight="1" x14ac:dyDescent="0.3">
      <c r="A688" s="2">
        <v>2023</v>
      </c>
      <c r="B688" s="2" t="s">
        <v>40</v>
      </c>
      <c r="C688" s="2" t="s">
        <v>23</v>
      </c>
      <c r="D688" s="6" t="s">
        <v>27</v>
      </c>
      <c r="E688" s="7">
        <v>34</v>
      </c>
      <c r="F688" s="11">
        <v>2517.2400000000002</v>
      </c>
      <c r="G688" s="11">
        <v>5126.0160000000005</v>
      </c>
      <c r="H688" s="9">
        <v>503.44800000000009</v>
      </c>
      <c r="I688" s="5" t="s">
        <v>33</v>
      </c>
    </row>
    <row r="689" spans="1:9" ht="18" customHeight="1" x14ac:dyDescent="0.3">
      <c r="A689" s="2">
        <v>2023</v>
      </c>
      <c r="B689" s="2" t="s">
        <v>40</v>
      </c>
      <c r="C689" s="2" t="s">
        <v>14</v>
      </c>
      <c r="D689" s="3" t="s">
        <v>28</v>
      </c>
      <c r="E689" s="4">
        <v>7</v>
      </c>
      <c r="F689" s="9">
        <v>220</v>
      </c>
      <c r="G689" s="9">
        <v>224</v>
      </c>
      <c r="H689" s="9">
        <v>44</v>
      </c>
      <c r="I689" s="5" t="s">
        <v>33</v>
      </c>
    </row>
    <row r="690" spans="1:9" ht="18" customHeight="1" x14ac:dyDescent="0.3">
      <c r="A690" s="2">
        <v>2023</v>
      </c>
      <c r="B690" s="2" t="s">
        <v>40</v>
      </c>
      <c r="C690" s="2" t="s">
        <v>23</v>
      </c>
      <c r="D690" s="6" t="s">
        <v>30</v>
      </c>
      <c r="E690" s="7">
        <v>3</v>
      </c>
      <c r="F690" s="11">
        <v>2517.5150000000003</v>
      </c>
      <c r="G690" s="11">
        <v>5126.576</v>
      </c>
      <c r="H690" s="9">
        <v>503.5030000000001</v>
      </c>
      <c r="I690" s="5" t="s">
        <v>33</v>
      </c>
    </row>
    <row r="691" spans="1:9" ht="18" customHeight="1" x14ac:dyDescent="0.3">
      <c r="A691" s="2">
        <v>2023</v>
      </c>
      <c r="B691" s="2" t="s">
        <v>40</v>
      </c>
      <c r="C691" s="2" t="s">
        <v>29</v>
      </c>
      <c r="D691" s="6" t="s">
        <v>29</v>
      </c>
      <c r="E691" s="7">
        <v>2</v>
      </c>
      <c r="F691" s="11">
        <v>7260</v>
      </c>
      <c r="G691" s="11">
        <v>7392</v>
      </c>
      <c r="H691" s="9">
        <v>1452</v>
      </c>
      <c r="I691" s="5" t="s">
        <v>33</v>
      </c>
    </row>
    <row r="692" spans="1:9" ht="18" customHeight="1" x14ac:dyDescent="0.3">
      <c r="A692" s="2">
        <v>2023</v>
      </c>
      <c r="B692" s="2" t="s">
        <v>41</v>
      </c>
      <c r="C692" s="2" t="s">
        <v>10</v>
      </c>
      <c r="D692" s="3" t="s">
        <v>11</v>
      </c>
      <c r="E692" s="4">
        <v>3566</v>
      </c>
      <c r="F692" s="9">
        <v>5263.8950000000004</v>
      </c>
      <c r="G692" s="9">
        <v>5126.576</v>
      </c>
      <c r="H692" s="9">
        <v>1052.7790000000002</v>
      </c>
      <c r="I692" s="5" t="s">
        <v>33</v>
      </c>
    </row>
    <row r="693" spans="1:9" ht="18" customHeight="1" x14ac:dyDescent="0.3">
      <c r="A693" s="2">
        <v>2023</v>
      </c>
      <c r="B693" s="2" t="s">
        <v>41</v>
      </c>
      <c r="C693" s="2" t="s">
        <v>10</v>
      </c>
      <c r="D693" s="3" t="s">
        <v>13</v>
      </c>
      <c r="E693" s="4">
        <v>2498</v>
      </c>
      <c r="F693" s="9">
        <v>8800</v>
      </c>
      <c r="G693" s="9">
        <v>8960</v>
      </c>
      <c r="H693" s="9">
        <v>1760</v>
      </c>
      <c r="I693" s="5" t="s">
        <v>33</v>
      </c>
    </row>
    <row r="694" spans="1:9" ht="18" customHeight="1" x14ac:dyDescent="0.3">
      <c r="A694" s="2">
        <v>2023</v>
      </c>
      <c r="B694" s="2" t="s">
        <v>41</v>
      </c>
      <c r="C694" s="2" t="s">
        <v>14</v>
      </c>
      <c r="D694" s="3" t="s">
        <v>15</v>
      </c>
      <c r="E694" s="4">
        <v>1245</v>
      </c>
      <c r="F694" s="9">
        <v>5034.92</v>
      </c>
      <c r="G694" s="9">
        <v>5126.4639999999999</v>
      </c>
      <c r="H694" s="9">
        <v>1006.984</v>
      </c>
      <c r="I694" s="5" t="s">
        <v>33</v>
      </c>
    </row>
    <row r="695" spans="1:9" ht="18" customHeight="1" x14ac:dyDescent="0.3">
      <c r="A695" s="2">
        <v>2023</v>
      </c>
      <c r="B695" s="2" t="s">
        <v>41</v>
      </c>
      <c r="C695" s="2" t="s">
        <v>16</v>
      </c>
      <c r="D695" s="6" t="s">
        <v>17</v>
      </c>
      <c r="E695" s="7">
        <v>644</v>
      </c>
      <c r="F695" s="11">
        <v>22000</v>
      </c>
      <c r="G695" s="11">
        <v>6432.72</v>
      </c>
      <c r="H695" s="9">
        <v>4400</v>
      </c>
      <c r="I695" s="5" t="s">
        <v>33</v>
      </c>
    </row>
    <row r="696" spans="1:9" ht="18" customHeight="1" x14ac:dyDescent="0.3">
      <c r="A696" s="2">
        <v>2023</v>
      </c>
      <c r="B696" s="2" t="s">
        <v>41</v>
      </c>
      <c r="C696" s="2" t="s">
        <v>18</v>
      </c>
      <c r="D696" s="6" t="s">
        <v>19</v>
      </c>
      <c r="E696" s="7">
        <v>643</v>
      </c>
      <c r="F696" s="11">
        <v>7700</v>
      </c>
      <c r="G696" s="11">
        <v>7840</v>
      </c>
      <c r="H696" s="9">
        <v>1540</v>
      </c>
      <c r="I696" s="5" t="s">
        <v>33</v>
      </c>
    </row>
    <row r="697" spans="1:9" ht="18" customHeight="1" x14ac:dyDescent="0.3">
      <c r="A697" s="2">
        <v>2023</v>
      </c>
      <c r="B697" s="2" t="s">
        <v>41</v>
      </c>
      <c r="C697" s="2" t="s">
        <v>16</v>
      </c>
      <c r="D697" s="6" t="s">
        <v>20</v>
      </c>
      <c r="E697" s="7">
        <v>455</v>
      </c>
      <c r="F697" s="11">
        <v>11111</v>
      </c>
      <c r="G697" s="11">
        <v>5128.0320000000002</v>
      </c>
      <c r="H697" s="9">
        <v>2222.2000000000003</v>
      </c>
      <c r="I697" s="5" t="s">
        <v>33</v>
      </c>
    </row>
    <row r="698" spans="1:9" ht="18" customHeight="1" x14ac:dyDescent="0.3">
      <c r="A698" s="2">
        <v>2023</v>
      </c>
      <c r="B698" s="2" t="s">
        <v>41</v>
      </c>
      <c r="C698" s="2" t="s">
        <v>18</v>
      </c>
      <c r="D698" s="6" t="s">
        <v>21</v>
      </c>
      <c r="E698" s="8">
        <v>345</v>
      </c>
      <c r="F698" s="12">
        <v>7700</v>
      </c>
      <c r="G698" s="12">
        <v>7840</v>
      </c>
      <c r="H698" s="9">
        <v>1540</v>
      </c>
      <c r="I698" s="5" t="s">
        <v>33</v>
      </c>
    </row>
    <row r="699" spans="1:9" ht="18" customHeight="1" x14ac:dyDescent="0.3">
      <c r="A699" s="2">
        <v>2023</v>
      </c>
      <c r="B699" s="2" t="s">
        <v>41</v>
      </c>
      <c r="C699" s="2" t="s">
        <v>14</v>
      </c>
      <c r="D699" s="3" t="s">
        <v>22</v>
      </c>
      <c r="E699" s="4">
        <v>122</v>
      </c>
      <c r="F699" s="9">
        <v>110</v>
      </c>
      <c r="G699" s="9">
        <v>112</v>
      </c>
      <c r="H699" s="9">
        <v>22</v>
      </c>
      <c r="I699" s="5" t="s">
        <v>33</v>
      </c>
    </row>
    <row r="700" spans="1:9" ht="18" customHeight="1" x14ac:dyDescent="0.3">
      <c r="A700" s="2">
        <v>2023</v>
      </c>
      <c r="B700" s="2" t="s">
        <v>41</v>
      </c>
      <c r="C700" s="2" t="s">
        <v>23</v>
      </c>
      <c r="D700" s="6" t="s">
        <v>24</v>
      </c>
      <c r="E700" s="7">
        <v>78</v>
      </c>
      <c r="F700" s="11">
        <v>2517.46</v>
      </c>
      <c r="G700" s="11">
        <v>5126.4639999999999</v>
      </c>
      <c r="H700" s="9">
        <v>503.49200000000002</v>
      </c>
      <c r="I700" s="5" t="s">
        <v>33</v>
      </c>
    </row>
    <row r="701" spans="1:9" ht="18" customHeight="1" x14ac:dyDescent="0.3">
      <c r="A701" s="2">
        <v>2023</v>
      </c>
      <c r="B701" s="2" t="s">
        <v>41</v>
      </c>
      <c r="C701" s="2" t="s">
        <v>23</v>
      </c>
      <c r="D701" s="6" t="s">
        <v>25</v>
      </c>
      <c r="E701" s="7">
        <v>76</v>
      </c>
      <c r="F701" s="11">
        <v>2288.4499999999998</v>
      </c>
      <c r="G701" s="11">
        <v>5126.1279999999997</v>
      </c>
      <c r="H701" s="9">
        <v>457.69</v>
      </c>
      <c r="I701" s="5" t="s">
        <v>33</v>
      </c>
    </row>
    <row r="702" spans="1:9" ht="18" customHeight="1" x14ac:dyDescent="0.3">
      <c r="A702" s="2">
        <v>2023</v>
      </c>
      <c r="B702" s="2" t="s">
        <v>41</v>
      </c>
      <c r="C702" s="2" t="s">
        <v>23</v>
      </c>
      <c r="D702" s="6" t="s">
        <v>26</v>
      </c>
      <c r="E702" s="7">
        <v>46</v>
      </c>
      <c r="F702" s="11">
        <v>100</v>
      </c>
      <c r="G702" s="11">
        <v>224</v>
      </c>
      <c r="H702" s="9">
        <v>20</v>
      </c>
      <c r="I702" s="5" t="s">
        <v>33</v>
      </c>
    </row>
    <row r="703" spans="1:9" ht="18" customHeight="1" x14ac:dyDescent="0.3">
      <c r="A703" s="2">
        <v>2023</v>
      </c>
      <c r="B703" s="2" t="s">
        <v>41</v>
      </c>
      <c r="C703" s="2" t="s">
        <v>23</v>
      </c>
      <c r="D703" s="6" t="s">
        <v>27</v>
      </c>
      <c r="E703" s="7">
        <v>34</v>
      </c>
      <c r="F703" s="11">
        <v>2288.4</v>
      </c>
      <c r="G703" s="11">
        <v>5126.0160000000005</v>
      </c>
      <c r="H703" s="9">
        <v>457.68000000000006</v>
      </c>
      <c r="I703" s="5" t="s">
        <v>33</v>
      </c>
    </row>
    <row r="704" spans="1:9" ht="18" customHeight="1" x14ac:dyDescent="0.3">
      <c r="A704" s="2">
        <v>2023</v>
      </c>
      <c r="B704" s="2" t="s">
        <v>41</v>
      </c>
      <c r="C704" s="2" t="s">
        <v>14</v>
      </c>
      <c r="D704" s="3" t="s">
        <v>28</v>
      </c>
      <c r="E704" s="4">
        <v>7</v>
      </c>
      <c r="F704" s="9">
        <v>200</v>
      </c>
      <c r="G704" s="9">
        <v>224</v>
      </c>
      <c r="H704" s="9">
        <v>40</v>
      </c>
      <c r="I704" s="5" t="s">
        <v>33</v>
      </c>
    </row>
    <row r="705" spans="1:9" ht="18" customHeight="1" x14ac:dyDescent="0.3">
      <c r="A705" s="2">
        <v>2023</v>
      </c>
      <c r="B705" s="2" t="s">
        <v>41</v>
      </c>
      <c r="C705" s="2" t="s">
        <v>23</v>
      </c>
      <c r="D705" s="6" t="s">
        <v>30</v>
      </c>
      <c r="E705" s="7">
        <v>3</v>
      </c>
      <c r="F705" s="11">
        <v>2288.65</v>
      </c>
      <c r="G705" s="11">
        <v>5126.576</v>
      </c>
      <c r="H705" s="9">
        <v>457.73</v>
      </c>
      <c r="I705" s="5" t="s">
        <v>33</v>
      </c>
    </row>
    <row r="706" spans="1:9" ht="18" customHeight="1" x14ac:dyDescent="0.3">
      <c r="A706" s="2">
        <v>2023</v>
      </c>
      <c r="B706" s="2" t="s">
        <v>41</v>
      </c>
      <c r="C706" s="2" t="s">
        <v>29</v>
      </c>
      <c r="D706" s="6" t="s">
        <v>29</v>
      </c>
      <c r="E706" s="7">
        <v>2</v>
      </c>
      <c r="F706" s="11">
        <v>6600</v>
      </c>
      <c r="G706" s="11">
        <v>7392</v>
      </c>
      <c r="H706" s="9">
        <v>1320</v>
      </c>
      <c r="I706" s="5" t="s">
        <v>33</v>
      </c>
    </row>
    <row r="707" spans="1:9" ht="18" customHeight="1" x14ac:dyDescent="0.3">
      <c r="A707" s="2">
        <v>2023</v>
      </c>
      <c r="B707" s="2" t="s">
        <v>42</v>
      </c>
      <c r="C707" s="2" t="s">
        <v>10</v>
      </c>
      <c r="D707" s="3" t="s">
        <v>11</v>
      </c>
      <c r="E707" s="4">
        <v>3566</v>
      </c>
      <c r="F707" s="9">
        <v>4577.3</v>
      </c>
      <c r="G707" s="9">
        <v>5126.576</v>
      </c>
      <c r="H707" s="9">
        <v>915.46</v>
      </c>
      <c r="I707" s="5" t="s">
        <v>33</v>
      </c>
    </row>
    <row r="708" spans="1:9" ht="18" customHeight="1" x14ac:dyDescent="0.3">
      <c r="A708" s="2">
        <v>2023</v>
      </c>
      <c r="B708" s="2" t="s">
        <v>42</v>
      </c>
      <c r="C708" s="2" t="s">
        <v>10</v>
      </c>
      <c r="D708" s="3" t="s">
        <v>13</v>
      </c>
      <c r="E708" s="4">
        <v>2498</v>
      </c>
      <c r="F708" s="9">
        <v>8000</v>
      </c>
      <c r="G708" s="9">
        <v>8960</v>
      </c>
      <c r="H708" s="9">
        <v>1600</v>
      </c>
      <c r="I708" s="5" t="s">
        <v>33</v>
      </c>
    </row>
    <row r="709" spans="1:9" ht="18" customHeight="1" x14ac:dyDescent="0.3">
      <c r="A709" s="2">
        <v>2023</v>
      </c>
      <c r="B709" s="2" t="s">
        <v>42</v>
      </c>
      <c r="C709" s="2" t="s">
        <v>14</v>
      </c>
      <c r="D709" s="3" t="s">
        <v>15</v>
      </c>
      <c r="E709" s="4">
        <v>1245</v>
      </c>
      <c r="F709" s="9">
        <v>4577.2</v>
      </c>
      <c r="G709" s="9">
        <v>5126.4639999999999</v>
      </c>
      <c r="H709" s="9">
        <v>915.44</v>
      </c>
      <c r="I709" s="5" t="s">
        <v>33</v>
      </c>
    </row>
    <row r="710" spans="1:9" ht="18" customHeight="1" x14ac:dyDescent="0.3">
      <c r="A710" s="2">
        <v>2023</v>
      </c>
      <c r="B710" s="2" t="s">
        <v>42</v>
      </c>
      <c r="C710" s="2" t="s">
        <v>16</v>
      </c>
      <c r="D710" s="6" t="s">
        <v>17</v>
      </c>
      <c r="E710" s="7">
        <v>644</v>
      </c>
      <c r="F710" s="11">
        <v>5743.5</v>
      </c>
      <c r="G710" s="11">
        <v>6432.72</v>
      </c>
      <c r="H710" s="9">
        <v>1148.7</v>
      </c>
      <c r="I710" s="5" t="s">
        <v>33</v>
      </c>
    </row>
    <row r="711" spans="1:9" ht="18" customHeight="1" x14ac:dyDescent="0.3">
      <c r="A711" s="2">
        <v>2023</v>
      </c>
      <c r="B711" s="2" t="s">
        <v>42</v>
      </c>
      <c r="C711" s="2" t="s">
        <v>18</v>
      </c>
      <c r="D711" s="6" t="s">
        <v>19</v>
      </c>
      <c r="E711" s="7">
        <v>643</v>
      </c>
      <c r="F711" s="11">
        <v>7000</v>
      </c>
      <c r="G711" s="11">
        <v>7840</v>
      </c>
      <c r="H711" s="9">
        <v>1400</v>
      </c>
      <c r="I711" s="5" t="s">
        <v>33</v>
      </c>
    </row>
    <row r="712" spans="1:9" ht="18" customHeight="1" x14ac:dyDescent="0.3">
      <c r="A712" s="2">
        <v>2023</v>
      </c>
      <c r="B712" s="2" t="s">
        <v>42</v>
      </c>
      <c r="C712" s="2" t="s">
        <v>16</v>
      </c>
      <c r="D712" s="6" t="s">
        <v>20</v>
      </c>
      <c r="E712" s="7">
        <v>455</v>
      </c>
      <c r="F712" s="11">
        <v>4578.6000000000004</v>
      </c>
      <c r="G712" s="11">
        <v>5128.0320000000002</v>
      </c>
      <c r="H712" s="9">
        <v>915.72000000000014</v>
      </c>
      <c r="I712" s="5" t="s">
        <v>33</v>
      </c>
    </row>
    <row r="713" spans="1:9" ht="18" customHeight="1" x14ac:dyDescent="0.3">
      <c r="A713" s="2">
        <v>2023</v>
      </c>
      <c r="B713" s="2" t="s">
        <v>42</v>
      </c>
      <c r="C713" s="2" t="s">
        <v>18</v>
      </c>
      <c r="D713" s="6" t="s">
        <v>21</v>
      </c>
      <c r="E713" s="8">
        <v>345</v>
      </c>
      <c r="F713" s="12">
        <v>7000</v>
      </c>
      <c r="G713" s="12">
        <v>7840</v>
      </c>
      <c r="H713" s="9">
        <v>1400</v>
      </c>
      <c r="I713" s="5" t="s">
        <v>33</v>
      </c>
    </row>
    <row r="714" spans="1:9" ht="18" customHeight="1" x14ac:dyDescent="0.3">
      <c r="A714" s="2">
        <v>2023</v>
      </c>
      <c r="B714" s="2" t="s">
        <v>42</v>
      </c>
      <c r="C714" s="2" t="s">
        <v>14</v>
      </c>
      <c r="D714" s="3" t="s">
        <v>22</v>
      </c>
      <c r="E714" s="4">
        <v>122</v>
      </c>
      <c r="F714" s="9">
        <v>100</v>
      </c>
      <c r="G714" s="9">
        <v>112</v>
      </c>
      <c r="H714" s="9">
        <v>20</v>
      </c>
      <c r="I714" s="5" t="s">
        <v>33</v>
      </c>
    </row>
    <row r="715" spans="1:9" ht="18" customHeight="1" x14ac:dyDescent="0.3">
      <c r="A715" s="2">
        <v>2023</v>
      </c>
      <c r="B715" s="2" t="s">
        <v>42</v>
      </c>
      <c r="C715" s="2" t="s">
        <v>23</v>
      </c>
      <c r="D715" s="6" t="s">
        <v>24</v>
      </c>
      <c r="E715" s="7">
        <v>78</v>
      </c>
      <c r="F715" s="11">
        <v>2288.6</v>
      </c>
      <c r="G715" s="11">
        <v>5126.4639999999999</v>
      </c>
      <c r="H715" s="9">
        <v>457.72</v>
      </c>
      <c r="I715" s="5" t="s">
        <v>33</v>
      </c>
    </row>
    <row r="716" spans="1:9" ht="18" customHeight="1" x14ac:dyDescent="0.3">
      <c r="A716" s="2">
        <v>2023</v>
      </c>
      <c r="B716" s="2" t="s">
        <v>42</v>
      </c>
      <c r="C716" s="2" t="s">
        <v>23</v>
      </c>
      <c r="D716" s="6" t="s">
        <v>25</v>
      </c>
      <c r="E716" s="7">
        <v>76</v>
      </c>
      <c r="F716" s="11">
        <v>2288.4499999999998</v>
      </c>
      <c r="G716" s="11">
        <v>5126.1279999999997</v>
      </c>
      <c r="H716" s="9">
        <v>457.69</v>
      </c>
      <c r="I716" s="5" t="s">
        <v>33</v>
      </c>
    </row>
    <row r="717" spans="1:9" ht="18" customHeight="1" x14ac:dyDescent="0.3">
      <c r="A717" s="2">
        <v>2023</v>
      </c>
      <c r="B717" s="2" t="s">
        <v>42</v>
      </c>
      <c r="C717" s="2" t="s">
        <v>23</v>
      </c>
      <c r="D717" s="6" t="s">
        <v>26</v>
      </c>
      <c r="E717" s="7">
        <v>46</v>
      </c>
      <c r="F717" s="11">
        <v>100</v>
      </c>
      <c r="G717" s="11">
        <v>224</v>
      </c>
      <c r="H717" s="9">
        <v>20</v>
      </c>
      <c r="I717" s="5" t="s">
        <v>33</v>
      </c>
    </row>
    <row r="718" spans="1:9" ht="18" customHeight="1" x14ac:dyDescent="0.3">
      <c r="A718" s="2">
        <v>2023</v>
      </c>
      <c r="B718" s="2" t="s">
        <v>42</v>
      </c>
      <c r="C718" s="2" t="s">
        <v>23</v>
      </c>
      <c r="D718" s="6" t="s">
        <v>27</v>
      </c>
      <c r="E718" s="7">
        <v>34</v>
      </c>
      <c r="F718" s="11">
        <v>2288.4</v>
      </c>
      <c r="G718" s="11">
        <v>5126.0160000000005</v>
      </c>
      <c r="H718" s="9">
        <v>457.68000000000006</v>
      </c>
      <c r="I718" s="5" t="s">
        <v>33</v>
      </c>
    </row>
    <row r="719" spans="1:9" ht="18" customHeight="1" x14ac:dyDescent="0.3">
      <c r="A719" s="2">
        <v>2023</v>
      </c>
      <c r="B719" s="2" t="s">
        <v>42</v>
      </c>
      <c r="C719" s="2" t="s">
        <v>14</v>
      </c>
      <c r="D719" s="3" t="s">
        <v>28</v>
      </c>
      <c r="E719" s="4">
        <v>7</v>
      </c>
      <c r="F719" s="9">
        <v>200</v>
      </c>
      <c r="G719" s="9">
        <v>224</v>
      </c>
      <c r="H719" s="9">
        <v>40</v>
      </c>
      <c r="I719" s="5" t="s">
        <v>33</v>
      </c>
    </row>
    <row r="720" spans="1:9" ht="18" customHeight="1" x14ac:dyDescent="0.3">
      <c r="A720" s="2">
        <v>2023</v>
      </c>
      <c r="B720" s="2" t="s">
        <v>42</v>
      </c>
      <c r="C720" s="2" t="s">
        <v>23</v>
      </c>
      <c r="D720" s="6" t="s">
        <v>30</v>
      </c>
      <c r="E720" s="7">
        <v>3</v>
      </c>
      <c r="F720" s="11">
        <v>2288.65</v>
      </c>
      <c r="G720" s="11">
        <v>5126.576</v>
      </c>
      <c r="H720" s="9">
        <v>457.73</v>
      </c>
      <c r="I720" s="5" t="s">
        <v>33</v>
      </c>
    </row>
    <row r="721" spans="1:9" ht="18" customHeight="1" x14ac:dyDescent="0.3">
      <c r="A721" s="2">
        <v>2023</v>
      </c>
      <c r="B721" s="2" t="s">
        <v>42</v>
      </c>
      <c r="C721" s="2" t="s">
        <v>29</v>
      </c>
      <c r="D721" s="6" t="s">
        <v>29</v>
      </c>
      <c r="E721" s="7">
        <v>2</v>
      </c>
      <c r="F721" s="11">
        <v>6600</v>
      </c>
      <c r="G721" s="11">
        <v>7392</v>
      </c>
      <c r="H721" s="9">
        <v>1320</v>
      </c>
      <c r="I721" s="5" t="s">
        <v>33</v>
      </c>
    </row>
    <row r="722" spans="1:9" ht="18" customHeight="1" x14ac:dyDescent="0.3">
      <c r="A722" s="2">
        <v>2024</v>
      </c>
      <c r="B722" s="2" t="s">
        <v>9</v>
      </c>
      <c r="C722" s="2" t="s">
        <v>10</v>
      </c>
      <c r="D722" s="3" t="s">
        <v>11</v>
      </c>
      <c r="E722" s="4">
        <v>3566</v>
      </c>
      <c r="F722" s="9">
        <v>4577.3</v>
      </c>
      <c r="G722" s="9">
        <v>5126.576</v>
      </c>
      <c r="H722" s="9">
        <v>915.46</v>
      </c>
      <c r="I722" s="5" t="s">
        <v>33</v>
      </c>
    </row>
    <row r="723" spans="1:9" ht="18" customHeight="1" x14ac:dyDescent="0.3">
      <c r="A723" s="2">
        <v>2024</v>
      </c>
      <c r="B723" s="2" t="s">
        <v>9</v>
      </c>
      <c r="C723" s="2" t="s">
        <v>10</v>
      </c>
      <c r="D723" s="3" t="s">
        <v>13</v>
      </c>
      <c r="E723" s="4">
        <v>2498</v>
      </c>
      <c r="F723" s="9">
        <v>8000</v>
      </c>
      <c r="G723" s="9">
        <v>8960</v>
      </c>
      <c r="H723" s="9">
        <v>1600</v>
      </c>
      <c r="I723" s="5" t="s">
        <v>33</v>
      </c>
    </row>
    <row r="724" spans="1:9" ht="18" customHeight="1" x14ac:dyDescent="0.3">
      <c r="A724" s="2">
        <v>2024</v>
      </c>
      <c r="B724" s="2" t="s">
        <v>9</v>
      </c>
      <c r="C724" s="2" t="s">
        <v>14</v>
      </c>
      <c r="D724" s="3" t="s">
        <v>15</v>
      </c>
      <c r="E724" s="4">
        <v>1245</v>
      </c>
      <c r="F724" s="9">
        <v>4577.2</v>
      </c>
      <c r="G724" s="9">
        <v>5126.4639999999999</v>
      </c>
      <c r="H724" s="9">
        <v>915.44</v>
      </c>
      <c r="I724" s="5" t="s">
        <v>33</v>
      </c>
    </row>
    <row r="725" spans="1:9" ht="18" customHeight="1" x14ac:dyDescent="0.3">
      <c r="A725" s="2">
        <v>2024</v>
      </c>
      <c r="B725" s="2" t="s">
        <v>9</v>
      </c>
      <c r="C725" s="2" t="s">
        <v>16</v>
      </c>
      <c r="D725" s="6" t="s">
        <v>17</v>
      </c>
      <c r="E725" s="7">
        <v>644</v>
      </c>
      <c r="F725" s="11">
        <v>5743.5</v>
      </c>
      <c r="G725" s="11">
        <v>6432.72</v>
      </c>
      <c r="H725" s="9">
        <v>1148.7</v>
      </c>
      <c r="I725" s="5" t="s">
        <v>33</v>
      </c>
    </row>
    <row r="726" spans="1:9" ht="18" customHeight="1" x14ac:dyDescent="0.3">
      <c r="A726" s="2">
        <v>2024</v>
      </c>
      <c r="B726" s="2" t="s">
        <v>9</v>
      </c>
      <c r="C726" s="2" t="s">
        <v>18</v>
      </c>
      <c r="D726" s="6" t="s">
        <v>19</v>
      </c>
      <c r="E726" s="7">
        <v>643</v>
      </c>
      <c r="F726" s="11">
        <v>7000</v>
      </c>
      <c r="G726" s="11">
        <v>7840</v>
      </c>
      <c r="H726" s="9">
        <v>1400</v>
      </c>
      <c r="I726" s="5" t="s">
        <v>33</v>
      </c>
    </row>
    <row r="727" spans="1:9" ht="18" customHeight="1" x14ac:dyDescent="0.3">
      <c r="A727" s="2">
        <v>2024</v>
      </c>
      <c r="B727" s="2" t="s">
        <v>9</v>
      </c>
      <c r="C727" s="2" t="s">
        <v>16</v>
      </c>
      <c r="D727" s="6" t="s">
        <v>20</v>
      </c>
      <c r="E727" s="7">
        <v>455</v>
      </c>
      <c r="F727" s="11">
        <v>4578.6000000000004</v>
      </c>
      <c r="G727" s="11">
        <v>5128.0320000000002</v>
      </c>
      <c r="H727" s="9">
        <v>915.72000000000014</v>
      </c>
      <c r="I727" s="5" t="s">
        <v>33</v>
      </c>
    </row>
    <row r="728" spans="1:9" ht="18" customHeight="1" x14ac:dyDescent="0.3">
      <c r="A728" s="2">
        <v>2024</v>
      </c>
      <c r="B728" s="2" t="s">
        <v>9</v>
      </c>
      <c r="C728" s="2" t="s">
        <v>18</v>
      </c>
      <c r="D728" s="6" t="s">
        <v>21</v>
      </c>
      <c r="E728" s="8">
        <v>345</v>
      </c>
      <c r="F728" s="12">
        <v>7000</v>
      </c>
      <c r="G728" s="12">
        <v>7840</v>
      </c>
      <c r="H728" s="9">
        <v>1400</v>
      </c>
      <c r="I728" s="5" t="s">
        <v>33</v>
      </c>
    </row>
    <row r="729" spans="1:9" ht="18" customHeight="1" x14ac:dyDescent="0.3">
      <c r="A729" s="2">
        <v>2024</v>
      </c>
      <c r="B729" s="2" t="s">
        <v>9</v>
      </c>
      <c r="C729" s="2" t="s">
        <v>14</v>
      </c>
      <c r="D729" s="3" t="s">
        <v>22</v>
      </c>
      <c r="E729" s="4">
        <v>122</v>
      </c>
      <c r="F729" s="9">
        <v>100</v>
      </c>
      <c r="G729" s="9">
        <v>112</v>
      </c>
      <c r="H729" s="9">
        <v>20</v>
      </c>
      <c r="I729" s="5" t="s">
        <v>33</v>
      </c>
    </row>
    <row r="730" spans="1:9" ht="18" customHeight="1" x14ac:dyDescent="0.3">
      <c r="A730" s="2">
        <v>2024</v>
      </c>
      <c r="B730" s="2" t="s">
        <v>9</v>
      </c>
      <c r="C730" s="2" t="s">
        <v>23</v>
      </c>
      <c r="D730" s="6" t="s">
        <v>24</v>
      </c>
      <c r="E730" s="7">
        <v>78</v>
      </c>
      <c r="F730" s="11">
        <v>4577.2</v>
      </c>
      <c r="G730" s="11">
        <v>5126.4639999999999</v>
      </c>
      <c r="H730" s="9">
        <v>915.44</v>
      </c>
      <c r="I730" s="5" t="s">
        <v>33</v>
      </c>
    </row>
    <row r="731" spans="1:9" ht="18" customHeight="1" x14ac:dyDescent="0.3">
      <c r="A731" s="2">
        <v>2024</v>
      </c>
      <c r="B731" s="2" t="s">
        <v>9</v>
      </c>
      <c r="C731" s="2" t="s">
        <v>23</v>
      </c>
      <c r="D731" s="6" t="s">
        <v>25</v>
      </c>
      <c r="E731" s="7">
        <v>76</v>
      </c>
      <c r="F731" s="11">
        <v>4576.8999999999996</v>
      </c>
      <c r="G731" s="11">
        <v>5126.1279999999997</v>
      </c>
      <c r="H731" s="9">
        <v>915.38</v>
      </c>
      <c r="I731" s="5" t="s">
        <v>33</v>
      </c>
    </row>
    <row r="732" spans="1:9" ht="18" customHeight="1" x14ac:dyDescent="0.3">
      <c r="A732" s="2">
        <v>2024</v>
      </c>
      <c r="B732" s="2" t="s">
        <v>9</v>
      </c>
      <c r="C732" s="2" t="s">
        <v>23</v>
      </c>
      <c r="D732" s="6" t="s">
        <v>26</v>
      </c>
      <c r="E732" s="7">
        <v>46</v>
      </c>
      <c r="F732" s="11">
        <v>200</v>
      </c>
      <c r="G732" s="11">
        <v>224</v>
      </c>
      <c r="H732" s="9">
        <v>40</v>
      </c>
      <c r="I732" s="5" t="s">
        <v>33</v>
      </c>
    </row>
    <row r="733" spans="1:9" ht="18" customHeight="1" x14ac:dyDescent="0.3">
      <c r="A733" s="2">
        <v>2024</v>
      </c>
      <c r="B733" s="2" t="s">
        <v>9</v>
      </c>
      <c r="C733" s="2" t="s">
        <v>23</v>
      </c>
      <c r="D733" s="6" t="s">
        <v>27</v>
      </c>
      <c r="E733" s="7">
        <v>34</v>
      </c>
      <c r="F733" s="11">
        <v>4576.8</v>
      </c>
      <c r="G733" s="11">
        <v>5126.0160000000005</v>
      </c>
      <c r="H733" s="9">
        <v>915.36000000000013</v>
      </c>
      <c r="I733" s="5" t="s">
        <v>33</v>
      </c>
    </row>
    <row r="734" spans="1:9" ht="18" customHeight="1" x14ac:dyDescent="0.3">
      <c r="A734" s="2">
        <v>2024</v>
      </c>
      <c r="B734" s="2" t="s">
        <v>9</v>
      </c>
      <c r="C734" s="2" t="s">
        <v>14</v>
      </c>
      <c r="D734" s="3" t="s">
        <v>28</v>
      </c>
      <c r="E734" s="4">
        <v>7</v>
      </c>
      <c r="F734" s="9">
        <v>200</v>
      </c>
      <c r="G734" s="9">
        <v>224</v>
      </c>
      <c r="H734" s="9">
        <v>40</v>
      </c>
      <c r="I734" s="5" t="s">
        <v>33</v>
      </c>
    </row>
    <row r="735" spans="1:9" ht="18" customHeight="1" x14ac:dyDescent="0.3">
      <c r="A735" s="2">
        <v>2024</v>
      </c>
      <c r="B735" s="2" t="s">
        <v>9</v>
      </c>
      <c r="C735" s="2" t="s">
        <v>29</v>
      </c>
      <c r="D735" s="6" t="s">
        <v>29</v>
      </c>
      <c r="E735" s="7">
        <v>3</v>
      </c>
      <c r="F735" s="11">
        <v>6600</v>
      </c>
      <c r="G735" s="11">
        <v>7392</v>
      </c>
      <c r="H735" s="9">
        <v>1320</v>
      </c>
      <c r="I735" s="5" t="s">
        <v>33</v>
      </c>
    </row>
    <row r="736" spans="1:9" ht="18" customHeight="1" x14ac:dyDescent="0.3">
      <c r="A736" s="2">
        <v>2024</v>
      </c>
      <c r="B736" s="2" t="s">
        <v>9</v>
      </c>
      <c r="C736" s="2" t="s">
        <v>23</v>
      </c>
      <c r="D736" s="6" t="s">
        <v>30</v>
      </c>
      <c r="E736" s="7">
        <v>3</v>
      </c>
      <c r="F736" s="11">
        <v>4577.3</v>
      </c>
      <c r="G736" s="11">
        <v>5126.576</v>
      </c>
      <c r="H736" s="9">
        <v>915.46</v>
      </c>
      <c r="I736" s="5" t="s">
        <v>33</v>
      </c>
    </row>
    <row r="737" spans="1:9" ht="18" customHeight="1" x14ac:dyDescent="0.3">
      <c r="A737" s="2">
        <v>2024</v>
      </c>
      <c r="B737" s="2" t="s">
        <v>31</v>
      </c>
      <c r="C737" s="2" t="s">
        <v>10</v>
      </c>
      <c r="D737" s="3" t="s">
        <v>11</v>
      </c>
      <c r="E737" s="4">
        <v>3566</v>
      </c>
      <c r="F737" s="9">
        <v>4577.3</v>
      </c>
      <c r="G737" s="9">
        <v>5126.576</v>
      </c>
      <c r="H737" s="9">
        <v>915.46</v>
      </c>
      <c r="I737" s="5" t="s">
        <v>33</v>
      </c>
    </row>
    <row r="738" spans="1:9" ht="18" customHeight="1" x14ac:dyDescent="0.3">
      <c r="A738" s="2">
        <v>2024</v>
      </c>
      <c r="B738" s="2" t="s">
        <v>31</v>
      </c>
      <c r="C738" s="2" t="s">
        <v>10</v>
      </c>
      <c r="D738" s="3" t="s">
        <v>13</v>
      </c>
      <c r="E738" s="4">
        <v>2498</v>
      </c>
      <c r="F738" s="9">
        <v>8000</v>
      </c>
      <c r="G738" s="9">
        <v>8960</v>
      </c>
      <c r="H738" s="9">
        <v>1600</v>
      </c>
      <c r="I738" s="5" t="s">
        <v>33</v>
      </c>
    </row>
    <row r="739" spans="1:9" ht="18" customHeight="1" x14ac:dyDescent="0.3">
      <c r="A739" s="2">
        <v>2024</v>
      </c>
      <c r="B739" s="2" t="s">
        <v>31</v>
      </c>
      <c r="C739" s="2" t="s">
        <v>14</v>
      </c>
      <c r="D739" s="3" t="s">
        <v>15</v>
      </c>
      <c r="E739" s="4">
        <v>1245</v>
      </c>
      <c r="F739" s="9">
        <v>4577.2</v>
      </c>
      <c r="G739" s="9">
        <v>5126.4639999999999</v>
      </c>
      <c r="H739" s="9">
        <v>915.44</v>
      </c>
      <c r="I739" s="5" t="s">
        <v>33</v>
      </c>
    </row>
    <row r="740" spans="1:9" ht="18" customHeight="1" x14ac:dyDescent="0.3">
      <c r="A740" s="2">
        <v>2024</v>
      </c>
      <c r="B740" s="2" t="s">
        <v>31</v>
      </c>
      <c r="C740" s="2" t="s">
        <v>16</v>
      </c>
      <c r="D740" s="6" t="s">
        <v>17</v>
      </c>
      <c r="E740" s="7">
        <v>644</v>
      </c>
      <c r="F740" s="11">
        <v>5743.5</v>
      </c>
      <c r="G740" s="11">
        <v>6432.72</v>
      </c>
      <c r="H740" s="9">
        <v>1148.7</v>
      </c>
      <c r="I740" s="5" t="s">
        <v>33</v>
      </c>
    </row>
    <row r="741" spans="1:9" ht="18" customHeight="1" x14ac:dyDescent="0.3">
      <c r="A741" s="2">
        <v>2024</v>
      </c>
      <c r="B741" s="2" t="s">
        <v>31</v>
      </c>
      <c r="C741" s="2" t="s">
        <v>18</v>
      </c>
      <c r="D741" s="6" t="s">
        <v>19</v>
      </c>
      <c r="E741" s="7">
        <v>643</v>
      </c>
      <c r="F741" s="11">
        <v>7000</v>
      </c>
      <c r="G741" s="11">
        <v>7840</v>
      </c>
      <c r="H741" s="9">
        <v>1400</v>
      </c>
      <c r="I741" s="5" t="s">
        <v>33</v>
      </c>
    </row>
    <row r="742" spans="1:9" ht="18" customHeight="1" x14ac:dyDescent="0.3">
      <c r="A742" s="2">
        <v>2024</v>
      </c>
      <c r="B742" s="2" t="s">
        <v>31</v>
      </c>
      <c r="C742" s="2" t="s">
        <v>16</v>
      </c>
      <c r="D742" s="6" t="s">
        <v>20</v>
      </c>
      <c r="E742" s="7">
        <v>455</v>
      </c>
      <c r="F742" s="11">
        <v>4578.6000000000004</v>
      </c>
      <c r="G742" s="11">
        <v>5128.0320000000002</v>
      </c>
      <c r="H742" s="9">
        <v>915.72000000000014</v>
      </c>
      <c r="I742" s="5" t="s">
        <v>33</v>
      </c>
    </row>
    <row r="743" spans="1:9" ht="18" customHeight="1" x14ac:dyDescent="0.3">
      <c r="A743" s="2">
        <v>2024</v>
      </c>
      <c r="B743" s="2" t="s">
        <v>31</v>
      </c>
      <c r="C743" s="2" t="s">
        <v>18</v>
      </c>
      <c r="D743" s="6" t="s">
        <v>21</v>
      </c>
      <c r="E743" s="8">
        <v>345</v>
      </c>
      <c r="F743" s="12">
        <v>7000</v>
      </c>
      <c r="G743" s="12">
        <v>7840</v>
      </c>
      <c r="H743" s="9">
        <v>1400</v>
      </c>
      <c r="I743" s="5" t="s">
        <v>33</v>
      </c>
    </row>
    <row r="744" spans="1:9" ht="18" customHeight="1" x14ac:dyDescent="0.3">
      <c r="A744" s="2">
        <v>2024</v>
      </c>
      <c r="B744" s="2" t="s">
        <v>31</v>
      </c>
      <c r="C744" s="2" t="s">
        <v>14</v>
      </c>
      <c r="D744" s="3" t="s">
        <v>22</v>
      </c>
      <c r="E744" s="4">
        <v>122</v>
      </c>
      <c r="F744" s="9">
        <v>100</v>
      </c>
      <c r="G744" s="9">
        <v>112</v>
      </c>
      <c r="H744" s="9">
        <v>20</v>
      </c>
      <c r="I744" s="5" t="s">
        <v>33</v>
      </c>
    </row>
    <row r="745" spans="1:9" ht="18" customHeight="1" x14ac:dyDescent="0.3">
      <c r="A745" s="2">
        <v>2024</v>
      </c>
      <c r="B745" s="2" t="s">
        <v>31</v>
      </c>
      <c r="C745" s="2" t="s">
        <v>23</v>
      </c>
      <c r="D745" s="6" t="s">
        <v>24</v>
      </c>
      <c r="E745" s="7">
        <v>78</v>
      </c>
      <c r="F745" s="11">
        <v>4577.2</v>
      </c>
      <c r="G745" s="11">
        <v>5126.4639999999999</v>
      </c>
      <c r="H745" s="9">
        <v>915.44</v>
      </c>
      <c r="I745" s="5" t="s">
        <v>33</v>
      </c>
    </row>
    <row r="746" spans="1:9" ht="18" customHeight="1" x14ac:dyDescent="0.3">
      <c r="A746" s="2">
        <v>2024</v>
      </c>
      <c r="B746" s="2" t="s">
        <v>31</v>
      </c>
      <c r="C746" s="2" t="s">
        <v>23</v>
      </c>
      <c r="D746" s="6" t="s">
        <v>25</v>
      </c>
      <c r="E746" s="7">
        <v>76</v>
      </c>
      <c r="F746" s="11">
        <v>4576.8999999999996</v>
      </c>
      <c r="G746" s="11">
        <v>5126.1279999999997</v>
      </c>
      <c r="H746" s="9">
        <v>915.38</v>
      </c>
      <c r="I746" s="5" t="s">
        <v>33</v>
      </c>
    </row>
    <row r="747" spans="1:9" ht="18" customHeight="1" x14ac:dyDescent="0.3">
      <c r="A747" s="2">
        <v>2024</v>
      </c>
      <c r="B747" s="2" t="s">
        <v>31</v>
      </c>
      <c r="C747" s="2" t="s">
        <v>23</v>
      </c>
      <c r="D747" s="6" t="s">
        <v>26</v>
      </c>
      <c r="E747" s="7">
        <v>46</v>
      </c>
      <c r="F747" s="11">
        <v>200</v>
      </c>
      <c r="G747" s="11">
        <v>224</v>
      </c>
      <c r="H747" s="9">
        <v>40</v>
      </c>
      <c r="I747" s="5" t="s">
        <v>33</v>
      </c>
    </row>
    <row r="748" spans="1:9" ht="18" customHeight="1" x14ac:dyDescent="0.3">
      <c r="A748" s="2">
        <v>2024</v>
      </c>
      <c r="B748" s="2" t="s">
        <v>31</v>
      </c>
      <c r="C748" s="2" t="s">
        <v>23</v>
      </c>
      <c r="D748" s="6" t="s">
        <v>27</v>
      </c>
      <c r="E748" s="7">
        <v>34</v>
      </c>
      <c r="F748" s="11">
        <v>4576.8</v>
      </c>
      <c r="G748" s="11">
        <v>5126.0160000000005</v>
      </c>
      <c r="H748" s="9">
        <v>915.36000000000013</v>
      </c>
      <c r="I748" s="5" t="s">
        <v>33</v>
      </c>
    </row>
    <row r="749" spans="1:9" ht="18" customHeight="1" x14ac:dyDescent="0.3">
      <c r="A749" s="2">
        <v>2024</v>
      </c>
      <c r="B749" s="2" t="s">
        <v>31</v>
      </c>
      <c r="C749" s="2" t="s">
        <v>14</v>
      </c>
      <c r="D749" s="3" t="s">
        <v>28</v>
      </c>
      <c r="E749" s="4">
        <v>7</v>
      </c>
      <c r="F749" s="9">
        <v>200</v>
      </c>
      <c r="G749" s="9">
        <v>224</v>
      </c>
      <c r="H749" s="9">
        <v>40</v>
      </c>
      <c r="I749" s="5" t="s">
        <v>33</v>
      </c>
    </row>
    <row r="750" spans="1:9" ht="18" customHeight="1" x14ac:dyDescent="0.3">
      <c r="A750" s="2">
        <v>2024</v>
      </c>
      <c r="B750" s="2" t="s">
        <v>31</v>
      </c>
      <c r="C750" s="2" t="s">
        <v>23</v>
      </c>
      <c r="D750" s="6" t="s">
        <v>30</v>
      </c>
      <c r="E750" s="7">
        <v>3</v>
      </c>
      <c r="F750" s="11">
        <v>4577.3</v>
      </c>
      <c r="G750" s="11">
        <v>5126.576</v>
      </c>
      <c r="H750" s="9">
        <v>915.46</v>
      </c>
      <c r="I750" s="5" t="s">
        <v>33</v>
      </c>
    </row>
    <row r="751" spans="1:9" ht="18" customHeight="1" x14ac:dyDescent="0.3">
      <c r="A751" s="2">
        <v>2024</v>
      </c>
      <c r="B751" s="2" t="s">
        <v>31</v>
      </c>
      <c r="C751" s="2" t="s">
        <v>29</v>
      </c>
      <c r="D751" s="6" t="s">
        <v>29</v>
      </c>
      <c r="E751" s="7">
        <v>2</v>
      </c>
      <c r="F751" s="11">
        <v>6600</v>
      </c>
      <c r="G751" s="11">
        <v>7392</v>
      </c>
      <c r="H751" s="9">
        <v>1320</v>
      </c>
      <c r="I751" s="5" t="s">
        <v>33</v>
      </c>
    </row>
    <row r="752" spans="1:9" ht="18" customHeight="1" x14ac:dyDescent="0.3">
      <c r="A752" s="2">
        <v>2024</v>
      </c>
      <c r="B752" s="2" t="s">
        <v>32</v>
      </c>
      <c r="C752" s="2" t="s">
        <v>10</v>
      </c>
      <c r="D752" s="3" t="s">
        <v>11</v>
      </c>
      <c r="E752" s="4">
        <v>3566</v>
      </c>
      <c r="F752" s="9">
        <v>4577.3</v>
      </c>
      <c r="G752" s="9">
        <v>5126.576</v>
      </c>
      <c r="H752" s="9">
        <v>915.46</v>
      </c>
      <c r="I752" s="5" t="s">
        <v>33</v>
      </c>
    </row>
    <row r="753" spans="1:9" ht="18" customHeight="1" x14ac:dyDescent="0.3">
      <c r="A753" s="2">
        <v>2024</v>
      </c>
      <c r="B753" s="2" t="s">
        <v>32</v>
      </c>
      <c r="C753" s="2" t="s">
        <v>10</v>
      </c>
      <c r="D753" s="3" t="s">
        <v>13</v>
      </c>
      <c r="E753" s="4">
        <v>2498</v>
      </c>
      <c r="F753" s="9">
        <v>8000</v>
      </c>
      <c r="G753" s="9">
        <v>8960</v>
      </c>
      <c r="H753" s="9">
        <v>1600</v>
      </c>
      <c r="I753" s="5" t="s">
        <v>33</v>
      </c>
    </row>
    <row r="754" spans="1:9" ht="18" customHeight="1" x14ac:dyDescent="0.3">
      <c r="A754" s="2">
        <v>2024</v>
      </c>
      <c r="B754" s="2" t="s">
        <v>32</v>
      </c>
      <c r="C754" s="2" t="s">
        <v>14</v>
      </c>
      <c r="D754" s="3" t="s">
        <v>15</v>
      </c>
      <c r="E754" s="4">
        <v>1245</v>
      </c>
      <c r="F754" s="9">
        <v>4577.2</v>
      </c>
      <c r="G754" s="9">
        <v>5126.4639999999999</v>
      </c>
      <c r="H754" s="9">
        <v>915.44</v>
      </c>
      <c r="I754" s="5" t="s">
        <v>33</v>
      </c>
    </row>
    <row r="755" spans="1:9" ht="18" customHeight="1" x14ac:dyDescent="0.3">
      <c r="A755" s="2">
        <v>2024</v>
      </c>
      <c r="B755" s="2" t="s">
        <v>32</v>
      </c>
      <c r="C755" s="2" t="s">
        <v>16</v>
      </c>
      <c r="D755" s="6" t="s">
        <v>17</v>
      </c>
      <c r="E755" s="7">
        <v>644</v>
      </c>
      <c r="F755" s="11">
        <v>5743.5</v>
      </c>
      <c r="G755" s="11">
        <v>6432.72</v>
      </c>
      <c r="H755" s="9">
        <v>1148.7</v>
      </c>
      <c r="I755" s="5" t="s">
        <v>12</v>
      </c>
    </row>
    <row r="756" spans="1:9" ht="18" customHeight="1" x14ac:dyDescent="0.3">
      <c r="A756" s="2">
        <v>2024</v>
      </c>
      <c r="B756" s="2" t="s">
        <v>32</v>
      </c>
      <c r="C756" s="2" t="s">
        <v>18</v>
      </c>
      <c r="D756" s="6" t="s">
        <v>19</v>
      </c>
      <c r="E756" s="7">
        <v>643</v>
      </c>
      <c r="F756" s="11">
        <v>7000</v>
      </c>
      <c r="G756" s="11">
        <v>7840</v>
      </c>
      <c r="H756" s="9">
        <v>1400</v>
      </c>
      <c r="I756" s="5" t="s">
        <v>12</v>
      </c>
    </row>
    <row r="757" spans="1:9" ht="18" customHeight="1" x14ac:dyDescent="0.3">
      <c r="A757" s="2">
        <v>2024</v>
      </c>
      <c r="B757" s="2" t="s">
        <v>32</v>
      </c>
      <c r="C757" s="2" t="s">
        <v>16</v>
      </c>
      <c r="D757" s="6" t="s">
        <v>20</v>
      </c>
      <c r="E757" s="7">
        <v>455</v>
      </c>
      <c r="F757" s="11">
        <v>4578.6000000000004</v>
      </c>
      <c r="G757" s="11">
        <v>5128.0320000000002</v>
      </c>
      <c r="H757" s="9">
        <v>915.72000000000014</v>
      </c>
      <c r="I757" s="5" t="s">
        <v>12</v>
      </c>
    </row>
    <row r="758" spans="1:9" ht="18" customHeight="1" x14ac:dyDescent="0.3">
      <c r="A758" s="2">
        <v>2024</v>
      </c>
      <c r="B758" s="2" t="s">
        <v>32</v>
      </c>
      <c r="C758" s="2" t="s">
        <v>18</v>
      </c>
      <c r="D758" s="6" t="s">
        <v>21</v>
      </c>
      <c r="E758" s="8">
        <v>345</v>
      </c>
      <c r="F758" s="12">
        <v>7000</v>
      </c>
      <c r="G758" s="12">
        <v>7840</v>
      </c>
      <c r="H758" s="9">
        <v>1400</v>
      </c>
      <c r="I758" s="5" t="s">
        <v>12</v>
      </c>
    </row>
    <row r="759" spans="1:9" ht="18" customHeight="1" x14ac:dyDescent="0.3">
      <c r="A759" s="2">
        <v>2024</v>
      </c>
      <c r="B759" s="2" t="s">
        <v>32</v>
      </c>
      <c r="C759" s="2" t="s">
        <v>14</v>
      </c>
      <c r="D759" s="3" t="s">
        <v>22</v>
      </c>
      <c r="E759" s="4">
        <v>122</v>
      </c>
      <c r="F759" s="9">
        <v>100</v>
      </c>
      <c r="G759" s="9">
        <v>112</v>
      </c>
      <c r="H759" s="9">
        <v>20</v>
      </c>
      <c r="I759" s="5" t="s">
        <v>12</v>
      </c>
    </row>
    <row r="760" spans="1:9" ht="18" customHeight="1" x14ac:dyDescent="0.3">
      <c r="A760" s="2">
        <v>2024</v>
      </c>
      <c r="B760" s="2" t="s">
        <v>32</v>
      </c>
      <c r="C760" s="2" t="s">
        <v>23</v>
      </c>
      <c r="D760" s="6" t="s">
        <v>24</v>
      </c>
      <c r="E760" s="7">
        <v>78</v>
      </c>
      <c r="F760" s="11">
        <v>4577.2</v>
      </c>
      <c r="G760" s="11">
        <v>5126.4639999999999</v>
      </c>
      <c r="H760" s="9">
        <v>915.44</v>
      </c>
      <c r="I760" s="5" t="s">
        <v>12</v>
      </c>
    </row>
    <row r="761" spans="1:9" ht="18" customHeight="1" x14ac:dyDescent="0.3">
      <c r="A761" s="2">
        <v>2024</v>
      </c>
      <c r="B761" s="2" t="s">
        <v>32</v>
      </c>
      <c r="C761" s="2" t="s">
        <v>23</v>
      </c>
      <c r="D761" s="6" t="s">
        <v>25</v>
      </c>
      <c r="E761" s="7">
        <v>76</v>
      </c>
      <c r="F761" s="11">
        <v>4576.8999999999996</v>
      </c>
      <c r="G761" s="11">
        <v>5126.1279999999997</v>
      </c>
      <c r="H761" s="9">
        <v>915.38</v>
      </c>
      <c r="I761" s="5" t="s">
        <v>12</v>
      </c>
    </row>
    <row r="762" spans="1:9" ht="18" customHeight="1" x14ac:dyDescent="0.3">
      <c r="A762" s="2">
        <v>2024</v>
      </c>
      <c r="B762" s="2" t="s">
        <v>32</v>
      </c>
      <c r="C762" s="2" t="s">
        <v>23</v>
      </c>
      <c r="D762" s="6" t="s">
        <v>26</v>
      </c>
      <c r="E762" s="7">
        <v>46</v>
      </c>
      <c r="F762" s="11">
        <v>200</v>
      </c>
      <c r="G762" s="11">
        <v>224</v>
      </c>
      <c r="H762" s="9">
        <v>40</v>
      </c>
      <c r="I762" s="5" t="s">
        <v>12</v>
      </c>
    </row>
    <row r="763" spans="1:9" ht="18" customHeight="1" x14ac:dyDescent="0.3">
      <c r="A763" s="2">
        <v>2024</v>
      </c>
      <c r="B763" s="2" t="s">
        <v>32</v>
      </c>
      <c r="C763" s="2" t="s">
        <v>23</v>
      </c>
      <c r="D763" s="6" t="s">
        <v>27</v>
      </c>
      <c r="E763" s="7">
        <v>34</v>
      </c>
      <c r="F763" s="11">
        <v>4576.8</v>
      </c>
      <c r="G763" s="11">
        <v>5126.0160000000005</v>
      </c>
      <c r="H763" s="9">
        <v>915.36000000000013</v>
      </c>
      <c r="I763" s="5" t="s">
        <v>12</v>
      </c>
    </row>
    <row r="764" spans="1:9" ht="18" customHeight="1" x14ac:dyDescent="0.3">
      <c r="A764" s="2">
        <v>2024</v>
      </c>
      <c r="B764" s="2" t="s">
        <v>32</v>
      </c>
      <c r="C764" s="2" t="s">
        <v>14</v>
      </c>
      <c r="D764" s="3" t="s">
        <v>28</v>
      </c>
      <c r="E764" s="4">
        <v>7</v>
      </c>
      <c r="F764" s="9">
        <v>200</v>
      </c>
      <c r="G764" s="9">
        <v>224</v>
      </c>
      <c r="H764" s="9">
        <v>40</v>
      </c>
      <c r="I764" s="5" t="s">
        <v>12</v>
      </c>
    </row>
    <row r="765" spans="1:9" ht="18" customHeight="1" x14ac:dyDescent="0.3">
      <c r="A765" s="2">
        <v>2024</v>
      </c>
      <c r="B765" s="2" t="s">
        <v>32</v>
      </c>
      <c r="C765" s="2" t="s">
        <v>23</v>
      </c>
      <c r="D765" s="6" t="s">
        <v>30</v>
      </c>
      <c r="E765" s="7">
        <v>3</v>
      </c>
      <c r="F765" s="11">
        <v>4577.3</v>
      </c>
      <c r="G765" s="11">
        <v>5126.576</v>
      </c>
      <c r="H765" s="9">
        <v>915.46</v>
      </c>
      <c r="I765" s="5" t="s">
        <v>12</v>
      </c>
    </row>
    <row r="766" spans="1:9" ht="18" customHeight="1" x14ac:dyDescent="0.3">
      <c r="A766" s="2">
        <v>2024</v>
      </c>
      <c r="B766" s="2" t="s">
        <v>32</v>
      </c>
      <c r="C766" s="2" t="s">
        <v>29</v>
      </c>
      <c r="D766" s="6" t="s">
        <v>29</v>
      </c>
      <c r="E766" s="7">
        <v>2</v>
      </c>
      <c r="F766" s="11">
        <v>6600</v>
      </c>
      <c r="G766" s="11">
        <v>7392</v>
      </c>
      <c r="H766" s="9">
        <v>1320</v>
      </c>
      <c r="I766" s="5" t="s">
        <v>12</v>
      </c>
    </row>
    <row r="767" spans="1:9" ht="18" customHeight="1" x14ac:dyDescent="0.3">
      <c r="A767" s="2">
        <v>2024</v>
      </c>
      <c r="B767" s="2" t="s">
        <v>34</v>
      </c>
      <c r="C767" s="2" t="s">
        <v>10</v>
      </c>
      <c r="D767" s="3" t="s">
        <v>11</v>
      </c>
      <c r="E767" s="4">
        <v>3566</v>
      </c>
      <c r="F767" s="9">
        <v>4577.3</v>
      </c>
      <c r="G767" s="9">
        <v>5126.576</v>
      </c>
      <c r="H767" s="9">
        <v>915.46</v>
      </c>
      <c r="I767" s="5" t="s">
        <v>12</v>
      </c>
    </row>
    <row r="768" spans="1:9" ht="18" customHeight="1" x14ac:dyDescent="0.3">
      <c r="A768" s="2">
        <v>2024</v>
      </c>
      <c r="B768" s="2" t="s">
        <v>34</v>
      </c>
      <c r="C768" s="2" t="s">
        <v>10</v>
      </c>
      <c r="D768" s="3" t="s">
        <v>13</v>
      </c>
      <c r="E768" s="4">
        <v>2498</v>
      </c>
      <c r="F768" s="9">
        <v>8000</v>
      </c>
      <c r="G768" s="9">
        <v>8960</v>
      </c>
      <c r="H768" s="9">
        <v>1600</v>
      </c>
      <c r="I768" s="5" t="s">
        <v>12</v>
      </c>
    </row>
    <row r="769" spans="1:9" ht="18" customHeight="1" x14ac:dyDescent="0.3">
      <c r="A769" s="2">
        <v>2024</v>
      </c>
      <c r="B769" s="2" t="s">
        <v>34</v>
      </c>
      <c r="C769" s="2" t="s">
        <v>14</v>
      </c>
      <c r="D769" s="3" t="s">
        <v>15</v>
      </c>
      <c r="E769" s="4">
        <v>1245</v>
      </c>
      <c r="F769" s="9">
        <v>4577.2</v>
      </c>
      <c r="G769" s="9">
        <v>5126.4639999999999</v>
      </c>
      <c r="H769" s="9">
        <v>915.44</v>
      </c>
      <c r="I769" s="5" t="s">
        <v>12</v>
      </c>
    </row>
    <row r="770" spans="1:9" ht="18" customHeight="1" x14ac:dyDescent="0.3">
      <c r="A770" s="2">
        <v>2024</v>
      </c>
      <c r="B770" s="2" t="s">
        <v>34</v>
      </c>
      <c r="C770" s="2" t="s">
        <v>16</v>
      </c>
      <c r="D770" s="6" t="s">
        <v>17</v>
      </c>
      <c r="E770" s="7">
        <v>644</v>
      </c>
      <c r="F770" s="11">
        <v>5743.5</v>
      </c>
      <c r="G770" s="11">
        <v>6432.72</v>
      </c>
      <c r="H770" s="9">
        <v>1148.7</v>
      </c>
      <c r="I770" s="5" t="s">
        <v>12</v>
      </c>
    </row>
    <row r="771" spans="1:9" ht="18" customHeight="1" x14ac:dyDescent="0.3">
      <c r="A771" s="2">
        <v>2024</v>
      </c>
      <c r="B771" s="2" t="s">
        <v>34</v>
      </c>
      <c r="C771" s="2" t="s">
        <v>18</v>
      </c>
      <c r="D771" s="6" t="s">
        <v>19</v>
      </c>
      <c r="E771" s="7">
        <v>643</v>
      </c>
      <c r="F771" s="11">
        <v>7000</v>
      </c>
      <c r="G771" s="11">
        <v>7840</v>
      </c>
      <c r="H771" s="9">
        <v>1400</v>
      </c>
      <c r="I771" s="5" t="s">
        <v>12</v>
      </c>
    </row>
    <row r="772" spans="1:9" ht="18" customHeight="1" x14ac:dyDescent="0.3">
      <c r="A772" s="2">
        <v>2024</v>
      </c>
      <c r="B772" s="2" t="s">
        <v>34</v>
      </c>
      <c r="C772" s="2" t="s">
        <v>16</v>
      </c>
      <c r="D772" s="6" t="s">
        <v>20</v>
      </c>
      <c r="E772" s="7">
        <v>455</v>
      </c>
      <c r="F772" s="11">
        <v>4578.6000000000004</v>
      </c>
      <c r="G772" s="11">
        <v>5128.0320000000002</v>
      </c>
      <c r="H772" s="9">
        <v>915.72000000000014</v>
      </c>
      <c r="I772" s="5" t="s">
        <v>12</v>
      </c>
    </row>
    <row r="773" spans="1:9" ht="18" customHeight="1" x14ac:dyDescent="0.3">
      <c r="A773" s="2">
        <v>2024</v>
      </c>
      <c r="B773" s="2" t="s">
        <v>34</v>
      </c>
      <c r="C773" s="2" t="s">
        <v>18</v>
      </c>
      <c r="D773" s="6" t="s">
        <v>21</v>
      </c>
      <c r="E773" s="8">
        <v>345</v>
      </c>
      <c r="F773" s="12">
        <v>7000</v>
      </c>
      <c r="G773" s="12">
        <v>7840</v>
      </c>
      <c r="H773" s="9">
        <v>1400</v>
      </c>
      <c r="I773" s="5" t="s">
        <v>12</v>
      </c>
    </row>
    <row r="774" spans="1:9" ht="18" customHeight="1" x14ac:dyDescent="0.3">
      <c r="A774" s="2">
        <v>2024</v>
      </c>
      <c r="B774" s="2" t="s">
        <v>34</v>
      </c>
      <c r="C774" s="2" t="s">
        <v>14</v>
      </c>
      <c r="D774" s="3" t="s">
        <v>22</v>
      </c>
      <c r="E774" s="4">
        <v>122</v>
      </c>
      <c r="F774" s="9">
        <v>100</v>
      </c>
      <c r="G774" s="9">
        <v>112</v>
      </c>
      <c r="H774" s="9">
        <v>20</v>
      </c>
      <c r="I774" s="5" t="s">
        <v>12</v>
      </c>
    </row>
    <row r="775" spans="1:9" ht="18" customHeight="1" x14ac:dyDescent="0.3">
      <c r="A775" s="2">
        <v>2024</v>
      </c>
      <c r="B775" s="2" t="s">
        <v>34</v>
      </c>
      <c r="C775" s="2" t="s">
        <v>23</v>
      </c>
      <c r="D775" s="6" t="s">
        <v>24</v>
      </c>
      <c r="E775" s="7">
        <v>78</v>
      </c>
      <c r="F775" s="11">
        <v>4577.2</v>
      </c>
      <c r="G775" s="11">
        <v>5126.4639999999999</v>
      </c>
      <c r="H775" s="9">
        <v>915.44</v>
      </c>
      <c r="I775" s="5" t="s">
        <v>12</v>
      </c>
    </row>
    <row r="776" spans="1:9" ht="18" customHeight="1" x14ac:dyDescent="0.3">
      <c r="A776" s="2">
        <v>2024</v>
      </c>
      <c r="B776" s="2" t="s">
        <v>34</v>
      </c>
      <c r="C776" s="2" t="s">
        <v>23</v>
      </c>
      <c r="D776" s="6" t="s">
        <v>25</v>
      </c>
      <c r="E776" s="7">
        <v>76</v>
      </c>
      <c r="F776" s="11">
        <v>4576.8999999999996</v>
      </c>
      <c r="G776" s="11">
        <v>5126.1279999999997</v>
      </c>
      <c r="H776" s="9">
        <v>915.38</v>
      </c>
      <c r="I776" s="5" t="s">
        <v>12</v>
      </c>
    </row>
    <row r="777" spans="1:9" ht="18" customHeight="1" x14ac:dyDescent="0.3">
      <c r="A777" s="2">
        <v>2024</v>
      </c>
      <c r="B777" s="2" t="s">
        <v>34</v>
      </c>
      <c r="C777" s="2" t="s">
        <v>23</v>
      </c>
      <c r="D777" s="6" t="s">
        <v>26</v>
      </c>
      <c r="E777" s="7">
        <v>46</v>
      </c>
      <c r="F777" s="11">
        <v>200</v>
      </c>
      <c r="G777" s="11">
        <v>224</v>
      </c>
      <c r="H777" s="9">
        <v>40</v>
      </c>
      <c r="I777" s="5" t="s">
        <v>12</v>
      </c>
    </row>
    <row r="778" spans="1:9" ht="18" customHeight="1" x14ac:dyDescent="0.3">
      <c r="A778" s="2">
        <v>2024</v>
      </c>
      <c r="B778" s="2" t="s">
        <v>34</v>
      </c>
      <c r="C778" s="2" t="s">
        <v>23</v>
      </c>
      <c r="D778" s="6" t="s">
        <v>27</v>
      </c>
      <c r="E778" s="7">
        <v>34</v>
      </c>
      <c r="F778" s="11">
        <v>4576.8</v>
      </c>
      <c r="G778" s="11">
        <v>5126.0160000000005</v>
      </c>
      <c r="H778" s="9">
        <v>915.36000000000013</v>
      </c>
      <c r="I778" s="5" t="s">
        <v>12</v>
      </c>
    </row>
    <row r="779" spans="1:9" ht="18" customHeight="1" x14ac:dyDescent="0.3">
      <c r="A779" s="2">
        <v>2024</v>
      </c>
      <c r="B779" s="2" t="s">
        <v>34</v>
      </c>
      <c r="C779" s="2" t="s">
        <v>14</v>
      </c>
      <c r="D779" s="3" t="s">
        <v>28</v>
      </c>
      <c r="E779" s="4">
        <v>7</v>
      </c>
      <c r="F779" s="9">
        <v>200</v>
      </c>
      <c r="G779" s="9">
        <v>224</v>
      </c>
      <c r="H779" s="9">
        <v>40</v>
      </c>
      <c r="I779" s="5" t="s">
        <v>12</v>
      </c>
    </row>
    <row r="780" spans="1:9" ht="18" customHeight="1" x14ac:dyDescent="0.3">
      <c r="A780" s="2">
        <v>2024</v>
      </c>
      <c r="B780" s="2" t="s">
        <v>34</v>
      </c>
      <c r="C780" s="2" t="s">
        <v>23</v>
      </c>
      <c r="D780" s="6" t="s">
        <v>30</v>
      </c>
      <c r="E780" s="7">
        <v>3</v>
      </c>
      <c r="F780" s="11">
        <v>4577.3</v>
      </c>
      <c r="G780" s="11">
        <v>5126.576</v>
      </c>
      <c r="H780" s="9">
        <v>915.46</v>
      </c>
      <c r="I780" s="5" t="s">
        <v>12</v>
      </c>
    </row>
    <row r="781" spans="1:9" ht="18" customHeight="1" x14ac:dyDescent="0.3">
      <c r="A781" s="2">
        <v>2024</v>
      </c>
      <c r="B781" s="2" t="s">
        <v>34</v>
      </c>
      <c r="C781" s="2" t="s">
        <v>29</v>
      </c>
      <c r="D781" s="6" t="s">
        <v>29</v>
      </c>
      <c r="E781" s="7">
        <v>2</v>
      </c>
      <c r="F781" s="11">
        <v>6600</v>
      </c>
      <c r="G781" s="11">
        <v>7392</v>
      </c>
      <c r="H781" s="9">
        <v>1320</v>
      </c>
      <c r="I781" s="5" t="s">
        <v>12</v>
      </c>
    </row>
    <row r="782" spans="1:9" ht="18" customHeight="1" x14ac:dyDescent="0.3">
      <c r="A782" s="2">
        <v>2024</v>
      </c>
      <c r="B782" s="2" t="s">
        <v>35</v>
      </c>
      <c r="C782" s="2" t="s">
        <v>10</v>
      </c>
      <c r="D782" s="3" t="s">
        <v>11</v>
      </c>
      <c r="E782" s="4">
        <v>3566</v>
      </c>
      <c r="F782" s="9">
        <v>4577.3</v>
      </c>
      <c r="G782" s="9">
        <v>5126.576</v>
      </c>
      <c r="H782" s="9">
        <v>915.46</v>
      </c>
      <c r="I782" s="5" t="s">
        <v>12</v>
      </c>
    </row>
    <row r="783" spans="1:9" ht="18" customHeight="1" x14ac:dyDescent="0.3">
      <c r="A783" s="2">
        <v>2024</v>
      </c>
      <c r="B783" s="2" t="s">
        <v>35</v>
      </c>
      <c r="C783" s="2" t="s">
        <v>10</v>
      </c>
      <c r="D783" s="3" t="s">
        <v>13</v>
      </c>
      <c r="E783" s="4">
        <v>2498</v>
      </c>
      <c r="F783" s="9">
        <v>8000</v>
      </c>
      <c r="G783" s="9">
        <v>8960</v>
      </c>
      <c r="H783" s="9">
        <v>1600</v>
      </c>
      <c r="I783" s="5" t="s">
        <v>12</v>
      </c>
    </row>
    <row r="784" spans="1:9" ht="18" customHeight="1" x14ac:dyDescent="0.3">
      <c r="A784" s="2">
        <v>2024</v>
      </c>
      <c r="B784" s="2" t="s">
        <v>35</v>
      </c>
      <c r="C784" s="2" t="s">
        <v>14</v>
      </c>
      <c r="D784" s="3" t="s">
        <v>15</v>
      </c>
      <c r="E784" s="4">
        <v>1245</v>
      </c>
      <c r="F784" s="9">
        <v>4577.2</v>
      </c>
      <c r="G784" s="9">
        <v>5126.4639999999999</v>
      </c>
      <c r="H784" s="9">
        <v>915.44</v>
      </c>
      <c r="I784" s="5" t="s">
        <v>12</v>
      </c>
    </row>
    <row r="785" spans="1:9" ht="18" customHeight="1" x14ac:dyDescent="0.3">
      <c r="A785" s="2">
        <v>2024</v>
      </c>
      <c r="B785" s="2" t="s">
        <v>35</v>
      </c>
      <c r="C785" s="2" t="s">
        <v>16</v>
      </c>
      <c r="D785" s="6" t="s">
        <v>17</v>
      </c>
      <c r="E785" s="7">
        <v>644</v>
      </c>
      <c r="F785" s="11">
        <v>5743.5</v>
      </c>
      <c r="G785" s="11">
        <v>6432.72</v>
      </c>
      <c r="H785" s="9">
        <v>1148.7</v>
      </c>
      <c r="I785" s="5" t="s">
        <v>12</v>
      </c>
    </row>
    <row r="786" spans="1:9" ht="18" customHeight="1" x14ac:dyDescent="0.3">
      <c r="A786" s="2">
        <v>2024</v>
      </c>
      <c r="B786" s="2" t="s">
        <v>35</v>
      </c>
      <c r="C786" s="2" t="s">
        <v>18</v>
      </c>
      <c r="D786" s="6" t="s">
        <v>19</v>
      </c>
      <c r="E786" s="7">
        <v>643</v>
      </c>
      <c r="F786" s="11">
        <v>7000</v>
      </c>
      <c r="G786" s="11">
        <v>7840</v>
      </c>
      <c r="H786" s="9">
        <v>1400</v>
      </c>
      <c r="I786" s="5" t="s">
        <v>12</v>
      </c>
    </row>
    <row r="787" spans="1:9" ht="18" customHeight="1" x14ac:dyDescent="0.3">
      <c r="A787" s="2">
        <v>2024</v>
      </c>
      <c r="B787" s="2" t="s">
        <v>35</v>
      </c>
      <c r="C787" s="2" t="s">
        <v>16</v>
      </c>
      <c r="D787" s="6" t="s">
        <v>20</v>
      </c>
      <c r="E787" s="7">
        <v>455</v>
      </c>
      <c r="F787" s="11">
        <v>4578.6000000000004</v>
      </c>
      <c r="G787" s="11">
        <v>5128.0320000000002</v>
      </c>
      <c r="H787" s="9">
        <v>915.72000000000014</v>
      </c>
      <c r="I787" s="5" t="s">
        <v>12</v>
      </c>
    </row>
    <row r="788" spans="1:9" ht="18" customHeight="1" x14ac:dyDescent="0.3">
      <c r="A788" s="2">
        <v>2024</v>
      </c>
      <c r="B788" s="2" t="s">
        <v>35</v>
      </c>
      <c r="C788" s="2" t="s">
        <v>18</v>
      </c>
      <c r="D788" s="6" t="s">
        <v>21</v>
      </c>
      <c r="E788" s="8">
        <v>345</v>
      </c>
      <c r="F788" s="12">
        <v>7000</v>
      </c>
      <c r="G788" s="12">
        <v>7840</v>
      </c>
      <c r="H788" s="9">
        <v>1400</v>
      </c>
      <c r="I788" s="5" t="s">
        <v>12</v>
      </c>
    </row>
    <row r="789" spans="1:9" ht="18" customHeight="1" x14ac:dyDescent="0.3">
      <c r="A789" s="2">
        <v>2024</v>
      </c>
      <c r="B789" s="2" t="s">
        <v>35</v>
      </c>
      <c r="C789" s="2" t="s">
        <v>14</v>
      </c>
      <c r="D789" s="3" t="s">
        <v>22</v>
      </c>
      <c r="E789" s="4">
        <v>122</v>
      </c>
      <c r="F789" s="9">
        <v>100</v>
      </c>
      <c r="G789" s="9">
        <v>112</v>
      </c>
      <c r="H789" s="9">
        <v>20</v>
      </c>
      <c r="I789" s="5" t="s">
        <v>12</v>
      </c>
    </row>
    <row r="790" spans="1:9" ht="18" customHeight="1" x14ac:dyDescent="0.3">
      <c r="A790" s="2">
        <v>2024</v>
      </c>
      <c r="B790" s="2" t="s">
        <v>35</v>
      </c>
      <c r="C790" s="2" t="s">
        <v>23</v>
      </c>
      <c r="D790" s="6" t="s">
        <v>24</v>
      </c>
      <c r="E790" s="7">
        <v>78</v>
      </c>
      <c r="F790" s="11">
        <v>4577.2</v>
      </c>
      <c r="G790" s="11">
        <v>5126.4639999999999</v>
      </c>
      <c r="H790" s="9">
        <v>915.44</v>
      </c>
      <c r="I790" s="5" t="s">
        <v>12</v>
      </c>
    </row>
    <row r="791" spans="1:9" ht="18" customHeight="1" x14ac:dyDescent="0.3">
      <c r="A791" s="2">
        <v>2024</v>
      </c>
      <c r="B791" s="2" t="s">
        <v>35</v>
      </c>
      <c r="C791" s="2" t="s">
        <v>23</v>
      </c>
      <c r="D791" s="6" t="s">
        <v>25</v>
      </c>
      <c r="E791" s="7">
        <v>76</v>
      </c>
      <c r="F791" s="11">
        <v>4576.8999999999996</v>
      </c>
      <c r="G791" s="11">
        <v>5126.1279999999997</v>
      </c>
      <c r="H791" s="9">
        <v>915.38</v>
      </c>
      <c r="I791" s="5" t="s">
        <v>12</v>
      </c>
    </row>
    <row r="792" spans="1:9" ht="18" customHeight="1" x14ac:dyDescent="0.3">
      <c r="A792" s="2">
        <v>2024</v>
      </c>
      <c r="B792" s="2" t="s">
        <v>35</v>
      </c>
      <c r="C792" s="2" t="s">
        <v>23</v>
      </c>
      <c r="D792" s="6" t="s">
        <v>26</v>
      </c>
      <c r="E792" s="7">
        <v>46</v>
      </c>
      <c r="F792" s="11">
        <v>200</v>
      </c>
      <c r="G792" s="11">
        <v>224</v>
      </c>
      <c r="H792" s="9">
        <v>40</v>
      </c>
      <c r="I792" s="5" t="s">
        <v>12</v>
      </c>
    </row>
    <row r="793" spans="1:9" ht="18" customHeight="1" x14ac:dyDescent="0.3">
      <c r="A793" s="2">
        <v>2024</v>
      </c>
      <c r="B793" s="2" t="s">
        <v>35</v>
      </c>
      <c r="C793" s="2" t="s">
        <v>23</v>
      </c>
      <c r="D793" s="6" t="s">
        <v>27</v>
      </c>
      <c r="E793" s="7">
        <v>34</v>
      </c>
      <c r="F793" s="11">
        <v>4576.8</v>
      </c>
      <c r="G793" s="11">
        <v>5126.0160000000005</v>
      </c>
      <c r="H793" s="9">
        <v>915.36000000000013</v>
      </c>
      <c r="I793" s="5" t="s">
        <v>12</v>
      </c>
    </row>
    <row r="794" spans="1:9" ht="18" customHeight="1" x14ac:dyDescent="0.3">
      <c r="A794" s="2">
        <v>2024</v>
      </c>
      <c r="B794" s="2" t="s">
        <v>35</v>
      </c>
      <c r="C794" s="2" t="s">
        <v>14</v>
      </c>
      <c r="D794" s="3" t="s">
        <v>28</v>
      </c>
      <c r="E794" s="4">
        <v>7</v>
      </c>
      <c r="F794" s="9">
        <v>200</v>
      </c>
      <c r="G794" s="9">
        <v>224</v>
      </c>
      <c r="H794" s="9">
        <v>40</v>
      </c>
      <c r="I794" s="5" t="s">
        <v>12</v>
      </c>
    </row>
    <row r="795" spans="1:9" ht="18" customHeight="1" x14ac:dyDescent="0.3">
      <c r="A795" s="2">
        <v>2024</v>
      </c>
      <c r="B795" s="2" t="s">
        <v>35</v>
      </c>
      <c r="C795" s="2" t="s">
        <v>23</v>
      </c>
      <c r="D795" s="6" t="s">
        <v>30</v>
      </c>
      <c r="E795" s="7">
        <v>3</v>
      </c>
      <c r="F795" s="11">
        <v>4577.3</v>
      </c>
      <c r="G795" s="11">
        <v>5126.576</v>
      </c>
      <c r="H795" s="9">
        <v>915.46</v>
      </c>
      <c r="I795" s="5" t="s">
        <v>12</v>
      </c>
    </row>
    <row r="796" spans="1:9" ht="18" customHeight="1" x14ac:dyDescent="0.3">
      <c r="A796" s="2">
        <v>2024</v>
      </c>
      <c r="B796" s="2" t="s">
        <v>35</v>
      </c>
      <c r="C796" s="2" t="s">
        <v>29</v>
      </c>
      <c r="D796" s="6" t="s">
        <v>29</v>
      </c>
      <c r="E796" s="7">
        <v>2</v>
      </c>
      <c r="F796" s="11">
        <v>6600</v>
      </c>
      <c r="G796" s="11">
        <v>7392</v>
      </c>
      <c r="H796" s="9">
        <v>1320</v>
      </c>
      <c r="I796" s="5" t="s">
        <v>33</v>
      </c>
    </row>
    <row r="797" spans="1:9" ht="18" customHeight="1" x14ac:dyDescent="0.3">
      <c r="A797" s="2">
        <v>2024</v>
      </c>
      <c r="B797" s="2" t="s">
        <v>36</v>
      </c>
      <c r="C797" s="2" t="s">
        <v>10</v>
      </c>
      <c r="D797" s="3" t="s">
        <v>11</v>
      </c>
      <c r="E797" s="4">
        <v>3566</v>
      </c>
      <c r="F797" s="9">
        <v>4577.3</v>
      </c>
      <c r="G797" s="9">
        <v>5126.576</v>
      </c>
      <c r="H797" s="9">
        <v>915.46</v>
      </c>
      <c r="I797" s="5" t="s">
        <v>33</v>
      </c>
    </row>
    <row r="798" spans="1:9" ht="18" customHeight="1" x14ac:dyDescent="0.3">
      <c r="A798" s="2">
        <v>2024</v>
      </c>
      <c r="B798" s="2" t="s">
        <v>36</v>
      </c>
      <c r="C798" s="2" t="s">
        <v>10</v>
      </c>
      <c r="D798" s="3" t="s">
        <v>13</v>
      </c>
      <c r="E798" s="4">
        <v>2498</v>
      </c>
      <c r="F798" s="9">
        <v>8000</v>
      </c>
      <c r="G798" s="9">
        <v>8960</v>
      </c>
      <c r="H798" s="9">
        <v>1600</v>
      </c>
      <c r="I798" s="5" t="s">
        <v>33</v>
      </c>
    </row>
    <row r="799" spans="1:9" ht="18" customHeight="1" x14ac:dyDescent="0.3">
      <c r="A799" s="2">
        <v>2024</v>
      </c>
      <c r="B799" s="2" t="s">
        <v>36</v>
      </c>
      <c r="C799" s="2" t="s">
        <v>14</v>
      </c>
      <c r="D799" s="3" t="s">
        <v>15</v>
      </c>
      <c r="E799" s="4">
        <v>1245</v>
      </c>
      <c r="F799" s="9">
        <v>4577.2</v>
      </c>
      <c r="G799" s="9">
        <v>5126.4639999999999</v>
      </c>
      <c r="H799" s="9">
        <v>915.44</v>
      </c>
      <c r="I799" s="5" t="s">
        <v>33</v>
      </c>
    </row>
    <row r="800" spans="1:9" ht="18" customHeight="1" x14ac:dyDescent="0.3">
      <c r="A800" s="2">
        <v>2024</v>
      </c>
      <c r="B800" s="2" t="s">
        <v>36</v>
      </c>
      <c r="C800" s="2" t="s">
        <v>16</v>
      </c>
      <c r="D800" s="6" t="s">
        <v>17</v>
      </c>
      <c r="E800" s="7">
        <v>644</v>
      </c>
      <c r="F800" s="11">
        <v>5743.5</v>
      </c>
      <c r="G800" s="11">
        <v>6432.72</v>
      </c>
      <c r="H800" s="9">
        <v>1148.7</v>
      </c>
      <c r="I800" s="5" t="s">
        <v>33</v>
      </c>
    </row>
    <row r="801" spans="1:9" ht="18" customHeight="1" x14ac:dyDescent="0.3">
      <c r="A801" s="2">
        <v>2024</v>
      </c>
      <c r="B801" s="2" t="s">
        <v>36</v>
      </c>
      <c r="C801" s="2" t="s">
        <v>18</v>
      </c>
      <c r="D801" s="6" t="s">
        <v>19</v>
      </c>
      <c r="E801" s="7">
        <v>643</v>
      </c>
      <c r="F801" s="11">
        <v>7000</v>
      </c>
      <c r="G801" s="11">
        <v>7840</v>
      </c>
      <c r="H801" s="9">
        <v>1400</v>
      </c>
      <c r="I801" s="5" t="s">
        <v>33</v>
      </c>
    </row>
    <row r="802" spans="1:9" ht="18" customHeight="1" x14ac:dyDescent="0.3">
      <c r="A802" s="2">
        <v>2024</v>
      </c>
      <c r="B802" s="2" t="s">
        <v>36</v>
      </c>
      <c r="C802" s="2" t="s">
        <v>16</v>
      </c>
      <c r="D802" s="6" t="s">
        <v>20</v>
      </c>
      <c r="E802" s="7">
        <v>455</v>
      </c>
      <c r="F802" s="11">
        <v>4578.6000000000004</v>
      </c>
      <c r="G802" s="11">
        <v>5128.0320000000002</v>
      </c>
      <c r="H802" s="9">
        <v>915.72000000000014</v>
      </c>
      <c r="I802" s="5" t="s">
        <v>33</v>
      </c>
    </row>
    <row r="803" spans="1:9" ht="18" customHeight="1" x14ac:dyDescent="0.3">
      <c r="A803" s="2">
        <v>2024</v>
      </c>
      <c r="B803" s="2" t="s">
        <v>36</v>
      </c>
      <c r="C803" s="2" t="s">
        <v>18</v>
      </c>
      <c r="D803" s="6" t="s">
        <v>21</v>
      </c>
      <c r="E803" s="8">
        <v>345</v>
      </c>
      <c r="F803" s="12">
        <v>7000</v>
      </c>
      <c r="G803" s="12">
        <v>7840</v>
      </c>
      <c r="H803" s="9">
        <v>1400</v>
      </c>
      <c r="I803" s="5" t="s">
        <v>33</v>
      </c>
    </row>
    <row r="804" spans="1:9" ht="18" customHeight="1" x14ac:dyDescent="0.3">
      <c r="A804" s="2">
        <v>2024</v>
      </c>
      <c r="B804" s="2" t="s">
        <v>36</v>
      </c>
      <c r="C804" s="2" t="s">
        <v>14</v>
      </c>
      <c r="D804" s="3" t="s">
        <v>22</v>
      </c>
      <c r="E804" s="4">
        <v>122</v>
      </c>
      <c r="F804" s="9">
        <v>100</v>
      </c>
      <c r="G804" s="9">
        <v>112</v>
      </c>
      <c r="H804" s="9">
        <v>20</v>
      </c>
      <c r="I804" s="5" t="s">
        <v>33</v>
      </c>
    </row>
    <row r="805" spans="1:9" ht="18" customHeight="1" x14ac:dyDescent="0.3">
      <c r="A805" s="2">
        <v>2024</v>
      </c>
      <c r="B805" s="2" t="s">
        <v>36</v>
      </c>
      <c r="C805" s="2" t="s">
        <v>23</v>
      </c>
      <c r="D805" s="6" t="s">
        <v>24</v>
      </c>
      <c r="E805" s="7">
        <v>78</v>
      </c>
      <c r="F805" s="11">
        <v>4577.2</v>
      </c>
      <c r="G805" s="11">
        <v>5126.4639999999999</v>
      </c>
      <c r="H805" s="9">
        <v>915.44</v>
      </c>
      <c r="I805" s="5" t="s">
        <v>33</v>
      </c>
    </row>
    <row r="806" spans="1:9" ht="18" customHeight="1" x14ac:dyDescent="0.3">
      <c r="A806" s="2">
        <v>2024</v>
      </c>
      <c r="B806" s="2" t="s">
        <v>36</v>
      </c>
      <c r="C806" s="2" t="s">
        <v>23</v>
      </c>
      <c r="D806" s="6" t="s">
        <v>25</v>
      </c>
      <c r="E806" s="7">
        <v>76</v>
      </c>
      <c r="F806" s="11">
        <v>4576.8999999999996</v>
      </c>
      <c r="G806" s="11">
        <v>5126.1279999999997</v>
      </c>
      <c r="H806" s="9">
        <v>915.38</v>
      </c>
      <c r="I806" s="5" t="s">
        <v>33</v>
      </c>
    </row>
    <row r="807" spans="1:9" ht="18" customHeight="1" x14ac:dyDescent="0.3">
      <c r="A807" s="2">
        <v>2024</v>
      </c>
      <c r="B807" s="2" t="s">
        <v>36</v>
      </c>
      <c r="C807" s="2" t="s">
        <v>23</v>
      </c>
      <c r="D807" s="6" t="s">
        <v>26</v>
      </c>
      <c r="E807" s="7">
        <v>46</v>
      </c>
      <c r="F807" s="11">
        <v>200</v>
      </c>
      <c r="G807" s="11">
        <v>224</v>
      </c>
      <c r="H807" s="9">
        <v>40</v>
      </c>
      <c r="I807" s="5" t="s">
        <v>33</v>
      </c>
    </row>
    <row r="808" spans="1:9" ht="18" customHeight="1" x14ac:dyDescent="0.3">
      <c r="A808" s="2">
        <v>2024</v>
      </c>
      <c r="B808" s="2" t="s">
        <v>36</v>
      </c>
      <c r="C808" s="2" t="s">
        <v>23</v>
      </c>
      <c r="D808" s="6" t="s">
        <v>27</v>
      </c>
      <c r="E808" s="7">
        <v>34</v>
      </c>
      <c r="F808" s="11">
        <v>4576.8</v>
      </c>
      <c r="G808" s="11">
        <v>5126.0160000000005</v>
      </c>
      <c r="H808" s="9">
        <v>915.36000000000013</v>
      </c>
      <c r="I808" s="5" t="s">
        <v>33</v>
      </c>
    </row>
    <row r="809" spans="1:9" ht="18" customHeight="1" x14ac:dyDescent="0.3">
      <c r="A809" s="2">
        <v>2024</v>
      </c>
      <c r="B809" s="2" t="s">
        <v>36</v>
      </c>
      <c r="C809" s="2" t="s">
        <v>14</v>
      </c>
      <c r="D809" s="3" t="s">
        <v>28</v>
      </c>
      <c r="E809" s="4">
        <v>7</v>
      </c>
      <c r="F809" s="9">
        <v>200</v>
      </c>
      <c r="G809" s="9">
        <v>224</v>
      </c>
      <c r="H809" s="9">
        <v>40</v>
      </c>
      <c r="I809" s="5" t="s">
        <v>33</v>
      </c>
    </row>
    <row r="810" spans="1:9" ht="18" customHeight="1" x14ac:dyDescent="0.3">
      <c r="A810" s="2">
        <v>2024</v>
      </c>
      <c r="B810" s="2" t="s">
        <v>36</v>
      </c>
      <c r="C810" s="2" t="s">
        <v>29</v>
      </c>
      <c r="D810" s="6" t="s">
        <v>29</v>
      </c>
      <c r="E810" s="7">
        <v>3</v>
      </c>
      <c r="F810" s="11">
        <v>6600</v>
      </c>
      <c r="G810" s="11">
        <v>7392</v>
      </c>
      <c r="H810" s="9">
        <v>1320</v>
      </c>
      <c r="I810" s="5" t="s">
        <v>33</v>
      </c>
    </row>
    <row r="811" spans="1:9" ht="18" customHeight="1" x14ac:dyDescent="0.3">
      <c r="A811" s="2">
        <v>2024</v>
      </c>
      <c r="B811" s="2" t="s">
        <v>36</v>
      </c>
      <c r="C811" s="2" t="s">
        <v>23</v>
      </c>
      <c r="D811" s="6" t="s">
        <v>30</v>
      </c>
      <c r="E811" s="7">
        <v>3</v>
      </c>
      <c r="F811" s="11">
        <v>4577.3</v>
      </c>
      <c r="G811" s="11">
        <v>5126.576</v>
      </c>
      <c r="H811" s="9">
        <v>915.46</v>
      </c>
      <c r="I811" s="5" t="s">
        <v>33</v>
      </c>
    </row>
    <row r="812" spans="1:9" ht="18" customHeight="1" x14ac:dyDescent="0.3">
      <c r="A812" s="2">
        <v>2024</v>
      </c>
      <c r="B812" s="2" t="s">
        <v>37</v>
      </c>
      <c r="C812" s="2" t="s">
        <v>10</v>
      </c>
      <c r="D812" s="3" t="s">
        <v>11</v>
      </c>
      <c r="E812" s="4">
        <v>3566</v>
      </c>
      <c r="F812" s="9">
        <v>4577.3</v>
      </c>
      <c r="G812" s="9">
        <v>5126.576</v>
      </c>
      <c r="H812" s="9">
        <v>915.46</v>
      </c>
      <c r="I812" s="5" t="s">
        <v>33</v>
      </c>
    </row>
    <row r="813" spans="1:9" ht="18" customHeight="1" x14ac:dyDescent="0.3">
      <c r="A813" s="2">
        <v>2024</v>
      </c>
      <c r="B813" s="2" t="s">
        <v>37</v>
      </c>
      <c r="C813" s="2" t="s">
        <v>10</v>
      </c>
      <c r="D813" s="3" t="s">
        <v>13</v>
      </c>
      <c r="E813" s="4">
        <v>2498</v>
      </c>
      <c r="F813" s="9">
        <v>8000</v>
      </c>
      <c r="G813" s="9">
        <v>8960</v>
      </c>
      <c r="H813" s="9">
        <v>1600</v>
      </c>
      <c r="I813" s="5" t="s">
        <v>33</v>
      </c>
    </row>
    <row r="814" spans="1:9" ht="18" customHeight="1" x14ac:dyDescent="0.3">
      <c r="A814" s="2">
        <v>2024</v>
      </c>
      <c r="B814" s="2" t="s">
        <v>37</v>
      </c>
      <c r="C814" s="2" t="s">
        <v>14</v>
      </c>
      <c r="D814" s="3" t="s">
        <v>15</v>
      </c>
      <c r="E814" s="4">
        <v>1245</v>
      </c>
      <c r="F814" s="9">
        <v>4577.2</v>
      </c>
      <c r="G814" s="9">
        <v>5126.4639999999999</v>
      </c>
      <c r="H814" s="9">
        <v>915.44</v>
      </c>
      <c r="I814" s="5" t="s">
        <v>33</v>
      </c>
    </row>
    <row r="815" spans="1:9" ht="18" customHeight="1" x14ac:dyDescent="0.3">
      <c r="A815" s="2">
        <v>2024</v>
      </c>
      <c r="B815" s="2" t="s">
        <v>37</v>
      </c>
      <c r="C815" s="2" t="s">
        <v>16</v>
      </c>
      <c r="D815" s="6" t="s">
        <v>17</v>
      </c>
      <c r="E815" s="7">
        <v>644</v>
      </c>
      <c r="F815" s="11">
        <v>5743.5</v>
      </c>
      <c r="G815" s="11">
        <v>6432.72</v>
      </c>
      <c r="H815" s="9">
        <v>1148.7</v>
      </c>
      <c r="I815" s="5" t="s">
        <v>33</v>
      </c>
    </row>
    <row r="816" spans="1:9" ht="18" customHeight="1" x14ac:dyDescent="0.3">
      <c r="A816" s="2">
        <v>2024</v>
      </c>
      <c r="B816" s="2" t="s">
        <v>37</v>
      </c>
      <c r="C816" s="2" t="s">
        <v>18</v>
      </c>
      <c r="D816" s="6" t="s">
        <v>19</v>
      </c>
      <c r="E816" s="7">
        <v>643</v>
      </c>
      <c r="F816" s="11">
        <v>7000</v>
      </c>
      <c r="G816" s="11">
        <v>7840</v>
      </c>
      <c r="H816" s="9">
        <v>1400</v>
      </c>
      <c r="I816" s="5" t="s">
        <v>33</v>
      </c>
    </row>
    <row r="817" spans="1:9" ht="18" customHeight="1" x14ac:dyDescent="0.3">
      <c r="A817" s="2">
        <v>2024</v>
      </c>
      <c r="B817" s="2" t="s">
        <v>37</v>
      </c>
      <c r="C817" s="2" t="s">
        <v>16</v>
      </c>
      <c r="D817" s="6" t="s">
        <v>20</v>
      </c>
      <c r="E817" s="7">
        <v>455</v>
      </c>
      <c r="F817" s="11">
        <v>4578.6000000000004</v>
      </c>
      <c r="G817" s="11">
        <v>5128.0320000000002</v>
      </c>
      <c r="H817" s="9">
        <v>915.72000000000014</v>
      </c>
      <c r="I817" s="5" t="s">
        <v>33</v>
      </c>
    </row>
    <row r="818" spans="1:9" ht="18" customHeight="1" x14ac:dyDescent="0.3">
      <c r="A818" s="2">
        <v>2024</v>
      </c>
      <c r="B818" s="2" t="s">
        <v>37</v>
      </c>
      <c r="C818" s="2" t="s">
        <v>18</v>
      </c>
      <c r="D818" s="6" t="s">
        <v>21</v>
      </c>
      <c r="E818" s="8">
        <v>345</v>
      </c>
      <c r="F818" s="12">
        <v>7000</v>
      </c>
      <c r="G818" s="12">
        <v>7840</v>
      </c>
      <c r="H818" s="9">
        <v>1400</v>
      </c>
      <c r="I818" s="5" t="s">
        <v>33</v>
      </c>
    </row>
    <row r="819" spans="1:9" ht="18" customHeight="1" x14ac:dyDescent="0.3">
      <c r="A819" s="2">
        <v>2024</v>
      </c>
      <c r="B819" s="2" t="s">
        <v>37</v>
      </c>
      <c r="C819" s="2" t="s">
        <v>14</v>
      </c>
      <c r="D819" s="3" t="s">
        <v>22</v>
      </c>
      <c r="E819" s="4">
        <v>122</v>
      </c>
      <c r="F819" s="9">
        <v>100</v>
      </c>
      <c r="G819" s="9">
        <v>112</v>
      </c>
      <c r="H819" s="9">
        <v>20</v>
      </c>
      <c r="I819" s="5" t="s">
        <v>12</v>
      </c>
    </row>
    <row r="820" spans="1:9" ht="18" customHeight="1" x14ac:dyDescent="0.3">
      <c r="A820" s="2">
        <v>2024</v>
      </c>
      <c r="B820" s="2" t="s">
        <v>37</v>
      </c>
      <c r="C820" s="2" t="s">
        <v>23</v>
      </c>
      <c r="D820" s="6" t="s">
        <v>24</v>
      </c>
      <c r="E820" s="7">
        <v>78</v>
      </c>
      <c r="F820" s="11">
        <v>4577.2</v>
      </c>
      <c r="G820" s="11">
        <v>5126.4639999999999</v>
      </c>
      <c r="H820" s="9">
        <v>915.44</v>
      </c>
      <c r="I820" s="5" t="s">
        <v>12</v>
      </c>
    </row>
    <row r="821" spans="1:9" ht="18" customHeight="1" x14ac:dyDescent="0.3">
      <c r="A821" s="2">
        <v>2024</v>
      </c>
      <c r="B821" s="2" t="s">
        <v>37</v>
      </c>
      <c r="C821" s="2" t="s">
        <v>23</v>
      </c>
      <c r="D821" s="6" t="s">
        <v>25</v>
      </c>
      <c r="E821" s="7">
        <v>76</v>
      </c>
      <c r="F821" s="11">
        <v>4576.8999999999996</v>
      </c>
      <c r="G821" s="11">
        <v>5126.1279999999997</v>
      </c>
      <c r="H821" s="9">
        <v>915.38</v>
      </c>
      <c r="I821" s="5" t="s">
        <v>12</v>
      </c>
    </row>
    <row r="822" spans="1:9" ht="18" customHeight="1" x14ac:dyDescent="0.3">
      <c r="A822" s="2">
        <v>2024</v>
      </c>
      <c r="B822" s="2" t="s">
        <v>37</v>
      </c>
      <c r="C822" s="2" t="s">
        <v>23</v>
      </c>
      <c r="D822" s="6" t="s">
        <v>26</v>
      </c>
      <c r="E822" s="7">
        <v>46</v>
      </c>
      <c r="F822" s="11">
        <v>200</v>
      </c>
      <c r="G822" s="11">
        <v>224</v>
      </c>
      <c r="H822" s="9">
        <v>40</v>
      </c>
      <c r="I822" s="5" t="s">
        <v>12</v>
      </c>
    </row>
    <row r="823" spans="1:9" ht="18" customHeight="1" x14ac:dyDescent="0.3">
      <c r="A823" s="2">
        <v>2024</v>
      </c>
      <c r="B823" s="2" t="s">
        <v>37</v>
      </c>
      <c r="C823" s="2" t="s">
        <v>23</v>
      </c>
      <c r="D823" s="6" t="s">
        <v>27</v>
      </c>
      <c r="E823" s="7">
        <v>34</v>
      </c>
      <c r="F823" s="11">
        <v>4576.8</v>
      </c>
      <c r="G823" s="11">
        <v>5126.0160000000005</v>
      </c>
      <c r="H823" s="9">
        <v>915.36000000000013</v>
      </c>
      <c r="I823" s="5" t="s">
        <v>12</v>
      </c>
    </row>
    <row r="824" spans="1:9" ht="18" customHeight="1" x14ac:dyDescent="0.3">
      <c r="A824" s="2">
        <v>2024</v>
      </c>
      <c r="B824" s="2" t="s">
        <v>37</v>
      </c>
      <c r="C824" s="2" t="s">
        <v>14</v>
      </c>
      <c r="D824" s="3" t="s">
        <v>28</v>
      </c>
      <c r="E824" s="4">
        <v>7</v>
      </c>
      <c r="F824" s="9">
        <v>200</v>
      </c>
      <c r="G824" s="9">
        <v>224</v>
      </c>
      <c r="H824" s="9">
        <v>40</v>
      </c>
      <c r="I824" s="5" t="s">
        <v>12</v>
      </c>
    </row>
    <row r="825" spans="1:9" ht="18" customHeight="1" x14ac:dyDescent="0.3">
      <c r="A825" s="2">
        <v>2024</v>
      </c>
      <c r="B825" s="2" t="s">
        <v>37</v>
      </c>
      <c r="C825" s="2" t="s">
        <v>23</v>
      </c>
      <c r="D825" s="6" t="s">
        <v>30</v>
      </c>
      <c r="E825" s="7">
        <v>3</v>
      </c>
      <c r="F825" s="11">
        <v>4577.3</v>
      </c>
      <c r="G825" s="11">
        <v>5126.576</v>
      </c>
      <c r="H825" s="9">
        <v>915.46</v>
      </c>
      <c r="I825" s="5" t="s">
        <v>12</v>
      </c>
    </row>
    <row r="826" spans="1:9" ht="18" customHeight="1" x14ac:dyDescent="0.3">
      <c r="A826" s="2">
        <v>2024</v>
      </c>
      <c r="B826" s="2" t="s">
        <v>37</v>
      </c>
      <c r="C826" s="2" t="s">
        <v>29</v>
      </c>
      <c r="D826" s="6" t="s">
        <v>29</v>
      </c>
      <c r="E826" s="7">
        <v>2</v>
      </c>
      <c r="F826" s="11">
        <v>6600</v>
      </c>
      <c r="G826" s="11">
        <v>7392</v>
      </c>
      <c r="H826" s="9">
        <v>1320</v>
      </c>
      <c r="I826" s="5" t="s">
        <v>12</v>
      </c>
    </row>
    <row r="827" spans="1:9" ht="18" customHeight="1" x14ac:dyDescent="0.3">
      <c r="A827" s="2">
        <v>2024</v>
      </c>
      <c r="B827" s="2" t="s">
        <v>38</v>
      </c>
      <c r="C827" s="2" t="s">
        <v>10</v>
      </c>
      <c r="D827" s="3" t="s">
        <v>11</v>
      </c>
      <c r="E827" s="4">
        <v>3566</v>
      </c>
      <c r="F827" s="9">
        <v>4577.3</v>
      </c>
      <c r="G827" s="9">
        <v>5126.576</v>
      </c>
      <c r="H827" s="9">
        <v>915.46</v>
      </c>
      <c r="I827" s="5" t="s">
        <v>12</v>
      </c>
    </row>
    <row r="828" spans="1:9" ht="18" customHeight="1" x14ac:dyDescent="0.3">
      <c r="A828" s="2">
        <v>2024</v>
      </c>
      <c r="B828" s="2" t="s">
        <v>38</v>
      </c>
      <c r="C828" s="2" t="s">
        <v>10</v>
      </c>
      <c r="D828" s="3" t="s">
        <v>13</v>
      </c>
      <c r="E828" s="4">
        <v>2498</v>
      </c>
      <c r="F828" s="9">
        <v>8000</v>
      </c>
      <c r="G828" s="9">
        <v>8960</v>
      </c>
      <c r="H828" s="9">
        <v>1600</v>
      </c>
      <c r="I828" s="5" t="s">
        <v>12</v>
      </c>
    </row>
    <row r="829" spans="1:9" ht="18" customHeight="1" x14ac:dyDescent="0.3">
      <c r="A829" s="2">
        <v>2024</v>
      </c>
      <c r="B829" s="2" t="s">
        <v>38</v>
      </c>
      <c r="C829" s="2" t="s">
        <v>14</v>
      </c>
      <c r="D829" s="3" t="s">
        <v>15</v>
      </c>
      <c r="E829" s="4">
        <v>1245</v>
      </c>
      <c r="F829" s="9">
        <v>4577.2</v>
      </c>
      <c r="G829" s="9">
        <v>5126.4639999999999</v>
      </c>
      <c r="H829" s="9">
        <v>915.44</v>
      </c>
      <c r="I829" s="5" t="s">
        <v>12</v>
      </c>
    </row>
    <row r="830" spans="1:9" ht="18" customHeight="1" x14ac:dyDescent="0.3">
      <c r="A830" s="2">
        <v>2024</v>
      </c>
      <c r="B830" s="2" t="s">
        <v>38</v>
      </c>
      <c r="C830" s="2" t="s">
        <v>16</v>
      </c>
      <c r="D830" s="6" t="s">
        <v>17</v>
      </c>
      <c r="E830" s="7">
        <v>644</v>
      </c>
      <c r="F830" s="11">
        <v>5743.5</v>
      </c>
      <c r="G830" s="11">
        <v>6432.72</v>
      </c>
      <c r="H830" s="9">
        <v>1148.7</v>
      </c>
      <c r="I830" s="5" t="s">
        <v>12</v>
      </c>
    </row>
    <row r="831" spans="1:9" ht="18" customHeight="1" x14ac:dyDescent="0.3">
      <c r="A831" s="2">
        <v>2024</v>
      </c>
      <c r="B831" s="2" t="s">
        <v>38</v>
      </c>
      <c r="C831" s="2" t="s">
        <v>18</v>
      </c>
      <c r="D831" s="6" t="s">
        <v>19</v>
      </c>
      <c r="E831" s="7">
        <v>643</v>
      </c>
      <c r="F831" s="11">
        <v>7000</v>
      </c>
      <c r="G831" s="11">
        <v>7840</v>
      </c>
      <c r="H831" s="9">
        <v>1400</v>
      </c>
      <c r="I831" s="5" t="s">
        <v>12</v>
      </c>
    </row>
    <row r="832" spans="1:9" ht="18" customHeight="1" x14ac:dyDescent="0.3">
      <c r="A832" s="2">
        <v>2024</v>
      </c>
      <c r="B832" s="2" t="s">
        <v>38</v>
      </c>
      <c r="C832" s="2" t="s">
        <v>16</v>
      </c>
      <c r="D832" s="6" t="s">
        <v>20</v>
      </c>
      <c r="E832" s="7">
        <v>455</v>
      </c>
      <c r="F832" s="11">
        <v>4578.6000000000004</v>
      </c>
      <c r="G832" s="11">
        <v>5128.0320000000002</v>
      </c>
      <c r="H832" s="9">
        <v>915.72000000000014</v>
      </c>
      <c r="I832" s="5" t="s">
        <v>12</v>
      </c>
    </row>
    <row r="833" spans="1:9" ht="18" customHeight="1" x14ac:dyDescent="0.3">
      <c r="A833" s="2">
        <v>2024</v>
      </c>
      <c r="B833" s="2" t="s">
        <v>38</v>
      </c>
      <c r="C833" s="2" t="s">
        <v>18</v>
      </c>
      <c r="D833" s="6" t="s">
        <v>21</v>
      </c>
      <c r="E833" s="8">
        <v>345</v>
      </c>
      <c r="F833" s="12">
        <v>7000</v>
      </c>
      <c r="G833" s="12">
        <v>7840</v>
      </c>
      <c r="H833" s="9">
        <v>1400</v>
      </c>
      <c r="I833" s="5" t="s">
        <v>12</v>
      </c>
    </row>
    <row r="834" spans="1:9" ht="18" customHeight="1" x14ac:dyDescent="0.3">
      <c r="A834" s="2">
        <v>2024</v>
      </c>
      <c r="B834" s="2" t="s">
        <v>38</v>
      </c>
      <c r="C834" s="2" t="s">
        <v>14</v>
      </c>
      <c r="D834" s="3" t="s">
        <v>22</v>
      </c>
      <c r="E834" s="4">
        <v>122</v>
      </c>
      <c r="F834" s="9">
        <v>100</v>
      </c>
      <c r="G834" s="9">
        <v>112</v>
      </c>
      <c r="H834" s="9">
        <v>20</v>
      </c>
      <c r="I834" s="5" t="s">
        <v>12</v>
      </c>
    </row>
    <row r="835" spans="1:9" ht="18" customHeight="1" x14ac:dyDescent="0.3">
      <c r="A835" s="2">
        <v>2024</v>
      </c>
      <c r="B835" s="2" t="s">
        <v>38</v>
      </c>
      <c r="C835" s="2" t="s">
        <v>23</v>
      </c>
      <c r="D835" s="6" t="s">
        <v>24</v>
      </c>
      <c r="E835" s="7">
        <v>78</v>
      </c>
      <c r="F835" s="11">
        <v>4577.2</v>
      </c>
      <c r="G835" s="11">
        <v>5126.4639999999999</v>
      </c>
      <c r="H835" s="9">
        <v>915.44</v>
      </c>
      <c r="I835" s="5" t="s">
        <v>12</v>
      </c>
    </row>
    <row r="836" spans="1:9" ht="18" customHeight="1" x14ac:dyDescent="0.3">
      <c r="A836" s="2">
        <v>2024</v>
      </c>
      <c r="B836" s="2" t="s">
        <v>38</v>
      </c>
      <c r="C836" s="2" t="s">
        <v>23</v>
      </c>
      <c r="D836" s="6" t="s">
        <v>25</v>
      </c>
      <c r="E836" s="7">
        <v>76</v>
      </c>
      <c r="F836" s="11">
        <v>4576.8999999999996</v>
      </c>
      <c r="G836" s="11">
        <v>5126.1279999999997</v>
      </c>
      <c r="H836" s="9">
        <v>915.38</v>
      </c>
      <c r="I836" s="5" t="s">
        <v>12</v>
      </c>
    </row>
    <row r="837" spans="1:9" ht="18" customHeight="1" x14ac:dyDescent="0.3">
      <c r="A837" s="2">
        <v>2024</v>
      </c>
      <c r="B837" s="2" t="s">
        <v>38</v>
      </c>
      <c r="C837" s="2" t="s">
        <v>23</v>
      </c>
      <c r="D837" s="6" t="s">
        <v>26</v>
      </c>
      <c r="E837" s="7">
        <v>46</v>
      </c>
      <c r="F837" s="11">
        <v>200</v>
      </c>
      <c r="G837" s="11">
        <v>224</v>
      </c>
      <c r="H837" s="9">
        <v>40</v>
      </c>
      <c r="I837" s="5" t="s">
        <v>12</v>
      </c>
    </row>
    <row r="838" spans="1:9" ht="18" customHeight="1" x14ac:dyDescent="0.3">
      <c r="A838" s="2">
        <v>2024</v>
      </c>
      <c r="B838" s="2" t="s">
        <v>38</v>
      </c>
      <c r="C838" s="2" t="s">
        <v>23</v>
      </c>
      <c r="D838" s="6" t="s">
        <v>27</v>
      </c>
      <c r="E838" s="7">
        <v>34</v>
      </c>
      <c r="F838" s="11">
        <v>4576.8</v>
      </c>
      <c r="G838" s="11">
        <v>5126.0160000000005</v>
      </c>
      <c r="H838" s="9">
        <v>915.36000000000013</v>
      </c>
      <c r="I838" s="5" t="s">
        <v>12</v>
      </c>
    </row>
    <row r="839" spans="1:9" ht="18" customHeight="1" x14ac:dyDescent="0.3">
      <c r="A839" s="2">
        <v>2024</v>
      </c>
      <c r="B839" s="2" t="s">
        <v>38</v>
      </c>
      <c r="C839" s="2" t="s">
        <v>14</v>
      </c>
      <c r="D839" s="3" t="s">
        <v>28</v>
      </c>
      <c r="E839" s="4">
        <v>7</v>
      </c>
      <c r="F839" s="9">
        <v>200</v>
      </c>
      <c r="G839" s="9">
        <v>224</v>
      </c>
      <c r="H839" s="9">
        <v>40</v>
      </c>
      <c r="I839" s="5" t="s">
        <v>12</v>
      </c>
    </row>
    <row r="840" spans="1:9" ht="18" customHeight="1" x14ac:dyDescent="0.3">
      <c r="A840" s="2">
        <v>2024</v>
      </c>
      <c r="B840" s="2" t="s">
        <v>38</v>
      </c>
      <c r="C840" s="2" t="s">
        <v>23</v>
      </c>
      <c r="D840" s="6" t="s">
        <v>30</v>
      </c>
      <c r="E840" s="7">
        <v>3</v>
      </c>
      <c r="F840" s="11">
        <v>4577.3</v>
      </c>
      <c r="G840" s="11">
        <v>5126.576</v>
      </c>
      <c r="H840" s="9">
        <v>915.46</v>
      </c>
      <c r="I840" s="5" t="s">
        <v>12</v>
      </c>
    </row>
    <row r="841" spans="1:9" ht="18" customHeight="1" x14ac:dyDescent="0.3">
      <c r="A841" s="2">
        <v>2024</v>
      </c>
      <c r="B841" s="2" t="s">
        <v>38</v>
      </c>
      <c r="C841" s="2" t="s">
        <v>29</v>
      </c>
      <c r="D841" s="6" t="s">
        <v>29</v>
      </c>
      <c r="E841" s="7">
        <v>2</v>
      </c>
      <c r="F841" s="11">
        <v>6600</v>
      </c>
      <c r="G841" s="11">
        <v>7392</v>
      </c>
      <c r="H841" s="9">
        <v>1320</v>
      </c>
      <c r="I841" s="5" t="s">
        <v>12</v>
      </c>
    </row>
    <row r="842" spans="1:9" ht="18" customHeight="1" x14ac:dyDescent="0.3">
      <c r="A842" s="2">
        <v>2024</v>
      </c>
      <c r="B842" s="2" t="s">
        <v>39</v>
      </c>
      <c r="C842" s="2" t="s">
        <v>10</v>
      </c>
      <c r="D842" s="3" t="s">
        <v>11</v>
      </c>
      <c r="E842" s="4">
        <v>3566</v>
      </c>
      <c r="F842" s="9">
        <v>4577.3</v>
      </c>
      <c r="G842" s="9">
        <v>5126.576</v>
      </c>
      <c r="H842" s="9">
        <v>915.46</v>
      </c>
      <c r="I842" s="5" t="s">
        <v>12</v>
      </c>
    </row>
    <row r="843" spans="1:9" ht="18" customHeight="1" x14ac:dyDescent="0.3">
      <c r="A843" s="2">
        <v>2024</v>
      </c>
      <c r="B843" s="2" t="s">
        <v>39</v>
      </c>
      <c r="C843" s="2" t="s">
        <v>10</v>
      </c>
      <c r="D843" s="3" t="s">
        <v>13</v>
      </c>
      <c r="E843" s="4">
        <v>2498</v>
      </c>
      <c r="F843" s="9">
        <v>8000</v>
      </c>
      <c r="G843" s="9">
        <v>8960</v>
      </c>
      <c r="H843" s="9">
        <v>1600</v>
      </c>
      <c r="I843" s="5" t="s">
        <v>12</v>
      </c>
    </row>
    <row r="844" spans="1:9" ht="18" customHeight="1" x14ac:dyDescent="0.3">
      <c r="A844" s="2">
        <v>2024</v>
      </c>
      <c r="B844" s="2" t="s">
        <v>39</v>
      </c>
      <c r="C844" s="2" t="s">
        <v>14</v>
      </c>
      <c r="D844" s="3" t="s">
        <v>15</v>
      </c>
      <c r="E844" s="4">
        <v>1245</v>
      </c>
      <c r="F844" s="9">
        <v>4577.2</v>
      </c>
      <c r="G844" s="9">
        <v>5126.4639999999999</v>
      </c>
      <c r="H844" s="9">
        <v>915.44</v>
      </c>
      <c r="I844" s="5" t="s">
        <v>12</v>
      </c>
    </row>
    <row r="845" spans="1:9" ht="18" customHeight="1" x14ac:dyDescent="0.3">
      <c r="A845" s="2">
        <v>2024</v>
      </c>
      <c r="B845" s="2" t="s">
        <v>39</v>
      </c>
      <c r="C845" s="2" t="s">
        <v>16</v>
      </c>
      <c r="D845" s="6" t="s">
        <v>17</v>
      </c>
      <c r="E845" s="7">
        <v>644</v>
      </c>
      <c r="F845" s="11">
        <v>5743.5</v>
      </c>
      <c r="G845" s="11">
        <v>6432.72</v>
      </c>
      <c r="H845" s="9">
        <v>1148.7</v>
      </c>
      <c r="I845" s="5" t="s">
        <v>12</v>
      </c>
    </row>
    <row r="846" spans="1:9" ht="18" customHeight="1" x14ac:dyDescent="0.3">
      <c r="A846" s="2">
        <v>2024</v>
      </c>
      <c r="B846" s="2" t="s">
        <v>39</v>
      </c>
      <c r="C846" s="2" t="s">
        <v>18</v>
      </c>
      <c r="D846" s="6" t="s">
        <v>19</v>
      </c>
      <c r="E846" s="7">
        <v>643</v>
      </c>
      <c r="F846" s="11">
        <v>7000</v>
      </c>
      <c r="G846" s="11">
        <v>7840</v>
      </c>
      <c r="H846" s="9">
        <v>1400</v>
      </c>
      <c r="I846" s="5" t="s">
        <v>12</v>
      </c>
    </row>
    <row r="847" spans="1:9" ht="18" customHeight="1" x14ac:dyDescent="0.3">
      <c r="A847" s="2">
        <v>2024</v>
      </c>
      <c r="B847" s="2" t="s">
        <v>39</v>
      </c>
      <c r="C847" s="2" t="s">
        <v>16</v>
      </c>
      <c r="D847" s="6" t="s">
        <v>20</v>
      </c>
      <c r="E847" s="7">
        <v>455</v>
      </c>
      <c r="F847" s="11">
        <v>4578.6000000000004</v>
      </c>
      <c r="G847" s="11">
        <v>5128.0320000000002</v>
      </c>
      <c r="H847" s="9">
        <v>915.72000000000014</v>
      </c>
      <c r="I847" s="5" t="s">
        <v>12</v>
      </c>
    </row>
    <row r="848" spans="1:9" ht="18" customHeight="1" x14ac:dyDescent="0.3">
      <c r="A848" s="2">
        <v>2024</v>
      </c>
      <c r="B848" s="2" t="s">
        <v>39</v>
      </c>
      <c r="C848" s="2" t="s">
        <v>18</v>
      </c>
      <c r="D848" s="6" t="s">
        <v>21</v>
      </c>
      <c r="E848" s="8">
        <v>345</v>
      </c>
      <c r="F848" s="12">
        <v>7000</v>
      </c>
      <c r="G848" s="12">
        <v>7840</v>
      </c>
      <c r="H848" s="9">
        <v>1400</v>
      </c>
      <c r="I848" s="5" t="s">
        <v>12</v>
      </c>
    </row>
    <row r="849" spans="1:9" ht="18" customHeight="1" x14ac:dyDescent="0.3">
      <c r="A849" s="2">
        <v>2024</v>
      </c>
      <c r="B849" s="2" t="s">
        <v>39</v>
      </c>
      <c r="C849" s="2" t="s">
        <v>14</v>
      </c>
      <c r="D849" s="3" t="s">
        <v>22</v>
      </c>
      <c r="E849" s="4">
        <v>122</v>
      </c>
      <c r="F849" s="9">
        <v>100</v>
      </c>
      <c r="G849" s="9">
        <v>112</v>
      </c>
      <c r="H849" s="9">
        <v>20</v>
      </c>
      <c r="I849" s="5" t="s">
        <v>12</v>
      </c>
    </row>
    <row r="850" spans="1:9" ht="18" customHeight="1" x14ac:dyDescent="0.3">
      <c r="A850" s="2">
        <v>2024</v>
      </c>
      <c r="B850" s="2" t="s">
        <v>39</v>
      </c>
      <c r="C850" s="2" t="s">
        <v>23</v>
      </c>
      <c r="D850" s="6" t="s">
        <v>24</v>
      </c>
      <c r="E850" s="7">
        <v>78</v>
      </c>
      <c r="F850" s="11">
        <v>4577.2</v>
      </c>
      <c r="G850" s="11">
        <v>5126.4639999999999</v>
      </c>
      <c r="H850" s="9">
        <v>915.44</v>
      </c>
      <c r="I850" s="5" t="s">
        <v>12</v>
      </c>
    </row>
    <row r="851" spans="1:9" ht="18" customHeight="1" x14ac:dyDescent="0.3">
      <c r="A851" s="2">
        <v>2024</v>
      </c>
      <c r="B851" s="2" t="s">
        <v>39</v>
      </c>
      <c r="C851" s="2" t="s">
        <v>23</v>
      </c>
      <c r="D851" s="6" t="s">
        <v>25</v>
      </c>
      <c r="E851" s="7">
        <v>76</v>
      </c>
      <c r="F851" s="11">
        <v>4576.8999999999996</v>
      </c>
      <c r="G851" s="11">
        <v>5126.1279999999997</v>
      </c>
      <c r="H851" s="9">
        <v>915.38</v>
      </c>
      <c r="I851" s="5" t="s">
        <v>12</v>
      </c>
    </row>
    <row r="852" spans="1:9" ht="18" customHeight="1" x14ac:dyDescent="0.3">
      <c r="A852" s="2">
        <v>2024</v>
      </c>
      <c r="B852" s="2" t="s">
        <v>39</v>
      </c>
      <c r="C852" s="2" t="s">
        <v>23</v>
      </c>
      <c r="D852" s="6" t="s">
        <v>26</v>
      </c>
      <c r="E852" s="7">
        <v>46</v>
      </c>
      <c r="F852" s="11">
        <v>200</v>
      </c>
      <c r="G852" s="11">
        <v>224</v>
      </c>
      <c r="H852" s="9">
        <v>40</v>
      </c>
      <c r="I852" s="5" t="s">
        <v>12</v>
      </c>
    </row>
    <row r="853" spans="1:9" ht="18" customHeight="1" x14ac:dyDescent="0.3">
      <c r="A853" s="2">
        <v>2024</v>
      </c>
      <c r="B853" s="2" t="s">
        <v>39</v>
      </c>
      <c r="C853" s="2" t="s">
        <v>23</v>
      </c>
      <c r="D853" s="6" t="s">
        <v>27</v>
      </c>
      <c r="E853" s="7">
        <v>34</v>
      </c>
      <c r="F853" s="11">
        <v>4576.8</v>
      </c>
      <c r="G853" s="11">
        <v>5126.0160000000005</v>
      </c>
      <c r="H853" s="9">
        <v>915.36000000000013</v>
      </c>
      <c r="I853" s="5" t="s">
        <v>12</v>
      </c>
    </row>
    <row r="854" spans="1:9" ht="18" customHeight="1" x14ac:dyDescent="0.3">
      <c r="A854" s="2">
        <v>2024</v>
      </c>
      <c r="B854" s="2" t="s">
        <v>39</v>
      </c>
      <c r="C854" s="2" t="s">
        <v>14</v>
      </c>
      <c r="D854" s="3" t="s">
        <v>28</v>
      </c>
      <c r="E854" s="4">
        <v>7</v>
      </c>
      <c r="F854" s="9">
        <v>200</v>
      </c>
      <c r="G854" s="9">
        <v>224</v>
      </c>
      <c r="H854" s="9">
        <v>40</v>
      </c>
      <c r="I854" s="5" t="s">
        <v>12</v>
      </c>
    </row>
    <row r="855" spans="1:9" ht="18" customHeight="1" x14ac:dyDescent="0.3">
      <c r="A855" s="2">
        <v>2024</v>
      </c>
      <c r="B855" s="2" t="s">
        <v>39</v>
      </c>
      <c r="C855" s="2" t="s">
        <v>23</v>
      </c>
      <c r="D855" s="6" t="s">
        <v>30</v>
      </c>
      <c r="E855" s="7">
        <v>3</v>
      </c>
      <c r="F855" s="11">
        <v>4577.3</v>
      </c>
      <c r="G855" s="11">
        <v>5126.576</v>
      </c>
      <c r="H855" s="9">
        <v>915.46</v>
      </c>
      <c r="I855" s="5" t="s">
        <v>12</v>
      </c>
    </row>
    <row r="856" spans="1:9" ht="18" customHeight="1" x14ac:dyDescent="0.3">
      <c r="A856" s="2">
        <v>2024</v>
      </c>
      <c r="B856" s="2" t="s">
        <v>39</v>
      </c>
      <c r="C856" s="2" t="s">
        <v>29</v>
      </c>
      <c r="D856" s="6" t="s">
        <v>29</v>
      </c>
      <c r="E856" s="7">
        <v>2</v>
      </c>
      <c r="F856" s="11">
        <v>6600</v>
      </c>
      <c r="G856" s="11">
        <v>7392</v>
      </c>
      <c r="H856" s="9">
        <v>1320</v>
      </c>
      <c r="I856" s="5" t="s">
        <v>12</v>
      </c>
    </row>
    <row r="857" spans="1:9" ht="18" customHeight="1" x14ac:dyDescent="0.3">
      <c r="A857" s="2">
        <v>2024</v>
      </c>
      <c r="B857" s="2" t="s">
        <v>40</v>
      </c>
      <c r="C857" s="2" t="s">
        <v>10</v>
      </c>
      <c r="D857" s="3" t="s">
        <v>11</v>
      </c>
      <c r="E857" s="4">
        <v>3566</v>
      </c>
      <c r="F857" s="9">
        <v>4577.3</v>
      </c>
      <c r="G857" s="9">
        <v>5126.576</v>
      </c>
      <c r="H857" s="9">
        <v>915.46</v>
      </c>
      <c r="I857" s="5" t="s">
        <v>12</v>
      </c>
    </row>
    <row r="858" spans="1:9" ht="18" customHeight="1" x14ac:dyDescent="0.3">
      <c r="A858" s="2">
        <v>2024</v>
      </c>
      <c r="B858" s="2" t="s">
        <v>40</v>
      </c>
      <c r="C858" s="2" t="s">
        <v>10</v>
      </c>
      <c r="D858" s="3" t="s">
        <v>13</v>
      </c>
      <c r="E858" s="4">
        <v>2498</v>
      </c>
      <c r="F858" s="9">
        <v>8000</v>
      </c>
      <c r="G858" s="9">
        <v>8960</v>
      </c>
      <c r="H858" s="9">
        <v>1600</v>
      </c>
      <c r="I858" s="5" t="s">
        <v>12</v>
      </c>
    </row>
    <row r="859" spans="1:9" ht="18" customHeight="1" x14ac:dyDescent="0.3">
      <c r="A859" s="2">
        <v>2024</v>
      </c>
      <c r="B859" s="2" t="s">
        <v>40</v>
      </c>
      <c r="C859" s="2" t="s">
        <v>14</v>
      </c>
      <c r="D859" s="3" t="s">
        <v>15</v>
      </c>
      <c r="E859" s="4">
        <v>1245</v>
      </c>
      <c r="F859" s="9">
        <v>4577.2</v>
      </c>
      <c r="G859" s="9">
        <v>5126.4639999999999</v>
      </c>
      <c r="H859" s="9">
        <v>915.44</v>
      </c>
      <c r="I859" s="5" t="s">
        <v>12</v>
      </c>
    </row>
    <row r="860" spans="1:9" ht="18" customHeight="1" x14ac:dyDescent="0.3">
      <c r="A860" s="2">
        <v>2024</v>
      </c>
      <c r="B860" s="2" t="s">
        <v>40</v>
      </c>
      <c r="C860" s="2" t="s">
        <v>16</v>
      </c>
      <c r="D860" s="6" t="s">
        <v>17</v>
      </c>
      <c r="E860" s="7">
        <v>644</v>
      </c>
      <c r="F860" s="11">
        <v>5743.5</v>
      </c>
      <c r="G860" s="11">
        <v>6432.72</v>
      </c>
      <c r="H860" s="9">
        <v>1148.7</v>
      </c>
      <c r="I860" s="5" t="s">
        <v>12</v>
      </c>
    </row>
    <row r="861" spans="1:9" ht="18" customHeight="1" x14ac:dyDescent="0.3">
      <c r="A861" s="2">
        <v>2024</v>
      </c>
      <c r="B861" s="2" t="s">
        <v>40</v>
      </c>
      <c r="C861" s="2" t="s">
        <v>18</v>
      </c>
      <c r="D861" s="6" t="s">
        <v>19</v>
      </c>
      <c r="E861" s="7">
        <v>643</v>
      </c>
      <c r="F861" s="11">
        <v>7000</v>
      </c>
      <c r="G861" s="11">
        <v>7840</v>
      </c>
      <c r="H861" s="9">
        <v>1400</v>
      </c>
      <c r="I861" s="5" t="s">
        <v>33</v>
      </c>
    </row>
    <row r="862" spans="1:9" ht="18" customHeight="1" x14ac:dyDescent="0.3">
      <c r="A862" s="2">
        <v>2024</v>
      </c>
      <c r="B862" s="2" t="s">
        <v>40</v>
      </c>
      <c r="C862" s="2" t="s">
        <v>16</v>
      </c>
      <c r="D862" s="6" t="s">
        <v>20</v>
      </c>
      <c r="E862" s="7">
        <v>455</v>
      </c>
      <c r="F862" s="11">
        <v>4578.6000000000004</v>
      </c>
      <c r="G862" s="11">
        <v>5128.0320000000002</v>
      </c>
      <c r="H862" s="9">
        <v>915.72000000000014</v>
      </c>
      <c r="I862" s="5" t="s">
        <v>33</v>
      </c>
    </row>
    <row r="863" spans="1:9" ht="18" customHeight="1" x14ac:dyDescent="0.3">
      <c r="A863" s="2">
        <v>2024</v>
      </c>
      <c r="B863" s="2" t="s">
        <v>40</v>
      </c>
      <c r="C863" s="2" t="s">
        <v>18</v>
      </c>
      <c r="D863" s="6" t="s">
        <v>21</v>
      </c>
      <c r="E863" s="8">
        <v>345</v>
      </c>
      <c r="F863" s="12">
        <v>7000</v>
      </c>
      <c r="G863" s="12">
        <v>7840</v>
      </c>
      <c r="H863" s="9">
        <v>1400</v>
      </c>
      <c r="I863" s="5" t="s">
        <v>33</v>
      </c>
    </row>
    <row r="864" spans="1:9" ht="18" customHeight="1" x14ac:dyDescent="0.3">
      <c r="A864" s="2">
        <v>2024</v>
      </c>
      <c r="B864" s="2" t="s">
        <v>40</v>
      </c>
      <c r="C864" s="2" t="s">
        <v>14</v>
      </c>
      <c r="D864" s="3" t="s">
        <v>22</v>
      </c>
      <c r="E864" s="4">
        <v>122</v>
      </c>
      <c r="F864" s="9">
        <v>100</v>
      </c>
      <c r="G864" s="9">
        <v>112</v>
      </c>
      <c r="H864" s="9">
        <v>20</v>
      </c>
      <c r="I864" s="5" t="s">
        <v>33</v>
      </c>
    </row>
    <row r="865" spans="1:9" ht="18" customHeight="1" x14ac:dyDescent="0.3">
      <c r="A865" s="2">
        <v>2024</v>
      </c>
      <c r="B865" s="2" t="s">
        <v>40</v>
      </c>
      <c r="C865" s="2" t="s">
        <v>23</v>
      </c>
      <c r="D865" s="6" t="s">
        <v>24</v>
      </c>
      <c r="E865" s="7">
        <v>78</v>
      </c>
      <c r="F865" s="11">
        <v>4577.2</v>
      </c>
      <c r="G865" s="11">
        <v>5126.4639999999999</v>
      </c>
      <c r="H865" s="9">
        <v>915.44</v>
      </c>
      <c r="I865" s="5" t="s">
        <v>33</v>
      </c>
    </row>
    <row r="866" spans="1:9" ht="18" customHeight="1" x14ac:dyDescent="0.3">
      <c r="A866" s="2">
        <v>2024</v>
      </c>
      <c r="B866" s="2" t="s">
        <v>40</v>
      </c>
      <c r="C866" s="2" t="s">
        <v>23</v>
      </c>
      <c r="D866" s="6" t="s">
        <v>25</v>
      </c>
      <c r="E866" s="7">
        <v>76</v>
      </c>
      <c r="F866" s="11">
        <v>4576.8999999999996</v>
      </c>
      <c r="G866" s="11">
        <v>5126.1279999999997</v>
      </c>
      <c r="H866" s="9">
        <v>915.38</v>
      </c>
      <c r="I866" s="5" t="s">
        <v>33</v>
      </c>
    </row>
    <row r="867" spans="1:9" ht="18" customHeight="1" x14ac:dyDescent="0.3">
      <c r="A867" s="2">
        <v>2024</v>
      </c>
      <c r="B867" s="2" t="s">
        <v>40</v>
      </c>
      <c r="C867" s="2" t="s">
        <v>23</v>
      </c>
      <c r="D867" s="6" t="s">
        <v>26</v>
      </c>
      <c r="E867" s="7">
        <v>46</v>
      </c>
      <c r="F867" s="11">
        <v>200</v>
      </c>
      <c r="G867" s="11">
        <v>224</v>
      </c>
      <c r="H867" s="9">
        <v>40</v>
      </c>
      <c r="I867" s="5" t="s">
        <v>33</v>
      </c>
    </row>
    <row r="868" spans="1:9" ht="18" customHeight="1" x14ac:dyDescent="0.3">
      <c r="A868" s="2">
        <v>2024</v>
      </c>
      <c r="B868" s="2" t="s">
        <v>40</v>
      </c>
      <c r="C868" s="2" t="s">
        <v>23</v>
      </c>
      <c r="D868" s="6" t="s">
        <v>27</v>
      </c>
      <c r="E868" s="7">
        <v>34</v>
      </c>
      <c r="F868" s="11">
        <v>4576.8</v>
      </c>
      <c r="G868" s="11">
        <v>5126.0160000000005</v>
      </c>
      <c r="H868" s="9">
        <v>915.36000000000013</v>
      </c>
      <c r="I868" s="5" t="s">
        <v>33</v>
      </c>
    </row>
    <row r="869" spans="1:9" ht="18" customHeight="1" x14ac:dyDescent="0.3">
      <c r="A869" s="2">
        <v>2024</v>
      </c>
      <c r="B869" s="2" t="s">
        <v>40</v>
      </c>
      <c r="C869" s="2" t="s">
        <v>14</v>
      </c>
      <c r="D869" s="3" t="s">
        <v>28</v>
      </c>
      <c r="E869" s="4">
        <v>7</v>
      </c>
      <c r="F869" s="9">
        <v>200</v>
      </c>
      <c r="G869" s="9">
        <v>224</v>
      </c>
      <c r="H869" s="9">
        <v>40</v>
      </c>
      <c r="I869" s="5" t="s">
        <v>33</v>
      </c>
    </row>
    <row r="870" spans="1:9" ht="18" customHeight="1" x14ac:dyDescent="0.3">
      <c r="A870" s="2">
        <v>2024</v>
      </c>
      <c r="B870" s="2" t="s">
        <v>40</v>
      </c>
      <c r="C870" s="2" t="s">
        <v>23</v>
      </c>
      <c r="D870" s="6" t="s">
        <v>30</v>
      </c>
      <c r="E870" s="7">
        <v>3</v>
      </c>
      <c r="F870" s="11">
        <v>4577.3</v>
      </c>
      <c r="G870" s="11">
        <v>5126.576</v>
      </c>
      <c r="H870" s="9">
        <v>915.46</v>
      </c>
      <c r="I870" s="5" t="s">
        <v>33</v>
      </c>
    </row>
    <row r="871" spans="1:9" ht="18" customHeight="1" x14ac:dyDescent="0.3">
      <c r="A871" s="2">
        <v>2024</v>
      </c>
      <c r="B871" s="2" t="s">
        <v>40</v>
      </c>
      <c r="C871" s="2" t="s">
        <v>29</v>
      </c>
      <c r="D871" s="6" t="s">
        <v>29</v>
      </c>
      <c r="E871" s="7">
        <v>2</v>
      </c>
      <c r="F871" s="11">
        <v>6600</v>
      </c>
      <c r="G871" s="11">
        <v>7392</v>
      </c>
      <c r="H871" s="9">
        <v>1320</v>
      </c>
      <c r="I871" s="5" t="s">
        <v>33</v>
      </c>
    </row>
    <row r="872" spans="1:9" ht="18" customHeight="1" x14ac:dyDescent="0.3">
      <c r="A872" s="2">
        <v>2024</v>
      </c>
      <c r="B872" s="2" t="s">
        <v>41</v>
      </c>
      <c r="C872" s="2" t="s">
        <v>10</v>
      </c>
      <c r="D872" s="3" t="s">
        <v>11</v>
      </c>
      <c r="E872" s="4">
        <v>3566</v>
      </c>
      <c r="F872" s="9">
        <v>4577.3</v>
      </c>
      <c r="G872" s="9">
        <v>5126.576</v>
      </c>
      <c r="H872" s="9">
        <v>915.46</v>
      </c>
      <c r="I872" s="5" t="s">
        <v>33</v>
      </c>
    </row>
    <row r="873" spans="1:9" ht="18" customHeight="1" x14ac:dyDescent="0.3">
      <c r="A873" s="2">
        <v>2024</v>
      </c>
      <c r="B873" s="2" t="s">
        <v>41</v>
      </c>
      <c r="C873" s="2" t="s">
        <v>10</v>
      </c>
      <c r="D873" s="3" t="s">
        <v>13</v>
      </c>
      <c r="E873" s="4">
        <v>2498</v>
      </c>
      <c r="F873" s="9">
        <v>8000</v>
      </c>
      <c r="G873" s="9">
        <v>8960</v>
      </c>
      <c r="H873" s="9">
        <v>1600</v>
      </c>
      <c r="I873" s="5" t="s">
        <v>33</v>
      </c>
    </row>
    <row r="874" spans="1:9" ht="18" customHeight="1" x14ac:dyDescent="0.3">
      <c r="A874" s="2">
        <v>2024</v>
      </c>
      <c r="B874" s="2" t="s">
        <v>41</v>
      </c>
      <c r="C874" s="2" t="s">
        <v>14</v>
      </c>
      <c r="D874" s="3" t="s">
        <v>15</v>
      </c>
      <c r="E874" s="4">
        <v>1245</v>
      </c>
      <c r="F874" s="9">
        <v>4577.2</v>
      </c>
      <c r="G874" s="9">
        <v>5126.4639999999999</v>
      </c>
      <c r="H874" s="9">
        <v>915.44</v>
      </c>
      <c r="I874" s="5" t="s">
        <v>33</v>
      </c>
    </row>
    <row r="875" spans="1:9" ht="18" customHeight="1" x14ac:dyDescent="0.3">
      <c r="A875" s="2">
        <v>2024</v>
      </c>
      <c r="B875" s="2" t="s">
        <v>41</v>
      </c>
      <c r="C875" s="2" t="s">
        <v>16</v>
      </c>
      <c r="D875" s="6" t="s">
        <v>17</v>
      </c>
      <c r="E875" s="7">
        <v>644</v>
      </c>
      <c r="F875" s="11">
        <v>5743.5</v>
      </c>
      <c r="G875" s="11">
        <v>6432.72</v>
      </c>
      <c r="H875" s="9">
        <v>1148.7</v>
      </c>
      <c r="I875" s="5" t="s">
        <v>33</v>
      </c>
    </row>
    <row r="876" spans="1:9" ht="18" customHeight="1" x14ac:dyDescent="0.3">
      <c r="A876" s="2">
        <v>2024</v>
      </c>
      <c r="B876" s="2" t="s">
        <v>41</v>
      </c>
      <c r="C876" s="2" t="s">
        <v>18</v>
      </c>
      <c r="D876" s="6" t="s">
        <v>19</v>
      </c>
      <c r="E876" s="7">
        <v>643</v>
      </c>
      <c r="F876" s="11">
        <v>7000</v>
      </c>
      <c r="G876" s="11">
        <v>7840</v>
      </c>
      <c r="H876" s="9">
        <v>1400</v>
      </c>
      <c r="I876" s="5" t="s">
        <v>33</v>
      </c>
    </row>
    <row r="877" spans="1:9" ht="18" customHeight="1" x14ac:dyDescent="0.3">
      <c r="A877" s="2">
        <v>2024</v>
      </c>
      <c r="B877" s="2" t="s">
        <v>41</v>
      </c>
      <c r="C877" s="2" t="s">
        <v>16</v>
      </c>
      <c r="D877" s="6" t="s">
        <v>20</v>
      </c>
      <c r="E877" s="7">
        <v>455</v>
      </c>
      <c r="F877" s="11">
        <v>4578.6000000000004</v>
      </c>
      <c r="G877" s="11">
        <v>5128.0320000000002</v>
      </c>
      <c r="H877" s="9">
        <v>915.72000000000014</v>
      </c>
      <c r="I877" s="5" t="s">
        <v>33</v>
      </c>
    </row>
    <row r="878" spans="1:9" ht="18" customHeight="1" x14ac:dyDescent="0.3">
      <c r="A878" s="2">
        <v>2024</v>
      </c>
      <c r="B878" s="2" t="s">
        <v>41</v>
      </c>
      <c r="C878" s="2" t="s">
        <v>18</v>
      </c>
      <c r="D878" s="6" t="s">
        <v>21</v>
      </c>
      <c r="E878" s="8">
        <v>345</v>
      </c>
      <c r="F878" s="12">
        <v>7000</v>
      </c>
      <c r="G878" s="12">
        <v>7840</v>
      </c>
      <c r="H878" s="9">
        <v>1400</v>
      </c>
      <c r="I878" s="5" t="s">
        <v>33</v>
      </c>
    </row>
    <row r="879" spans="1:9" ht="18" customHeight="1" x14ac:dyDescent="0.3">
      <c r="A879" s="2">
        <v>2024</v>
      </c>
      <c r="B879" s="2" t="s">
        <v>41</v>
      </c>
      <c r="C879" s="2" t="s">
        <v>14</v>
      </c>
      <c r="D879" s="3" t="s">
        <v>22</v>
      </c>
      <c r="E879" s="4">
        <v>122</v>
      </c>
      <c r="F879" s="9">
        <v>100</v>
      </c>
      <c r="G879" s="9">
        <v>112</v>
      </c>
      <c r="H879" s="9">
        <v>20</v>
      </c>
      <c r="I879" s="5" t="s">
        <v>33</v>
      </c>
    </row>
    <row r="880" spans="1:9" ht="18" customHeight="1" x14ac:dyDescent="0.3">
      <c r="A880" s="2">
        <v>2024</v>
      </c>
      <c r="B880" s="2" t="s">
        <v>41</v>
      </c>
      <c r="C880" s="2" t="s">
        <v>23</v>
      </c>
      <c r="D880" s="6" t="s">
        <v>24</v>
      </c>
      <c r="E880" s="7">
        <v>78</v>
      </c>
      <c r="F880" s="11">
        <v>4577.2</v>
      </c>
      <c r="G880" s="11">
        <v>5126.4639999999999</v>
      </c>
      <c r="H880" s="9">
        <v>915.44</v>
      </c>
      <c r="I880" s="5" t="s">
        <v>33</v>
      </c>
    </row>
    <row r="881" spans="1:9" ht="18" customHeight="1" x14ac:dyDescent="0.3">
      <c r="A881" s="2">
        <v>2024</v>
      </c>
      <c r="B881" s="2" t="s">
        <v>41</v>
      </c>
      <c r="C881" s="2" t="s">
        <v>23</v>
      </c>
      <c r="D881" s="6" t="s">
        <v>25</v>
      </c>
      <c r="E881" s="7">
        <v>76</v>
      </c>
      <c r="F881" s="11">
        <v>4576.8999999999996</v>
      </c>
      <c r="G881" s="11">
        <v>5126.1279999999997</v>
      </c>
      <c r="H881" s="9">
        <v>915.38</v>
      </c>
      <c r="I881" s="5" t="s">
        <v>33</v>
      </c>
    </row>
    <row r="882" spans="1:9" ht="18" customHeight="1" x14ac:dyDescent="0.3">
      <c r="A882" s="2">
        <v>2024</v>
      </c>
      <c r="B882" s="2" t="s">
        <v>41</v>
      </c>
      <c r="C882" s="2" t="s">
        <v>23</v>
      </c>
      <c r="D882" s="6" t="s">
        <v>26</v>
      </c>
      <c r="E882" s="7">
        <v>46</v>
      </c>
      <c r="F882" s="11">
        <v>200</v>
      </c>
      <c r="G882" s="11">
        <v>224</v>
      </c>
      <c r="H882" s="9">
        <v>40</v>
      </c>
      <c r="I882" s="5" t="s">
        <v>33</v>
      </c>
    </row>
    <row r="883" spans="1:9" ht="18" customHeight="1" x14ac:dyDescent="0.3">
      <c r="A883" s="2">
        <v>2024</v>
      </c>
      <c r="B883" s="2" t="s">
        <v>41</v>
      </c>
      <c r="C883" s="2" t="s">
        <v>23</v>
      </c>
      <c r="D883" s="6" t="s">
        <v>27</v>
      </c>
      <c r="E883" s="7">
        <v>34</v>
      </c>
      <c r="F883" s="11">
        <v>4576.8</v>
      </c>
      <c r="G883" s="11">
        <v>5126.0160000000005</v>
      </c>
      <c r="H883" s="9">
        <v>915.36000000000013</v>
      </c>
      <c r="I883" s="5" t="s">
        <v>33</v>
      </c>
    </row>
    <row r="884" spans="1:9" ht="18" customHeight="1" x14ac:dyDescent="0.3">
      <c r="A884" s="2">
        <v>2024</v>
      </c>
      <c r="B884" s="2" t="s">
        <v>41</v>
      </c>
      <c r="C884" s="2" t="s">
        <v>14</v>
      </c>
      <c r="D884" s="3" t="s">
        <v>28</v>
      </c>
      <c r="E884" s="4">
        <v>7</v>
      </c>
      <c r="F884" s="9">
        <v>200</v>
      </c>
      <c r="G884" s="9">
        <v>224</v>
      </c>
      <c r="H884" s="9">
        <v>40</v>
      </c>
      <c r="I884" s="5" t="s">
        <v>33</v>
      </c>
    </row>
    <row r="885" spans="1:9" ht="18" customHeight="1" x14ac:dyDescent="0.3">
      <c r="A885" s="2">
        <v>2024</v>
      </c>
      <c r="B885" s="2" t="s">
        <v>41</v>
      </c>
      <c r="C885" s="2" t="s">
        <v>23</v>
      </c>
      <c r="D885" s="6" t="s">
        <v>30</v>
      </c>
      <c r="E885" s="7">
        <v>3</v>
      </c>
      <c r="F885" s="11">
        <v>4577.3</v>
      </c>
      <c r="G885" s="11">
        <v>5126.576</v>
      </c>
      <c r="H885" s="9">
        <v>915.46</v>
      </c>
      <c r="I885" s="5" t="s">
        <v>33</v>
      </c>
    </row>
    <row r="886" spans="1:9" ht="18" customHeight="1" x14ac:dyDescent="0.3">
      <c r="A886" s="2">
        <v>2024</v>
      </c>
      <c r="B886" s="2" t="s">
        <v>41</v>
      </c>
      <c r="C886" s="2" t="s">
        <v>29</v>
      </c>
      <c r="D886" s="6" t="s">
        <v>29</v>
      </c>
      <c r="E886" s="7">
        <v>2</v>
      </c>
      <c r="F886" s="11">
        <v>6600</v>
      </c>
      <c r="G886" s="11">
        <v>7392</v>
      </c>
      <c r="H886" s="9">
        <v>1320</v>
      </c>
      <c r="I886" s="5" t="s">
        <v>12</v>
      </c>
    </row>
    <row r="887" spans="1:9" ht="18" customHeight="1" x14ac:dyDescent="0.3">
      <c r="A887" s="2">
        <v>2024</v>
      </c>
      <c r="B887" s="2" t="s">
        <v>42</v>
      </c>
      <c r="C887" s="2" t="s">
        <v>10</v>
      </c>
      <c r="D887" s="3" t="s">
        <v>11</v>
      </c>
      <c r="E887" s="4">
        <v>3566</v>
      </c>
      <c r="F887" s="9">
        <v>4577.3</v>
      </c>
      <c r="G887" s="9">
        <v>5126.576</v>
      </c>
      <c r="H887" s="9">
        <v>915.46</v>
      </c>
      <c r="I887" s="5" t="s">
        <v>12</v>
      </c>
    </row>
    <row r="888" spans="1:9" ht="18" customHeight="1" x14ac:dyDescent="0.3">
      <c r="A888" s="2">
        <v>2024</v>
      </c>
      <c r="B888" s="2" t="s">
        <v>42</v>
      </c>
      <c r="C888" s="2" t="s">
        <v>10</v>
      </c>
      <c r="D888" s="3" t="s">
        <v>13</v>
      </c>
      <c r="E888" s="4">
        <v>2498</v>
      </c>
      <c r="F888" s="9">
        <v>8000</v>
      </c>
      <c r="G888" s="9">
        <v>8960</v>
      </c>
      <c r="H888" s="9">
        <v>1600</v>
      </c>
      <c r="I888" s="5" t="s">
        <v>12</v>
      </c>
    </row>
    <row r="889" spans="1:9" ht="18" customHeight="1" x14ac:dyDescent="0.3">
      <c r="A889" s="2">
        <v>2024</v>
      </c>
      <c r="B889" s="2" t="s">
        <v>42</v>
      </c>
      <c r="C889" s="2" t="s">
        <v>14</v>
      </c>
      <c r="D889" s="3" t="s">
        <v>15</v>
      </c>
      <c r="E889" s="4">
        <v>1245</v>
      </c>
      <c r="F889" s="9">
        <v>4577.2</v>
      </c>
      <c r="G889" s="9">
        <v>5126.4639999999999</v>
      </c>
      <c r="H889" s="9">
        <v>915.44</v>
      </c>
      <c r="I889" s="5" t="s">
        <v>12</v>
      </c>
    </row>
    <row r="890" spans="1:9" ht="18" customHeight="1" x14ac:dyDescent="0.3">
      <c r="A890" s="2">
        <v>2024</v>
      </c>
      <c r="B890" s="2" t="s">
        <v>42</v>
      </c>
      <c r="C890" s="2" t="s">
        <v>16</v>
      </c>
      <c r="D890" s="6" t="s">
        <v>17</v>
      </c>
      <c r="E890" s="7">
        <v>644</v>
      </c>
      <c r="F890" s="11">
        <v>5743.5</v>
      </c>
      <c r="G890" s="11">
        <v>6432.72</v>
      </c>
      <c r="H890" s="9">
        <v>1148.7</v>
      </c>
      <c r="I890" s="5" t="s">
        <v>12</v>
      </c>
    </row>
    <row r="891" spans="1:9" ht="18" customHeight="1" x14ac:dyDescent="0.3">
      <c r="A891" s="2">
        <v>2024</v>
      </c>
      <c r="B891" s="2" t="s">
        <v>42</v>
      </c>
      <c r="C891" s="2" t="s">
        <v>18</v>
      </c>
      <c r="D891" s="6" t="s">
        <v>19</v>
      </c>
      <c r="E891" s="7">
        <v>643</v>
      </c>
      <c r="F891" s="11">
        <v>7000</v>
      </c>
      <c r="G891" s="11">
        <v>7840</v>
      </c>
      <c r="H891" s="9">
        <v>1400</v>
      </c>
      <c r="I891" s="5" t="s">
        <v>12</v>
      </c>
    </row>
    <row r="892" spans="1:9" ht="18" customHeight="1" x14ac:dyDescent="0.3">
      <c r="A892" s="2">
        <v>2024</v>
      </c>
      <c r="B892" s="2" t="s">
        <v>42</v>
      </c>
      <c r="C892" s="2" t="s">
        <v>16</v>
      </c>
      <c r="D892" s="6" t="s">
        <v>20</v>
      </c>
      <c r="E892" s="7">
        <v>455</v>
      </c>
      <c r="F892" s="11">
        <v>4578.6000000000004</v>
      </c>
      <c r="G892" s="11">
        <v>5128.0320000000002</v>
      </c>
      <c r="H892" s="9">
        <v>915.72000000000014</v>
      </c>
      <c r="I892" s="5" t="s">
        <v>12</v>
      </c>
    </row>
    <row r="893" spans="1:9" ht="18" customHeight="1" x14ac:dyDescent="0.3">
      <c r="A893" s="2">
        <v>2024</v>
      </c>
      <c r="B893" s="2" t="s">
        <v>42</v>
      </c>
      <c r="C893" s="2" t="s">
        <v>18</v>
      </c>
      <c r="D893" s="6" t="s">
        <v>21</v>
      </c>
      <c r="E893" s="8">
        <v>345</v>
      </c>
      <c r="F893" s="12">
        <v>7000</v>
      </c>
      <c r="G893" s="12">
        <v>7840</v>
      </c>
      <c r="H893" s="9">
        <v>1400</v>
      </c>
      <c r="I893" s="5" t="s">
        <v>12</v>
      </c>
    </row>
    <row r="894" spans="1:9" ht="18" customHeight="1" x14ac:dyDescent="0.3">
      <c r="A894" s="2">
        <v>2024</v>
      </c>
      <c r="B894" s="2" t="s">
        <v>42</v>
      </c>
      <c r="C894" s="2" t="s">
        <v>14</v>
      </c>
      <c r="D894" s="3" t="s">
        <v>22</v>
      </c>
      <c r="E894" s="4">
        <v>122</v>
      </c>
      <c r="F894" s="9">
        <v>100</v>
      </c>
      <c r="G894" s="9">
        <v>112</v>
      </c>
      <c r="H894" s="9">
        <v>20</v>
      </c>
      <c r="I894" s="5" t="s">
        <v>12</v>
      </c>
    </row>
    <row r="895" spans="1:9" ht="18" customHeight="1" x14ac:dyDescent="0.3">
      <c r="A895" s="2">
        <v>2024</v>
      </c>
      <c r="B895" s="2" t="s">
        <v>42</v>
      </c>
      <c r="C895" s="2" t="s">
        <v>23</v>
      </c>
      <c r="D895" s="6" t="s">
        <v>24</v>
      </c>
      <c r="E895" s="7">
        <v>78</v>
      </c>
      <c r="F895" s="11">
        <v>4577.2</v>
      </c>
      <c r="G895" s="11">
        <v>5126.4639999999999</v>
      </c>
      <c r="H895" s="9">
        <v>915.44</v>
      </c>
      <c r="I895" s="5" t="s">
        <v>12</v>
      </c>
    </row>
    <row r="896" spans="1:9" ht="18" customHeight="1" x14ac:dyDescent="0.3">
      <c r="A896" s="2">
        <v>2024</v>
      </c>
      <c r="B896" s="2" t="s">
        <v>42</v>
      </c>
      <c r="C896" s="2" t="s">
        <v>23</v>
      </c>
      <c r="D896" s="6" t="s">
        <v>25</v>
      </c>
      <c r="E896" s="7">
        <v>76</v>
      </c>
      <c r="F896" s="11">
        <v>4576.8999999999996</v>
      </c>
      <c r="G896" s="11">
        <v>5126.1279999999997</v>
      </c>
      <c r="H896" s="9">
        <v>915.38</v>
      </c>
      <c r="I896" s="5" t="s">
        <v>12</v>
      </c>
    </row>
    <row r="897" spans="1:9" ht="18" customHeight="1" x14ac:dyDescent="0.3">
      <c r="A897" s="2">
        <v>2024</v>
      </c>
      <c r="B897" s="2" t="s">
        <v>42</v>
      </c>
      <c r="C897" s="2" t="s">
        <v>23</v>
      </c>
      <c r="D897" s="6" t="s">
        <v>26</v>
      </c>
      <c r="E897" s="7">
        <v>46</v>
      </c>
      <c r="F897" s="11">
        <v>200</v>
      </c>
      <c r="G897" s="11">
        <v>224</v>
      </c>
      <c r="H897" s="9">
        <v>40</v>
      </c>
      <c r="I897" s="5" t="s">
        <v>12</v>
      </c>
    </row>
    <row r="898" spans="1:9" ht="18" customHeight="1" x14ac:dyDescent="0.3">
      <c r="A898" s="2">
        <v>2024</v>
      </c>
      <c r="B898" s="2" t="s">
        <v>42</v>
      </c>
      <c r="C898" s="2" t="s">
        <v>23</v>
      </c>
      <c r="D898" s="6" t="s">
        <v>27</v>
      </c>
      <c r="E898" s="7">
        <v>34</v>
      </c>
      <c r="F898" s="11">
        <v>4576.8</v>
      </c>
      <c r="G898" s="11">
        <v>5126.0160000000005</v>
      </c>
      <c r="H898" s="9">
        <v>915.36000000000013</v>
      </c>
      <c r="I898" s="5" t="s">
        <v>12</v>
      </c>
    </row>
    <row r="899" spans="1:9" ht="18" customHeight="1" x14ac:dyDescent="0.3">
      <c r="A899" s="2">
        <v>2024</v>
      </c>
      <c r="B899" s="2" t="s">
        <v>42</v>
      </c>
      <c r="C899" s="2" t="s">
        <v>14</v>
      </c>
      <c r="D899" s="3" t="s">
        <v>28</v>
      </c>
      <c r="E899" s="4">
        <v>7</v>
      </c>
      <c r="F899" s="9">
        <v>200</v>
      </c>
      <c r="G899" s="9">
        <v>224</v>
      </c>
      <c r="H899" s="9">
        <v>40</v>
      </c>
      <c r="I899" s="5" t="s">
        <v>12</v>
      </c>
    </row>
    <row r="900" spans="1:9" ht="18" customHeight="1" x14ac:dyDescent="0.3">
      <c r="A900" s="2">
        <v>2024</v>
      </c>
      <c r="B900" s="2" t="s">
        <v>42</v>
      </c>
      <c r="C900" s="2" t="s">
        <v>23</v>
      </c>
      <c r="D900" s="6" t="s">
        <v>30</v>
      </c>
      <c r="E900" s="7">
        <v>3</v>
      </c>
      <c r="F900" s="11">
        <v>4577.3</v>
      </c>
      <c r="G900" s="11">
        <v>5126.576</v>
      </c>
      <c r="H900" s="9">
        <v>915.46</v>
      </c>
      <c r="I900" s="5" t="s">
        <v>12</v>
      </c>
    </row>
    <row r="901" spans="1:9" ht="18" customHeight="1" x14ac:dyDescent="0.3">
      <c r="A901" s="2">
        <v>2024</v>
      </c>
      <c r="B901" s="2" t="s">
        <v>42</v>
      </c>
      <c r="C901" s="2" t="s">
        <v>29</v>
      </c>
      <c r="D901" s="6" t="s">
        <v>29</v>
      </c>
      <c r="E901" s="7">
        <v>2</v>
      </c>
      <c r="F901" s="11">
        <v>6600</v>
      </c>
      <c r="G901" s="11">
        <v>7392</v>
      </c>
      <c r="H901" s="9">
        <v>1320</v>
      </c>
      <c r="I901" s="5" t="s">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F58E-6EAF-4328-ABB3-753B2C9B6EAF}">
  <dimension ref="A4:S34"/>
  <sheetViews>
    <sheetView topLeftCell="F1" workbookViewId="0">
      <selection activeCell="M6" sqref="M6"/>
    </sheetView>
  </sheetViews>
  <sheetFormatPr defaultRowHeight="14.4" x14ac:dyDescent="0.3"/>
  <cols>
    <col min="1" max="1" width="12.5546875" bestFit="1" customWidth="1"/>
    <col min="2" max="2" width="13.88671875" bestFit="1" customWidth="1"/>
    <col min="3" max="3" width="12.5546875" bestFit="1" customWidth="1"/>
    <col min="4" max="4" width="13.88671875" bestFit="1" customWidth="1"/>
    <col min="5" max="5" width="13.44140625" bestFit="1" customWidth="1"/>
    <col min="6" max="6" width="14.44140625" bestFit="1" customWidth="1"/>
    <col min="16" max="16" width="23.109375" bestFit="1" customWidth="1"/>
    <col min="17" max="17" width="20.21875" bestFit="1" customWidth="1"/>
  </cols>
  <sheetData>
    <row r="4" spans="1:19" x14ac:dyDescent="0.3">
      <c r="A4" s="14" t="s">
        <v>43</v>
      </c>
      <c r="B4" t="s">
        <v>45</v>
      </c>
      <c r="C4" t="s">
        <v>49</v>
      </c>
      <c r="D4" t="s">
        <v>46</v>
      </c>
      <c r="E4" t="s">
        <v>52</v>
      </c>
      <c r="F4" t="s">
        <v>59</v>
      </c>
      <c r="I4" t="s">
        <v>60</v>
      </c>
    </row>
    <row r="5" spans="1:19" x14ac:dyDescent="0.3">
      <c r="A5" s="3" t="s">
        <v>23</v>
      </c>
      <c r="B5" s="21">
        <v>117541.05249999998</v>
      </c>
      <c r="C5" s="15">
        <v>0.16305141979334883</v>
      </c>
      <c r="D5" s="21">
        <v>248750.20800000007</v>
      </c>
      <c r="E5" s="15">
        <v>2.4272424682085857E-2</v>
      </c>
      <c r="F5" s="21">
        <v>2844</v>
      </c>
      <c r="I5">
        <f>VLOOKUP(A5,A4:F11,6)</f>
        <v>2844</v>
      </c>
      <c r="L5" t="s">
        <v>61</v>
      </c>
      <c r="M5" t="s">
        <v>62</v>
      </c>
      <c r="P5" t="s">
        <v>57</v>
      </c>
      <c r="Q5" t="s">
        <v>58</v>
      </c>
    </row>
    <row r="6" spans="1:19" x14ac:dyDescent="0.3">
      <c r="A6" s="3" t="s">
        <v>29</v>
      </c>
      <c r="B6" s="21">
        <v>77421.900000000009</v>
      </c>
      <c r="C6" s="15">
        <v>0.10739865306292606</v>
      </c>
      <c r="D6" s="21">
        <v>88704</v>
      </c>
      <c r="E6" s="15">
        <v>2.218998037040198E-4</v>
      </c>
      <c r="F6" s="21">
        <v>26</v>
      </c>
      <c r="I6">
        <f t="shared" ref="I6:I10" si="0">VLOOKUP(A6,A5:F12,6)</f>
        <v>26</v>
      </c>
      <c r="L6">
        <f>GETPIVOTDATA("Sum of Income",$A$4)</f>
        <v>720883.34250000003</v>
      </c>
      <c r="M6">
        <f>GETPIVOTDATA("Sum of Target Income",$A$4)</f>
        <v>898931.71200000006</v>
      </c>
      <c r="P6" s="16">
        <f>GETPIVOTDATA("Sum of Income",$A$4)/GETPIVOTDATA("Sum of Target Income",$A$4)</f>
        <v>0.80193337589140479</v>
      </c>
      <c r="Q6" s="16">
        <f>100% - P6</f>
        <v>0.19806662410859521</v>
      </c>
    </row>
    <row r="7" spans="1:19" x14ac:dyDescent="0.3">
      <c r="A7" s="3" t="s">
        <v>10</v>
      </c>
      <c r="B7" s="21">
        <v>157387.38500000001</v>
      </c>
      <c r="C7" s="15">
        <v>0.21832573416689816</v>
      </c>
      <c r="D7" s="21">
        <v>169038.91200000001</v>
      </c>
      <c r="E7" s="15">
        <v>0.62104634292054284</v>
      </c>
      <c r="F7" s="21">
        <v>72768</v>
      </c>
      <c r="I7">
        <f t="shared" si="0"/>
        <v>72768</v>
      </c>
    </row>
    <row r="8" spans="1:19" x14ac:dyDescent="0.3">
      <c r="A8" s="3" t="s">
        <v>14</v>
      </c>
      <c r="B8" s="21">
        <v>61203.859999999986</v>
      </c>
      <c r="C8" s="15">
        <v>8.4901198837175215E-2</v>
      </c>
      <c r="D8" s="21">
        <v>65549.567999999999</v>
      </c>
      <c r="E8" s="15">
        <v>0.14071861397968763</v>
      </c>
      <c r="F8" s="21">
        <v>16488</v>
      </c>
      <c r="I8">
        <f t="shared" si="0"/>
        <v>16488</v>
      </c>
    </row>
    <row r="9" spans="1:19" x14ac:dyDescent="0.3">
      <c r="A9" s="3" t="s">
        <v>16</v>
      </c>
      <c r="B9" s="21">
        <v>130229.14500000003</v>
      </c>
      <c r="C9" s="15">
        <v>0.18065217674245265</v>
      </c>
      <c r="D9" s="21">
        <v>138729.02400000003</v>
      </c>
      <c r="E9" s="15">
        <v>0.11255440812494666</v>
      </c>
      <c r="F9" s="21">
        <v>13188</v>
      </c>
      <c r="I9">
        <f t="shared" si="0"/>
        <v>117170</v>
      </c>
    </row>
    <row r="10" spans="1:19" x14ac:dyDescent="0.3">
      <c r="A10" s="3" t="s">
        <v>18</v>
      </c>
      <c r="B10" s="21">
        <v>177100</v>
      </c>
      <c r="C10" s="15">
        <v>0.24567081739719904</v>
      </c>
      <c r="D10" s="21">
        <v>188160</v>
      </c>
      <c r="E10" s="15">
        <v>0.10118631048903302</v>
      </c>
      <c r="F10" s="21">
        <v>11856</v>
      </c>
      <c r="I10">
        <f t="shared" si="0"/>
        <v>11856</v>
      </c>
    </row>
    <row r="11" spans="1:19" x14ac:dyDescent="0.3">
      <c r="A11" s="3" t="s">
        <v>44</v>
      </c>
      <c r="B11" s="21">
        <v>720883.34250000003</v>
      </c>
      <c r="C11" s="15">
        <v>1</v>
      </c>
      <c r="D11" s="21">
        <v>898931.71200000006</v>
      </c>
      <c r="E11" s="15">
        <v>1</v>
      </c>
      <c r="F11" s="21">
        <v>117170</v>
      </c>
    </row>
    <row r="15" spans="1:19" x14ac:dyDescent="0.3">
      <c r="P15" s="17" t="s">
        <v>50</v>
      </c>
      <c r="Q15" s="17" t="s">
        <v>51</v>
      </c>
      <c r="R15" s="17" t="s">
        <v>47</v>
      </c>
      <c r="S15" s="17" t="s">
        <v>48</v>
      </c>
    </row>
    <row r="16" spans="1:19" x14ac:dyDescent="0.3">
      <c r="P16" s="17" t="str">
        <f>IF(GETPIVOTDATA("Sum of Income",$A$3,"Income sources","Advertising")=MAX(B4:B10),GETPIVOTDATA("Sum of Income",$A$3,"Income sources","Advertising"),"")</f>
        <v/>
      </c>
      <c r="Q16" s="17">
        <f>IF(GETPIVOTDATA("Sum of Income",$A$4,"Income sources","Advertising")=MAX(B5:B10),"",GETPIVOTDATA("Sum of Income",$A$4,"Income sources","Advertising"))</f>
        <v>117541.05249999998</v>
      </c>
      <c r="R16" s="17">
        <v>5.3</v>
      </c>
      <c r="S16" s="17">
        <v>2</v>
      </c>
    </row>
    <row r="17" spans="3:19" x14ac:dyDescent="0.3">
      <c r="P17" s="17" t="str">
        <f>IF(GETPIVOTDATA("Sum of Income",$A$3,"Income sources","Asset sale")=MAX(B4:B10),GETPIVOTDATA("Sum of Income",$A$3,"Income sources","Asset sale"),"")</f>
        <v/>
      </c>
      <c r="Q17" s="17">
        <f>IF(GETPIVOTDATA("Sum of Income",$A$4,"Income sources","Asset sale")=MAX(B5:B10),"",GETPIVOTDATA("Sum of Income",$A$4,"Income sources","Asset sale"))</f>
        <v>77421.900000000009</v>
      </c>
      <c r="R17" s="17">
        <v>8.5</v>
      </c>
      <c r="S17" s="17">
        <v>2.5</v>
      </c>
    </row>
    <row r="18" spans="3:19" x14ac:dyDescent="0.3">
      <c r="P18" s="17" t="str">
        <f>IF(GETPIVOTDATA("Sum of Income",$A$4,"Income sources","Licensing")=MAX(B5:B10),GETPIVOTDATA("Sum of Income",$A$4,"Income sources","Licensing"),"")</f>
        <v/>
      </c>
      <c r="Q18" s="17">
        <f>IF(GETPIVOTDATA("Sum of Income",$A$4,"Income sources","Licensing")=MAX(B5:B10),"",GETPIVOTDATA("Sum of Income",$A$4,"Income sources","Licensing"))</f>
        <v>157387.38500000001</v>
      </c>
      <c r="R18" s="17">
        <v>4.5</v>
      </c>
      <c r="S18" s="17">
        <v>10</v>
      </c>
    </row>
    <row r="19" spans="3:19" x14ac:dyDescent="0.3">
      <c r="P19" s="17" t="str">
        <f>IF(GETPIVOTDATA("Sum of Income",$A$3,"Income sources","Renting")=MAX(B4:B10),GETPIVOTDATA("Sum of Income",$A$3,"Income sources","Renting"),"")</f>
        <v/>
      </c>
      <c r="Q19" s="17">
        <f>IF(GETPIVOTDATA("Sum of Income",$A$4,"Income sources","Renting")=MAX(B5:B10),"",GETPIVOTDATA("Sum of Income",$A$4,"Income sources","Renting"))</f>
        <v>61203.859999999986</v>
      </c>
      <c r="R19" s="17">
        <v>6.5</v>
      </c>
      <c r="S19" s="17">
        <v>12</v>
      </c>
    </row>
    <row r="20" spans="3:19" x14ac:dyDescent="0.3">
      <c r="P20" s="17" t="str">
        <f>IF(GETPIVOTDATA("Sum of Income",$A$3,"Income sources","Subscription")=MAX(B4:B10),GETPIVOTDATA("Sum of Income",$A$3,"Income sources","Subscription"),"")</f>
        <v/>
      </c>
      <c r="Q20" s="17">
        <f>IF(GETPIVOTDATA("Sum of Income",$A$4,"Income sources","Subscription")=MAX(B5:B10),"",GETPIVOTDATA("Sum of Income",$A$4,"Income sources","Subscription"))</f>
        <v>130229.14500000003</v>
      </c>
      <c r="R20" s="17">
        <v>8.5</v>
      </c>
      <c r="S20" s="17">
        <v>8</v>
      </c>
    </row>
    <row r="21" spans="3:19" x14ac:dyDescent="0.3">
      <c r="C21" s="14" t="s">
        <v>43</v>
      </c>
      <c r="D21" t="s">
        <v>45</v>
      </c>
      <c r="P21" s="17">
        <f>IF(GETPIVOTDATA("Sum of Income",$A$3,"Income sources","Usage fees")=MAX(B4:B10),GETPIVOTDATA("Sum of Income",$A$3,"Income sources","Usage fees"),"")</f>
        <v>177100</v>
      </c>
      <c r="Q21" s="17" t="str">
        <f>IF(GETPIVOTDATA("Sum of Income",$A$4,"Income sources","Usage fees")=MAX(B5:B10),"",GETPIVOTDATA("Sum of Income",$A$4,"Income sources","Usage fees"))</f>
        <v/>
      </c>
      <c r="R21" s="17">
        <v>2.5</v>
      </c>
      <c r="S21" s="17">
        <v>4.7</v>
      </c>
    </row>
    <row r="22" spans="3:19" x14ac:dyDescent="0.3">
      <c r="C22" s="3" t="s">
        <v>9</v>
      </c>
      <c r="D22" s="21">
        <v>64934.67</v>
      </c>
      <c r="P22" s="17"/>
      <c r="Q22" s="17"/>
      <c r="R22" s="17"/>
      <c r="S22" s="17"/>
    </row>
    <row r="23" spans="3:19" x14ac:dyDescent="0.3">
      <c r="C23" s="3" t="s">
        <v>31</v>
      </c>
      <c r="D23" s="21">
        <v>58642.049999999996</v>
      </c>
      <c r="P23" s="17" t="s">
        <v>53</v>
      </c>
      <c r="Q23" s="17" t="s">
        <v>54</v>
      </c>
      <c r="R23" s="17"/>
      <c r="S23" s="17"/>
    </row>
    <row r="24" spans="3:19" x14ac:dyDescent="0.3">
      <c r="C24" s="3" t="s">
        <v>32</v>
      </c>
      <c r="D24" s="21">
        <v>57630.7</v>
      </c>
      <c r="P24" s="18">
        <f>GETPIVOTDATA("Sum of Income",$A$4)/GETPIVOTDATA("Sum of Target Income",$A$4)</f>
        <v>0.80193337589140479</v>
      </c>
      <c r="Q24" s="19">
        <f>100%- P24</f>
        <v>0.19806662410859521</v>
      </c>
      <c r="R24" s="17"/>
      <c r="S24" s="17"/>
    </row>
    <row r="25" spans="3:19" x14ac:dyDescent="0.3">
      <c r="C25" s="3" t="s">
        <v>34</v>
      </c>
      <c r="D25" s="21">
        <v>58950.7</v>
      </c>
      <c r="P25" s="17" t="s">
        <v>55</v>
      </c>
      <c r="Q25" s="17" t="s">
        <v>56</v>
      </c>
      <c r="R25" s="17"/>
      <c r="S25" s="17"/>
    </row>
    <row r="26" spans="3:19" x14ac:dyDescent="0.3">
      <c r="C26" s="3" t="s">
        <v>35</v>
      </c>
      <c r="D26" s="21">
        <v>60548.14</v>
      </c>
      <c r="P26" s="18">
        <f>AVERAGE(B5:B10)/AVERAGE(D5:D10)</f>
        <v>0.80193337589140468</v>
      </c>
      <c r="Q26" s="19">
        <f>100% -P26</f>
        <v>0.19806662410859532</v>
      </c>
      <c r="R26" s="17"/>
      <c r="S26" s="17"/>
    </row>
    <row r="27" spans="3:19" x14ac:dyDescent="0.3">
      <c r="C27" s="3" t="s">
        <v>36</v>
      </c>
      <c r="D27" s="21">
        <v>55608</v>
      </c>
    </row>
    <row r="28" spans="3:19" x14ac:dyDescent="0.3">
      <c r="C28" s="3" t="s">
        <v>37</v>
      </c>
      <c r="D28" s="21">
        <v>57630.7</v>
      </c>
    </row>
    <row r="29" spans="3:19" x14ac:dyDescent="0.3">
      <c r="C29" s="3" t="s">
        <v>38</v>
      </c>
      <c r="D29" s="21">
        <v>60977.822499999995</v>
      </c>
    </row>
    <row r="30" spans="3:19" x14ac:dyDescent="0.3">
      <c r="C30" s="3" t="s">
        <v>39</v>
      </c>
      <c r="D30" s="21">
        <v>59906.11</v>
      </c>
    </row>
    <row r="31" spans="3:19" x14ac:dyDescent="0.3">
      <c r="C31" s="3" t="s">
        <v>40</v>
      </c>
      <c r="D31" s="21">
        <v>66177.665000000008</v>
      </c>
    </row>
    <row r="32" spans="3:19" x14ac:dyDescent="0.3">
      <c r="C32" s="3" t="s">
        <v>41</v>
      </c>
      <c r="D32" s="21">
        <v>62246.084999999992</v>
      </c>
    </row>
    <row r="33" spans="3:4" x14ac:dyDescent="0.3">
      <c r="C33" s="3" t="s">
        <v>42</v>
      </c>
      <c r="D33" s="21">
        <v>57630.7</v>
      </c>
    </row>
    <row r="34" spans="3:4" x14ac:dyDescent="0.3">
      <c r="C34" s="3" t="s">
        <v>44</v>
      </c>
      <c r="D34" s="21">
        <v>720883.34250000003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7431-813D-49DF-9DC0-343B597C56DB}">
  <dimension ref="B23"/>
  <sheetViews>
    <sheetView showGridLines="0" showRowColHeaders="0" tabSelected="1" zoomScale="107" zoomScaleNormal="107" workbookViewId="0">
      <selection activeCell="P39" sqref="P39"/>
    </sheetView>
  </sheetViews>
  <sheetFormatPr defaultRowHeight="14.4" x14ac:dyDescent="0.3"/>
  <cols>
    <col min="1" max="16384" width="8.88671875" style="23"/>
  </cols>
  <sheetData>
    <row r="23" spans="2:2" s="23" customFormat="1" x14ac:dyDescent="0.3">
      <c r="B23" s="22"/>
    </row>
  </sheetData>
  <sheetProtection algorithmName="SHA-512" hashValue="H6Y6d68C1WJvOkgEX9YAXS1Q+ZwfNSVcYAqVGe5SMi4O4DZG7R3Q1rE/mUI16/6NYRWnzs+3tH/kEzzXOV9CVg==" saltValue="sh3iF5h5bhiQH34Lgh+3jw=="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C9D09-2B26-4F15-A912-EB7CA5B721BE}">
  <dimension ref="A1"/>
  <sheetViews>
    <sheetView showGridLines="0" showRowColHeaders="0" workbookViewId="0">
      <selection activeCell="E29" sqref="E29"/>
    </sheetView>
  </sheetViews>
  <sheetFormatPr defaultRowHeight="14.4" x14ac:dyDescent="0.3"/>
  <cols>
    <col min="1" max="16384" width="8.88671875" style="20"/>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AC48-D03F-47E0-9926-34387E705082}">
  <dimension ref="A1"/>
  <sheetViews>
    <sheetView showGridLines="0" showRowColHeaders="0" workbookViewId="0"/>
  </sheetViews>
  <sheetFormatPr defaultRowHeight="14.4" x14ac:dyDescent="0.3"/>
  <cols>
    <col min="1" max="16384" width="8.88671875" style="20"/>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7F4A-A53C-4F70-A273-BA857AF0360D}">
  <dimension ref="A1"/>
  <sheetViews>
    <sheetView showGridLines="0" showRowColHeaders="0" workbookViewId="0"/>
  </sheetViews>
  <sheetFormatPr defaultRowHeight="14.4" x14ac:dyDescent="0.3"/>
  <cols>
    <col min="1" max="16384" width="8.88671875" style="20"/>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 2 0 2 4 - 0 8 - 2 9 T 2 1 : 4 0 : 1 8 . 5 8 5 0 3 8 2 + 0 6 : 0 0 < / L a s t P r o c e s s e d T i m e > < / D a t a M o d e l i n g S a n d b o x . S e r i a l i z e d S a n d b o x E r r o r C a c h 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 C o l u m n s \ M o n t h < / K e y > < / D i a g r a m O b j e c t K e y > < D i a g r a m O b j e c t K e y > < K e y > C o l u m n s \ I n c o m e   s o u r c e s < / K e y > < / D i a g r a m O b j e c t K e y > < D i a g r a m O b j e c t K e y > < K e y > C o l u m n s \ I n c o m e   B r e a k d o w n s < / K e y > < / D i a g r a m O b j e c t K e y > < D i a g r a m O b j e c t K e y > < K e y > C o l u m n s \ C o u n t s < / K e y > < / D i a g r a m O b j e c t K e y > < D i a g r a m O b j e c t K e y > < K e y > C o l u m n s \ I n c o m e < / K e y > < / D i a g r a m O b j e c t K e y > < D i a g r a m O b j e c t K e y > < K e y > C o l u m n s \ T a r g e t   I n c o m e < / K e y > < / D i a g r a m O b j e c t K e y > < D i a g r a m O b j e c t K e y > < K e y > C o l u m n s \ o p e r a t i n g   p r o f i t < / K e y > < / D i a g r a m O b j e c t K e y > < D i a g r a m O b j e c t K e y > < K e y > C o l u m n s \ M a r k e t i n g   S t r a t e g i e s 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 C o l u m n s \ I n c o m e   s o u r c e s < / K e y > < / a : K e y > < a : V a l u e   i : t y p e = " M e a s u r e G r i d N o d e V i e w S t a t e " > < C o l u m n > 2 < / C o l u m n > < L a y e d O u t > t r u e < / L a y e d O u t > < / a : V a l u e > < / a : K e y V a l u e O f D i a g r a m O b j e c t K e y a n y T y p e z b w N T n L X > < a : K e y V a l u e O f D i a g r a m O b j e c t K e y a n y T y p e z b w N T n L X > < a : K e y > < K e y > C o l u m n s \ I n c o m e   B r e a k d o w n s < / K e y > < / a : K e y > < a : V a l u e   i : t y p e = " M e a s u r e G r i d N o d e V i e w S t a t e " > < C o l u m n > 3 < / C o l u m n > < L a y e d O u t > t r u e < / L a y e d O u t > < / a : V a l u e > < / a : K e y V a l u e O f D i a g r a m O b j e c t K e y a n y T y p e z b w N T n L X > < a : K e y V a l u e O f D i a g r a m O b j e c t K e y a n y T y p e z b w N T n L X > < a : K e y > < K e y > C o l u m n s \ C o u n t s < / K e y > < / a : K e y > < a : V a l u e   i : t y p e = " M e a s u r e G r i d N o d e V i e w S t a t e " > < C o l u m n > 4 < / C o l u m n > < L a y e d O u t > t r u e < / L a y e d O u t > < / a : V a l u e > < / a : K e y V a l u e O f D i a g r a m O b j e c t K e y a n y T y p e z b w N T n L X > < a : K e y V a l u e O f D i a g r a m O b j e c t K e y a n y T y p e z b w N T n L X > < a : K e y > < K e y > C o l u m n s \ I n c o m e < / K e y > < / a : K e y > < a : V a l u e   i : t y p e = " M e a s u r e G r i d N o d e V i e w S t a t e " > < C o l u m n > 5 < / C o l u m n > < L a y e d O u t > t r u e < / L a y e d O u t > < / a : V a l u e > < / a : K e y V a l u e O f D i a g r a m O b j e c t K e y a n y T y p e z b w N T n L X > < a : K e y V a l u e O f D i a g r a m O b j e c t K e y a n y T y p e z b w N T n L X > < a : K e y > < K e y > C o l u m n s \ T a r g e t   I n c o m e < / K e y > < / a : K e y > < a : V a l u e   i : t y p e = " M e a s u r e G r i d N o d e V i e w S t a t e " > < C o l u m n > 6 < / C o l u m n > < L a y e d O u t > t r u e < / L a y e d O u t > < / a : V a l u e > < / a : K e y V a l u e O f D i a g r a m O b j e c t K e y a n y T y p e z b w N T n L X > < a : K e y V a l u e O f D i a g r a m O b j e c t K e y a n y T y p e z b w N T n L X > < a : K e y > < K e y > C o l u m n s \ o p e r a t i n g   p r o f i t < / K e y > < / a : K e y > < a : V a l u e   i : t y p e = " M e a s u r e G r i d N o d e V i e w S t a t e " > < C o l u m n > 7 < / C o l u m n > < L a y e d O u t > t r u e < / L a y e d O u t > < / a : V a l u e > < / a : K e y V a l u e O f D i a g r a m O b j e c t K e y a n y T y p e z b w N T n L X > < a : K e y V a l u e O f D i a g r a m O b j e c t K e y a n y T y p e z b w N T n L X > < a : K e y > < K e y > C o l u m n s \ M a r k e t i n g   S t r a t e g i e s 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 T a g s \ T a b l e s \ & l t ; T a b l e s \ T a b l e 3 & g t ; < / K e y > < / D i a g r a m O b j e c t K e y > < D i a g r a m O b j e c t K e y > < K e y > T a b l e s \ T a b l e 3 < / K e y > < / D i a g r a m O b j e c t K e y > < D i a g r a m O b j e c t K e y > < K e y > T a b l e s \ T a b l e 3 \ C o l u m n s \ Y e a r < / K e y > < / D i a g r a m O b j e c t K e y > < D i a g r a m O b j e c t K e y > < K e y > T a b l e s \ T a b l e 3 \ C o l u m n s \ M o n t h < / K e y > < / D i a g r a m O b j e c t K e y > < D i a g r a m O b j e c t K e y > < K e y > T a b l e s \ T a b l e 3 \ C o l u m n s \ I n c o m e   s o u r c e s < / K e y > < / D i a g r a m O b j e c t K e y > < D i a g r a m O b j e c t K e y > < K e y > T a b l e s \ T a b l e 3 \ C o l u m n s \ I n c o m e   B r e a k d o w n s < / K e y > < / D i a g r a m O b j e c t K e y > < D i a g r a m O b j e c t K e y > < K e y > T a b l e s \ T a b l e 3 \ C o l u m n s \ C o u n t s < / K e y > < / D i a g r a m O b j e c t K e y > < D i a g r a m O b j e c t K e y > < K e y > T a b l e s \ T a b l e 3 \ C o l u m n s \ I n c o m e < / K e y > < / D i a g r a m O b j e c t K e y > < D i a g r a m O b j e c t K e y > < K e y > T a b l e s \ T a b l e 3 \ C o l u m n s \ T a r g e t   I n c o m e < / K e y > < / D i a g r a m O b j e c t K e y > < D i a g r a m O b j e c t K e y > < K e y > T a b l e s \ T a b l e 3 \ C o l u m n s \ o p e r a t i n g   p r o f i t < / K e y > < / D i a g r a m O b j e c t K e y > < D i a g r a m O b j e c t K e y > < K e y > T a b l e s \ T a b l e 3 \ C o l u m n s \ M a r k e t i n g   S t r a t e g i e s 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 T a b l e s \ T a b l e 3 < / K e y > < / a : K e y > < a : V a l u e   i : t y p e = " D i a g r a m D i s p l a y N o d e V i e w S t a t e " > < H e i g h t > 1 5 0 < / H e i g h t > < I s E x p a n d e d > t r u e < / I s E x p a n d e d > < L a y e d O u t > t r u e < / L a y e d O u t > < W i d t h > 2 0 0 < / W i d t h > < / a : V a l u e > < / a : K e y V a l u e O f D i a g r a m O b j e c t K e y a n y T y p e z b w N T n L X > < a : K e y V a l u e O f D i a g r a m O b j e c t K e y a n y T y p e z b w N T n L X > < a : K e y > < K e y > T a b l e s \ T a b l e 3 \ C o l u m n s \ Y e a r < / K e y > < / a : K e y > < a : V a l u e   i : t y p e = " D i a g r a m D i s p l a y N o d e V i e w S t a t e " > < H e i g h t > 1 5 0 < / H e i g h t > < I s E x p a n d e d > t r u e < / I s E x p a n d e d > < W i d t h > 2 0 0 < / W i d t h > < / a : V a l u e > < / a : K e y V a l u e O f D i a g r a m O b j e c t K e y a n y T y p e z b w N T n L X > < a : K e y V a l u e O f D i a g r a m O b j e c t K e y a n y T y p e z b w N T n L X > < a : K e y > < K e y > T a b l e s \ T a b l e 3 \ C o l u m n s \ M o n t h < / K e y > < / a : K e y > < a : V a l u e   i : t y p e = " D i a g r a m D i s p l a y N o d e V i e w S t a t e " > < H e i g h t > 1 5 0 < / H e i g h t > < I s E x p a n d e d > t r u e < / I s E x p a n d e d > < W i d t h > 2 0 0 < / W i d t h > < / a : V a l u e > < / a : K e y V a l u e O f D i a g r a m O b j e c t K e y a n y T y p e z b w N T n L X > < a : K e y V a l u e O f D i a g r a m O b j e c t K e y a n y T y p e z b w N T n L X > < a : K e y > < K e y > T a b l e s \ T a b l e 3 \ C o l u m n s \ I n c o m e   s o u r c e s < / K e y > < / a : K e y > < a : V a l u e   i : t y p e = " D i a g r a m D i s p l a y N o d e V i e w S t a t e " > < H e i g h t > 1 5 0 < / H e i g h t > < I s E x p a n d e d > t r u e < / I s E x p a n d e d > < W i d t h > 2 0 0 < / W i d t h > < / a : V a l u e > < / a : K e y V a l u e O f D i a g r a m O b j e c t K e y a n y T y p e z b w N T n L X > < a : K e y V a l u e O f D i a g r a m O b j e c t K e y a n y T y p e z b w N T n L X > < a : K e y > < K e y > T a b l e s \ T a b l e 3 \ C o l u m n s \ I n c o m e   B r e a k d o w n s < / K e y > < / a : K e y > < a : V a l u e   i : t y p e = " D i a g r a m D i s p l a y N o d e V i e w S t a t e " > < H e i g h t > 1 5 0 < / H e i g h t > < I s E x p a n d e d > t r u e < / I s E x p a n d e d > < W i d t h > 2 0 0 < / W i d t h > < / a : V a l u e > < / a : K e y V a l u e O f D i a g r a m O b j e c t K e y a n y T y p e z b w N T n L X > < a : K e y V a l u e O f D i a g r a m O b j e c t K e y a n y T y p e z b w N T n L X > < a : K e y > < K e y > T a b l e s \ T a b l e 3 \ C o l u m n s \ C o u n t s < / K e y > < / a : K e y > < a : V a l u e   i : t y p e = " D i a g r a m D i s p l a y N o d e V i e w S t a t e " > < H e i g h t > 1 5 0 < / H e i g h t > < I s E x p a n d e d > t r u e < / I s E x p a n d e d > < W i d t h > 2 0 0 < / W i d t h > < / a : V a l u e > < / a : K e y V a l u e O f D i a g r a m O b j e c t K e y a n y T y p e z b w N T n L X > < a : K e y V a l u e O f D i a g r a m O b j e c t K e y a n y T y p e z b w N T n L X > < a : K e y > < K e y > T a b l e s \ T a b l e 3 \ C o l u m n s \ I n c o m e < / K e y > < / a : K e y > < a : V a l u e   i : t y p e = " D i a g r a m D i s p l a y N o d e V i e w S t a t e " > < H e i g h t > 1 5 0 < / H e i g h t > < I s E x p a n d e d > t r u e < / I s E x p a n d e d > < W i d t h > 2 0 0 < / W i d t h > < / a : V a l u e > < / a : K e y V a l u e O f D i a g r a m O b j e c t K e y a n y T y p e z b w N T n L X > < a : K e y V a l u e O f D i a g r a m O b j e c t K e y a n y T y p e z b w N T n L X > < a : K e y > < K e y > T a b l e s \ T a b l e 3 \ C o l u m n s \ T a r g e t   I n c o m e < / K e y > < / a : K e y > < a : V a l u e   i : t y p e = " D i a g r a m D i s p l a y N o d e V i e w S t a t e " > < H e i g h t > 1 5 0 < / H e i g h t > < I s E x p a n d e d > t r u e < / I s E x p a n d e d > < W i d t h > 2 0 0 < / W i d t h > < / a : V a l u e > < / a : K e y V a l u e O f D i a g r a m O b j e c t K e y a n y T y p e z b w N T n L X > < a : K e y V a l u e O f D i a g r a m O b j e c t K e y a n y T y p e z b w N T n L X > < a : K e y > < K e y > T a b l e s \ T a b l e 3 \ C o l u m n s \ o p e r a t i n g   p r o f i t < / K e y > < / a : K e y > < a : V a l u e   i : t y p e = " D i a g r a m D i s p l a y N o d e V i e w S t a t e " > < H e i g h t > 1 5 0 < / H e i g h t > < I s E x p a n d e d > t r u e < / I s E x p a n d e d > < W i d t h > 2 0 0 < / W i d t h > < / a : V a l u e > < / a : K e y V a l u e O f D i a g r a m O b j e c t K e y a n y T y p e z b w N T n L X > < a : K e y V a l u e O f D i a g r a m O b j e c t K e y a n y T y p e z b w N T n L X > < a : K e y > < K e y > T a b l e s \ T a b l e 3 \ C o l u m n s \ M a r k e t i n g   S t r a t e g i e s < / K e y > < / a : K e y > < a : V a l u e   i : t y p e = " D i a g r a m D i s p l a y N o d e V i e w S t a t e " > < H e i g h t > 1 5 0 < / H e i g h t > < I s E x p a n d e d > t r u e < / I s E x p a n d e d > < W i d t h > 2 0 0 < / W i d t h > < / a : V a l u e > < / 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D a t a M a s h u p   x m l n s = " h t t p : / / s c h e m a s . m i c r o s o f t . c o m / D a t a M a s h u p " > A A A A A P o D A A B Q S w M E F A A C A A g A Y J 4 d 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Y J 4 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C e H V l n f 6 A V 9 A A A A M U B A A A T A B w A R m 9 y b X V s Y X M v U 2 V j d G l v b j E u b S C i G A A o o B Q A A A A A A A A A A A A A A A A A A A A A A A A A A A B 1 k E F r g 0 A Q h e + C / 2 H Z X h I Q I b T 0 E n K J 9 J B D e l E o J e S w m o m K O i O z I 0 k R / 3 t X h V J a M 5 e B 9 7 7 3 Z l k L m Z S E K p 7 3 Z u t 7 v m c L w 3 B R i U l r e F Y 7 V Y P 4 n n I T U 8 c Z O O X t n k E d R h 0 z o H w Q V y l R t V r 3 p 3 f T w E 7 P S X 0 e T h G h O O Q c z A V P O i o M 5 m P 5 V w v a N U 1 o m L B B e y V u I q q 7 B k f T r u Z r Q d / r T z C s A 3 V A e X 0 J R 3 M I V K + P r r t w s j h B C d x l U g + Y U Q P K T m H 7 y N 4 z m O p C N / x P R N S h / M j Y N S n w r + i C k R j O Q d R D n 1 p g I y X m q m W 6 l r K A H A 1 X M C G x O B b y 8 s / b h 7 X v l b j 4 i 9 t v U E s B A i 0 A F A A C A A g A Y J 4 d W S 3 e 0 R a k A A A A 9 g A A A B I A A A A A A A A A A A A A A A A A A A A A A E N v b m Z p Z y 9 Q Y W N r Y W d l L n h t b F B L A Q I t A B Q A A g A I A G C e H V k P y u m r p A A A A O k A A A A T A A A A A A A A A A A A A A A A A P A A A A B b Q 2 9 u d G V u d F 9 U e X B l c 1 0 u e G 1 s U E s B A i 0 A F A A C A A g A Y J 4 d W W d / o B X 0 A A A A x Q E A A B M A A A A A A A A A A A A A A A A A 4 Q E A A E Z v c m 1 1 b G F z L 1 N l Y 3 R p b 2 4 x L m 1 Q S w U G A A A A A A M A A w D C A A A A I 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0 A A A A A A A D n 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j Y j h h Y 2 Q 1 L T Q 3 N m I t N D A w Y S 1 i M G U w L W J k M z I y M W Q w M 2 Y x 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E i I C 8 + P E V u d H J 5 I F R 5 c G U 9 I k Z p b G x l Z E N v b X B s Z X R l U m V z d W x 0 V G 9 X b 3 J r c 2 h l Z X Q i I F Z h b H V l P S J s M S I g L z 4 8 R W 5 0 c n k g V H l w Z T 0 i Q W R k Z W R U b 0 R h d G F N b 2 R l b C I g V m F s d W U 9 I m w w I i A v P j x F b n R y e S B U e X B l P S J G a W x s Q 2 9 1 b n Q i I F Z h b H V l P S J s O T A w I i A v P j x F b n R y e S B U e X B l P S J G a W x s R X J y b 3 J D b 2 R l I i B W Y W x 1 Z T 0 i c 1 V u a 2 5 v d 2 4 i I C 8 + P E V u d H J 5 I F R 5 c G U 9 I k Z p b G x F c n J v c k N v d W 5 0 I i B W Y W x 1 Z T 0 i b D A i I C 8 + P E V u d H J 5 I F R 5 c G U 9 I k Z p b G x M Y X N 0 V X B k Y X R l Z C I g V m F s d W U 9 I m Q y M D I 0 L T A 4 L T I 5 V D E z O j Q 3 O j Q 1 L j E w O D M 3 N D d a I i A v P j x F b n R y e S B U e X B l P S J G a W x s Q 2 9 s d W 1 u V H l w Z X M i I F Z h b H V l P S J z Q X d Z R 0 J n V U Z C U V V H I i A v P j x F b n R y e S B U e X B l P S J G a W x s Q 2 9 s d W 1 u T m F t Z X M i I F Z h b H V l P S J z W y Z x d W 9 0 O 1 l l Y X I m c X V v d D s s J n F 1 b 3 Q 7 T W 9 u d G g m c X V v d D s s J n F 1 b 3 Q 7 S W 5 j b 2 1 l I H N v d X J j Z X M m c X V v d D s s J n F 1 b 3 Q 7 S W 5 j b 2 1 l I E J y Z W F r Z G 9 3 b n M m c X V v d D s s J n F 1 b 3 Q 7 Q 2 9 1 b n R z J n F 1 b 3 Q 7 L C Z x d W 9 0 O 0 l u Y 2 9 t Z S Z x d W 9 0 O y w m c X V v d D t U Y X J n Z X Q g S W 5 j b 2 1 l J n F 1 b 3 Q 7 L C Z x d W 9 0 O 2 9 w Z X J h d G l u Z y B w c m 9 m a X Q m c X V v d D s s J n F 1 b 3 Q 7 T W F y a 2 V 0 a W 5 n I F N 0 c m F 0 Z W d p 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v Q X V 0 b 1 J l b W 9 2 Z W R D b 2 x 1 b W 5 z M S 5 7 W W V h c i w w f S Z x d W 9 0 O y w m c X V v d D t T Z W N 0 a W 9 u M S 9 U Y W J s Z T M v Q X V 0 b 1 J l b W 9 2 Z W R D b 2 x 1 b W 5 z M S 5 7 T W 9 u d G g s M X 0 m c X V v d D s s J n F 1 b 3 Q 7 U 2 V j d G l v b j E v V G F i b G U z L 0 F 1 d G 9 S Z W 1 v d m V k Q 2 9 s d W 1 u c z E u e 0 l u Y 2 9 t Z S B z b 3 V y Y 2 V z L D J 9 J n F 1 b 3 Q 7 L C Z x d W 9 0 O 1 N l Y 3 R p b 2 4 x L 1 R h Y m x l M y 9 B d X R v U m V t b 3 Z l Z E N v b H V t b n M x L n t J b m N v b W U g Q n J l Y W t k b 3 d u c y w z f S Z x d W 9 0 O y w m c X V v d D t T Z W N 0 a W 9 u M S 9 U Y W J s Z T M v Q X V 0 b 1 J l b W 9 2 Z W R D b 2 x 1 b W 5 z M S 5 7 Q 2 9 1 b n R z L D R 9 J n F 1 b 3 Q 7 L C Z x d W 9 0 O 1 N l Y 3 R p b 2 4 x L 1 R h Y m x l M y 9 B d X R v U m V t b 3 Z l Z E N v b H V t b n M x L n t J b m N v b W U s N X 0 m c X V v d D s s J n F 1 b 3 Q 7 U 2 V j d G l v b j E v V G F i b G U z L 0 F 1 d G 9 S Z W 1 v d m V k Q 2 9 s d W 1 u c z E u e 1 R h c m d l d C B J b m N v b W U s N n 0 m c X V v d D s s J n F 1 b 3 Q 7 U 2 V j d G l v b j E v V G F i b G U z L 0 F 1 d G 9 S Z W 1 v d m V k Q 2 9 s d W 1 u c z E u e 2 9 w Z X J h d G l u Z y B w c m 9 m a X Q s N 3 0 m c X V v d D s s J n F 1 b 3 Q 7 U 2 V j d G l v b j E v V G F i b G U z L 0 F 1 d G 9 S Z W 1 v d m V k Q 2 9 s d W 1 u c z E u e 0 1 h c m t l d G l u Z y B T d H J h d G V n a W V z L D h 9 J n F 1 b 3 Q 7 X S w m c X V v d D t D b 2 x 1 b W 5 D b 3 V u d C Z x d W 9 0 O z o 5 L C Z x d W 9 0 O 0 t l e U N v b H V t b k 5 h b W V z J n F 1 b 3 Q 7 O l t d L C Z x d W 9 0 O 0 N v b H V t b k l k Z W 5 0 a X R p Z X M m c X V v d D s 6 W y Z x d W 9 0 O 1 N l Y 3 R p b 2 4 x L 1 R h Y m x l M y 9 B d X R v U m V t b 3 Z l Z E N v b H V t b n M x L n t Z Z W F y L D B 9 J n F 1 b 3 Q 7 L C Z x d W 9 0 O 1 N l Y 3 R p b 2 4 x L 1 R h Y m x l M y 9 B d X R v U m V t b 3 Z l Z E N v b H V t b n M x L n t N b 2 5 0 a C w x f S Z x d W 9 0 O y w m c X V v d D t T Z W N 0 a W 9 u M S 9 U Y W J s Z T M v Q X V 0 b 1 J l b W 9 2 Z W R D b 2 x 1 b W 5 z M S 5 7 S W 5 j b 2 1 l I H N v d X J j Z X M s M n 0 m c X V v d D s s J n F 1 b 3 Q 7 U 2 V j d G l v b j E v V G F i b G U z L 0 F 1 d G 9 S Z W 1 v d m V k Q 2 9 s d W 1 u c z E u e 0 l u Y 2 9 t Z S B C c m V h a 2 R v d 2 5 z L D N 9 J n F 1 b 3 Q 7 L C Z x d W 9 0 O 1 N l Y 3 R p b 2 4 x L 1 R h Y m x l M y 9 B d X R v U m V t b 3 Z l Z E N v b H V t b n M x L n t D b 3 V u d H M s N H 0 m c X V v d D s s J n F 1 b 3 Q 7 U 2 V j d G l v b j E v V G F i b G U z L 0 F 1 d G 9 S Z W 1 v d m V k Q 2 9 s d W 1 u c z E u e 0 l u Y 2 9 t Z S w 1 f S Z x d W 9 0 O y w m c X V v d D t T Z W N 0 a W 9 u M S 9 U Y W J s Z T M v Q X V 0 b 1 J l b W 9 2 Z W R D b 2 x 1 b W 5 z M S 5 7 V G F y Z 2 V 0 I E l u Y 2 9 t Z S w 2 f S Z x d W 9 0 O y w m c X V v d D t T Z W N 0 a W 9 u M S 9 U Y W J s Z T M v Q X V 0 b 1 J l b W 9 2 Z W R D b 2 x 1 b W 5 z M S 5 7 b 3 B l c m F 0 a W 5 n I H B y b 2 Z p d C w 3 f S Z x d W 9 0 O y w m c X V v d D t T Z W N 0 a W 9 u M S 9 U Y W J s Z T M v Q X V 0 b 1 J l b W 9 2 Z W R D b 2 x 1 b W 5 z M S 5 7 T W F y a 2 V 0 a W 5 n I F N 0 c m F 0 Z W d p Z X M s O 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A m A Q A A A Q A A A N C M n d 8 B F d E R j H o A w E / C l + s B A A A A b P t l u h P V 0 k S D F q x n X Q 3 n w Q A A A A A C A A A A A A A Q Z g A A A A E A A C A A A A C S P b X g y g d d Z u O u y x j K T Z p L Q E B 4 I W p o r p z g G 9 G v a 7 V H 4 A A A A A A O g A A A A A I A A C A A A A C 4 u s E R k A J n 8 c d P t Z C 0 n o W + b H z X n 9 w 2 C E 7 / F s 4 F 7 e l x V V A A A A A x 2 m U / / X p m / q S w l 9 + t D T b z X 9 B D 5 b 4 J g z C W O A Q c E D 2 U 7 A 5 L P Q P e r k u 9 Y o l k k I P k U l L T i c A k H a l J z O r y a 1 y u N F w n 2 3 Y b Q 5 d 1 O z v S m G + Q + V m K y k A A A A C E Q V O k m 2 5 3 r a k S 7 h / W / E o O A f k T P a I V x 7 5 3 0 C g q N B t L B B e 2 W d Q e X X F M 3 / n l 3 t P i e 8 0 q s c B l e D Q F i D 0 a N 8 J G 4 e 3 + < / D a t a M a s h u p > 
</file>

<file path=customXml/item15.xml>��< ? x m l   v e r s i o n = " 1 . 0 "   e n c o d i n g = " U T F - 1 6 " ? > < G e m i n i   x m l n s = " h t t p : / / g e m i n i / p i v o t c u s t o m i z a t i o n / T a b l e O r d e r " > < C u s t o m C o n t e n t > < ! [ C D A T A [ T a b l e 3 ] ] > < / 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 C o l u m n s \ I n c o m e   s o u r c e s < / K e y > < / a : K e y > < a : V a l u e   i : t y p e = " T a b l e W i d g e t B a s e V i e w S t a t e " / > < / a : K e y V a l u e O f D i a g r a m O b j e c t K e y a n y T y p e z b w N T n L X > < a : K e y V a l u e O f D i a g r a m O b j e c t K e y a n y T y p e z b w N T n L X > < a : K e y > < K e y > C o l u m n s \ I n c o m e   B r e a k d o w n s < / K e y > < / a : K e y > < a : V a l u e   i : t y p e = " T a b l e W i d g e t B a s e V i e w S t a t e " / > < / a : K e y V a l u e O f D i a g r a m O b j e c t K e y a n y T y p e z b w N T n L X > < a : K e y V a l u e O f D i a g r a m O b j e c t K e y a n y T y p e z b w N T n L X > < a : K e y > < K e y > C o l u m n s \ C o u n t s < / 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 C o l u m n s \ T a r g e t   I n c o m e < / K e y > < / a : K e y > < a : V a l u e   i : t y p e = " T a b l e W i d g e t B a s e V i e w S t a t e " / > < / a : K e y V a l u e O f D i a g r a m O b j e c t K e y a n y T y p e z b w N T n L X > < a : K e y V a l u e O f D i a g r a m O b j e c t K e y a n y T y p e z b w N T n L X > < a : K e y > < K e y > C o l u m n s \ o p e r a t i n g   p r o f i t < / K e y > < / a : K e y > < a : V a l u e   i : t y p e = " T a b l e W i d g e t B a s e V i e w S t a t e " / > < / a : K e y V a l u e O f D i a g r a m O b j e c t K e y a n y T y p e z b w N T n L X > < a : K e y V a l u e O f D i a g r a m O b j e c t K e y a n y T y p e z b w N T n L X > < a : K e y > < K e y > C o l u m n s \ M a r k e t i n g   S t r a t e g i e s 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 M o n t h < / s t r i n g > < / k e y > < v a l u e > < i n t > 9 4 < / i n t > < / v a l u e > < / i t e m > < i t e m > < k e y > < s t r i n g > I n c o m e   s o u r c e s < / s t r i n g > < / k e y > < v a l u e > < i n t > 1 7 6 < / i n t > < / v a l u e > < / i t e m > < i t e m > < k e y > < s t r i n g > I n c o m e   B r e a k d o w n s < / s t r i n g > < / k e y > < v a l u e > < i n t > 2 1 3 < / i n t > < / v a l u e > < / i t e m > < i t e m > < k e y > < s t r i n g > C o u n t s < / s t r i n g > < / k e y > < v a l u e > < i n t > 1 0 0 < / i n t > < / v a l u e > < / i t e m > < i t e m > < k e y > < s t r i n g > I n c o m e < / s t r i n g > < / k e y > < v a l u e > < i n t > 1 0 4 < / i n t > < / v a l u e > < / i t e m > < i t e m > < k e y > < s t r i n g > T a r g e t   I n c o m e < / s t r i n g > < / k e y > < v a l u e > < i n t > 1 6 3 < / i n t > < / v a l u e > < / i t e m > < i t e m > < k e y > < s t r i n g > o p e r a t i n g   p r o f i t < / s t r i n g > < / k e y > < v a l u e > < i n t > 1 6 5 < / i n t > < / v a l u e > < / i t e m > < i t e m > < k e y > < s t r i n g > M a r k e t i n g   S t r a t e g i e s < / s t r i n g > < / k e y > < v a l u e > < i n t > 2 1 0 < / i n t > < / v a l u e > < / i t e m > < / C o l u m n W i d t h s > < C o l u m n D i s p l a y I n d e x > < i t e m > < k e y > < s t r i n g > Y e a r < / s t r i n g > < / k e y > < v a l u e > < i n t > 0 < / i n t > < / v a l u e > < / i t e m > < i t e m > < k e y > < s t r i n g > M o n t h < / s t r i n g > < / k e y > < v a l u e > < i n t > 1 < / i n t > < / v a l u e > < / i t e m > < i t e m > < k e y > < s t r i n g > I n c o m e   s o u r c e s < / s t r i n g > < / k e y > < v a l u e > < i n t > 2 < / i n t > < / v a l u e > < / i t e m > < i t e m > < k e y > < s t r i n g > I n c o m e   B r e a k d o w n s < / s t r i n g > < / k e y > < v a l u e > < i n t > 3 < / i n t > < / v a l u e > < / i t e m > < i t e m > < k e y > < s t r i n g > C o u n t s < / s t r i n g > < / k e y > < v a l u e > < i n t > 4 < / i n t > < / v a l u e > < / i t e m > < i t e m > < k e y > < s t r i n g > I n c o m e < / s t r i n g > < / k e y > < v a l u e > < i n t > 5 < / i n t > < / v a l u e > < / i t e m > < i t e m > < k e y > < s t r i n g > T a r g e t   I n c o m e < / s t r i n g > < / k e y > < v a l u e > < i n t > 6 < / i n t > < / v a l u e > < / i t e m > < i t e m > < k e y > < s t r i n g > o p e r a t i n g   p r o f i t < / s t r i n g > < / k e y > < v a l u e > < i n t > 7 < / i n t > < / v a l u e > < / i t e m > < i t e m > < k e y > < s t r i n g > M a r k e t i n g   S t r a t e g i e s < / 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C l i e n t W i n d o w X M L " > < C u s t o m C o n t e n t > < ! [ C D A T A [ T a b l e 3 ] ] > < / C u s t o m C o n t e n t > < / G e m i n i > 
</file>

<file path=customXml/item7.xml>��< ? x m l   v e r s i o n = " 1 . 0 "   e n c o d i n g = " U T F - 1 6 " ? > < G e m i n i   x m l n s = " h t t p : / / g e m i n i / p i v o t c u s t o m i z a t i o n / S h o w I m p l i c i t M e a s u r e s " > < 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CE87C77-E04B-4B40-B906-32E352BA77C7}">
  <ds:schemaRefs/>
</ds:datastoreItem>
</file>

<file path=customXml/itemProps10.xml><?xml version="1.0" encoding="utf-8"?>
<ds:datastoreItem xmlns:ds="http://schemas.openxmlformats.org/officeDocument/2006/customXml" ds:itemID="{0068BDC6-53F2-4805-9E58-5767DC19A804}">
  <ds:schemaRefs/>
</ds:datastoreItem>
</file>

<file path=customXml/itemProps11.xml><?xml version="1.0" encoding="utf-8"?>
<ds:datastoreItem xmlns:ds="http://schemas.openxmlformats.org/officeDocument/2006/customXml" ds:itemID="{EFA45461-3678-4423-A26D-2172E9FBEBCC}">
  <ds:schemaRefs/>
</ds:datastoreItem>
</file>

<file path=customXml/itemProps12.xml><?xml version="1.0" encoding="utf-8"?>
<ds:datastoreItem xmlns:ds="http://schemas.openxmlformats.org/officeDocument/2006/customXml" ds:itemID="{71FA6ED5-6459-4A8C-B847-A7F65F764220}">
  <ds:schemaRefs/>
</ds:datastoreItem>
</file>

<file path=customXml/itemProps13.xml><?xml version="1.0" encoding="utf-8"?>
<ds:datastoreItem xmlns:ds="http://schemas.openxmlformats.org/officeDocument/2006/customXml" ds:itemID="{781C9BDD-6357-4930-B660-81E1859B2763}">
  <ds:schemaRefs/>
</ds:datastoreItem>
</file>

<file path=customXml/itemProps14.xml><?xml version="1.0" encoding="utf-8"?>
<ds:datastoreItem xmlns:ds="http://schemas.openxmlformats.org/officeDocument/2006/customXml" ds:itemID="{EBE5AC21-ECC6-4D6C-9042-6E54276E5BE1}">
  <ds:schemaRefs>
    <ds:schemaRef ds:uri="http://schemas.microsoft.com/DataMashup"/>
  </ds:schemaRefs>
</ds:datastoreItem>
</file>

<file path=customXml/itemProps15.xml><?xml version="1.0" encoding="utf-8"?>
<ds:datastoreItem xmlns:ds="http://schemas.openxmlformats.org/officeDocument/2006/customXml" ds:itemID="{7133E059-66DD-4EA4-958E-DAF47578D7C0}">
  <ds:schemaRefs/>
</ds:datastoreItem>
</file>

<file path=customXml/itemProps16.xml><?xml version="1.0" encoding="utf-8"?>
<ds:datastoreItem xmlns:ds="http://schemas.openxmlformats.org/officeDocument/2006/customXml" ds:itemID="{75A782FA-E661-4BB3-8A17-81513838C428}">
  <ds:schemaRefs/>
</ds:datastoreItem>
</file>

<file path=customXml/itemProps17.xml><?xml version="1.0" encoding="utf-8"?>
<ds:datastoreItem xmlns:ds="http://schemas.openxmlformats.org/officeDocument/2006/customXml" ds:itemID="{A8F87FB6-EA63-442A-B528-7DECA149A752}">
  <ds:schemaRefs/>
</ds:datastoreItem>
</file>

<file path=customXml/itemProps2.xml><?xml version="1.0" encoding="utf-8"?>
<ds:datastoreItem xmlns:ds="http://schemas.openxmlformats.org/officeDocument/2006/customXml" ds:itemID="{7726EEBF-74EC-4B99-9CC7-EC04B9C64E5A}">
  <ds:schemaRefs/>
</ds:datastoreItem>
</file>

<file path=customXml/itemProps3.xml><?xml version="1.0" encoding="utf-8"?>
<ds:datastoreItem xmlns:ds="http://schemas.openxmlformats.org/officeDocument/2006/customXml" ds:itemID="{48FE1869-996B-49A9-B637-E2DB0FEEFA7C}">
  <ds:schemaRefs/>
</ds:datastoreItem>
</file>

<file path=customXml/itemProps4.xml><?xml version="1.0" encoding="utf-8"?>
<ds:datastoreItem xmlns:ds="http://schemas.openxmlformats.org/officeDocument/2006/customXml" ds:itemID="{E601AFE3-3CE1-41B6-973A-C31763647AF7}">
  <ds:schemaRefs/>
</ds:datastoreItem>
</file>

<file path=customXml/itemProps5.xml><?xml version="1.0" encoding="utf-8"?>
<ds:datastoreItem xmlns:ds="http://schemas.openxmlformats.org/officeDocument/2006/customXml" ds:itemID="{2623C9BA-3971-40D9-8C15-367750549105}">
  <ds:schemaRefs/>
</ds:datastoreItem>
</file>

<file path=customXml/itemProps6.xml><?xml version="1.0" encoding="utf-8"?>
<ds:datastoreItem xmlns:ds="http://schemas.openxmlformats.org/officeDocument/2006/customXml" ds:itemID="{F7902AC5-2EB9-461E-A2E8-EEE6447AA50A}">
  <ds:schemaRefs/>
</ds:datastoreItem>
</file>

<file path=customXml/itemProps7.xml><?xml version="1.0" encoding="utf-8"?>
<ds:datastoreItem xmlns:ds="http://schemas.openxmlformats.org/officeDocument/2006/customXml" ds:itemID="{E2036BEE-4606-4BAA-976B-92B0D7E64124}">
  <ds:schemaRefs/>
</ds:datastoreItem>
</file>

<file path=customXml/itemProps8.xml><?xml version="1.0" encoding="utf-8"?>
<ds:datastoreItem xmlns:ds="http://schemas.openxmlformats.org/officeDocument/2006/customXml" ds:itemID="{290E7BF4-0DC6-43EE-9DF8-B7A859B7F87C}">
  <ds:schemaRefs/>
</ds:datastoreItem>
</file>

<file path=customXml/itemProps9.xml><?xml version="1.0" encoding="utf-8"?>
<ds:datastoreItem xmlns:ds="http://schemas.openxmlformats.org/officeDocument/2006/customXml" ds:itemID="{24A8C372-FD7C-42F1-B043-6CA5C94DE9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power query</vt:lpstr>
      <vt:lpstr>Sheet4</vt:lpstr>
      <vt:lpstr>Sheet1</vt:lpstr>
      <vt:lpstr>operation 1</vt:lpstr>
      <vt:lpstr>Income Source</vt:lpstr>
      <vt:lpstr>Project Status</vt:lpstr>
      <vt:lpstr>Sales Process</vt:lpstr>
      <vt:lpstr>Geographically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JABER</dc:creator>
  <cp:lastModifiedBy>MOHAMMAD ELIAS JABER</cp:lastModifiedBy>
  <dcterms:created xsi:type="dcterms:W3CDTF">2015-06-05T18:17:20Z</dcterms:created>
  <dcterms:modified xsi:type="dcterms:W3CDTF">2024-09-03T12:39:58Z</dcterms:modified>
</cp:coreProperties>
</file>