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fiqr\Documents\GitHub\matricphys\2324\prac\"/>
    </mc:Choice>
  </mc:AlternateContent>
  <xr:revisionPtr revIDLastSave="0" documentId="13_ncr:1_{2DD1A208-7411-4DC2-BCB0-72E5263A042A}" xr6:coauthVersionLast="47" xr6:coauthVersionMax="47" xr10:uidLastSave="{00000000-0000-0000-0000-000000000000}"/>
  <bookViews>
    <workbookView xWindow="-120" yWindow="-120" windowWidth="20730" windowHeight="11160" activeTab="1" xr2:uid="{9C1D8494-673D-4278-A770-31A0DDAD16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H23" i="2"/>
  <c r="B23" i="2"/>
  <c r="H16" i="2"/>
  <c r="H17" i="2"/>
  <c r="H18" i="2"/>
  <c r="H19" i="2"/>
  <c r="H20" i="2"/>
  <c r="H21" i="2"/>
  <c r="H22" i="2"/>
  <c r="H15" i="2"/>
  <c r="G16" i="2"/>
  <c r="G17" i="2"/>
  <c r="G18" i="2"/>
  <c r="G19" i="2"/>
  <c r="G20" i="2"/>
  <c r="G21" i="2"/>
  <c r="G22" i="2"/>
  <c r="G15" i="2"/>
  <c r="C19" i="2"/>
  <c r="F16" i="2"/>
  <c r="F17" i="2"/>
  <c r="F18" i="2"/>
  <c r="F19" i="2"/>
  <c r="F20" i="2"/>
  <c r="F21" i="2"/>
  <c r="F22" i="2"/>
  <c r="F15" i="2"/>
  <c r="N7" i="1"/>
  <c r="D16" i="2"/>
  <c r="D17" i="2"/>
  <c r="D18" i="2"/>
  <c r="D19" i="2"/>
  <c r="D20" i="2"/>
  <c r="D21" i="2"/>
  <c r="D22" i="2"/>
  <c r="D15" i="2"/>
  <c r="C16" i="2"/>
  <c r="C17" i="2"/>
  <c r="C18" i="2"/>
  <c r="C20" i="2"/>
  <c r="C21" i="2"/>
  <c r="C22" i="2"/>
  <c r="C15" i="2"/>
  <c r="B12" i="2"/>
  <c r="B11" i="2"/>
  <c r="B11" i="1"/>
  <c r="A11" i="1"/>
  <c r="C11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<sst xmlns="http://schemas.openxmlformats.org/spreadsheetml/2006/main" count="14" uniqueCount="10">
  <si>
    <t>x</t>
  </si>
  <si>
    <t>theory</t>
  </si>
  <si>
    <t>average x</t>
  </si>
  <si>
    <t>t</t>
  </si>
  <si>
    <t>t-t.bar</t>
  </si>
  <si>
    <t>(t-t.bar)2</t>
  </si>
  <si>
    <t>x.hat</t>
  </si>
  <si>
    <t>x-x.hat</t>
  </si>
  <si>
    <t>(x-x.hat)2</t>
  </si>
  <si>
    <t>average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</si>
</sst>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681989627534181E-2"/>
                  <c:y val="2.7650277777777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Sheet2!$B$2:$B$9</c:f>
              <c:numCache>
                <c:formatCode>0.00</c:formatCode>
                <c:ptCount val="8"/>
                <c:pt idx="0">
                  <c:v>0.57999999999999996</c:v>
                </c:pt>
                <c:pt idx="1">
                  <c:v>2.0699999999999998</c:v>
                </c:pt>
                <c:pt idx="2">
                  <c:v>2.72</c:v>
                </c:pt>
                <c:pt idx="3">
                  <c:v>2.84</c:v>
                </c:pt>
                <c:pt idx="4">
                  <c:v>8.57</c:v>
                </c:pt>
                <c:pt idx="5">
                  <c:v>8.84</c:v>
                </c:pt>
                <c:pt idx="6">
                  <c:v>9.1999999999999993</c:v>
                </c:pt>
                <c:pt idx="7">
                  <c:v>9.75</c:v>
                </c:pt>
              </c:numCache>
            </c:numRef>
          </c:xVal>
          <c:yVal>
            <c:numRef>
              <c:f>Sheet2!$A$2:$A$9</c:f>
              <c:numCache>
                <c:formatCode>0.00</c:formatCode>
                <c:ptCount val="8"/>
                <c:pt idx="0">
                  <c:v>0.14000000000000001</c:v>
                </c:pt>
                <c:pt idx="1">
                  <c:v>1.4000000000000001</c:v>
                </c:pt>
                <c:pt idx="2">
                  <c:v>1.9400000000000002</c:v>
                </c:pt>
                <c:pt idx="3">
                  <c:v>1.9700000000000002</c:v>
                </c:pt>
                <c:pt idx="4">
                  <c:v>6.59</c:v>
                </c:pt>
                <c:pt idx="5">
                  <c:v>7.1</c:v>
                </c:pt>
                <c:pt idx="6">
                  <c:v>7.75</c:v>
                </c:pt>
                <c:pt idx="7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2-41BD-AA7A-27AAFBE4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49887"/>
        <c:axId val="1457347487"/>
      </c:scatterChart>
      <c:valAx>
        <c:axId val="14573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Time,</a:t>
                </a:r>
                <a:r>
                  <a:rPr lang="en-GB" sz="1400" baseline="0"/>
                  <a:t> 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7487"/>
        <c:crosses val="autoZero"/>
        <c:crossBetween val="midCat"/>
      </c:valAx>
      <c:valAx>
        <c:axId val="14573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Distance,</a:t>
                </a:r>
                <a:r>
                  <a:rPr lang="en-GB" sz="1400" baseline="0"/>
                  <a:t>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Sheet2!$B$2:$B$9</c:f>
              <c:numCache>
                <c:formatCode>0.00</c:formatCode>
                <c:ptCount val="8"/>
                <c:pt idx="0">
                  <c:v>0.57999999999999996</c:v>
                </c:pt>
                <c:pt idx="1">
                  <c:v>2.0699999999999998</c:v>
                </c:pt>
                <c:pt idx="2">
                  <c:v>2.72</c:v>
                </c:pt>
                <c:pt idx="3">
                  <c:v>2.84</c:v>
                </c:pt>
                <c:pt idx="4">
                  <c:v>8.57</c:v>
                </c:pt>
                <c:pt idx="5">
                  <c:v>8.84</c:v>
                </c:pt>
                <c:pt idx="6">
                  <c:v>9.1999999999999993</c:v>
                </c:pt>
                <c:pt idx="7">
                  <c:v>9.75</c:v>
                </c:pt>
              </c:numCache>
            </c:numRef>
          </c:xVal>
          <c:yVal>
            <c:numRef>
              <c:f>Sheet2!$A$2:$A$9</c:f>
              <c:numCache>
                <c:formatCode>0.00</c:formatCode>
                <c:ptCount val="8"/>
                <c:pt idx="0">
                  <c:v>0.14000000000000001</c:v>
                </c:pt>
                <c:pt idx="1">
                  <c:v>1.4000000000000001</c:v>
                </c:pt>
                <c:pt idx="2">
                  <c:v>1.9400000000000002</c:v>
                </c:pt>
                <c:pt idx="3">
                  <c:v>1.9700000000000002</c:v>
                </c:pt>
                <c:pt idx="4">
                  <c:v>6.59</c:v>
                </c:pt>
                <c:pt idx="5">
                  <c:v>7.1</c:v>
                </c:pt>
                <c:pt idx="6">
                  <c:v>7.75</c:v>
                </c:pt>
                <c:pt idx="7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5-411A-A86C-97DCD0657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49887"/>
        <c:axId val="1457347487"/>
      </c:scatterChart>
      <c:valAx>
        <c:axId val="14573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Time,</a:t>
                </a:r>
                <a:r>
                  <a:rPr lang="en-GB" sz="1400" baseline="0"/>
                  <a:t> 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7487"/>
        <c:crosses val="autoZero"/>
        <c:crossBetween val="midCat"/>
      </c:valAx>
      <c:valAx>
        <c:axId val="14573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Distance,</a:t>
                </a:r>
                <a:r>
                  <a:rPr lang="en-GB" sz="1400" baseline="0"/>
                  <a:t>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161925</xdr:rowOff>
    </xdr:from>
    <xdr:to>
      <xdr:col>11</xdr:col>
      <xdr:colOff>537450</xdr:colOff>
      <xdr:row>19</xdr:row>
      <xdr:rowOff>142425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CBC74-5CF8-4910-BB21-0F612F2E3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6</xdr:col>
      <xdr:colOff>476250</xdr:colOff>
      <xdr:row>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5839E-821E-131A-7B8E-BA1E5D52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0D00-C6B3-417D-B648-5AD91CEEFD1D}">
  <dimension ref="A1:T11"/>
  <sheetViews>
    <sheetView workbookViewId="0">
      <selection activeCell="N8" sqref="N8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3</v>
      </c>
    </row>
    <row r="2" spans="1:20" x14ac:dyDescent="0.25">
      <c r="A2" s="1">
        <v>0.14000000000000001</v>
      </c>
      <c r="B2" s="1">
        <f>ROUND((A2*1.2)+0.4,2)</f>
        <v>0.56999999999999995</v>
      </c>
      <c r="C2">
        <v>0.57999999999999996</v>
      </c>
      <c r="D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>
        <v>1.4000000000000001</v>
      </c>
      <c r="B3" s="1">
        <f t="shared" ref="B3:B9" si="0">ROUND((A3*1.2)+0.4,2)</f>
        <v>2.08</v>
      </c>
      <c r="C3">
        <v>2.0699999999999998</v>
      </c>
      <c r="D3" s="1"/>
    </row>
    <row r="4" spans="1:20" x14ac:dyDescent="0.25">
      <c r="A4" s="1">
        <v>1.9400000000000002</v>
      </c>
      <c r="B4" s="1">
        <f t="shared" si="0"/>
        <v>2.73</v>
      </c>
      <c r="C4">
        <v>2.72</v>
      </c>
      <c r="D4" s="1"/>
      <c r="H4" s="1"/>
    </row>
    <row r="5" spans="1:20" x14ac:dyDescent="0.25">
      <c r="A5" s="1">
        <v>1.9700000000000002</v>
      </c>
      <c r="B5" s="1">
        <f t="shared" si="0"/>
        <v>2.76</v>
      </c>
      <c r="C5">
        <v>2.84</v>
      </c>
      <c r="D5" s="1"/>
      <c r="H5" s="1"/>
    </row>
    <row r="6" spans="1:20" x14ac:dyDescent="0.25">
      <c r="A6" s="1">
        <v>6.59</v>
      </c>
      <c r="B6" s="1">
        <f t="shared" si="0"/>
        <v>8.31</v>
      </c>
      <c r="C6">
        <v>8.57</v>
      </c>
      <c r="D6" s="1"/>
      <c r="H6" s="1"/>
    </row>
    <row r="7" spans="1:20" x14ac:dyDescent="0.25">
      <c r="A7" s="1">
        <v>7.1</v>
      </c>
      <c r="B7" s="1">
        <f t="shared" si="0"/>
        <v>8.92</v>
      </c>
      <c r="C7">
        <v>8.84</v>
      </c>
      <c r="D7" s="1"/>
      <c r="H7" s="1"/>
      <c r="N7">
        <f>(0.8693*8)-0.4344</f>
        <v>6.52</v>
      </c>
    </row>
    <row r="8" spans="1:20" x14ac:dyDescent="0.25">
      <c r="A8" s="1">
        <v>7.75</v>
      </c>
      <c r="B8" s="1">
        <f t="shared" si="0"/>
        <v>9.6999999999999993</v>
      </c>
      <c r="C8">
        <v>9.1999999999999993</v>
      </c>
      <c r="D8" s="1"/>
      <c r="H8" s="1"/>
    </row>
    <row r="9" spans="1:20" x14ac:dyDescent="0.25">
      <c r="A9" s="1">
        <v>8.3800000000000008</v>
      </c>
      <c r="B9" s="1">
        <f t="shared" si="0"/>
        <v>10.46</v>
      </c>
      <c r="C9">
        <v>9.75</v>
      </c>
      <c r="D9" s="1"/>
      <c r="H9" s="1"/>
    </row>
    <row r="11" spans="1:20" x14ac:dyDescent="0.25">
      <c r="A11" s="1">
        <f>AVERAGE(A2:A9)</f>
        <v>4.4087500000000004</v>
      </c>
      <c r="B11" s="1">
        <f t="shared" ref="B11:C11" si="1">AVERAGE(B2:B9)</f>
        <v>5.691250000000001</v>
      </c>
      <c r="C11" s="1">
        <f t="shared" si="1"/>
        <v>5.57125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3AF5-000E-41BF-A295-50ACA2D0E865}">
  <dimension ref="A1:H23"/>
  <sheetViews>
    <sheetView tabSelected="1" topLeftCell="A7" workbookViewId="0">
      <selection activeCell="B23" sqref="B23:H23"/>
    </sheetView>
  </sheetViews>
  <sheetFormatPr defaultRowHeight="15" x14ac:dyDescent="0.25"/>
  <cols>
    <col min="1" max="1" width="9.42578125" bestFit="1" customWidth="1"/>
  </cols>
  <sheetData>
    <row r="1" spans="1:8" x14ac:dyDescent="0.25">
      <c r="A1" t="s">
        <v>0</v>
      </c>
      <c r="B1" t="s">
        <v>3</v>
      </c>
    </row>
    <row r="2" spans="1:8" x14ac:dyDescent="0.25">
      <c r="A2" s="1">
        <v>0.14000000000000001</v>
      </c>
      <c r="B2" s="1">
        <v>0.57999999999999996</v>
      </c>
    </row>
    <row r="3" spans="1:8" x14ac:dyDescent="0.25">
      <c r="A3" s="1">
        <v>1.4000000000000001</v>
      </c>
      <c r="B3" s="1">
        <v>2.0699999999999998</v>
      </c>
    </row>
    <row r="4" spans="1:8" x14ac:dyDescent="0.25">
      <c r="A4" s="1">
        <v>1.9400000000000002</v>
      </c>
      <c r="B4" s="1">
        <v>2.72</v>
      </c>
    </row>
    <row r="5" spans="1:8" x14ac:dyDescent="0.25">
      <c r="A5" s="1">
        <v>1.9700000000000002</v>
      </c>
      <c r="B5" s="1">
        <v>2.84</v>
      </c>
    </row>
    <row r="6" spans="1:8" x14ac:dyDescent="0.25">
      <c r="A6" s="1">
        <v>6.59</v>
      </c>
      <c r="B6" s="1">
        <v>8.57</v>
      </c>
    </row>
    <row r="7" spans="1:8" x14ac:dyDescent="0.25">
      <c r="A7" s="1">
        <v>7.1</v>
      </c>
      <c r="B7" s="1">
        <v>8.84</v>
      </c>
    </row>
    <row r="8" spans="1:8" x14ac:dyDescent="0.25">
      <c r="A8" s="1">
        <v>7.75</v>
      </c>
      <c r="B8" s="1">
        <v>9.1999999999999993</v>
      </c>
    </row>
    <row r="9" spans="1:8" x14ac:dyDescent="0.25">
      <c r="A9" s="1">
        <v>8.3800000000000008</v>
      </c>
      <c r="B9" s="1">
        <v>9.75</v>
      </c>
    </row>
    <row r="11" spans="1:8" x14ac:dyDescent="0.25">
      <c r="A11" t="s">
        <v>2</v>
      </c>
      <c r="B11" s="1">
        <f>AVERAGE(A2:A9)</f>
        <v>4.4087500000000004</v>
      </c>
    </row>
    <row r="12" spans="1:8" x14ac:dyDescent="0.25">
      <c r="A12" t="s">
        <v>9</v>
      </c>
      <c r="B12" s="1">
        <f>AVERAGE(B2:B9)</f>
        <v>5.57125</v>
      </c>
    </row>
    <row r="14" spans="1:8" x14ac:dyDescent="0.25">
      <c r="B14" t="s">
        <v>3</v>
      </c>
      <c r="C14" t="s">
        <v>4</v>
      </c>
      <c r="D14" t="s">
        <v>5</v>
      </c>
      <c r="E14" t="s">
        <v>0</v>
      </c>
      <c r="F14" t="s">
        <v>6</v>
      </c>
      <c r="G14" t="s">
        <v>7</v>
      </c>
      <c r="H14" t="s">
        <v>8</v>
      </c>
    </row>
    <row r="15" spans="1:8" x14ac:dyDescent="0.25">
      <c r="B15" s="1">
        <v>0.57999999999999996</v>
      </c>
      <c r="C15" s="1">
        <f>B15-$B$12</f>
        <v>-4.99125</v>
      </c>
      <c r="D15" s="1">
        <f>ROUND(C15*C15,2)</f>
        <v>24.91</v>
      </c>
      <c r="E15" s="1">
        <v>0.14000000000000001</v>
      </c>
      <c r="F15" s="1">
        <f>ROUND((0.8693*B15)-0.4344,2)</f>
        <v>7.0000000000000007E-2</v>
      </c>
      <c r="G15" s="1">
        <f>ROUND(E15-F15,2)</f>
        <v>7.0000000000000007E-2</v>
      </c>
      <c r="H15" s="1">
        <f>ROUND(G15*G15,2)</f>
        <v>0</v>
      </c>
    </row>
    <row r="16" spans="1:8" x14ac:dyDescent="0.25">
      <c r="B16" s="1">
        <v>2.0699999999999998</v>
      </c>
      <c r="C16" s="1">
        <f t="shared" ref="C16:C22" si="0">B16-$B$12</f>
        <v>-3.5012500000000002</v>
      </c>
      <c r="D16" s="1">
        <f t="shared" ref="D16:D22" si="1">ROUND(C16*C16,2)</f>
        <v>12.26</v>
      </c>
      <c r="E16" s="1">
        <v>1.4000000000000001</v>
      </c>
      <c r="F16" s="1">
        <f t="shared" ref="F16:F22" si="2">ROUND((0.8693*B16)-0.4344,2)</f>
        <v>1.37</v>
      </c>
      <c r="G16" s="1">
        <f t="shared" ref="G16:G22" si="3">ROUND(E16-F16,2)</f>
        <v>0.03</v>
      </c>
      <c r="H16" s="1">
        <f t="shared" ref="H16:H22" si="4">ROUND(G16*G16,2)</f>
        <v>0</v>
      </c>
    </row>
    <row r="17" spans="2:8" x14ac:dyDescent="0.25">
      <c r="B17" s="1">
        <v>2.72</v>
      </c>
      <c r="C17" s="1">
        <f t="shared" si="0"/>
        <v>-2.8512499999999998</v>
      </c>
      <c r="D17" s="1">
        <f t="shared" si="1"/>
        <v>8.1300000000000008</v>
      </c>
      <c r="E17" s="1">
        <v>1.9400000000000002</v>
      </c>
      <c r="F17" s="1">
        <f t="shared" si="2"/>
        <v>1.93</v>
      </c>
      <c r="G17" s="1">
        <f t="shared" si="3"/>
        <v>0.01</v>
      </c>
      <c r="H17" s="1">
        <f t="shared" si="4"/>
        <v>0</v>
      </c>
    </row>
    <row r="18" spans="2:8" x14ac:dyDescent="0.25">
      <c r="B18" s="1">
        <v>2.84</v>
      </c>
      <c r="C18" s="1">
        <f t="shared" si="0"/>
        <v>-2.7312500000000002</v>
      </c>
      <c r="D18" s="1">
        <f t="shared" si="1"/>
        <v>7.46</v>
      </c>
      <c r="E18" s="1">
        <v>1.9700000000000002</v>
      </c>
      <c r="F18" s="1">
        <f t="shared" si="2"/>
        <v>2.0299999999999998</v>
      </c>
      <c r="G18" s="1">
        <f t="shared" si="3"/>
        <v>-0.06</v>
      </c>
      <c r="H18" s="1">
        <f t="shared" si="4"/>
        <v>0</v>
      </c>
    </row>
    <row r="19" spans="2:8" x14ac:dyDescent="0.25">
      <c r="B19" s="1">
        <v>8.57</v>
      </c>
      <c r="C19" s="1">
        <f>B19-$B$12</f>
        <v>2.9987500000000002</v>
      </c>
      <c r="D19" s="1">
        <f t="shared" si="1"/>
        <v>8.99</v>
      </c>
      <c r="E19" s="1">
        <v>6.59</v>
      </c>
      <c r="F19" s="1">
        <f t="shared" si="2"/>
        <v>7.02</v>
      </c>
      <c r="G19" s="1">
        <f t="shared" si="3"/>
        <v>-0.43</v>
      </c>
      <c r="H19" s="1">
        <f t="shared" si="4"/>
        <v>0.18</v>
      </c>
    </row>
    <row r="20" spans="2:8" x14ac:dyDescent="0.25">
      <c r="B20" s="1">
        <v>8.84</v>
      </c>
      <c r="C20" s="1">
        <f t="shared" si="0"/>
        <v>3.2687499999999998</v>
      </c>
      <c r="D20" s="1">
        <f t="shared" si="1"/>
        <v>10.68</v>
      </c>
      <c r="E20" s="1">
        <v>7.1</v>
      </c>
      <c r="F20" s="1">
        <f t="shared" si="2"/>
        <v>7.25</v>
      </c>
      <c r="G20" s="1">
        <f t="shared" si="3"/>
        <v>-0.15</v>
      </c>
      <c r="H20" s="1">
        <f t="shared" si="4"/>
        <v>0.02</v>
      </c>
    </row>
    <row r="21" spans="2:8" x14ac:dyDescent="0.25">
      <c r="B21" s="1">
        <v>9.1999999999999993</v>
      </c>
      <c r="C21" s="1">
        <f t="shared" si="0"/>
        <v>3.6287499999999993</v>
      </c>
      <c r="D21" s="1">
        <f t="shared" si="1"/>
        <v>13.17</v>
      </c>
      <c r="E21" s="1">
        <v>7.75</v>
      </c>
      <c r="F21" s="1">
        <f t="shared" si="2"/>
        <v>7.56</v>
      </c>
      <c r="G21" s="1">
        <f t="shared" si="3"/>
        <v>0.19</v>
      </c>
      <c r="H21" s="1">
        <f t="shared" si="4"/>
        <v>0.04</v>
      </c>
    </row>
    <row r="22" spans="2:8" x14ac:dyDescent="0.25">
      <c r="B22" s="1">
        <v>9.75</v>
      </c>
      <c r="C22" s="1">
        <f t="shared" si="0"/>
        <v>4.17875</v>
      </c>
      <c r="D22" s="1">
        <f t="shared" si="1"/>
        <v>17.46</v>
      </c>
      <c r="E22" s="1">
        <v>8.3800000000000008</v>
      </c>
      <c r="F22" s="1">
        <f t="shared" si="2"/>
        <v>8.0399999999999991</v>
      </c>
      <c r="G22" s="1">
        <f t="shared" si="3"/>
        <v>0.34</v>
      </c>
      <c r="H22" s="1">
        <f t="shared" si="4"/>
        <v>0.12</v>
      </c>
    </row>
    <row r="23" spans="2:8" x14ac:dyDescent="0.25">
      <c r="B23" s="1">
        <f>SUM(B15:B22)</f>
        <v>44.57</v>
      </c>
      <c r="C23" s="1"/>
      <c r="D23" s="1">
        <f t="shared" ref="C23:H23" si="5">SUM(D15:D22)</f>
        <v>103.06</v>
      </c>
      <c r="E23" s="1"/>
      <c r="F23" s="1"/>
      <c r="G23" s="1"/>
      <c r="H23" s="1">
        <f t="shared" si="5"/>
        <v>0.36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shafiqr</dc:creator>
  <cp:lastModifiedBy>shafiqr</cp:lastModifiedBy>
  <dcterms:created xsi:type="dcterms:W3CDTF">2023-06-29T14:27:39Z</dcterms:created>
  <dcterms:modified xsi:type="dcterms:W3CDTF">2023-06-30T15:41:21Z</dcterms:modified>
</cp:coreProperties>
</file>