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tto Pilot\iCloudDrive\Documents\Various\WoW\"/>
    </mc:Choice>
  </mc:AlternateContent>
  <xr:revisionPtr revIDLastSave="0" documentId="13_ncr:1_{5BDEBF8F-ED50-4163-ACA0-0FAFC96581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ol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I5" i="1" l="1"/>
  <c r="F12" i="1" l="1"/>
  <c r="F10" i="1" l="1"/>
  <c r="F4" i="1"/>
  <c r="I15" i="1" l="1"/>
  <c r="I14" i="1"/>
  <c r="I12" i="1"/>
  <c r="I9" i="1"/>
  <c r="I8" i="1"/>
  <c r="I7" i="1"/>
  <c r="I6" i="1"/>
  <c r="I4" i="1"/>
  <c r="I3" i="1"/>
  <c r="F20" i="1"/>
  <c r="F19" i="1"/>
  <c r="F17" i="1"/>
  <c r="F16" i="1"/>
  <c r="F13" i="1"/>
  <c r="F11" i="1"/>
  <c r="F9" i="1"/>
  <c r="F6" i="1"/>
  <c r="F7" i="1"/>
  <c r="F3" i="1" l="1"/>
  <c r="I24" i="1"/>
  <c r="I22" i="1"/>
  <c r="I19" i="1"/>
  <c r="F23" i="1"/>
  <c r="I23" i="1"/>
  <c r="F22" i="1"/>
  <c r="F21" i="1"/>
  <c r="F18" i="1"/>
  <c r="I13" i="1"/>
  <c r="F15" i="1"/>
  <c r="F14" i="1"/>
  <c r="I11" i="1"/>
  <c r="I10" i="1"/>
  <c r="F8" i="1"/>
  <c r="F5" i="1"/>
</calcChain>
</file>

<file path=xl/sharedStrings.xml><?xml version="1.0" encoding="utf-8"?>
<sst xmlns="http://schemas.openxmlformats.org/spreadsheetml/2006/main" count="88" uniqueCount="87">
  <si>
    <t>Group 1</t>
  </si>
  <si>
    <t>Group 2</t>
  </si>
  <si>
    <t>Agility/Strength</t>
  </si>
  <si>
    <t>Armor (Major)</t>
  </si>
  <si>
    <t>Druid</t>
  </si>
  <si>
    <t>Balance</t>
  </si>
  <si>
    <t>Armor %</t>
  </si>
  <si>
    <t>Armor (Minor)</t>
  </si>
  <si>
    <t>Feral (DPS)</t>
  </si>
  <si>
    <t>Attack Power</t>
  </si>
  <si>
    <t>Feral (Tank)</t>
  </si>
  <si>
    <t>Attack Power %</t>
  </si>
  <si>
    <t>Bleed Damage</t>
  </si>
  <si>
    <t>Restoration Druid</t>
  </si>
  <si>
    <t>Group 3</t>
  </si>
  <si>
    <t>Group 4</t>
  </si>
  <si>
    <t>Cast Speed</t>
  </si>
  <si>
    <t>Hunter</t>
  </si>
  <si>
    <t>Beast Mastery</t>
  </si>
  <si>
    <t>Damage %</t>
  </si>
  <si>
    <t>Crit Strike</t>
  </si>
  <si>
    <t>Marksmanship</t>
  </si>
  <si>
    <t>Damage Reduction %</t>
  </si>
  <si>
    <t>Survival</t>
  </si>
  <si>
    <t>Healing</t>
  </si>
  <si>
    <t>Mage</t>
  </si>
  <si>
    <t>Arcane</t>
  </si>
  <si>
    <t>Health Restore</t>
  </si>
  <si>
    <t>Fire</t>
  </si>
  <si>
    <t>Health</t>
  </si>
  <si>
    <t>Mana Restore</t>
  </si>
  <si>
    <t>Frost Mage</t>
  </si>
  <si>
    <t>Group 5</t>
  </si>
  <si>
    <t>Group 6</t>
  </si>
  <si>
    <t>Intellect</t>
  </si>
  <si>
    <t>Melee Attack Speed</t>
  </si>
  <si>
    <t>Paladin</t>
  </si>
  <si>
    <t>Holy Paladin</t>
  </si>
  <si>
    <t>MP5</t>
  </si>
  <si>
    <t>Protection Paladin</t>
  </si>
  <si>
    <t>Melee Crit</t>
  </si>
  <si>
    <t>Physical Vulnerability</t>
  </si>
  <si>
    <t>Retribution</t>
  </si>
  <si>
    <t>Spell Crit</t>
  </si>
  <si>
    <t>Priest</t>
  </si>
  <si>
    <t>Discipline</t>
  </si>
  <si>
    <t>Replenishment</t>
  </si>
  <si>
    <t>Spell Damage</t>
  </si>
  <si>
    <t>Holy Priest</t>
  </si>
  <si>
    <t>Shadow</t>
  </si>
  <si>
    <t>Group 7</t>
  </si>
  <si>
    <t>Group 8</t>
  </si>
  <si>
    <t>Rogue</t>
  </si>
  <si>
    <t>Assassination</t>
  </si>
  <si>
    <t>Spellpower</t>
  </si>
  <si>
    <t>Combat</t>
  </si>
  <si>
    <t>Spirit</t>
  </si>
  <si>
    <t>Subtelty</t>
  </si>
  <si>
    <t>Stamina</t>
  </si>
  <si>
    <t>Conqueror</t>
  </si>
  <si>
    <t>Shaman</t>
  </si>
  <si>
    <t>Elemental</t>
  </si>
  <si>
    <t>Stats</t>
  </si>
  <si>
    <t>Protector</t>
  </si>
  <si>
    <t>Enhancement</t>
  </si>
  <si>
    <t>Stat %</t>
  </si>
  <si>
    <t>Vanquisher</t>
  </si>
  <si>
    <t>Restoration Shaman</t>
  </si>
  <si>
    <t>Warlock</t>
  </si>
  <si>
    <t>Affliction</t>
  </si>
  <si>
    <t>Demonology</t>
  </si>
  <si>
    <t>Destruction</t>
  </si>
  <si>
    <t>Warrior</t>
  </si>
  <si>
    <t>Arms</t>
  </si>
  <si>
    <t>Fury</t>
  </si>
  <si>
    <t>Protection Warrior</t>
  </si>
  <si>
    <t>Bloodlust</t>
  </si>
  <si>
    <t>Buffs</t>
  </si>
  <si>
    <t>Debuffs</t>
  </si>
  <si>
    <t>Combat Res</t>
  </si>
  <si>
    <t>Tier Tokens</t>
  </si>
  <si>
    <t>Healing Received</t>
  </si>
  <si>
    <t>Armor</t>
  </si>
  <si>
    <t>Damage Reduction</t>
  </si>
  <si>
    <t>Interrupts</t>
  </si>
  <si>
    <t>Hit Reduction</t>
  </si>
  <si>
    <r>
      <rPr>
        <b/>
        <sz val="10"/>
        <color theme="0" tint="-0.14999847407452621"/>
        <rFont val="Helvetica"/>
      </rPr>
      <t>Made by</t>
    </r>
    <r>
      <rPr>
        <b/>
        <sz val="10"/>
        <color theme="2"/>
        <rFont val="Helvetica"/>
      </rPr>
      <t xml:space="preserve"> </t>
    </r>
    <r>
      <rPr>
        <b/>
        <sz val="10"/>
        <color rgb="FFDABD9E"/>
        <rFont val="Helvetica"/>
      </rPr>
      <t>Kimyon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</si>
</sst>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rgb="FF26A69A"/>
      <name val="Arial"/>
      <family val="2"/>
    </font>
    <font>
      <b/>
      <sz val="14"/>
      <name val="Helvetica"/>
    </font>
    <font>
      <sz val="10"/>
      <color rgb="FF000000"/>
      <name val="Helvetica"/>
    </font>
    <font>
      <sz val="10"/>
      <name val="Helvetica"/>
    </font>
    <font>
      <b/>
      <sz val="12"/>
      <name val="Helvetica"/>
    </font>
    <font>
      <b/>
      <sz val="10"/>
      <name val="Helvetica"/>
    </font>
    <font>
      <b/>
      <sz val="10"/>
      <color rgb="FF45818E"/>
      <name val="Helvetica"/>
    </font>
    <font>
      <b/>
      <sz val="10"/>
      <color theme="2"/>
      <name val="Helvetica"/>
    </font>
    <font>
      <b/>
      <sz val="10"/>
      <color theme="0" tint="-0.14999847407452621"/>
      <name val="Helvetica"/>
    </font>
    <font>
      <b/>
      <sz val="10"/>
      <color rgb="FFDABD9E"/>
      <name val="Helvetica"/>
    </font>
  </fonts>
  <fills count="3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7D0A"/>
        <bgColor rgb="FFFF7D0A"/>
      </patternFill>
    </fill>
    <fill>
      <patternFill patternType="solid">
        <fgColor rgb="FF69CCF0"/>
        <bgColor rgb="FF69CCF0"/>
      </patternFill>
    </fill>
    <fill>
      <patternFill patternType="solid">
        <fgColor rgb="FFF58CBA"/>
        <bgColor rgb="FFF58CBA"/>
      </patternFill>
    </fill>
    <fill>
      <patternFill patternType="solid">
        <fgColor rgb="FF0070DE"/>
        <bgColor rgb="FF0070DE"/>
      </patternFill>
    </fill>
    <fill>
      <patternFill patternType="solid">
        <fgColor rgb="FFC79C6E"/>
        <bgColor rgb="FFC79C6E"/>
      </patternFill>
    </fill>
    <fill>
      <patternFill patternType="solid">
        <fgColor theme="9" tint="0.79998168889431442"/>
        <bgColor rgb="FFDDF2F0"/>
      </patternFill>
    </fill>
    <fill>
      <patternFill patternType="solid">
        <fgColor rgb="FF92D050"/>
        <bgColor rgb="FF26A69A"/>
      </patternFill>
    </fill>
    <fill>
      <patternFill patternType="solid">
        <fgColor rgb="FFFFBDBD"/>
        <bgColor rgb="FFFFE6DD"/>
      </patternFill>
    </fill>
    <fill>
      <patternFill patternType="solid">
        <fgColor rgb="FFFF5B5B"/>
        <bgColor rgb="FFF46524"/>
      </patternFill>
    </fill>
    <fill>
      <patternFill patternType="solid">
        <fgColor rgb="FFBA75FF"/>
        <bgColor rgb="FF8989EB"/>
      </patternFill>
    </fill>
    <fill>
      <patternFill patternType="solid">
        <fgColor rgb="FFECD9FF"/>
        <bgColor rgb="FFE8E7FC"/>
      </patternFill>
    </fill>
    <fill>
      <patternFill patternType="solid">
        <fgColor theme="0"/>
        <bgColor rgb="FFFFE6DD"/>
      </patternFill>
    </fill>
    <fill>
      <patternFill patternType="solid">
        <fgColor rgb="FFFFBDBD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DF2F0"/>
      </patternFill>
    </fill>
    <fill>
      <patternFill patternType="solid">
        <fgColor theme="0"/>
        <bgColor indexed="64"/>
      </patternFill>
    </fill>
    <fill>
      <patternFill patternType="solid">
        <fgColor rgb="FFA9D271"/>
        <bgColor rgb="FFABD473"/>
      </patternFill>
    </fill>
    <fill>
      <patternFill patternType="solid">
        <fgColor rgb="FFFFFF69"/>
        <bgColor rgb="FFFFFF00"/>
      </patternFill>
    </fill>
    <fill>
      <patternFill patternType="solid">
        <fgColor rgb="FF8787ED"/>
        <bgColor rgb="FF9482C9"/>
      </patternFill>
    </fill>
    <fill>
      <patternFill patternType="solid">
        <fgColor rgb="FFFFBDBD"/>
        <bgColor rgb="FF26A69A"/>
      </patternFill>
    </fill>
    <fill>
      <patternFill patternType="solid">
        <fgColor rgb="FFFFD243"/>
        <bgColor rgb="FFDDF2F0"/>
      </patternFill>
    </fill>
    <fill>
      <patternFill patternType="solid">
        <fgColor rgb="FF9FE6FF"/>
        <bgColor rgb="FFB7B7B7"/>
      </patternFill>
    </fill>
    <fill>
      <patternFill patternType="solid">
        <fgColor rgb="FFF9F9F9"/>
        <bgColor rgb="FFEFEFEF"/>
      </patternFill>
    </fill>
    <fill>
      <patternFill patternType="solid">
        <fgColor rgb="FFE6E6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rgb="FFF3F3F3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6" fillId="27" borderId="1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4" fillId="10" borderId="2" xfId="0" applyFont="1" applyFill="1" applyBorder="1" applyAlignment="1">
      <alignment vertical="center"/>
    </xf>
    <xf numFmtId="0" fontId="4" fillId="19" borderId="3" xfId="0" applyFont="1" applyFill="1" applyBorder="1" applyAlignment="1">
      <alignment vertical="center"/>
    </xf>
    <xf numFmtId="0" fontId="4" fillId="19" borderId="4" xfId="0" applyFont="1" applyFill="1" applyBorder="1" applyAlignment="1">
      <alignment vertical="center"/>
    </xf>
    <xf numFmtId="0" fontId="4" fillId="17" borderId="3" xfId="0" applyFont="1" applyFill="1" applyBorder="1" applyAlignment="1">
      <alignment vertical="center"/>
    </xf>
    <xf numFmtId="0" fontId="4" fillId="17" borderId="4" xfId="0" applyFont="1" applyFill="1" applyBorder="1" applyAlignment="1">
      <alignment vertical="center"/>
    </xf>
    <xf numFmtId="0" fontId="4" fillId="20" borderId="3" xfId="0" applyFont="1" applyFill="1" applyBorder="1" applyAlignment="1">
      <alignment vertical="center"/>
    </xf>
    <xf numFmtId="0" fontId="4" fillId="20" borderId="4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21" borderId="3" xfId="0" applyFont="1" applyFill="1" applyBorder="1" applyAlignment="1">
      <alignment vertical="center"/>
    </xf>
    <xf numFmtId="0" fontId="4" fillId="21" borderId="4" xfId="0" applyFont="1" applyFill="1" applyBorder="1" applyAlignment="1">
      <alignment vertical="center"/>
    </xf>
    <xf numFmtId="0" fontId="4" fillId="18" borderId="3" xfId="0" applyFont="1" applyFill="1" applyBorder="1" applyAlignment="1">
      <alignment vertical="center"/>
    </xf>
    <xf numFmtId="0" fontId="4" fillId="18" borderId="4" xfId="0" applyFont="1" applyFill="1" applyBorder="1" applyAlignment="1">
      <alignment vertical="center"/>
    </xf>
    <xf numFmtId="0" fontId="4" fillId="21" borderId="5" xfId="0" applyFont="1" applyFill="1" applyBorder="1" applyAlignment="1">
      <alignment vertical="center"/>
    </xf>
    <xf numFmtId="0" fontId="4" fillId="21" borderId="6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4" fillId="12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11" borderId="3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4" fillId="16" borderId="4" xfId="0" applyFont="1" applyFill="1" applyBorder="1" applyAlignment="1">
      <alignment vertical="center"/>
    </xf>
    <xf numFmtId="0" fontId="6" fillId="25" borderId="1" xfId="0" applyFont="1" applyFill="1" applyBorder="1" applyAlignment="1">
      <alignment vertical="center"/>
    </xf>
    <xf numFmtId="0" fontId="4" fillId="25" borderId="10" xfId="0" applyFont="1" applyFill="1" applyBorder="1" applyAlignment="1">
      <alignment vertical="center"/>
    </xf>
    <xf numFmtId="0" fontId="6" fillId="26" borderId="9" xfId="0" applyFont="1" applyFill="1" applyBorder="1" applyAlignment="1">
      <alignment vertical="center"/>
    </xf>
    <xf numFmtId="0" fontId="4" fillId="26" borderId="9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14" borderId="7" xfId="0" applyFont="1" applyFill="1" applyBorder="1" applyAlignment="1">
      <alignment vertical="center"/>
    </xf>
    <xf numFmtId="0" fontId="4" fillId="14" borderId="4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28" borderId="12" xfId="0" applyFont="1" applyFill="1" applyBorder="1" applyAlignment="1">
      <alignment vertical="center"/>
    </xf>
    <xf numFmtId="0" fontId="6" fillId="28" borderId="15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8" borderId="13" xfId="0" applyFont="1" applyFill="1" applyBorder="1" applyAlignment="1">
      <alignment vertical="center"/>
    </xf>
    <xf numFmtId="0" fontId="6" fillId="28" borderId="17" xfId="0" applyFont="1" applyFill="1" applyBorder="1" applyAlignment="1">
      <alignment vertical="center"/>
    </xf>
    <xf numFmtId="0" fontId="6" fillId="28" borderId="14" xfId="0" applyFont="1" applyFill="1" applyBorder="1" applyAlignment="1">
      <alignment vertical="center"/>
    </xf>
    <xf numFmtId="0" fontId="6" fillId="28" borderId="16" xfId="0" applyFont="1" applyFill="1" applyBorder="1" applyAlignment="1">
      <alignment vertical="center"/>
    </xf>
    <xf numFmtId="0" fontId="6" fillId="31" borderId="0" xfId="0" applyFont="1" applyFill="1" applyAlignment="1">
      <alignment horizontal="center" vertical="center"/>
    </xf>
    <xf numFmtId="0" fontId="3" fillId="29" borderId="0" xfId="0" applyFont="1" applyFill="1" applyAlignment="1">
      <alignment vertical="center"/>
    </xf>
    <xf numFmtId="0" fontId="0" fillId="29" borderId="0" xfId="0" applyFont="1" applyFill="1" applyAlignment="1">
      <alignment vertical="center"/>
    </xf>
    <xf numFmtId="0" fontId="0" fillId="30" borderId="0" xfId="0" applyFont="1" applyFill="1" applyAlignment="1">
      <alignment vertical="center"/>
    </xf>
    <xf numFmtId="0" fontId="6" fillId="28" borderId="12" xfId="0" applyFont="1" applyFill="1" applyBorder="1" applyAlignment="1">
      <alignment horizontal="left" vertical="center"/>
    </xf>
    <xf numFmtId="0" fontId="5" fillId="21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8" fillId="21" borderId="0" xfId="0" applyFont="1" applyFill="1" applyAlignment="1">
      <alignment horizontal="left" vertical="center"/>
    </xf>
    <xf numFmtId="0" fontId="0" fillId="21" borderId="0" xfId="0" applyFont="1" applyFill="1" applyAlignment="1">
      <alignment vertical="center"/>
    </xf>
    <xf numFmtId="0" fontId="4" fillId="21" borderId="0" xfId="0" applyFont="1" applyFill="1" applyBorder="1" applyAlignment="1">
      <alignment vertical="center"/>
    </xf>
    <xf numFmtId="0" fontId="0" fillId="21" borderId="0" xfId="0" applyFont="1" applyFill="1" applyBorder="1" applyAlignment="1">
      <alignment vertical="center"/>
    </xf>
    <xf numFmtId="0" fontId="7" fillId="21" borderId="0" xfId="0" applyFont="1" applyFill="1" applyAlignment="1">
      <alignment vertical="center"/>
    </xf>
    <xf numFmtId="0" fontId="4" fillId="21" borderId="0" xfId="0" applyFont="1" applyFill="1" applyAlignment="1">
      <alignment vertical="center"/>
    </xf>
    <xf numFmtId="0" fontId="3" fillId="21" borderId="0" xfId="0" applyFont="1" applyFill="1" applyBorder="1" applyAlignment="1">
      <alignment vertical="center"/>
    </xf>
    <xf numFmtId="0" fontId="1" fillId="21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4" fillId="19" borderId="18" xfId="0" applyFont="1" applyFill="1" applyBorder="1" applyAlignment="1">
      <alignment vertical="center"/>
    </xf>
    <xf numFmtId="0" fontId="4" fillId="19" borderId="19" xfId="0" applyFont="1" applyFill="1" applyBorder="1" applyAlignment="1">
      <alignment vertical="center"/>
    </xf>
  </cellXfs>
  <cellStyles count="1">
    <cellStyle name="Normal" xfId="0" builtinId="0"/>
  </cellStyles>
  <dxfs count="29">
    <dxf>
      <font>
        <color rgb="FF000000"/>
      </font>
      <fill>
        <patternFill patternType="solid">
          <fgColor rgb="FFC79C6E"/>
          <bgColor rgb="FFC79C6E"/>
        </patternFill>
      </fill>
    </dxf>
    <dxf>
      <font>
        <color rgb="FF000000"/>
      </font>
      <fill>
        <patternFill patternType="solid">
          <fgColor rgb="FFC79C6E"/>
          <bgColor rgb="FFC79C6E"/>
        </patternFill>
      </fill>
    </dxf>
    <dxf>
      <font>
        <color rgb="FF000000"/>
      </font>
      <fill>
        <patternFill patternType="solid">
          <fgColor rgb="FFC79C6E"/>
          <bgColor rgb="FFC79C6E"/>
        </patternFill>
      </fill>
    </dxf>
    <dxf>
      <font>
        <color rgb="FF000000"/>
      </font>
      <fill>
        <patternFill patternType="solid">
          <fgColor rgb="FF9482C9"/>
          <bgColor rgb="FF8787ED"/>
        </patternFill>
      </fill>
    </dxf>
    <dxf>
      <font>
        <color rgb="FF000000"/>
      </font>
      <fill>
        <patternFill patternType="solid">
          <fgColor rgb="FF8787ED"/>
          <bgColor rgb="FF8787ED"/>
        </patternFill>
      </fill>
    </dxf>
    <dxf>
      <font>
        <color rgb="FF000000"/>
      </font>
      <fill>
        <patternFill patternType="solid">
          <fgColor rgb="FF9482C9"/>
          <bgColor rgb="FF8787ED"/>
        </patternFill>
      </fill>
    </dxf>
    <dxf>
      <font>
        <color rgb="FF000000"/>
      </font>
      <fill>
        <patternFill patternType="solid">
          <fgColor rgb="FF0070DE"/>
          <bgColor rgb="FF0070DE"/>
        </patternFill>
      </fill>
    </dxf>
    <dxf>
      <font>
        <color rgb="FF000000"/>
      </font>
      <fill>
        <patternFill patternType="solid">
          <fgColor rgb="FF0070DE"/>
          <bgColor rgb="FF0070DE"/>
        </patternFill>
      </fill>
    </dxf>
    <dxf>
      <font>
        <color rgb="FF000000"/>
      </font>
      <fill>
        <patternFill patternType="solid">
          <fgColor rgb="FF0070DE"/>
          <bgColor rgb="FF0070DE"/>
        </patternFill>
      </fill>
    </dxf>
    <dxf>
      <font>
        <color rgb="FF000000"/>
      </font>
      <fill>
        <patternFill patternType="solid">
          <fgColor rgb="FFFFFF00"/>
          <bgColor rgb="FFFFFF69"/>
        </patternFill>
      </fill>
    </dxf>
    <dxf>
      <font>
        <color rgb="FF000000"/>
      </font>
      <fill>
        <patternFill patternType="solid">
          <fgColor rgb="FFFFFF00"/>
          <bgColor rgb="FFFFFF69"/>
        </patternFill>
      </fill>
    </dxf>
    <dxf>
      <font>
        <color rgb="FF000000"/>
      </font>
      <fill>
        <patternFill patternType="solid">
          <fgColor rgb="FFFFFF69"/>
          <bgColor rgb="FFFFFF69"/>
        </patternFill>
      </fill>
    </dxf>
    <dxf>
      <font>
        <color rgb="FF000000"/>
      </font>
      <fill>
        <patternFill patternType="solid">
          <fgColor rgb="FFF3F3F3"/>
          <bgColor theme="0"/>
        </patternFill>
      </fill>
    </dxf>
    <dxf>
      <font>
        <color rgb="FF000000"/>
      </font>
      <fill>
        <patternFill patternType="solid">
          <fgColor rgb="FFF3F3F3"/>
          <bgColor theme="0"/>
        </patternFill>
      </fill>
    </dxf>
    <dxf>
      <font>
        <color rgb="FF000000"/>
      </font>
      <fill>
        <patternFill patternType="solid">
          <fgColor rgb="FFF3F3F3"/>
          <bgColor theme="0"/>
        </patternFill>
      </fill>
    </dxf>
    <dxf>
      <font>
        <color rgb="FF000000"/>
      </font>
      <fill>
        <patternFill patternType="solid">
          <fgColor rgb="FFF58CBA"/>
          <bgColor rgb="FFF58CBA"/>
        </patternFill>
      </fill>
    </dxf>
    <dxf>
      <font>
        <color rgb="FF000000"/>
      </font>
      <fill>
        <patternFill patternType="solid">
          <fgColor rgb="FFF58CBA"/>
          <bgColor rgb="FFF58CBA"/>
        </patternFill>
      </fill>
    </dxf>
    <dxf>
      <font>
        <color rgb="FF000000"/>
      </font>
      <fill>
        <patternFill patternType="solid">
          <fgColor rgb="FFF58CBA"/>
          <bgColor rgb="FFF58CBA"/>
        </patternFill>
      </fill>
    </dxf>
    <dxf>
      <font>
        <color rgb="FF000000"/>
      </font>
      <fill>
        <patternFill patternType="solid">
          <fgColor rgb="FF69CCF0"/>
          <bgColor rgb="FF69CCF0"/>
        </patternFill>
      </fill>
    </dxf>
    <dxf>
      <font>
        <color rgb="FF000000"/>
      </font>
      <fill>
        <patternFill patternType="solid">
          <fgColor rgb="FF69CCF0"/>
          <bgColor rgb="FF69CCF0"/>
        </patternFill>
      </fill>
    </dxf>
    <dxf>
      <font>
        <color rgb="FF000000"/>
      </font>
      <fill>
        <patternFill patternType="solid">
          <fgColor rgb="FF69CCF0"/>
          <bgColor rgb="FF69CCF0"/>
        </patternFill>
      </fill>
    </dxf>
    <dxf>
      <font>
        <color rgb="FF000000"/>
      </font>
      <fill>
        <patternFill patternType="solid">
          <fgColor rgb="FFABD473"/>
          <bgColor rgb="FFABD473"/>
        </patternFill>
      </fill>
    </dxf>
    <dxf>
      <font>
        <color rgb="FF000000"/>
      </font>
      <fill>
        <patternFill patternType="solid">
          <fgColor rgb="FFABD473"/>
          <bgColor rgb="FFABD473"/>
        </patternFill>
      </fill>
    </dxf>
    <dxf>
      <font>
        <color rgb="FF000000"/>
      </font>
      <fill>
        <patternFill patternType="solid">
          <fgColor rgb="FFABD473"/>
          <bgColor rgb="FFABD473"/>
        </patternFill>
      </fill>
    </dxf>
    <dxf>
      <font>
        <color rgb="FF000000"/>
      </font>
      <fill>
        <patternFill patternType="solid">
          <fgColor rgb="FFFF7D0A"/>
          <bgColor rgb="FFFF7D0A"/>
        </patternFill>
      </fill>
    </dxf>
    <dxf>
      <font>
        <color rgb="FF000000"/>
      </font>
      <fill>
        <patternFill patternType="solid">
          <fgColor rgb="FFFF7D0A"/>
          <bgColor rgb="FFFF7D0A"/>
        </patternFill>
      </fill>
    </dxf>
    <dxf>
      <font>
        <color rgb="FF000000"/>
      </font>
      <fill>
        <patternFill patternType="solid">
          <fgColor rgb="FFFF7D0A"/>
          <bgColor rgb="FFFF7D0A"/>
        </patternFill>
      </fill>
    </dxf>
    <dxf>
      <font>
        <color rgb="FF000000"/>
      </font>
      <fill>
        <patternFill patternType="solid">
          <fgColor rgb="FFFF7D0A"/>
          <bgColor rgb="FFFF7D0A"/>
        </patternFill>
      </fill>
    </dxf>
    <dxf>
      <font>
        <color rgb="FF000000"/>
      </font>
      <fill>
        <patternFill patternType="solid">
          <fgColor rgb="FFFF7D0A"/>
          <bgColor rgb="FFFF7D0A"/>
        </patternFill>
      </fill>
    </dxf>
  </dxfs>
  <tableStyles count="0" defaultTableStyle="TableStyleMedium2" defaultPivotStyle="PivotStyleLight16"/>
  <colors>
    <mruColors>
      <color rgb="FFDABD9E"/>
      <color rgb="FF8787ED"/>
      <color rgb="FF9482C9"/>
      <color rgb="FFFFFF69"/>
      <color rgb="FFC79C6E"/>
      <color rgb="FFECDECC"/>
      <color rgb="FFF0E5D8"/>
      <color rgb="FFF9F9F9"/>
      <color rgb="FF9FE6FF"/>
      <color rgb="FF69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12</xdr:col>
      <xdr:colOff>1143</xdr:colOff>
      <xdr:row>2</xdr:row>
      <xdr:rowOff>1143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63FD3A-71E1-4E33-A59E-AFF619B98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2000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12</xdr:col>
      <xdr:colOff>1143</xdr:colOff>
      <xdr:row>3</xdr:row>
      <xdr:rowOff>1143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C65CC4-96F1-4943-A807-EDEE71CB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4000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1143</xdr:colOff>
      <xdr:row>4</xdr:row>
      <xdr:rowOff>1143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B51F19-D5C0-4948-B88F-F0D6FE7A3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60007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1143</xdr:colOff>
      <xdr:row>5</xdr:row>
      <xdr:rowOff>1143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FED5BE6-9790-4724-AF1D-DAE1BBB48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8001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1143</xdr:colOff>
      <xdr:row>6</xdr:row>
      <xdr:rowOff>1143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60359C-7E31-4E8D-A443-A683136C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10001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1143</xdr:colOff>
      <xdr:row>7</xdr:row>
      <xdr:rowOff>1143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4D19567-ACB9-4A3A-8C09-AB810A60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12001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1143</xdr:colOff>
      <xdr:row>8</xdr:row>
      <xdr:rowOff>1143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2AD6266-435D-4652-83CA-CB2A63159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140017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12</xdr:col>
      <xdr:colOff>1143</xdr:colOff>
      <xdr:row>9</xdr:row>
      <xdr:rowOff>1143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8DE357C-2969-4780-97AE-A05B15AE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16002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1143</xdr:colOff>
      <xdr:row>10</xdr:row>
      <xdr:rowOff>1143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481A36F-F27A-4416-9ACD-91B87AB61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18002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1143</xdr:colOff>
      <xdr:row>11</xdr:row>
      <xdr:rowOff>1143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4E8DDA-6BC4-48D3-AF9D-4469CA14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20002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12</xdr:col>
      <xdr:colOff>1143</xdr:colOff>
      <xdr:row>12</xdr:row>
      <xdr:rowOff>1143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8885689-1A2A-4807-B7A2-321DA0696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220027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1143</xdr:colOff>
      <xdr:row>13</xdr:row>
      <xdr:rowOff>1143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FFD2024-9947-440F-B94A-8E94F024D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24003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12</xdr:col>
      <xdr:colOff>1143</xdr:colOff>
      <xdr:row>14</xdr:row>
      <xdr:rowOff>1143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05E6705-67E8-4A26-9663-A3438985C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26003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12</xdr:col>
      <xdr:colOff>1143</xdr:colOff>
      <xdr:row>15</xdr:row>
      <xdr:rowOff>1143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823CCBE-016F-4253-937D-99BE79CFF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28003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12</xdr:col>
      <xdr:colOff>1143</xdr:colOff>
      <xdr:row>16</xdr:row>
      <xdr:rowOff>1143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B59D302-C332-4C0C-86C5-AAC2456C1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300037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12</xdr:col>
      <xdr:colOff>1143</xdr:colOff>
      <xdr:row>17</xdr:row>
      <xdr:rowOff>1143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9FC28B8-405C-442F-8662-F76661EA5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32004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1143</xdr:colOff>
      <xdr:row>18</xdr:row>
      <xdr:rowOff>1143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BCF8DFA-9BF9-4D86-8C50-3571E49B3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34290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12</xdr:col>
      <xdr:colOff>1143</xdr:colOff>
      <xdr:row>19</xdr:row>
      <xdr:rowOff>1143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11D2FB1-7269-4C75-9955-8E9708EE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36290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12</xdr:col>
      <xdr:colOff>1143</xdr:colOff>
      <xdr:row>20</xdr:row>
      <xdr:rowOff>1143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1142215-314F-492A-B13A-21DA62363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38290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12</xdr:col>
      <xdr:colOff>1143</xdr:colOff>
      <xdr:row>21</xdr:row>
      <xdr:rowOff>1143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A85D88B-CA91-4858-81BD-EC64308D5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402907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12</xdr:col>
      <xdr:colOff>1143</xdr:colOff>
      <xdr:row>22</xdr:row>
      <xdr:rowOff>1143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2F9E927-A912-4AE5-BCC5-4FDC545E7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42291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12</xdr:col>
      <xdr:colOff>1143</xdr:colOff>
      <xdr:row>23</xdr:row>
      <xdr:rowOff>1143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932053-CCD1-46D0-A6B4-8CD65842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44291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1143</xdr:colOff>
      <xdr:row>24</xdr:row>
      <xdr:rowOff>1143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21F533C-2EE7-4AD5-84DD-EDBBB3414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46291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12</xdr:col>
      <xdr:colOff>1143</xdr:colOff>
      <xdr:row>25</xdr:row>
      <xdr:rowOff>1143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A59B376-F0BB-49D2-A969-E7ADBBFF0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482917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12</xdr:col>
      <xdr:colOff>1143</xdr:colOff>
      <xdr:row>26</xdr:row>
      <xdr:rowOff>1143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E1C776E-C0CB-45AF-A659-D0DD2670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502920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12</xdr:col>
      <xdr:colOff>1143</xdr:colOff>
      <xdr:row>27</xdr:row>
      <xdr:rowOff>1143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3EBF2F1-A6DC-4D6A-A8D9-76D600D4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5229225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12</xdr:col>
      <xdr:colOff>1143</xdr:colOff>
      <xdr:row>28</xdr:row>
      <xdr:rowOff>1143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1B59690-5BDC-4B64-BBE2-178AC693D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5429250"/>
          <a:ext cx="201168" cy="2011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1143</xdr:colOff>
      <xdr:row>29</xdr:row>
      <xdr:rowOff>1143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D28B931-555E-41DD-AD8D-2F01C3C64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9850" y="5629275"/>
          <a:ext cx="201168" cy="20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128"/>
  <sheetViews>
    <sheetView tabSelected="1" workbookViewId="0"/>
  </sheetViews>
  <sheetFormatPr defaultColWidth="0" defaultRowHeight="15.75" customHeight="1" zeroHeight="1" x14ac:dyDescent="0.2"/>
  <cols>
    <col min="1" max="1" width="10.7109375" style="63" customWidth="1"/>
    <col min="2" max="3" width="19.7109375" style="63" customWidth="1"/>
    <col min="4" max="4" width="10.7109375" style="63" customWidth="1"/>
    <col min="5" max="5" width="19.7109375" style="63" customWidth="1"/>
    <col min="6" max="6" width="5.7109375" style="63" customWidth="1"/>
    <col min="7" max="7" width="10.7109375" style="63" customWidth="1"/>
    <col min="8" max="8" width="19.7109375" style="63" customWidth="1"/>
    <col min="9" max="9" width="5.7109375" style="63" customWidth="1"/>
    <col min="10" max="10" width="10.7109375" style="63" customWidth="1"/>
    <col min="11" max="11" width="13.28515625" style="63" customWidth="1"/>
    <col min="12" max="12" width="3" style="63" customWidth="1"/>
    <col min="13" max="13" width="18.7109375" style="65" customWidth="1"/>
    <col min="14" max="14" width="10.7109375" style="63" customWidth="1"/>
    <col min="15" max="15" width="19" style="63" hidden="1" customWidth="1"/>
    <col min="16" max="16384" width="14.42578125" style="63" hidden="1"/>
  </cols>
  <sheetData>
    <row r="1" spans="1:15" s="57" customFormat="1" ht="18" x14ac:dyDescent="0.2">
      <c r="A1" s="60"/>
      <c r="B1" s="61"/>
      <c r="C1" s="61"/>
      <c r="D1" s="61"/>
      <c r="E1" s="61"/>
      <c r="F1" s="61"/>
      <c r="G1" s="70"/>
      <c r="H1" s="61"/>
      <c r="I1" s="61"/>
      <c r="J1" s="61"/>
      <c r="K1" s="61"/>
      <c r="L1" s="61"/>
      <c r="M1" s="68"/>
      <c r="N1" s="61"/>
      <c r="O1" s="56"/>
    </row>
    <row r="2" spans="1:15" s="58" customFormat="1" ht="15.75" customHeight="1" x14ac:dyDescent="0.2">
      <c r="A2" s="61"/>
      <c r="B2" s="1" t="s">
        <v>0</v>
      </c>
      <c r="C2" s="1" t="s">
        <v>1</v>
      </c>
      <c r="D2" s="61"/>
      <c r="E2" s="2" t="s">
        <v>77</v>
      </c>
      <c r="F2" s="3"/>
      <c r="G2" s="67"/>
      <c r="H2" s="18" t="s">
        <v>78</v>
      </c>
      <c r="I2" s="19"/>
      <c r="J2" s="61"/>
      <c r="K2" s="39" t="s">
        <v>4</v>
      </c>
      <c r="L2" s="61"/>
      <c r="M2" s="64" t="s">
        <v>5</v>
      </c>
      <c r="N2" s="63"/>
    </row>
    <row r="3" spans="1:15" s="58" customFormat="1" ht="15.75" customHeight="1" x14ac:dyDescent="0.2">
      <c r="A3" s="61"/>
      <c r="B3" s="59"/>
      <c r="C3" s="48"/>
      <c r="D3" s="61"/>
      <c r="E3" s="4" t="s">
        <v>2</v>
      </c>
      <c r="F3" s="5">
        <f>COUNTIF(B3:C25,"Elemental")+COUNTIF(B3:C25,"Enhancement")+COUNTIF(B3:C25,"Restoration Shaman")</f>
        <v>0</v>
      </c>
      <c r="G3" s="61"/>
      <c r="H3" s="20" t="s">
        <v>3</v>
      </c>
      <c r="I3" s="21">
        <f>COUNTIF(B3:C25,"Assassination")+COUNTIF(B3:C25,"Combat")+COUNTIF(B3:C25,"Subtelty")+COUNTIF(B3:C25,"Arms")+COUNTIF(B3:C25,"Fury")+COUNTIF(B3:C25,"Protection Warrior")</f>
        <v>0</v>
      </c>
      <c r="J3" s="61"/>
      <c r="K3" s="61"/>
      <c r="L3" s="61"/>
      <c r="M3" s="64" t="s">
        <v>8</v>
      </c>
      <c r="N3" s="63"/>
    </row>
    <row r="4" spans="1:15" s="58" customFormat="1" ht="15.75" customHeight="1" x14ac:dyDescent="0.2">
      <c r="A4" s="61"/>
      <c r="B4" s="49"/>
      <c r="C4" s="50"/>
      <c r="D4" s="61"/>
      <c r="E4" s="6" t="s">
        <v>82</v>
      </c>
      <c r="F4" s="7">
        <f>COUNTIF(B3:C25,"Holy Paladin")+COUNTIF(B3:C25,"Protection Paladin")+COUNTIF(B3:C25,"Retribution")+COUNTIF(B3:C25,"Balance")+COUNTIF(B3:C25,"Feral")+COUNTIF(B3:C25,"Feral (DPS)")+COUNTIF(B3:C25,"Feral (Tank)")+COUNTIF(B3:C25,"Restoration Druid")</f>
        <v>0</v>
      </c>
      <c r="G4" s="61"/>
      <c r="H4" s="22" t="s">
        <v>7</v>
      </c>
      <c r="I4" s="23">
        <f>COUNTIF(B3:C25,"Feral")+COUNTIF(B3:C25,"Feral (DPS)")+COUNTIF(B3:C25,"Feral (Tank)")+COUNTIF(B3:C25,"Affliction")+COUNTIF(B3:C25,"Demonology")+COUNTIF(B3:C25,"Destruction")</f>
        <v>0</v>
      </c>
      <c r="J4" s="61"/>
      <c r="K4" s="61"/>
      <c r="L4" s="61"/>
      <c r="M4" s="64" t="s">
        <v>10</v>
      </c>
      <c r="N4" s="63"/>
    </row>
    <row r="5" spans="1:15" s="58" customFormat="1" ht="15.75" customHeight="1" x14ac:dyDescent="0.2">
      <c r="A5" s="61"/>
      <c r="B5" s="51"/>
      <c r="C5" s="52"/>
      <c r="D5" s="61"/>
      <c r="E5" s="8" t="s">
        <v>6</v>
      </c>
      <c r="F5" s="9">
        <f>COUNTIF(B3:C25,"Discipline")+COUNTIF(B3:C25,"Holy Priest")+COUNTIF(B3:C25,"Restoration Shaman")</f>
        <v>0</v>
      </c>
      <c r="G5" s="63"/>
      <c r="H5" s="20" t="s">
        <v>9</v>
      </c>
      <c r="I5" s="21">
        <f>COUNTIF(B3:C25,"Feral")+COUNTIF(B3:C25,"Feral (DPS)")+COUNTIF(B3:C25,"Feral (Tank)")+COUNTIF(B3:C25,"Affliction")+COUNTIF(B3:C25,"Demonology")+COUNTIF(B3:C25,"Destruction")+COUNTIF(B3:C25,"Arms")+COUNTIF(B3:C25,"Fury")+COUNTIF(B3:C25,"Protection Warrior")</f>
        <v>0</v>
      </c>
      <c r="J5" s="63"/>
      <c r="K5" s="61"/>
      <c r="L5" s="61"/>
      <c r="M5" s="64" t="s">
        <v>13</v>
      </c>
      <c r="N5" s="63"/>
    </row>
    <row r="6" spans="1:15" s="58" customFormat="1" ht="15.75" customHeight="1" x14ac:dyDescent="0.2">
      <c r="A6" s="61"/>
      <c r="B6" s="49"/>
      <c r="C6" s="50"/>
      <c r="D6" s="61"/>
      <c r="E6" s="6" t="s">
        <v>9</v>
      </c>
      <c r="F6" s="7">
        <f>COUNTIF(B3:C25,"Holy Paladin")+COUNTIF(B3:C25,"Protection Paladin")+COUNTIF(B3:C25,"Retribution")+COUNTIF(B3:C25,"Arms")+COUNTIF(B3:C25,"Fury")+COUNTIF(B3:C25,"Protection Warrior")+COUNTIF(B3:C25,"Marksmanship")</f>
        <v>0</v>
      </c>
      <c r="G6" s="63"/>
      <c r="H6" s="22" t="s">
        <v>12</v>
      </c>
      <c r="I6" s="23">
        <f>COUNTIF(B3:C25,"Feral")+COUNTIF(B3:C25,"Feral (DPS)")+COUNTIF(B3:C25,"Feral (Tank)")</f>
        <v>0</v>
      </c>
      <c r="J6" s="63"/>
      <c r="K6" s="40" t="s">
        <v>17</v>
      </c>
      <c r="L6" s="61"/>
      <c r="M6" s="64" t="s">
        <v>18</v>
      </c>
      <c r="N6" s="63"/>
    </row>
    <row r="7" spans="1:15" s="58" customFormat="1" ht="15.75" customHeight="1" x14ac:dyDescent="0.2">
      <c r="A7" s="61"/>
      <c r="B7" s="53"/>
      <c r="C7" s="54"/>
      <c r="D7" s="61"/>
      <c r="E7" s="8" t="s">
        <v>11</v>
      </c>
      <c r="F7" s="9">
        <f>COUNTIF(B3:C25,"Enhancement")</f>
        <v>0</v>
      </c>
      <c r="G7" s="63"/>
      <c r="H7" s="20" t="s">
        <v>16</v>
      </c>
      <c r="I7" s="21">
        <f>COUNTIF(B3:C25,"Arcane")+COUNTIF(B3:C25,"Assassination")+COUNTIF(B3:C25,"Combat")+COUNTIF(B3:C25,"Subtelty")+COUNTIF(B3:C25,"Affliction")+COUNTIF(B3:C25,"Demonology")+COUNTIF(B3:C25,"Destruction")</f>
        <v>0</v>
      </c>
      <c r="J7" s="63"/>
      <c r="K7" s="61"/>
      <c r="L7" s="61"/>
      <c r="M7" s="64" t="s">
        <v>21</v>
      </c>
      <c r="N7" s="63"/>
    </row>
    <row r="8" spans="1:15" s="58" customFormat="1" ht="15.75" customHeight="1" x14ac:dyDescent="0.2">
      <c r="A8" s="61"/>
      <c r="B8" s="1" t="s">
        <v>14</v>
      </c>
      <c r="C8" s="1" t="s">
        <v>15</v>
      </c>
      <c r="D8" s="61"/>
      <c r="E8" s="6" t="s">
        <v>76</v>
      </c>
      <c r="F8" s="7">
        <f>COUNTIF(B3:C25,"Elemental")+COUNTIF(B3:C25,"Enhancement")+COUNTIF(B3:C25,"Restoration Shaman")</f>
        <v>0</v>
      </c>
      <c r="G8" s="63"/>
      <c r="H8" s="22" t="s">
        <v>20</v>
      </c>
      <c r="I8" s="23">
        <f>COUNTIF(B3:C25,"Protection Paladin")+COUNTIF(B3:C25,"Retribution")+COUNTIF(B3:C25,"Elemental")</f>
        <v>0</v>
      </c>
      <c r="J8" s="63"/>
      <c r="K8" s="61"/>
      <c r="L8" s="61"/>
      <c r="M8" s="64" t="s">
        <v>23</v>
      </c>
      <c r="N8" s="63"/>
    </row>
    <row r="9" spans="1:15" s="58" customFormat="1" ht="15.75" customHeight="1" x14ac:dyDescent="0.2">
      <c r="A9" s="61"/>
      <c r="B9" s="47"/>
      <c r="C9" s="48"/>
      <c r="D9" s="61"/>
      <c r="E9" s="8" t="s">
        <v>19</v>
      </c>
      <c r="F9" s="9">
        <f>COUNTIF(B3:C25,"Beast Mastery")+COUNTIF(B3:C25,"Retribution")</f>
        <v>0</v>
      </c>
      <c r="G9" s="63"/>
      <c r="H9" s="24" t="s">
        <v>24</v>
      </c>
      <c r="I9" s="25">
        <f>COUNTIF(B3:C25,"Beast Mastery")+COUNTIF(B3:C25,"Marksmanship")+COUNTIF(B3:C25,"Survival")+COUNTIF(B3:C25,"Assassination")+COUNTIF(B3:C25,"Combat")+COUNTIF(B3:C25,"Subtelty")+COUNTIF(B3:C25,"Arms")</f>
        <v>0</v>
      </c>
      <c r="J9" s="63"/>
      <c r="K9" s="41" t="s">
        <v>25</v>
      </c>
      <c r="L9" s="61"/>
      <c r="M9" s="64" t="s">
        <v>26</v>
      </c>
      <c r="N9" s="63"/>
    </row>
    <row r="10" spans="1:15" s="58" customFormat="1" ht="15.75" customHeight="1" x14ac:dyDescent="0.2">
      <c r="A10" s="61"/>
      <c r="B10" s="49"/>
      <c r="C10" s="50"/>
      <c r="D10" s="61"/>
      <c r="E10" s="10" t="s">
        <v>83</v>
      </c>
      <c r="F10" s="11">
        <f>COUNTIF(B3:C25,"Holy Paladin")+COUNTIF(B3:C25,"Protection Paladin")+COUNTIF(B3:C25,"Retribution")</f>
        <v>0</v>
      </c>
      <c r="G10" s="63"/>
      <c r="H10" s="26" t="s">
        <v>27</v>
      </c>
      <c r="I10" s="27">
        <f>COUNTIF(B3:C25,"Protection Paladin")+COUNTIF(B3:C25,"Holy Paladin")+COUNTIF(B3:C25,"Retribution")</f>
        <v>0</v>
      </c>
      <c r="J10" s="63"/>
      <c r="K10" s="61"/>
      <c r="L10" s="61"/>
      <c r="M10" s="64" t="s">
        <v>28</v>
      </c>
      <c r="N10" s="63"/>
    </row>
    <row r="11" spans="1:15" s="58" customFormat="1" ht="15.75" customHeight="1" x14ac:dyDescent="0.2">
      <c r="A11" s="61"/>
      <c r="B11" s="51"/>
      <c r="C11" s="52"/>
      <c r="D11" s="61"/>
      <c r="E11" s="4" t="s">
        <v>22</v>
      </c>
      <c r="F11" s="5">
        <f>COUNTIF(B3:C25,"Protection Paladin")+COUNTIF(B3:C25,"Discipline")</f>
        <v>0</v>
      </c>
      <c r="G11" s="63"/>
      <c r="H11" s="24" t="s">
        <v>30</v>
      </c>
      <c r="I11" s="25">
        <f>COUNTIF(B3:C25,"Protection Paladin")+COUNTIF(B3:C25,"Holy Paladin")+COUNTIF(B3:C25,"Retribution")</f>
        <v>0</v>
      </c>
      <c r="J11" s="63"/>
      <c r="K11" s="61"/>
      <c r="L11" s="61"/>
      <c r="M11" s="64" t="s">
        <v>31</v>
      </c>
      <c r="N11" s="63"/>
    </row>
    <row r="12" spans="1:15" s="58" customFormat="1" ht="15.75" customHeight="1" x14ac:dyDescent="0.2">
      <c r="A12" s="61"/>
      <c r="B12" s="49"/>
      <c r="C12" s="50"/>
      <c r="D12" s="61"/>
      <c r="E12" s="6" t="s">
        <v>81</v>
      </c>
      <c r="F12" s="7">
        <f>COUNTIF(B3:C25,"Restoration Druid")+COUNTIF(B3:C25,"Protection Paladin")+COUNTIF(B3:C25,"Holy Paladin")+COUNTIF(B3:C25,"Retribution")+COUNTIF(B3:C25,"Arcane")+COUNTIF(B3:C25,"Fire")+COUNTIF(B3:C25,"Frost Mage")</f>
        <v>0</v>
      </c>
      <c r="G12" s="63"/>
      <c r="H12" s="26" t="s">
        <v>35</v>
      </c>
      <c r="I12" s="27">
        <f>COUNTIF(B3:C25,"Arms")+COUNTIF(B3:C25,"Fury")+COUNTIF(B3:C25,"Protection Warrior")</f>
        <v>0</v>
      </c>
      <c r="J12" s="63"/>
      <c r="K12" s="42" t="s">
        <v>36</v>
      </c>
      <c r="L12" s="61"/>
      <c r="M12" s="64" t="s">
        <v>37</v>
      </c>
      <c r="N12" s="63"/>
    </row>
    <row r="13" spans="1:15" s="58" customFormat="1" ht="15.75" customHeight="1" x14ac:dyDescent="0.2">
      <c r="A13" s="61"/>
      <c r="B13" s="53"/>
      <c r="C13" s="54"/>
      <c r="D13" s="61"/>
      <c r="E13" s="12" t="s">
        <v>29</v>
      </c>
      <c r="F13" s="13">
        <f>COUNTIF(B3:C25,"Affliction")+COUNTIF(B3:C25,"Arms")+COUNTIF(B3:C25,"Fury")+COUNTIF(B3:C25,"Protection Warrior")</f>
        <v>0</v>
      </c>
      <c r="G13" s="63"/>
      <c r="H13" s="24" t="s">
        <v>85</v>
      </c>
      <c r="I13" s="25">
        <f>COUNTIF(B3:C25,"Balance")+COUNTIF(B3:C25,"Marksmanship")+COUNTIF(B3:C25,"Survival")+COUNTIF(B3:C25,"Beast Mastery")</f>
        <v>0</v>
      </c>
      <c r="J13" s="63"/>
      <c r="K13" s="61"/>
      <c r="L13" s="61"/>
      <c r="M13" s="64" t="s">
        <v>39</v>
      </c>
      <c r="N13" s="63"/>
    </row>
    <row r="14" spans="1:15" s="58" customFormat="1" ht="15.75" customHeight="1" x14ac:dyDescent="0.2">
      <c r="A14" s="61"/>
      <c r="B14" s="1" t="s">
        <v>32</v>
      </c>
      <c r="C14" s="1" t="s">
        <v>33</v>
      </c>
      <c r="D14" s="61"/>
      <c r="E14" s="14" t="s">
        <v>34</v>
      </c>
      <c r="F14" s="15">
        <f>COUNTIF(B3:C25,"Arcane")+COUNTIF(B3:C25,"Fire")+COUNTIF(B3:C25,"Frost Mage")</f>
        <v>0</v>
      </c>
      <c r="G14" s="63"/>
      <c r="H14" s="26" t="s">
        <v>41</v>
      </c>
      <c r="I14" s="27">
        <f>COUNTIF(B3:C25,"Arms")</f>
        <v>0</v>
      </c>
      <c r="J14" s="63"/>
      <c r="K14" s="61"/>
      <c r="L14" s="61"/>
      <c r="M14" s="64" t="s">
        <v>42</v>
      </c>
      <c r="N14" s="63"/>
    </row>
    <row r="15" spans="1:15" s="58" customFormat="1" ht="15.75" customHeight="1" x14ac:dyDescent="0.2">
      <c r="A15" s="61"/>
      <c r="B15" s="47"/>
      <c r="C15" s="48"/>
      <c r="D15" s="61"/>
      <c r="E15" s="12" t="s">
        <v>38</v>
      </c>
      <c r="F15" s="13">
        <f>COUNTIF(B3:C25,"Holy Paladin")+COUNTIF(B3:C25,"Protection Paladin")+COUNTIF(B3:C25,"Retribution")+COUNTIF(B3:C25,"Restoration Shaman")+COUNTIF(B3:C25,"Elemental")+COUNTIF(B3:C25,"Enhancement")</f>
        <v>0</v>
      </c>
      <c r="G15" s="63"/>
      <c r="H15" s="71" t="s">
        <v>47</v>
      </c>
      <c r="I15" s="72">
        <f>COUNTIF(B3:C25,"Affliction")+COUNTIF(B3:C25,"Demonology")+COUNTIF(B3:C25,"Destruction")+COUNTIF(B3:C25,"Shadow")</f>
        <v>0</v>
      </c>
      <c r="J15" s="63"/>
      <c r="K15" s="55" t="s">
        <v>44</v>
      </c>
      <c r="L15" s="61"/>
      <c r="M15" s="64" t="s">
        <v>45</v>
      </c>
      <c r="N15" s="63"/>
    </row>
    <row r="16" spans="1:15" s="58" customFormat="1" ht="15.75" customHeight="1" x14ac:dyDescent="0.2">
      <c r="A16" s="61"/>
      <c r="B16" s="49"/>
      <c r="C16" s="50"/>
      <c r="D16" s="61"/>
      <c r="E16" s="14" t="s">
        <v>40</v>
      </c>
      <c r="F16" s="15">
        <f>COUNTIF(B3:C25,"Feral")+COUNTIF(B3:C25,"Feral (DPS)")+COUNTIF(B3:C25,"Feral (Tank)")</f>
        <v>0</v>
      </c>
      <c r="G16" s="63"/>
      <c r="H16" s="63"/>
      <c r="I16" s="63"/>
      <c r="J16" s="63"/>
      <c r="K16" s="61"/>
      <c r="L16" s="61"/>
      <c r="M16" s="64" t="s">
        <v>48</v>
      </c>
      <c r="N16" s="63"/>
    </row>
    <row r="17" spans="1:14" s="58" customFormat="1" ht="15.75" customHeight="1" x14ac:dyDescent="0.2">
      <c r="A17" s="61"/>
      <c r="B17" s="51"/>
      <c r="C17" s="52"/>
      <c r="D17" s="61"/>
      <c r="E17" s="12" t="s">
        <v>46</v>
      </c>
      <c r="F17" s="13">
        <f>COUNTIF(B3:C25,"Shadow")</f>
        <v>0</v>
      </c>
      <c r="G17" s="63"/>
      <c r="H17" s="28" t="s">
        <v>84</v>
      </c>
      <c r="I17" s="29">
        <f>COUNTIF(B3:C25,"Arcane")+COUNTIF(B3:C25,"Fire")+COUNTIF(B3:C25,"Frost Mage")+COUNTIF(B3:C25,"Assassination")+COUNTIF(B3:C25,"Combat")+COUNTIF(B3:C25,"Subtelty")+COUNTIF(B3:C25,"Arms")+COUNTIF(B3:C25,"Fury")+COUNTIF(B3:C25,"Protection Warrior")+COUNTIF(B3:C25,"Elemental")+COUNTIF(B3:C25,"Enhancement")+COUNTIF(B3:C25,"Restoration Shaman")</f>
        <v>0</v>
      </c>
      <c r="J17" s="63"/>
      <c r="K17" s="61"/>
      <c r="L17" s="61"/>
      <c r="M17" s="64" t="s">
        <v>49</v>
      </c>
      <c r="N17" s="63"/>
    </row>
    <row r="18" spans="1:14" s="58" customFormat="1" ht="15.75" customHeight="1" x14ac:dyDescent="0.2">
      <c r="A18" s="61"/>
      <c r="B18" s="49"/>
      <c r="C18" s="50"/>
      <c r="D18" s="61"/>
      <c r="E18" s="14" t="s">
        <v>43</v>
      </c>
      <c r="F18" s="15">
        <f>COUNTIF(B3:C25,"Balance")+COUNTIF(B3:C25,"Elemental")</f>
        <v>0</v>
      </c>
      <c r="G18" s="63"/>
      <c r="H18" s="63"/>
      <c r="I18" s="63"/>
      <c r="J18" s="63"/>
      <c r="K18" s="43" t="s">
        <v>52</v>
      </c>
      <c r="L18" s="61"/>
      <c r="M18" s="64" t="s">
        <v>53</v>
      </c>
      <c r="N18" s="63"/>
    </row>
    <row r="19" spans="1:14" s="58" customFormat="1" ht="15.75" customHeight="1" x14ac:dyDescent="0.2">
      <c r="A19" s="61"/>
      <c r="B19" s="53"/>
      <c r="C19" s="54"/>
      <c r="D19" s="61"/>
      <c r="E19" s="12" t="s">
        <v>54</v>
      </c>
      <c r="F19" s="13">
        <f>COUNTIF(B3:C25,"Elemental")+COUNTIF(B3:C25,"Restoration Shaman")+COUNTIF(B3:C25,"Enhancement")</f>
        <v>0</v>
      </c>
      <c r="G19" s="63"/>
      <c r="H19" s="30" t="s">
        <v>79</v>
      </c>
      <c r="I19" s="31">
        <f>COUNTIF(B3:C25,"Balance")+COUNTIF(B3:C25,"Feral")+COUNTIF(B3:C25,"Feral (DPS)")+COUNTIF(B3:C25,"Feral (Tank)")+COUNTIF(B3:C25,"Restoration Druid")</f>
        <v>0</v>
      </c>
      <c r="J19" s="63"/>
      <c r="K19" s="61"/>
      <c r="L19" s="61"/>
      <c r="M19" s="64" t="s">
        <v>55</v>
      </c>
      <c r="N19" s="63"/>
    </row>
    <row r="20" spans="1:14" s="58" customFormat="1" ht="15.75" customHeight="1" x14ac:dyDescent="0.2">
      <c r="A20" s="61"/>
      <c r="B20" s="1" t="s">
        <v>50</v>
      </c>
      <c r="C20" s="1" t="s">
        <v>51</v>
      </c>
      <c r="D20" s="61"/>
      <c r="E20" s="14" t="s">
        <v>56</v>
      </c>
      <c r="F20" s="15">
        <f>COUNTIF(B3:C25,"Discipline")+COUNTIF(B3:C25,"Holy Priest")</f>
        <v>0</v>
      </c>
      <c r="G20" s="63"/>
      <c r="H20" s="63"/>
      <c r="I20" s="63"/>
      <c r="J20" s="63"/>
      <c r="K20" s="61"/>
      <c r="L20" s="61"/>
      <c r="M20" s="64" t="s">
        <v>57</v>
      </c>
      <c r="N20" s="63"/>
    </row>
    <row r="21" spans="1:14" s="58" customFormat="1" ht="15.75" customHeight="1" x14ac:dyDescent="0.2">
      <c r="A21" s="61"/>
      <c r="B21" s="47"/>
      <c r="C21" s="48"/>
      <c r="D21" s="61"/>
      <c r="E21" s="12" t="s">
        <v>58</v>
      </c>
      <c r="F21" s="13">
        <f>COUNTIF(B3:C25,"Discipline")+COUNTIF(B3:C25,"Holy Priest")+COUNTIF(B3:C25,"Shadow")</f>
        <v>0</v>
      </c>
      <c r="G21" s="63"/>
      <c r="H21" s="32" t="s">
        <v>80</v>
      </c>
      <c r="I21" s="33"/>
      <c r="J21" s="63"/>
      <c r="K21" s="44" t="s">
        <v>60</v>
      </c>
      <c r="L21" s="61"/>
      <c r="M21" s="64" t="s">
        <v>61</v>
      </c>
      <c r="N21" s="63"/>
    </row>
    <row r="22" spans="1:14" s="58" customFormat="1" ht="15.75" customHeight="1" x14ac:dyDescent="0.2">
      <c r="A22" s="61"/>
      <c r="B22" s="49"/>
      <c r="C22" s="50"/>
      <c r="D22" s="61"/>
      <c r="E22" s="14" t="s">
        <v>62</v>
      </c>
      <c r="F22" s="15">
        <f>COUNTIF(B3:C25,"Balance")+COUNTIF(B3:C25,"Feral")+COUNTIF(B3:C25,"Feral (DPS)")+COUNTIF(B3:C25,"Feral (Tank)")+COUNTIF(B3:C25,"Restoration Druid")</f>
        <v>0</v>
      </c>
      <c r="G22" s="63"/>
      <c r="H22" s="34" t="s">
        <v>59</v>
      </c>
      <c r="I22" s="21">
        <f>COUNTIF(B3:C25,"Holy Priest")+COUNTIF(B3:C25,"Discipline")+COUNTIF(B3:C25,"Shadow")+COUNTIF(B3:C25,"Holy Paladin")+COUNTIF(B3:C25,"Protection Paladin")+COUNTIF(B3:C25,"Retribution")+COUNTIF(B3:C25,"Affliction")+COUNTIF(B3:C25,"Demonology")+COUNTIF(B3:C25,"Destruction")</f>
        <v>0</v>
      </c>
      <c r="J22" s="63"/>
      <c r="K22" s="61"/>
      <c r="L22" s="61"/>
      <c r="M22" s="64" t="s">
        <v>64</v>
      </c>
      <c r="N22" s="63"/>
    </row>
    <row r="23" spans="1:14" s="58" customFormat="1" ht="15.75" customHeight="1" x14ac:dyDescent="0.2">
      <c r="A23" s="61"/>
      <c r="B23" s="51"/>
      <c r="C23" s="52"/>
      <c r="D23" s="61"/>
      <c r="E23" s="16" t="s">
        <v>65</v>
      </c>
      <c r="F23" s="17">
        <f>COUNTIF(B3:C25,"Protection Paladin")+COUNTIF(B3:C25,"Holy Paladin")+COUNTIF(B3:C25,"Retribution")</f>
        <v>0</v>
      </c>
      <c r="G23" s="63"/>
      <c r="H23" s="35" t="s">
        <v>63</v>
      </c>
      <c r="I23" s="36">
        <f>COUNTIF(B3:C25,"Arms")+COUNTIF(B3:C25,"Fury")+COUNTIF(B3:C25,"Protection Warrior")+COUNTIF(B3:C25,"Beast Mastery")+COUNTIF(B3:C25,"Marksmanship")+COUNTIF(B3:C25,"Survival")+COUNTIF(B3:C25,"Elemental")+COUNTIF(B3:C25,"Enhancement")+COUNTIF(B3:C25,"Restoration Shaman")</f>
        <v>0</v>
      </c>
      <c r="J23" s="63"/>
      <c r="K23" s="61"/>
      <c r="L23" s="61"/>
      <c r="M23" s="64" t="s">
        <v>67</v>
      </c>
      <c r="N23" s="63"/>
    </row>
    <row r="24" spans="1:14" s="58" customFormat="1" ht="15.75" customHeight="1" x14ac:dyDescent="0.2">
      <c r="A24" s="61"/>
      <c r="B24" s="49"/>
      <c r="C24" s="50"/>
      <c r="D24" s="61"/>
      <c r="E24" s="63"/>
      <c r="F24" s="63"/>
      <c r="G24" s="63"/>
      <c r="H24" s="37" t="s">
        <v>66</v>
      </c>
      <c r="I24" s="38">
        <f>COUNTIF(B3:C25,"Arcane")+COUNTIF(B3:C25,"Fire")+COUNTIF(B3:C25,"Frost Mage")+COUNTIF(B3:C25,"Balance")+COUNTIF(B3:C25,"Feral")+COUNTIF(B3:C25,"Feral (DPS)")+COUNTIF(B3:C25,"Feral (Tank)")+COUNTIF(B3:C25,"Restoration Druid")+COUNTIF(B3:C25,"Assassination")+COUNTIF(B3:C25,"Combat")+COUNTIF(B3:C25,"Subtelty")</f>
        <v>0</v>
      </c>
      <c r="J24" s="63"/>
      <c r="K24" s="45" t="s">
        <v>68</v>
      </c>
      <c r="L24" s="61"/>
      <c r="M24" s="64" t="s">
        <v>69</v>
      </c>
      <c r="N24" s="63"/>
    </row>
    <row r="25" spans="1:14" s="58" customFormat="1" ht="15.75" customHeight="1" x14ac:dyDescent="0.2">
      <c r="A25" s="61"/>
      <c r="B25" s="53"/>
      <c r="C25" s="54"/>
      <c r="D25" s="61"/>
      <c r="E25" s="63"/>
      <c r="F25" s="63"/>
      <c r="G25" s="63"/>
      <c r="H25" s="63"/>
      <c r="I25" s="63"/>
      <c r="J25" s="63"/>
      <c r="K25" s="61"/>
      <c r="L25" s="61"/>
      <c r="M25" s="64" t="s">
        <v>70</v>
      </c>
      <c r="N25" s="63"/>
    </row>
    <row r="26" spans="1:14" ht="15.75" customHeight="1" x14ac:dyDescent="0.2">
      <c r="A26" s="61"/>
      <c r="D26" s="61"/>
      <c r="I26" s="61"/>
      <c r="K26" s="61"/>
      <c r="L26" s="61"/>
      <c r="M26" s="64" t="s">
        <v>71</v>
      </c>
    </row>
    <row r="27" spans="1:14" ht="15.75" customHeight="1" x14ac:dyDescent="0.2">
      <c r="A27" s="61"/>
      <c r="D27" s="61"/>
      <c r="E27" s="61"/>
      <c r="F27" s="61"/>
      <c r="I27" s="61"/>
      <c r="K27" s="46" t="s">
        <v>72</v>
      </c>
      <c r="L27" s="61"/>
      <c r="M27" s="64" t="s">
        <v>73</v>
      </c>
    </row>
    <row r="28" spans="1:14" ht="15.75" customHeight="1" x14ac:dyDescent="0.2">
      <c r="A28" s="61"/>
      <c r="D28" s="61"/>
      <c r="E28" s="61"/>
      <c r="F28" s="61"/>
      <c r="H28" s="61"/>
      <c r="I28" s="61"/>
      <c r="K28" s="61"/>
      <c r="L28" s="61"/>
      <c r="M28" s="64" t="s">
        <v>74</v>
      </c>
    </row>
    <row r="29" spans="1:14" ht="15.75" customHeight="1" x14ac:dyDescent="0.2">
      <c r="A29" s="61"/>
      <c r="D29" s="61"/>
      <c r="E29" s="61"/>
      <c r="F29" s="61"/>
      <c r="H29" s="61"/>
      <c r="I29" s="61"/>
      <c r="J29" s="61"/>
      <c r="K29" s="61"/>
      <c r="L29" s="61"/>
      <c r="M29" s="64" t="s">
        <v>75</v>
      </c>
    </row>
    <row r="30" spans="1:14" ht="15.75" customHeight="1" x14ac:dyDescent="0.2">
      <c r="A30" s="62" t="s">
        <v>86</v>
      </c>
      <c r="C30" s="61"/>
      <c r="D30" s="61"/>
      <c r="E30" s="61"/>
      <c r="F30" s="61"/>
      <c r="H30" s="61"/>
      <c r="I30" s="61"/>
      <c r="J30" s="61"/>
    </row>
    <row r="31" spans="1:14" ht="15.75" hidden="1" customHeight="1" x14ac:dyDescent="0.2">
      <c r="A31" s="61"/>
      <c r="C31" s="61"/>
      <c r="D31" s="61"/>
      <c r="E31" s="61"/>
      <c r="F31" s="61"/>
      <c r="G31" s="61"/>
      <c r="H31" s="61"/>
      <c r="I31" s="61"/>
      <c r="J31" s="61"/>
    </row>
    <row r="32" spans="1:14" ht="15.75" hidden="1" customHeight="1" x14ac:dyDescent="0.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</row>
    <row r="33" spans="1:15" ht="15.75" hidden="1" customHeight="1" x14ac:dyDescent="0.2">
      <c r="A33" s="61"/>
      <c r="B33" s="66"/>
      <c r="C33" s="61"/>
      <c r="D33" s="61"/>
      <c r="E33" s="61"/>
      <c r="F33" s="61"/>
      <c r="G33" s="67"/>
      <c r="H33" s="61"/>
      <c r="I33" s="61"/>
      <c r="J33" s="61"/>
      <c r="K33" s="61"/>
      <c r="L33" s="61"/>
      <c r="M33" s="68"/>
      <c r="N33" s="61"/>
      <c r="O33" s="61"/>
    </row>
    <row r="34" spans="1:15" ht="15.75" hidden="1" customHeight="1" x14ac:dyDescent="0.2">
      <c r="A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8"/>
      <c r="N34" s="61"/>
      <c r="O34" s="61"/>
    </row>
    <row r="35" spans="1:15" ht="15.75" hidden="1" customHeight="1" x14ac:dyDescent="0.2">
      <c r="A35" s="61"/>
      <c r="B35" s="61"/>
      <c r="C35" s="61"/>
      <c r="D35" s="61"/>
      <c r="G35" s="61"/>
      <c r="J35" s="61"/>
      <c r="K35" s="61"/>
      <c r="L35" s="61"/>
      <c r="M35" s="68"/>
      <c r="N35" s="61"/>
      <c r="O35" s="61"/>
    </row>
    <row r="36" spans="1:15" ht="15.75" hidden="1" customHeight="1" x14ac:dyDescent="0.2">
      <c r="A36" s="61"/>
      <c r="B36" s="61"/>
      <c r="C36" s="61"/>
      <c r="D36" s="61"/>
      <c r="G36" s="61"/>
      <c r="J36" s="61"/>
      <c r="K36" s="61"/>
      <c r="L36" s="61"/>
      <c r="M36" s="68"/>
      <c r="N36" s="61"/>
      <c r="O36" s="61"/>
    </row>
    <row r="37" spans="1:15" ht="15.75" hidden="1" customHeight="1" x14ac:dyDescent="0.2">
      <c r="A37" s="61"/>
      <c r="B37" s="61"/>
      <c r="C37" s="61"/>
      <c r="D37" s="61"/>
      <c r="G37" s="61"/>
      <c r="J37" s="61"/>
      <c r="K37" s="61"/>
      <c r="L37" s="61"/>
      <c r="M37" s="68"/>
      <c r="N37" s="61"/>
      <c r="O37" s="61"/>
    </row>
    <row r="38" spans="1:15" ht="15.75" hidden="1" customHeight="1" x14ac:dyDescent="0.2">
      <c r="C38" s="69"/>
    </row>
    <row r="39" spans="1:15" ht="15.75" hidden="1" customHeight="1" x14ac:dyDescent="0.2"/>
    <row r="40" spans="1:15" ht="15.75" hidden="1" customHeight="1" x14ac:dyDescent="0.2"/>
    <row r="41" spans="1:15" ht="15.75" hidden="1" customHeight="1" x14ac:dyDescent="0.2"/>
    <row r="42" spans="1:15" ht="15.75" hidden="1" customHeight="1" x14ac:dyDescent="0.2"/>
    <row r="43" spans="1:15" ht="15.75" hidden="1" customHeight="1" x14ac:dyDescent="0.2"/>
    <row r="44" spans="1:15" ht="15.75" hidden="1" customHeight="1" x14ac:dyDescent="0.2"/>
    <row r="45" spans="1:15" ht="15.75" hidden="1" customHeight="1" x14ac:dyDescent="0.2"/>
    <row r="46" spans="1:15" ht="15.75" hidden="1" customHeight="1" x14ac:dyDescent="0.2"/>
    <row r="47" spans="1:15" ht="15.75" hidden="1" customHeight="1" x14ac:dyDescent="0.2"/>
    <row r="48" spans="1:15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</sheetData>
  <conditionalFormatting sqref="B2:C25">
    <cfRule type="containsText" dxfId="28" priority="7" operator="containsText" text="Balance">
      <formula>NOT(ISERROR(SEARCH(("Balance"),(B2))))</formula>
    </cfRule>
  </conditionalFormatting>
  <conditionalFormatting sqref="B2:C25">
    <cfRule type="containsText" dxfId="27" priority="8" operator="containsText" text="Feral">
      <formula>NOT(ISERROR(SEARCH(("Feral"),(B2))))</formula>
    </cfRule>
  </conditionalFormatting>
  <conditionalFormatting sqref="B2:C25">
    <cfRule type="containsText" dxfId="26" priority="9" operator="containsText" text="Feral (DPS)">
      <formula>NOT(ISERROR(SEARCH(("Feral (DPS)"),(B2))))</formula>
    </cfRule>
  </conditionalFormatting>
  <conditionalFormatting sqref="B2:C25">
    <cfRule type="containsText" dxfId="25" priority="10" operator="containsText" text="Feral (Tank)">
      <formula>NOT(ISERROR(SEARCH(("Feral (Tank)"),(B2))))</formula>
    </cfRule>
  </conditionalFormatting>
  <conditionalFormatting sqref="B2:C25">
    <cfRule type="containsText" dxfId="24" priority="11" operator="containsText" text="Restoration Druid">
      <formula>NOT(ISERROR(SEARCH(("Restoration Druid"),(B2))))</formula>
    </cfRule>
  </conditionalFormatting>
  <conditionalFormatting sqref="B2:C25">
    <cfRule type="containsText" dxfId="23" priority="12" operator="containsText" text="Beast Mastery">
      <formula>NOT(ISERROR(SEARCH(("Beast Mastery"),(B2))))</formula>
    </cfRule>
  </conditionalFormatting>
  <conditionalFormatting sqref="B2:C25">
    <cfRule type="containsText" dxfId="22" priority="13" operator="containsText" text="Marksmanship">
      <formula>NOT(ISERROR(SEARCH(("Marksmanship"),(B2))))</formula>
    </cfRule>
  </conditionalFormatting>
  <conditionalFormatting sqref="B2:C25">
    <cfRule type="containsText" dxfId="21" priority="14" operator="containsText" text="Survival">
      <formula>NOT(ISERROR(SEARCH(("Survival"),(B2))))</formula>
    </cfRule>
  </conditionalFormatting>
  <conditionalFormatting sqref="B2:C25">
    <cfRule type="containsText" dxfId="20" priority="15" operator="containsText" text="Arcane">
      <formula>NOT(ISERROR(SEARCH(("Arcane"),(B2))))</formula>
    </cfRule>
  </conditionalFormatting>
  <conditionalFormatting sqref="B2:C25">
    <cfRule type="containsText" dxfId="19" priority="16" operator="containsText" text="Fire">
      <formula>NOT(ISERROR(SEARCH(("Fire"),(B2))))</formula>
    </cfRule>
  </conditionalFormatting>
  <conditionalFormatting sqref="B2:C25">
    <cfRule type="containsText" dxfId="18" priority="17" operator="containsText" text="Frost Mage">
      <formula>NOT(ISERROR(SEARCH(("Frost Mage"),(B2))))</formula>
    </cfRule>
  </conditionalFormatting>
  <conditionalFormatting sqref="B2:C25">
    <cfRule type="containsText" dxfId="17" priority="18" operator="containsText" text="Holy Paladin">
      <formula>NOT(ISERROR(SEARCH(("Holy Paladin"),(B2))))</formula>
    </cfRule>
  </conditionalFormatting>
  <conditionalFormatting sqref="B2:C25">
    <cfRule type="containsText" dxfId="16" priority="19" operator="containsText" text="Protection Paladin">
      <formula>NOT(ISERROR(SEARCH(("Protection Paladin"),(B2))))</formula>
    </cfRule>
  </conditionalFormatting>
  <conditionalFormatting sqref="B2:C25">
    <cfRule type="containsText" dxfId="15" priority="20" operator="containsText" text="Retribution">
      <formula>NOT(ISERROR(SEARCH(("Retribution"),(B2))))</formula>
    </cfRule>
  </conditionalFormatting>
  <conditionalFormatting sqref="B2:C25">
    <cfRule type="containsText" dxfId="14" priority="21" operator="containsText" text="Discipline">
      <formula>NOT(ISERROR(SEARCH("Discipline",B2)))</formula>
    </cfRule>
  </conditionalFormatting>
  <conditionalFormatting sqref="B2:C25">
    <cfRule type="containsText" dxfId="13" priority="22" operator="containsText" text="Holy Priest">
      <formula>NOT(ISERROR(SEARCH("Holy Priest",B2)))</formula>
    </cfRule>
  </conditionalFormatting>
  <conditionalFormatting sqref="B2:C25">
    <cfRule type="containsText" dxfId="12" priority="23" operator="containsText" text="Shadow">
      <formula>NOT(ISERROR(SEARCH("Shadow",B2)))</formula>
    </cfRule>
  </conditionalFormatting>
  <conditionalFormatting sqref="B2:C25">
    <cfRule type="containsText" dxfId="11" priority="24" operator="containsText" text="Assassination">
      <formula>NOT(ISERROR(SEARCH("Assassination",B2)))</formula>
    </cfRule>
  </conditionalFormatting>
  <conditionalFormatting sqref="B2:C25">
    <cfRule type="containsText" dxfId="10" priority="25" operator="containsText" text="Combat">
      <formula>NOT(ISERROR(SEARCH("Combat",B2)))</formula>
    </cfRule>
  </conditionalFormatting>
  <conditionalFormatting sqref="B2:C25">
    <cfRule type="containsText" dxfId="9" priority="26" operator="containsText" text="Subtelty">
      <formula>NOT(ISERROR(SEARCH("Subtelty",B2)))</formula>
    </cfRule>
  </conditionalFormatting>
  <conditionalFormatting sqref="B2:C25">
    <cfRule type="containsText" dxfId="8" priority="27" operator="containsText" text="Elemental">
      <formula>NOT(ISERROR(SEARCH(("Elemental"),(B2))))</formula>
    </cfRule>
  </conditionalFormatting>
  <conditionalFormatting sqref="B2:C25">
    <cfRule type="containsText" dxfId="7" priority="28" operator="containsText" text="Enhancement">
      <formula>NOT(ISERROR(SEARCH(("Enhancement"),(B2))))</formula>
    </cfRule>
  </conditionalFormatting>
  <conditionalFormatting sqref="B2:C25">
    <cfRule type="containsText" dxfId="6" priority="29" operator="containsText" text="Restoration Shaman">
      <formula>NOT(ISERROR(SEARCH(("Restoration Shaman"),(B2))))</formula>
    </cfRule>
  </conditionalFormatting>
  <conditionalFormatting sqref="B2:C25">
    <cfRule type="containsText" dxfId="5" priority="30" operator="containsText" text="Affliction">
      <formula>NOT(ISERROR(SEARCH("Affliction",B2)))</formula>
    </cfRule>
  </conditionalFormatting>
  <conditionalFormatting sqref="B2:C25">
    <cfRule type="containsText" dxfId="4" priority="31" operator="containsText" text="Demonology">
      <formula>NOT(ISERROR(SEARCH("Demonology",B2)))</formula>
    </cfRule>
  </conditionalFormatting>
  <conditionalFormatting sqref="B2:C25">
    <cfRule type="containsText" dxfId="3" priority="32" operator="containsText" text="Destruction">
      <formula>NOT(ISERROR(SEARCH("Destruction",B2)))</formula>
    </cfRule>
  </conditionalFormatting>
  <conditionalFormatting sqref="B2:C25">
    <cfRule type="containsText" dxfId="2" priority="33" operator="containsText" text="Arms">
      <formula>NOT(ISERROR(SEARCH(("Arms"),(B2))))</formula>
    </cfRule>
  </conditionalFormatting>
  <conditionalFormatting sqref="B2:C25">
    <cfRule type="containsText" dxfId="1" priority="34" operator="containsText" text="Fury">
      <formula>NOT(ISERROR(SEARCH(("Fury"),(B2))))</formula>
    </cfRule>
  </conditionalFormatting>
  <conditionalFormatting sqref="B2:C25">
    <cfRule type="containsText" dxfId="0" priority="35" operator="containsText" text="Protection Warrior">
      <formula>NOT(ISERROR(SEARCH(("Protection Warrior"),(B2))))</formula>
    </cfRule>
  </conditionalFormatting>
  <dataValidations count="1">
    <dataValidation type="list" showInputMessage="1" showErrorMessage="1" sqref="B3:C7 B9:C13 B15:C19 B21:C25" xr:uid="{059F85B4-36B9-43CA-BBE8-A45B18CD3C72}">
      <formula1>$M$1:$M$29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B86D-069E-4DA9-A83C-2D664FA8B303}">
  <sheetPr codeName="Sheet3"/>
  <dimension ref="A1"/>
  <sheetViews>
    <sheetView workbookViewId="0">
      <selection activeCell="E8" sqref="E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2020-02-18T14:53:14Z</dcterms:modified>
</cp:coreProperties>
</file>