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saveExternalLinkValues="0" codeName="ThisWorkbook"/>
  <mc:AlternateContent xmlns:mc="http://schemas.openxmlformats.org/markup-compatibility/2006">
    <mc:Choice Requires="x15">
      <x15ac:absPath xmlns:x15ac="http://schemas.microsoft.com/office/spreadsheetml/2010/11/ac" url="D:\TempUserProfiles\NetworkService\AppData\Local\Packages\oice_16_974fa576_32c1d314_346d\AC\Temp\"/>
    </mc:Choice>
  </mc:AlternateContent>
  <xr:revisionPtr revIDLastSave="0" documentId="8_{50FD6BBE-6B44-4110-B8EE-DBD419FB8575}" xr6:coauthVersionLast="47" xr6:coauthVersionMax="47" xr10:uidLastSave="{00000000-0000-0000-0000-000000000000}"/>
  <bookViews>
    <workbookView xWindow="-60" yWindow="-60" windowWidth="15480" windowHeight="11640" firstSheet="2" activeTab="2" xr2:uid="{00000000-000D-0000-FFFF-FFFF00000000}"/>
  </bookViews>
  <sheets>
    <sheet name="Description" sheetId="4" r:id="rId1"/>
    <sheet name="Process" sheetId="5" r:id="rId2"/>
    <sheet name="Assignment" sheetId="1" r:id="rId3"/>
  </sheets>
  <definedNames>
    <definedName name="DefectLog1A">#REF!</definedName>
    <definedName name="DefectLog2A">#REF!</definedName>
    <definedName name="DefectLog4A">Assignment!$A$202</definedName>
    <definedName name="FunctionalSpecification6A">Assignment!$A$447</definedName>
    <definedName name="go_to">#REF!</definedName>
    <definedName name="HistoricalData4A">Assignment!$A$294</definedName>
    <definedName name="InstructorAssessment1A">#REF!</definedName>
    <definedName name="InstructorAssessment2A">#REF!</definedName>
    <definedName name="InstructorAssessment4A">Assignment!$A$39</definedName>
    <definedName name="LessonLearned4A">Assignment!$A$794</definedName>
    <definedName name="Lessons1A">#REF!</definedName>
    <definedName name="LessonsLearned2A">#REF!</definedName>
    <definedName name="OperationalSpecification6A">Assignment!$A$395</definedName>
    <definedName name="PlanSummary1A">#REF!</definedName>
    <definedName name="_xlnm.Print_Area" localSheetId="0">Description!$A$1:$G$38</definedName>
    <definedName name="ProjectPlan2A">#REF!</definedName>
    <definedName name="ProjectPlanSummary4A">Assignment!$A$94</definedName>
    <definedName name="Schedule6A">Assignment!$A$358</definedName>
    <definedName name="SizeEstimate4A">Assignment!$A$236</definedName>
    <definedName name="Source1A">#REF!</definedName>
    <definedName name="SourceCode2A">#REF!</definedName>
    <definedName name="SourceCode4A">Assignment!$A$814</definedName>
    <definedName name="Standards1A">#REF!</definedName>
    <definedName name="TaskPlan6A">Assignment!$A$321</definedName>
    <definedName name="TestReport1A">#REF!</definedName>
    <definedName name="TestReport2A">#REF!</definedName>
    <definedName name="TestReport4A">Assignment!$A$747</definedName>
    <definedName name="TimeLog1A">#REF!</definedName>
    <definedName name="TimeLog4A">Assignment!$A$155</definedName>
    <definedName name="TimeRecordingLog2A">#REF!</definedName>
    <definedName name="toc6A">Assignment!$A$14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7" i="1" l="1"/>
  <c r="E158" i="1"/>
  <c r="E159" i="1"/>
  <c r="E160" i="1"/>
  <c r="E161" i="1"/>
  <c r="E162" i="1"/>
  <c r="E163" i="1"/>
  <c r="E164" i="1"/>
  <c r="D52" i="1"/>
  <c r="D145" i="1"/>
  <c r="E145" i="1"/>
  <c r="D146" i="1"/>
  <c r="E146" i="1"/>
  <c r="D147" i="1"/>
  <c r="E147" i="1"/>
  <c r="D148" i="1"/>
  <c r="E148" i="1"/>
  <c r="D149" i="1"/>
  <c r="E149" i="1"/>
  <c r="D150" i="1"/>
  <c r="E150" i="1"/>
  <c r="D151" i="1"/>
  <c r="E151" i="1"/>
  <c r="D144" i="1"/>
  <c r="E144" i="1"/>
  <c r="D134" i="1"/>
  <c r="E134" i="1"/>
  <c r="D135" i="1"/>
  <c r="E135" i="1"/>
  <c r="D136" i="1"/>
  <c r="E136" i="1"/>
  <c r="D137" i="1"/>
  <c r="E137" i="1"/>
  <c r="D138" i="1"/>
  <c r="E138" i="1"/>
  <c r="D139" i="1"/>
  <c r="E139" i="1"/>
  <c r="D140" i="1"/>
  <c r="E140" i="1"/>
  <c r="D133" i="1"/>
  <c r="E133" i="1"/>
  <c r="D123" i="1"/>
  <c r="E123" i="1"/>
  <c r="D122" i="1"/>
  <c r="E122" i="1"/>
  <c r="E117" i="1"/>
  <c r="C12" i="1"/>
  <c r="F259" i="1"/>
  <c r="F260" i="1"/>
  <c r="F261" i="1"/>
  <c r="F262" i="1"/>
  <c r="F263" i="1"/>
  <c r="F264" i="1"/>
  <c r="F265" i="1"/>
  <c r="F266" i="1"/>
  <c r="F267" i="1"/>
  <c r="F268" i="1"/>
  <c r="F269" i="1"/>
  <c r="F244" i="1"/>
  <c r="F245" i="1"/>
  <c r="F246" i="1"/>
  <c r="F247" i="1"/>
  <c r="F248" i="1"/>
  <c r="F249" i="1"/>
  <c r="F250" i="1"/>
  <c r="F251" i="1"/>
  <c r="F252" i="1"/>
  <c r="F253" i="1"/>
  <c r="F254" i="1"/>
  <c r="F255" i="1"/>
  <c r="C97" i="1"/>
  <c r="C129" i="1"/>
  <c r="C128" i="1"/>
  <c r="C127" i="1"/>
  <c r="C125" i="1"/>
  <c r="C123" i="1"/>
  <c r="C122" i="1"/>
  <c r="E118" i="1"/>
  <c r="D114" i="1"/>
  <c r="E115" i="1"/>
  <c r="D316" i="1"/>
  <c r="D315" i="1"/>
  <c r="D314" i="1"/>
  <c r="D313" i="1"/>
  <c r="D312" i="1"/>
  <c r="D311" i="1"/>
  <c r="C98" i="1"/>
  <c r="C124" i="1"/>
  <c r="F311" i="1"/>
  <c r="F312" i="1"/>
  <c r="F313" i="1"/>
  <c r="F314" i="1"/>
  <c r="F315" i="1"/>
  <c r="F316" i="1"/>
  <c r="F288" i="1"/>
  <c r="C118" i="1"/>
  <c r="F297" i="1"/>
  <c r="E297" i="1"/>
  <c r="D297" i="1"/>
  <c r="C297" i="1"/>
  <c r="B297" i="1"/>
  <c r="A299" i="1"/>
  <c r="A300" i="1"/>
  <c r="A301" i="1"/>
  <c r="A302" i="1"/>
  <c r="A298" i="1"/>
  <c r="C113" i="1"/>
  <c r="C114" i="1"/>
  <c r="F280" i="1"/>
  <c r="C115" i="1"/>
  <c r="C112" i="1"/>
  <c r="C111" i="1"/>
  <c r="C10" i="1"/>
  <c r="C9" i="1"/>
  <c r="E165" i="1"/>
  <c r="E166" i="1"/>
  <c r="E167" i="1"/>
  <c r="E168" i="1"/>
  <c r="E169" i="1"/>
  <c r="E170" i="1"/>
  <c r="E171" i="1"/>
  <c r="E172" i="1"/>
  <c r="E173" i="1"/>
  <c r="E174" i="1"/>
  <c r="E175" i="1"/>
  <c r="E176" i="1"/>
  <c r="E177" i="1"/>
  <c r="E178" i="1"/>
  <c r="E179" i="1"/>
  <c r="E180" i="1"/>
  <c r="E181" i="1"/>
  <c r="E182" i="1"/>
  <c r="D129" i="1" s="1"/>
  <c r="E129" i="1" s="1"/>
  <c r="E183" i="1"/>
  <c r="E184" i="1"/>
  <c r="E185" i="1"/>
  <c r="E186" i="1"/>
  <c r="E187" i="1"/>
  <c r="E188" i="1"/>
  <c r="E189" i="1"/>
  <c r="E190" i="1"/>
  <c r="E191" i="1"/>
  <c r="E192" i="1"/>
  <c r="E193" i="1"/>
  <c r="E194" i="1"/>
  <c r="E195" i="1"/>
  <c r="E196" i="1"/>
  <c r="E197" i="1"/>
  <c r="E198" i="1"/>
  <c r="E199" i="1"/>
  <c r="E200" i="1"/>
  <c r="C52" i="1"/>
  <c r="C126" i="1"/>
  <c r="D152" i="1"/>
  <c r="E152" i="1"/>
  <c r="D141" i="1"/>
  <c r="E141" i="1"/>
  <c r="D124" i="1" l="1"/>
  <c r="E124" i="1" s="1"/>
  <c r="D126" i="1"/>
  <c r="E126" i="1" s="1"/>
  <c r="D128" i="1"/>
  <c r="E128" i="1" s="1"/>
  <c r="D127" i="1"/>
  <c r="E127" i="1" s="1"/>
  <c r="D125" i="1"/>
  <c r="F256" i="1"/>
  <c r="F270" i="1"/>
  <c r="E125" i="1" l="1"/>
  <c r="D130" i="1"/>
  <c r="F283" i="1"/>
  <c r="F286" i="1" s="1"/>
  <c r="F287" i="1" s="1"/>
  <c r="E130" i="1" l="1"/>
  <c r="D97" i="1"/>
  <c r="D98" i="1"/>
  <c r="D100" i="1" s="1"/>
  <c r="F126" i="1" l="1"/>
  <c r="F122" i="1"/>
  <c r="F130" i="1"/>
  <c r="F128" i="1"/>
  <c r="F127" i="1"/>
  <c r="F123" i="1"/>
  <c r="F125" i="1"/>
  <c r="F124" i="1"/>
  <c r="F1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
  </authors>
  <commentList>
    <comment ref="D111" authorId="0" shapeId="0" xr:uid="{00000000-0006-0000-0200-000001000000}">
      <text>
        <r>
          <rPr>
            <sz val="8"/>
            <color indexed="81"/>
            <rFont val="Tahoma"/>
            <family val="2"/>
          </rPr>
          <t>Measured -- for new development, this will be zero</t>
        </r>
      </text>
    </comment>
    <comment ref="D112" authorId="0" shapeId="0" xr:uid="{00000000-0006-0000-0200-000002000000}">
      <text>
        <r>
          <rPr>
            <b/>
            <sz val="8"/>
            <color indexed="81"/>
            <rFont val="Tahoma"/>
            <family val="2"/>
          </rPr>
          <t xml:space="preserve">Counted.  This is the number of lines you plan to delete from the base. </t>
        </r>
      </text>
    </comment>
    <comment ref="D113" authorId="0" shapeId="0" xr:uid="{00000000-0006-0000-0200-000003000000}">
      <text>
        <r>
          <rPr>
            <b/>
            <sz val="8"/>
            <color indexed="81"/>
            <rFont val="Tahoma"/>
            <family val="2"/>
          </rPr>
          <t>Counted.  This is the number of lines you plan to modify from the base code.</t>
        </r>
        <r>
          <rPr>
            <sz val="8"/>
            <color indexed="81"/>
            <rFont val="Tahoma"/>
            <family val="2"/>
          </rPr>
          <t xml:space="preserve">
</t>
        </r>
      </text>
    </comment>
    <comment ref="D114" authorId="0" shapeId="0" xr:uid="{00000000-0006-0000-0200-000004000000}">
      <text>
        <r>
          <rPr>
            <b/>
            <sz val="8"/>
            <color indexed="81"/>
            <rFont val="Tahoma"/>
            <family val="2"/>
          </rPr>
          <t xml:space="preserve">T-B+D-R.  This is calculated as the total product size adjusted for base code and reused code. </t>
        </r>
        <r>
          <rPr>
            <sz val="8"/>
            <color indexed="81"/>
            <rFont val="Tahoma"/>
            <family val="2"/>
          </rPr>
          <t xml:space="preserve">
</t>
        </r>
      </text>
    </comment>
    <comment ref="D115" authorId="0" shapeId="0" xr:uid="{00000000-0006-0000-0200-000005000000}">
      <text>
        <r>
          <rPr>
            <b/>
            <sz val="8"/>
            <color indexed="81"/>
            <rFont val="Tahoma"/>
            <family val="2"/>
          </rPr>
          <t>Counted.  This is a count of the lines of source code that you included from a reuse library.</t>
        </r>
        <r>
          <rPr>
            <sz val="8"/>
            <color indexed="81"/>
            <rFont val="Tahoma"/>
            <family val="2"/>
          </rPr>
          <t xml:space="preserve">
</t>
        </r>
      </text>
    </comment>
    <comment ref="D116" authorId="0" shapeId="0" xr:uid="{00000000-0006-0000-0200-000006000000}">
      <text>
        <r>
          <rPr>
            <b/>
            <sz val="8"/>
            <color indexed="81"/>
            <rFont val="Tahoma"/>
            <family val="2"/>
          </rPr>
          <t>A+M.  This is calculated as the number of added lines of code plus the number of lines of code modified from the base.</t>
        </r>
      </text>
    </comment>
    <comment ref="C117" authorId="1" shapeId="0" xr:uid="{00000000-0006-0000-0200-000007000000}">
      <text>
        <r>
          <rPr>
            <sz val="10"/>
            <color indexed="8"/>
            <rFont val="Arial"/>
            <family val="2"/>
          </rPr>
          <t xml:space="preserve">Estimate the number of lines of code of this assignment.
</t>
        </r>
      </text>
    </comment>
    <comment ref="D117" authorId="1" shapeId="0" xr:uid="{00000000-0006-0000-0200-000008000000}">
      <text>
        <r>
          <rPr>
            <sz val="10"/>
            <color indexed="8"/>
            <rFont val="Arial"/>
            <family val="2"/>
          </rPr>
          <t>Measured.  This is the total lines of code at the completion of the assignment.</t>
        </r>
      </text>
    </comment>
    <comment ref="D118" authorId="0" shapeId="0" xr:uid="{00000000-0006-0000-0200-000009000000}">
      <text>
        <r>
          <rPr>
            <b/>
            <sz val="8"/>
            <color indexed="81"/>
            <rFont val="Tahoma"/>
            <family val="2"/>
          </rPr>
          <t>Counted.    This is a count of the lines of code in the assignment that have been placed into a reuse library.</t>
        </r>
      </text>
    </comment>
    <comment ref="C130" authorId="1" shapeId="0" xr:uid="{00000000-0006-0000-0200-00000A000000}">
      <text>
        <r>
          <rPr>
            <sz val="10"/>
            <color indexed="8"/>
            <rFont val="Arial"/>
            <family val="2"/>
          </rPr>
          <t xml:space="preserve">Estimate how much time you plan to expend on this assignment.
</t>
        </r>
      </text>
    </comment>
    <comment ref="F283" authorId="0" shapeId="0" xr:uid="{00000000-0006-0000-0200-00000B000000}">
      <text>
        <r>
          <rPr>
            <b/>
            <sz val="8"/>
            <color indexed="81"/>
            <rFont val="Tahoma"/>
            <family val="2"/>
          </rPr>
          <t>BA + NO</t>
        </r>
        <r>
          <rPr>
            <sz val="8"/>
            <color indexed="81"/>
            <rFont val="Tahoma"/>
            <family val="2"/>
          </rPr>
          <t xml:space="preserve">
</t>
        </r>
      </text>
    </comment>
    <comment ref="F284" authorId="0" shapeId="0" xr:uid="{00000000-0006-0000-0200-00000C000000}">
      <text>
        <r>
          <rPr>
            <b/>
            <sz val="8"/>
            <color indexed="81"/>
            <rFont val="Tahoma"/>
            <family val="2"/>
          </rPr>
          <t>Ensure actual LOC significantly correlates with estimated LOC.  If not, use 0.</t>
        </r>
      </text>
    </comment>
    <comment ref="F285" authorId="0" shapeId="0" xr:uid="{00000000-0006-0000-0200-00000D000000}">
      <text>
        <r>
          <rPr>
            <b/>
            <sz val="8"/>
            <color indexed="81"/>
            <rFont val="Tahoma"/>
            <family val="2"/>
          </rPr>
          <t>Ensure actual LOC significantly correlates with estimated LOC.  If not, use 1.</t>
        </r>
      </text>
    </comment>
    <comment ref="F286" authorId="0" shapeId="0" xr:uid="{00000000-0006-0000-0200-00000E000000}">
      <text>
        <r>
          <rPr>
            <b/>
            <sz val="8"/>
            <color indexed="81"/>
            <rFont val="Tahoma"/>
            <family val="2"/>
          </rPr>
          <t>B0 + B1*(P+M)</t>
        </r>
      </text>
    </comment>
    <comment ref="F287" authorId="0" shapeId="0" xr:uid="{00000000-0006-0000-0200-00000F000000}">
      <text>
        <r>
          <rPr>
            <b/>
            <sz val="8"/>
            <color indexed="81"/>
            <rFont val="Tahoma"/>
            <family val="2"/>
          </rPr>
          <t>N+B-D-M+R</t>
        </r>
        <r>
          <rPr>
            <sz val="8"/>
            <color indexed="81"/>
            <rFont val="Tahoma"/>
            <family val="2"/>
          </rPr>
          <t xml:space="preserve">
</t>
        </r>
      </text>
    </comment>
    <comment ref="F289" authorId="0" shapeId="0" xr:uid="{00000000-0006-0000-0200-000010000000}">
      <text>
        <r>
          <rPr>
            <b/>
            <sz val="8"/>
            <color indexed="81"/>
            <rFont val="Tahoma"/>
            <family val="2"/>
          </rPr>
          <t>Not applicable if actual LOC is not significantly correlated with estimated LOC</t>
        </r>
      </text>
    </comment>
  </commentList>
</comments>
</file>

<file path=xl/sharedStrings.xml><?xml version="1.0" encoding="utf-8"?>
<sst xmlns="http://schemas.openxmlformats.org/spreadsheetml/2006/main" count="663" uniqueCount="411">
  <si>
    <t>CS312-- Software Engineering</t>
  </si>
  <si>
    <t>Assignment:</t>
  </si>
  <si>
    <t>Due date:</t>
  </si>
  <si>
    <t xml:space="preserve"> 12:00 Noon</t>
  </si>
  <si>
    <t>Name of this  file:</t>
  </si>
  <si>
    <t>1.xls</t>
  </si>
  <si>
    <t>Objective:</t>
  </si>
  <si>
    <t>To gain experience using a rudimentary process model</t>
  </si>
  <si>
    <t>Write a program to input* a set of n numbers and</t>
  </si>
  <si>
    <t>1)  calculate and print the average of the set</t>
  </si>
  <si>
    <t>2)  calculate and print the standard deviation** of the set</t>
  </si>
  <si>
    <t>3)  calculate and print the median*** of the set</t>
  </si>
  <si>
    <t>* Input = read from either file or keyboard, your choice</t>
  </si>
  <si>
    <t>** The median for an even number of items is the average of the two midpoint values when the items are arranged in sorted order; the median for an odd number of items is the middle value when the items are arranged in sorted order.</t>
  </si>
  <si>
    <t>Notes on Requirements:</t>
  </si>
  <si>
    <t xml:space="preserve"> - Your program shall be capable of processing up to (and including) 100 entries.</t>
  </si>
  <si>
    <t xml:space="preserve"> - Your program shall print either valid numbers or meaningful error messages, where appropriate.</t>
  </si>
  <si>
    <t xml:space="preserve"> - Use the following data to test your program:</t>
  </si>
  <si>
    <t>Test Set 1</t>
  </si>
  <si>
    <t>Test Set 2</t>
  </si>
  <si>
    <t>Test Set 3</t>
  </si>
  <si>
    <t>Notes on Process:</t>
  </si>
  <si>
    <t xml:space="preserve"> - Follow the process in the "Process" worksheet for this assignment.</t>
  </si>
  <si>
    <t xml:space="preserve"> - This homework assignment is be accomplished individually</t>
  </si>
  <si>
    <t xml:space="preserve"> - Ensure you follow the course coding and counting standards.</t>
  </si>
  <si>
    <t xml:space="preserve"> - In following the script for PSP, you need not use a pure waterfall lifecycle; you are welcome to use any development lifecycle as long as you document in chronological order on your time recording log the phase activities you enacted (together with the duration of each activity) to accomplish the homework.  If you use a waterfall approach, your time recording log would show plan-design-code-compile-test-postmortem activities.  If you use a design-a-little/code-a-little/test-a-little approach, your time recording log might show plan-design-code-compile-test-code-compile-test-etc.</t>
  </si>
  <si>
    <t xml:space="preserve"> - Be honest in your data.  Your grade depends on how you follow the process, not on the speed of your work or the number of defects found.</t>
  </si>
  <si>
    <t>Deliverables:</t>
  </si>
  <si>
    <t xml:space="preserve"> - Complete all cells highlighted in yellow.  When submitting your assignment, please upload the entire spreadsheet to your homework submission area on OneDrive.   </t>
  </si>
  <si>
    <t xml:space="preserve"> - Paste your source code and test results in the appropriately marked areas herein.</t>
  </si>
  <si>
    <t xml:space="preserve"> - When complete, upload the spreadsheet to OneDrive</t>
  </si>
  <si>
    <t xml:space="preserve"> - log on to WebCT</t>
  </si>
  <si>
    <t xml:space="preserve"> - select the icon titled "Homework Turn-in"</t>
  </si>
  <si>
    <t xml:space="preserve"> - click on the table entry that says "[Edit]".  This is your private submission area; everyone has a different area.</t>
  </si>
  <si>
    <t xml:space="preserve"> - Click on the button titled "upload", then the button titled "Browse".  A dialog box will pop up showing the structure of the files on your client computer.  Select the Excel file you want to upload.  (Please retain the original filename.)  Note that WebCT shows files with an HTML extension by default; you'll need to change the file chooser to *.* to see all the files in your directories.  Click the "OK" button and follow the directions.  WebCT will indicate when your fill has been successfully uploaded.  Please do not create a separate subdirectory for your homework.</t>
  </si>
  <si>
    <t xml:space="preserve"> - I will download your file, grade it, and return it to your assignment download area.</t>
  </si>
  <si>
    <t>Process Script</t>
  </si>
  <si>
    <t>Entry</t>
  </si>
  <si>
    <t xml:space="preserve"> - Problem description</t>
  </si>
  <si>
    <t xml:space="preserve"> - Defect standard type</t>
  </si>
  <si>
    <t>Type:</t>
  </si>
  <si>
    <t>Defects resulting from problems with:</t>
  </si>
  <si>
    <t>Documentation</t>
  </si>
  <si>
    <t>comments, message</t>
  </si>
  <si>
    <t>Syntax</t>
  </si>
  <si>
    <t>spelling, punctuation, typos, improper programming language grammar</t>
  </si>
  <si>
    <t>Build, package</t>
  </si>
  <si>
    <t>change management, library, version control</t>
  </si>
  <si>
    <t>Assignment</t>
  </si>
  <si>
    <t>declaration, duplicate names, scope, limits</t>
  </si>
  <si>
    <t>Interface</t>
  </si>
  <si>
    <t>module calls and references, user formats</t>
  </si>
  <si>
    <t>Checking</t>
  </si>
  <si>
    <t>error messages, inadequate bound/type/format checking</t>
  </si>
  <si>
    <t>Data</t>
  </si>
  <si>
    <t>structure, content</t>
  </si>
  <si>
    <t>Function</t>
  </si>
  <si>
    <t>logic, pointers, loops, recursion, computation, functional defects</t>
  </si>
  <si>
    <t>System</t>
  </si>
  <si>
    <t>configuration, timing, memory</t>
  </si>
  <si>
    <t>Environment</t>
  </si>
  <si>
    <t>programming tools</t>
  </si>
  <si>
    <t>Tasks</t>
  </si>
  <si>
    <t>1. Planning</t>
  </si>
  <si>
    <t xml:space="preserve"> - Determine initial expected results</t>
  </si>
  <si>
    <t xml:space="preserve"> - Estimate and record "planned" statistics</t>
  </si>
  <si>
    <t xml:space="preserve"> n. Record time spent planning</t>
  </si>
  <si>
    <t>2. Development</t>
  </si>
  <si>
    <t xml:space="preserve"> - Design; log time spent</t>
  </si>
  <si>
    <t xml:space="preserve"> - Code; fix and log all defects found; log time spent</t>
  </si>
  <si>
    <t xml:space="preserve"> - Compile; fix and log all defects found; log time spent</t>
  </si>
  <si>
    <t xml:space="preserve"> - Test; update expected results as necessary; fix and log all defects found; log time spent</t>
  </si>
  <si>
    <t xml:space="preserve"> n. Record actual results; attach source code</t>
  </si>
  <si>
    <t>3. Post Mortem</t>
  </si>
  <si>
    <t xml:space="preserve"> - Calculate and record "actual" process statistics</t>
  </si>
  <si>
    <t>Exit</t>
  </si>
  <si>
    <t xml:space="preserve"> - tested program</t>
  </si>
  <si>
    <t xml:space="preserve"> - completed worksheet</t>
  </si>
  <si>
    <t>Quality checks</t>
  </si>
  <si>
    <t>General</t>
  </si>
  <si>
    <t>Are all regions highlighted in yellow complete?</t>
  </si>
  <si>
    <t>Does the worksheet reflect a faithful record of information?</t>
  </si>
  <si>
    <t>Has this assignment been uploaded to OneDrive as a single file with the appropriate file name?</t>
  </si>
  <si>
    <t>Project Plan Summary</t>
  </si>
  <si>
    <t>Was the planned time and size determined before development and not altered after development?</t>
  </si>
  <si>
    <t>Were initial "expected results" calculated before coding began?</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</si>
  <si>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</si>
  <si>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</si>
  <si>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</si>
  <si>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</si>
  <si>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</si>
  <si>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</si>
  <si>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</si>
  <si>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Defect Log</t>
  </si>
  <si>
    <t>Is each defect accompanied by a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</si>
  <si>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</si>
  <si>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</si>
  <si>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</si>
  <si>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Test Report</t>
  </si>
  <si>
    <t>Are actual results included in a readable format?</t>
  </si>
  <si>
    <t xml:space="preserve">Do actual results support expected results?  </t>
  </si>
  <si>
    <t>Source Code</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</si>
  <si>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</si>
  <si>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</si>
  <si>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</si>
  <si>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</si>
  <si>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</si>
  <si>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Name:</t>
  </si>
  <si>
    <t>Shagufta Anjum</t>
  </si>
  <si>
    <t>Roll No:</t>
  </si>
  <si>
    <t>19XJ1A0568</t>
  </si>
  <si>
    <t>Language</t>
  </si>
  <si>
    <t>C++</t>
  </si>
  <si>
    <t xml:space="preserve">Changes have been made to 1.xls since the last homework submission:  </t>
  </si>
  <si>
    <t>Due Date:</t>
  </si>
  <si>
    <t>Name of file:</t>
  </si>
  <si>
    <t>Table of Contents</t>
  </si>
  <si>
    <t xml:space="preserve">go to </t>
  </si>
  <si>
    <t>Instructor Assessment:</t>
  </si>
  <si>
    <t>Time Log</t>
  </si>
  <si>
    <t>Size Estimation</t>
  </si>
  <si>
    <t>go to</t>
  </si>
  <si>
    <t>Task Plan</t>
  </si>
  <si>
    <t>Schedule</t>
  </si>
  <si>
    <t>Operational Scenario</t>
  </si>
  <si>
    <t>Functional Specification</t>
  </si>
  <si>
    <t>Lessons Learned</t>
  </si>
  <si>
    <t>LOC Counting Std</t>
  </si>
  <si>
    <t>LOC Coding Std</t>
  </si>
  <si>
    <t>Conceptual Design</t>
  </si>
  <si>
    <t>Review Checklists</t>
  </si>
  <si>
    <t>Operational Spec</t>
  </si>
  <si>
    <t>Functional Spec</t>
  </si>
  <si>
    <t>Logic Spec</t>
  </si>
  <si>
    <t>State spec</t>
  </si>
  <si>
    <t>Instructor Assessment</t>
  </si>
  <si>
    <t>Aspect</t>
  </si>
  <si>
    <t>Criteria</t>
  </si>
  <si>
    <t>Possible Score</t>
  </si>
  <si>
    <t>Score</t>
  </si>
  <si>
    <t>Comment</t>
  </si>
  <si>
    <t>Process</t>
  </si>
  <si>
    <t>Project Plan</t>
  </si>
  <si>
    <t>Source</t>
  </si>
  <si>
    <t>Design</t>
  </si>
  <si>
    <t>Product</t>
  </si>
  <si>
    <t>Coding Standards</t>
  </si>
  <si>
    <t>Rqmts met</t>
  </si>
  <si>
    <t>Total</t>
  </si>
  <si>
    <t>Standards</t>
  </si>
  <si>
    <t>Start date:</t>
  </si>
  <si>
    <t>End date:</t>
  </si>
  <si>
    <t>Phases:</t>
  </si>
  <si>
    <t>Planning</t>
  </si>
  <si>
    <t>Code</t>
  </si>
  <si>
    <t>Compile</t>
  </si>
  <si>
    <t>Test</t>
  </si>
  <si>
    <t>Postmortem</t>
  </si>
  <si>
    <t>Design Review</t>
  </si>
  <si>
    <t>Code Review</t>
  </si>
  <si>
    <t>Defect Types:</t>
  </si>
  <si>
    <t>Build, Package</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</si>
  <si>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</si>
  <si>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</si>
  <si>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</si>
  <si>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</si>
  <si>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</si>
  <si>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</si>
  <si>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</si>
  <si>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</si>
  <si>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</si>
  <si>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</si>
  <si>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</si>
  <si>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</si>
  <si>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</si>
  <si>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</si>
  <si>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</si>
  <si>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</si>
  <si>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</si>
  <si>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</si>
  <si>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</si>
  <si>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</si>
  <si>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</si>
  <si>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</si>
  <si>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</si>
  <si>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</si>
  <si>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</si>
  <si>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</si>
  <si>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</si>
  <si>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</si>
  <si>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</si>
  <si>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</si>
  <si>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</si>
  <si>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</si>
  <si>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</si>
  <si>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</si>
  <si>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</si>
  <si>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</si>
  <si>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</si>
  <si>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</si>
  <si>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</si>
  <si>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</si>
  <si>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</si>
  <si>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t>Total New Reused</t>
  </si>
  <si>
    <t>To Date %</t>
  </si>
  <si>
    <t>Time In Phase (minutes)</t>
  </si>
  <si>
    <t>TOTAL</t>
  </si>
  <si>
    <t>Defects Injected</t>
  </si>
  <si>
    <t>TOTAL DEVELOPMENT</t>
  </si>
  <si>
    <t>Defects Removed</t>
  </si>
  <si>
    <t>AFTER DEVELOPMENT</t>
  </si>
  <si>
    <t>go to Table of Contents</t>
  </si>
  <si>
    <t>Date</t>
  </si>
  <si>
    <t>Start</t>
  </si>
  <si>
    <t>Stop</t>
  </si>
  <si>
    <t>Interrupt</t>
  </si>
  <si>
    <t>Delta</t>
  </si>
  <si>
    <t>Phase</t>
  </si>
  <si>
    <t>Comments</t>
  </si>
  <si>
    <t>Determined the expected results</t>
  </si>
  <si>
    <t>Decided on the environment and algorithms to use</t>
  </si>
  <si>
    <t>Designed the functions to be used</t>
  </si>
  <si>
    <t>Design of I/O method</t>
  </si>
  <si>
    <t>Coding I/O process</t>
  </si>
  <si>
    <t>Coding the mean and median functions</t>
  </si>
  <si>
    <t>Debugging errors</t>
  </si>
  <si>
    <t>Testing mean and median functions</t>
  </si>
  <si>
    <t>Coding Std dev function</t>
  </si>
  <si>
    <t>Testing Std dev function</t>
  </si>
  <si>
    <t>Fixing logic errors</t>
  </si>
  <si>
    <t>Testing I/O and all functions</t>
  </si>
  <si>
    <t>Added error messages</t>
  </si>
  <si>
    <t>Recorded final results</t>
  </si>
  <si>
    <t>Recorded actual statistics</t>
  </si>
  <si>
    <t>Number</t>
  </si>
  <si>
    <t>Type</t>
  </si>
  <si>
    <t>Inject</t>
  </si>
  <si>
    <t>Remove</t>
  </si>
  <si>
    <t>Fix Time</t>
  </si>
  <si>
    <t>Fix Defect</t>
  </si>
  <si>
    <t>Description</t>
  </si>
  <si>
    <t>Converting string to float</t>
  </si>
  <si>
    <t>Error in returning pointer from array</t>
  </si>
  <si>
    <t>Error in loop statement</t>
  </si>
  <si>
    <t>Opening file</t>
  </si>
  <si>
    <t>Error in formula of standard deviation</t>
  </si>
  <si>
    <t>Input array type</t>
  </si>
  <si>
    <t>Input type and file format checking</t>
  </si>
  <si>
    <t>Assignment of pointer to float</t>
  </si>
  <si>
    <t>Size Estimate</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</si>
  <si>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</si>
  <si>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</si>
  <si>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</si>
  <si>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</si>
  <si>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</si>
  <si>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</si>
  <si>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</si>
  <si>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</si>
  <si>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</si>
  <si>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</si>
  <si>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</si>
  <si>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</si>
  <si>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</si>
  <si>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</si>
  <si>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Reused Total (R)</t>
  </si>
  <si>
    <t>Calculations</t>
  </si>
  <si>
    <r>
      <t>Regression Parm (B</t>
    </r>
    <r>
      <rPr>
        <vertAlign val="subscript"/>
        <sz val="10"/>
        <rFont val="Arial"/>
        <family val="2"/>
      </rPr>
      <t>0</t>
    </r>
    <r>
      <rPr>
        <sz val="10"/>
        <rFont val="Arial"/>
      </rPr>
      <t>)</t>
    </r>
  </si>
  <si>
    <r>
      <t>Regression Parm (B</t>
    </r>
    <r>
      <rPr>
        <vertAlign val="subscript"/>
        <sz val="10"/>
        <rFont val="Arial"/>
        <family val="2"/>
      </rPr>
      <t>1</t>
    </r>
    <r>
      <rPr>
        <sz val="10"/>
        <rFont val="Arial"/>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</si>
  <si>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</si>
  <si>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</si>
  <si>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</si>
  <si>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</si>
  <si>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</si>
  <si>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</si>
  <si>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</si>
  <si>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</si>
  <si>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</si>
  <si>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</si>
  <si>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</si>
  <si>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t>LOCE</t>
  </si>
  <si>
    <t>LOCA</t>
  </si>
  <si>
    <t>T</t>
  </si>
  <si>
    <t>2A</t>
  </si>
  <si>
    <t>3A</t>
  </si>
  <si>
    <t>4A</t>
  </si>
  <si>
    <t>5A</t>
  </si>
  <si>
    <t>LOCE x LOC A</t>
  </si>
  <si>
    <t>B0=</t>
  </si>
  <si>
    <t>B1=</t>
  </si>
  <si>
    <t>LOCE x T</t>
  </si>
  <si>
    <t>LOCA x T</t>
  </si>
  <si>
    <t>Duration Calculation Method:</t>
  </si>
  <si>
    <t>Task</t>
  </si>
  <si>
    <t>#</t>
  </si>
  <si>
    <t>Name</t>
  </si>
  <si>
    <t>Minutes</t>
  </si>
  <si>
    <t>Planned Value</t>
  </si>
  <si>
    <t>Cumulative Minutes</t>
  </si>
  <si>
    <t>Cumulative Planned Minutes</t>
  </si>
  <si>
    <t>Earned Value</t>
  </si>
  <si>
    <t>Cum. Earned Value</t>
  </si>
  <si>
    <t>Day #</t>
  </si>
  <si>
    <t>Direct Minutes</t>
  </si>
  <si>
    <t>Cumulative Planned Value</t>
  </si>
  <si>
    <t>Direct Hours</t>
  </si>
  <si>
    <t>Cumulative Earned Value</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</si>
  <si>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</si>
  <si>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</si>
  <si>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</si>
  <si>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</si>
  <si>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</si>
  <si>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</si>
  <si>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</si>
  <si>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</si>
  <si>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</si>
  <si>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</si>
  <si>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</si>
  <si>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</si>
  <si>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</si>
  <si>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</si>
  <si>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Expected Results:</t>
  </si>
  <si>
    <t>average =</t>
  </si>
  <si>
    <t>std =</t>
  </si>
  <si>
    <t>median =</t>
  </si>
  <si>
    <t>Actual results:</t>
  </si>
  <si>
    <t xml:space="preserve">Test Set 1: </t>
  </si>
  <si>
    <t xml:space="preserve">Average = </t>
  </si>
  <si>
    <t xml:space="preserve">Median = </t>
  </si>
  <si>
    <t>Standard Deviation =</t>
  </si>
  <si>
    <t>Test Set 2:</t>
  </si>
  <si>
    <t xml:space="preserve">Standard Deviation = </t>
  </si>
  <si>
    <t>Average =</t>
  </si>
  <si>
    <t xml:space="preserve"> </t>
  </si>
  <si>
    <t xml:space="preserve">standard Deviation = </t>
  </si>
  <si>
    <t>End Test Report</t>
  </si>
  <si>
    <t>Problems of Importance</t>
  </si>
  <si>
    <t>Checking for appropriate input</t>
  </si>
  <si>
    <t>Planning each function required and utility code in the planning phase</t>
  </si>
  <si>
    <t>Using correct data structures and variable datatypes</t>
  </si>
  <si>
    <t>Proposal for Improvements</t>
  </si>
  <si>
    <t>Plan for smaller errors in advance - for example, errors in type conversion, loops, etc.</t>
  </si>
  <si>
    <t>Be familiar with syntax in advance</t>
  </si>
  <si>
    <t>Notes and Comments</t>
  </si>
  <si>
    <t>Paste source code here.  (1) copy your code to the clipboard, 2) click on the "PASTE ME" cell, 3) paste.)</t>
  </si>
  <si>
    <r>
      <t>#include</t>
    </r>
    <r>
      <rPr>
        <sz val="11"/>
        <color rgb="FFCCCAC2"/>
        <rFont val="Consolas"/>
        <charset val="1"/>
      </rPr>
      <t xml:space="preserve"> </t>
    </r>
    <r>
      <rPr>
        <sz val="11"/>
        <color rgb="FFD5FF80"/>
        <rFont val="Consolas"/>
        <charset val="1"/>
      </rPr>
      <t>&lt;iostream&gt;</t>
    </r>
  </si>
  <si>
    <r>
      <t>#include</t>
    </r>
    <r>
      <rPr>
        <sz val="11"/>
        <color rgb="FFCCCAC2"/>
        <rFont val="Consolas"/>
        <charset val="1"/>
      </rPr>
      <t xml:space="preserve"> </t>
    </r>
    <r>
      <rPr>
        <sz val="11"/>
        <color rgb="FFD5FF80"/>
        <rFont val="Consolas"/>
        <charset val="1"/>
      </rPr>
      <t>&lt;fstream&gt;</t>
    </r>
  </si>
  <si>
    <r>
      <t>#include</t>
    </r>
    <r>
      <rPr>
        <sz val="11"/>
        <color rgb="FFCCCAC2"/>
        <rFont val="Consolas"/>
        <charset val="1"/>
      </rPr>
      <t xml:space="preserve"> </t>
    </r>
    <r>
      <rPr>
        <sz val="11"/>
        <color rgb="FFD5FF80"/>
        <rFont val="Consolas"/>
        <charset val="1"/>
      </rPr>
      <t>&lt;cmath&gt;</t>
    </r>
  </si>
  <si>
    <r>
      <t>#include</t>
    </r>
    <r>
      <rPr>
        <sz val="11"/>
        <color rgb="FFCCCAC2"/>
        <rFont val="Consolas"/>
        <charset val="1"/>
      </rPr>
      <t xml:space="preserve"> </t>
    </r>
    <r>
      <rPr>
        <sz val="11"/>
        <color rgb="FFD5FF80"/>
        <rFont val="Consolas"/>
        <charset val="1"/>
      </rPr>
      <t>&lt;algorithm&gt;</t>
    </r>
  </si>
  <si>
    <r>
      <t>using</t>
    </r>
    <r>
      <rPr>
        <sz val="11"/>
        <color rgb="FFCCCAC2"/>
        <rFont val="Consolas"/>
        <charset val="1"/>
      </rPr>
      <t xml:space="preserve"> </t>
    </r>
    <r>
      <rPr>
        <sz val="11"/>
        <color rgb="FFFFAD66"/>
        <rFont val="Consolas"/>
        <charset val="1"/>
      </rPr>
      <t>namespace</t>
    </r>
    <r>
      <rPr>
        <sz val="11"/>
        <color rgb="FFCCCAC2"/>
        <rFont val="Consolas"/>
        <charset val="1"/>
      </rPr>
      <t xml:space="preserve"> </t>
    </r>
    <r>
      <rPr>
        <sz val="11"/>
        <color rgb="FF73D0FF"/>
        <rFont val="Consolas"/>
        <charset val="1"/>
      </rPr>
      <t>std</t>
    </r>
    <r>
      <rPr>
        <sz val="11"/>
        <color rgb="FFCCCAC2"/>
        <rFont val="Consolas"/>
        <charset val="1"/>
      </rPr>
      <t>;</t>
    </r>
  </si>
  <si>
    <t>// To diaply an array of numbers</t>
  </si>
  <si>
    <r>
      <t>void</t>
    </r>
    <r>
      <rPr>
        <sz val="11"/>
        <color rgb="FFCCCAC2"/>
        <rFont val="Consolas"/>
        <charset val="1"/>
      </rPr>
      <t xml:space="preserve"> </t>
    </r>
    <r>
      <rPr>
        <sz val="11"/>
        <color rgb="FFFFD173"/>
        <rFont val="Consolas"/>
        <charset val="1"/>
      </rPr>
      <t>show</t>
    </r>
    <r>
      <rPr>
        <sz val="11"/>
        <color rgb="FFCCCAC2"/>
        <rFont val="Consolas"/>
        <charset val="1"/>
      </rPr>
      <t>(</t>
    </r>
    <r>
      <rPr>
        <sz val="11"/>
        <color rgb="FFFFAD66"/>
        <rFont val="Consolas"/>
        <charset val="1"/>
      </rPr>
      <t>float*</t>
    </r>
    <r>
      <rPr>
        <sz val="11"/>
        <color rgb="FFDFBFFF"/>
        <rFont val="Consolas"/>
        <charset val="1"/>
      </rPr>
      <t xml:space="preserve"> nums</t>
    </r>
    <r>
      <rPr>
        <sz val="11"/>
        <color rgb="FFCCCAC2"/>
        <rFont val="Consolas"/>
        <charset val="1"/>
      </rPr>
      <t>,</t>
    </r>
    <r>
      <rPr>
        <sz val="11"/>
        <color rgb="FFDFBFFF"/>
        <rFont val="Consolas"/>
        <charset val="1"/>
      </rPr>
      <t xml:space="preserve"> </t>
    </r>
    <r>
      <rPr>
        <sz val="11"/>
        <color rgb="FFFFAD66"/>
        <rFont val="Consolas"/>
        <charset val="1"/>
      </rPr>
      <t>int</t>
    </r>
    <r>
      <rPr>
        <sz val="11"/>
        <color rgb="FFDFBFFF"/>
        <rFont val="Consolas"/>
        <charset val="1"/>
      </rPr>
      <t xml:space="preserve"> count</t>
    </r>
    <r>
      <rPr>
        <sz val="11"/>
        <color rgb="FFCCCAC2"/>
        <rFont val="Consolas"/>
        <charset val="1"/>
      </rPr>
      <t>){</t>
    </r>
  </si>
  <si>
    <r>
      <t xml:space="preserve">    </t>
    </r>
    <r>
      <rPr>
        <sz val="11"/>
        <color rgb="FFFFAD66"/>
        <rFont val="Consolas"/>
        <charset val="1"/>
      </rPr>
      <t>for</t>
    </r>
    <r>
      <rPr>
        <sz val="11"/>
        <color rgb="FFCCCAC2"/>
        <rFont val="Consolas"/>
        <charset val="1"/>
      </rPr>
      <t xml:space="preserve"> (</t>
    </r>
    <r>
      <rPr>
        <sz val="11"/>
        <color rgb="FFFFAD66"/>
        <rFont val="Consolas"/>
        <charset val="1"/>
      </rPr>
      <t>int</t>
    </r>
    <r>
      <rPr>
        <sz val="11"/>
        <color rgb="FFCCCAC2"/>
        <rFont val="Consolas"/>
        <charset val="1"/>
      </rPr>
      <t xml:space="preserve"> i</t>
    </r>
    <r>
      <rPr>
        <sz val="11"/>
        <color rgb="FFF29E74"/>
        <rFont val="Consolas"/>
        <charset val="1"/>
      </rPr>
      <t>=</t>
    </r>
    <r>
      <rPr>
        <sz val="11"/>
        <color rgb="FFDFBFFF"/>
        <rFont val="Consolas"/>
        <charset val="1"/>
      </rPr>
      <t>0</t>
    </r>
    <r>
      <rPr>
        <sz val="11"/>
        <color rgb="FFCCCAC2"/>
        <rFont val="Consolas"/>
        <charset val="1"/>
      </rPr>
      <t>; i</t>
    </r>
    <r>
      <rPr>
        <sz val="11"/>
        <color rgb="FFF29E74"/>
        <rFont val="Consolas"/>
        <charset val="1"/>
      </rPr>
      <t>&lt;</t>
    </r>
    <r>
      <rPr>
        <sz val="11"/>
        <color rgb="FFDFBFFF"/>
        <rFont val="Consolas"/>
        <charset val="1"/>
      </rPr>
      <t>count</t>
    </r>
    <r>
      <rPr>
        <sz val="11"/>
        <color rgb="FFCCCAC2"/>
        <rFont val="Consolas"/>
        <charset val="1"/>
      </rPr>
      <t>; i</t>
    </r>
    <r>
      <rPr>
        <sz val="11"/>
        <color rgb="FFF29E74"/>
        <rFont val="Consolas"/>
        <charset val="1"/>
      </rPr>
      <t>++</t>
    </r>
    <r>
      <rPr>
        <sz val="11"/>
        <color rgb="FFCCCAC2"/>
        <rFont val="Consolas"/>
        <charset val="1"/>
      </rPr>
      <t>){</t>
    </r>
  </si>
  <si>
    <r>
      <t xml:space="preserve">        cout </t>
    </r>
    <r>
      <rPr>
        <sz val="11"/>
        <color rgb="FFF29E74"/>
        <rFont val="Consolas"/>
        <charset val="1"/>
      </rPr>
      <t>&lt;&lt;</t>
    </r>
    <r>
      <rPr>
        <sz val="11"/>
        <color rgb="FFCCCAC2"/>
        <rFont val="Consolas"/>
        <charset val="1"/>
      </rPr>
      <t xml:space="preserve"> </t>
    </r>
    <r>
      <rPr>
        <sz val="11"/>
        <color rgb="FFDFBFFF"/>
        <rFont val="Consolas"/>
        <charset val="1"/>
      </rPr>
      <t>nums</t>
    </r>
    <r>
      <rPr>
        <sz val="11"/>
        <color rgb="FFCCCAC2"/>
        <rFont val="Consolas"/>
        <charset val="1"/>
      </rPr>
      <t xml:space="preserve">[i] </t>
    </r>
    <r>
      <rPr>
        <sz val="11"/>
        <color rgb="FFF29E74"/>
        <rFont val="Consolas"/>
        <charset val="1"/>
      </rPr>
      <t>&lt;&lt;</t>
    </r>
    <r>
      <rPr>
        <sz val="11"/>
        <color rgb="FFCCCAC2"/>
        <rFont val="Consolas"/>
        <charset val="1"/>
      </rPr>
      <t xml:space="preserve"> </t>
    </r>
    <r>
      <rPr>
        <sz val="11"/>
        <color rgb="FFD5FF80"/>
        <rFont val="Consolas"/>
        <charset val="1"/>
      </rPr>
      <t>" "</t>
    </r>
    <r>
      <rPr>
        <sz val="11"/>
        <color rgb="FFCCCAC2"/>
        <rFont val="Consolas"/>
        <charset val="1"/>
      </rPr>
      <t>;</t>
    </r>
  </si>
  <si>
    <t>    }</t>
  </si>
  <si>
    <r>
      <t xml:space="preserve">    cout </t>
    </r>
    <r>
      <rPr>
        <sz val="11"/>
        <color rgb="FFF29E74"/>
        <rFont val="Consolas"/>
        <charset val="1"/>
      </rPr>
      <t>&lt;&lt;</t>
    </r>
    <r>
      <rPr>
        <sz val="11"/>
        <color rgb="FFCCCAC2"/>
        <rFont val="Consolas"/>
        <charset val="1"/>
      </rPr>
      <t xml:space="preserve"> endl;</t>
    </r>
  </si>
  <si>
    <t>}</t>
  </si>
  <si>
    <t>// To calculate mean</t>
  </si>
  <si>
    <r>
      <t>float</t>
    </r>
    <r>
      <rPr>
        <sz val="11"/>
        <color rgb="FFCCCAC2"/>
        <rFont val="Consolas"/>
        <charset val="1"/>
      </rPr>
      <t xml:space="preserve"> </t>
    </r>
    <r>
      <rPr>
        <sz val="11"/>
        <color rgb="FFFFD173"/>
        <rFont val="Consolas"/>
        <charset val="1"/>
      </rPr>
      <t>mean</t>
    </r>
    <r>
      <rPr>
        <sz val="11"/>
        <color rgb="FFCCCAC2"/>
        <rFont val="Consolas"/>
        <charset val="1"/>
      </rPr>
      <t>(</t>
    </r>
    <r>
      <rPr>
        <sz val="11"/>
        <color rgb="FFFFAD66"/>
        <rFont val="Consolas"/>
        <charset val="1"/>
      </rPr>
      <t>float*</t>
    </r>
    <r>
      <rPr>
        <sz val="11"/>
        <color rgb="FFDFBFFF"/>
        <rFont val="Consolas"/>
        <charset val="1"/>
      </rPr>
      <t xml:space="preserve"> nums</t>
    </r>
    <r>
      <rPr>
        <sz val="11"/>
        <color rgb="FFCCCAC2"/>
        <rFont val="Consolas"/>
        <charset val="1"/>
      </rPr>
      <t>,</t>
    </r>
    <r>
      <rPr>
        <sz val="11"/>
        <color rgb="FFDFBFFF"/>
        <rFont val="Consolas"/>
        <charset val="1"/>
      </rPr>
      <t xml:space="preserve"> </t>
    </r>
    <r>
      <rPr>
        <sz val="11"/>
        <color rgb="FFFFAD66"/>
        <rFont val="Consolas"/>
        <charset val="1"/>
      </rPr>
      <t>int</t>
    </r>
    <r>
      <rPr>
        <sz val="11"/>
        <color rgb="FFDFBFFF"/>
        <rFont val="Consolas"/>
        <charset val="1"/>
      </rPr>
      <t xml:space="preserve"> count</t>
    </r>
    <r>
      <rPr>
        <sz val="11"/>
        <color rgb="FFCCCAC2"/>
        <rFont val="Consolas"/>
        <charset val="1"/>
      </rPr>
      <t>){</t>
    </r>
  </si>
  <si>
    <r>
      <t xml:space="preserve">    </t>
    </r>
    <r>
      <rPr>
        <sz val="11"/>
        <color rgb="FFFFAD66"/>
        <rFont val="Consolas"/>
        <charset val="1"/>
      </rPr>
      <t>float</t>
    </r>
    <r>
      <rPr>
        <sz val="11"/>
        <color rgb="FFCCCAC2"/>
        <rFont val="Consolas"/>
        <charset val="1"/>
      </rPr>
      <t xml:space="preserve"> sum</t>
    </r>
    <r>
      <rPr>
        <sz val="11"/>
        <color rgb="FFF29E74"/>
        <rFont val="Consolas"/>
        <charset val="1"/>
      </rPr>
      <t>=</t>
    </r>
    <r>
      <rPr>
        <sz val="11"/>
        <color rgb="FFDFBFFF"/>
        <rFont val="Consolas"/>
        <charset val="1"/>
      </rPr>
      <t>0</t>
    </r>
    <r>
      <rPr>
        <sz val="11"/>
        <color rgb="FFCCCAC2"/>
        <rFont val="Consolas"/>
        <charset val="1"/>
      </rPr>
      <t>;</t>
    </r>
  </si>
  <si>
    <r>
      <t xml:space="preserve">    </t>
    </r>
    <r>
      <rPr>
        <sz val="11"/>
        <color rgb="FFFFAD66"/>
        <rFont val="Consolas"/>
        <charset val="1"/>
      </rPr>
      <t>for</t>
    </r>
    <r>
      <rPr>
        <sz val="11"/>
        <color rgb="FFCCCAC2"/>
        <rFont val="Consolas"/>
        <charset val="1"/>
      </rPr>
      <t>(</t>
    </r>
    <r>
      <rPr>
        <sz val="11"/>
        <color rgb="FFFFAD66"/>
        <rFont val="Consolas"/>
        <charset val="1"/>
      </rPr>
      <t>int</t>
    </r>
    <r>
      <rPr>
        <sz val="11"/>
        <color rgb="FFCCCAC2"/>
        <rFont val="Consolas"/>
        <charset val="1"/>
      </rPr>
      <t xml:space="preserve"> i</t>
    </r>
    <r>
      <rPr>
        <sz val="11"/>
        <color rgb="FFF29E74"/>
        <rFont val="Consolas"/>
        <charset val="1"/>
      </rPr>
      <t>=</t>
    </r>
    <r>
      <rPr>
        <sz val="11"/>
        <color rgb="FFDFBFFF"/>
        <rFont val="Consolas"/>
        <charset val="1"/>
      </rPr>
      <t>0</t>
    </r>
    <r>
      <rPr>
        <sz val="11"/>
        <color rgb="FFCCCAC2"/>
        <rFont val="Consolas"/>
        <charset val="1"/>
      </rPr>
      <t>; i</t>
    </r>
    <r>
      <rPr>
        <sz val="11"/>
        <color rgb="FFF29E74"/>
        <rFont val="Consolas"/>
        <charset val="1"/>
      </rPr>
      <t>&lt;</t>
    </r>
    <r>
      <rPr>
        <sz val="11"/>
        <color rgb="FFDFBFFF"/>
        <rFont val="Consolas"/>
        <charset val="1"/>
      </rPr>
      <t>count</t>
    </r>
    <r>
      <rPr>
        <sz val="11"/>
        <color rgb="FFCCCAC2"/>
        <rFont val="Consolas"/>
        <charset val="1"/>
      </rPr>
      <t>; i</t>
    </r>
    <r>
      <rPr>
        <sz val="11"/>
        <color rgb="FFF29E74"/>
        <rFont val="Consolas"/>
        <charset val="1"/>
      </rPr>
      <t>++</t>
    </r>
    <r>
      <rPr>
        <sz val="11"/>
        <color rgb="FFCCCAC2"/>
        <rFont val="Consolas"/>
        <charset val="1"/>
      </rPr>
      <t>){</t>
    </r>
  </si>
  <si>
    <r>
      <t xml:space="preserve">        sum </t>
    </r>
    <r>
      <rPr>
        <sz val="11"/>
        <color rgb="FFF29E74"/>
        <rFont val="Consolas"/>
        <charset val="1"/>
      </rPr>
      <t>+=</t>
    </r>
    <r>
      <rPr>
        <sz val="11"/>
        <color rgb="FFCCCAC2"/>
        <rFont val="Consolas"/>
        <charset val="1"/>
      </rPr>
      <t xml:space="preserve"> </t>
    </r>
    <r>
      <rPr>
        <sz val="11"/>
        <color rgb="FFDFBFFF"/>
        <rFont val="Consolas"/>
        <charset val="1"/>
      </rPr>
      <t>nums</t>
    </r>
    <r>
      <rPr>
        <sz val="11"/>
        <color rgb="FFCCCAC2"/>
        <rFont val="Consolas"/>
        <charset val="1"/>
      </rPr>
      <t>[i];</t>
    </r>
  </si>
  <si>
    <r>
      <t xml:space="preserve">    </t>
    </r>
    <r>
      <rPr>
        <sz val="11"/>
        <color rgb="FFFFAD66"/>
        <rFont val="Consolas"/>
        <charset val="1"/>
      </rPr>
      <t>return</t>
    </r>
    <r>
      <rPr>
        <sz val="11"/>
        <color rgb="FFCCCAC2"/>
        <rFont val="Consolas"/>
        <charset val="1"/>
      </rPr>
      <t xml:space="preserve"> sum</t>
    </r>
    <r>
      <rPr>
        <sz val="11"/>
        <color rgb="FFF29E74"/>
        <rFont val="Consolas"/>
        <charset val="1"/>
      </rPr>
      <t>/</t>
    </r>
    <r>
      <rPr>
        <sz val="11"/>
        <color rgb="FFDFBFFF"/>
        <rFont val="Consolas"/>
        <charset val="1"/>
      </rPr>
      <t>count</t>
    </r>
    <r>
      <rPr>
        <sz val="11"/>
        <color rgb="FFCCCAC2"/>
        <rFont val="Consolas"/>
        <charset val="1"/>
      </rPr>
      <t>;</t>
    </r>
  </si>
  <si>
    <t>// To calculate median</t>
  </si>
  <si>
    <r>
      <t>float</t>
    </r>
    <r>
      <rPr>
        <sz val="11"/>
        <color rgb="FFCCCAC2"/>
        <rFont val="Consolas"/>
        <charset val="1"/>
      </rPr>
      <t xml:space="preserve"> </t>
    </r>
    <r>
      <rPr>
        <sz val="11"/>
        <color rgb="FFFFD173"/>
        <rFont val="Consolas"/>
        <charset val="1"/>
      </rPr>
      <t>median</t>
    </r>
    <r>
      <rPr>
        <sz val="11"/>
        <color rgb="FFCCCAC2"/>
        <rFont val="Consolas"/>
        <charset val="1"/>
      </rPr>
      <t>(</t>
    </r>
    <r>
      <rPr>
        <sz val="11"/>
        <color rgb="FFFFAD66"/>
        <rFont val="Consolas"/>
        <charset val="1"/>
      </rPr>
      <t>float*</t>
    </r>
    <r>
      <rPr>
        <sz val="11"/>
        <color rgb="FFDFBFFF"/>
        <rFont val="Consolas"/>
        <charset val="1"/>
      </rPr>
      <t xml:space="preserve"> nums</t>
    </r>
    <r>
      <rPr>
        <sz val="11"/>
        <color rgb="FFCCCAC2"/>
        <rFont val="Consolas"/>
        <charset val="1"/>
      </rPr>
      <t>,</t>
    </r>
    <r>
      <rPr>
        <sz val="11"/>
        <color rgb="FFDFBFFF"/>
        <rFont val="Consolas"/>
        <charset val="1"/>
      </rPr>
      <t xml:space="preserve"> </t>
    </r>
    <r>
      <rPr>
        <sz val="11"/>
        <color rgb="FFFFAD66"/>
        <rFont val="Consolas"/>
        <charset val="1"/>
      </rPr>
      <t>int</t>
    </r>
    <r>
      <rPr>
        <sz val="11"/>
        <color rgb="FFDFBFFF"/>
        <rFont val="Consolas"/>
        <charset val="1"/>
      </rPr>
      <t xml:space="preserve"> count</t>
    </r>
    <r>
      <rPr>
        <sz val="11"/>
        <color rgb="FFCCCAC2"/>
        <rFont val="Consolas"/>
        <charset val="1"/>
      </rPr>
      <t>){</t>
    </r>
  </si>
  <si>
    <r>
      <t xml:space="preserve">    </t>
    </r>
    <r>
      <rPr>
        <sz val="11"/>
        <color rgb="FFFFAD66"/>
        <rFont val="Consolas"/>
        <charset val="1"/>
      </rPr>
      <t>float</t>
    </r>
    <r>
      <rPr>
        <sz val="11"/>
        <color rgb="FFCCCAC2"/>
        <rFont val="Consolas"/>
        <charset val="1"/>
      </rPr>
      <t xml:space="preserve"> sorted[</t>
    </r>
    <r>
      <rPr>
        <sz val="11"/>
        <color rgb="FFDFBFFF"/>
        <rFont val="Consolas"/>
        <charset val="1"/>
      </rPr>
      <t>count</t>
    </r>
    <r>
      <rPr>
        <sz val="11"/>
        <color rgb="FFCCCAC2"/>
        <rFont val="Consolas"/>
        <charset val="1"/>
      </rPr>
      <t>];</t>
    </r>
  </si>
  <si>
    <r>
      <t xml:space="preserve">    </t>
    </r>
    <r>
      <rPr>
        <sz val="11"/>
        <color rgb="FFFFD173"/>
        <rFont val="Consolas"/>
        <charset val="1"/>
      </rPr>
      <t>copy</t>
    </r>
    <r>
      <rPr>
        <sz val="11"/>
        <color rgb="FFCCCAC2"/>
        <rFont val="Consolas"/>
        <charset val="1"/>
      </rPr>
      <t>(</t>
    </r>
    <r>
      <rPr>
        <sz val="11"/>
        <color rgb="FFDFBFFF"/>
        <rFont val="Consolas"/>
        <charset val="1"/>
      </rPr>
      <t>nums</t>
    </r>
    <r>
      <rPr>
        <sz val="11"/>
        <color rgb="FFCCCAC2"/>
        <rFont val="Consolas"/>
        <charset val="1"/>
      </rPr>
      <t xml:space="preserve">, </t>
    </r>
    <r>
      <rPr>
        <sz val="11"/>
        <color rgb="FFDFBFFF"/>
        <rFont val="Consolas"/>
        <charset val="1"/>
      </rPr>
      <t>nums</t>
    </r>
    <r>
      <rPr>
        <sz val="11"/>
        <color rgb="FFF29E74"/>
        <rFont val="Consolas"/>
        <charset val="1"/>
      </rPr>
      <t>+</t>
    </r>
    <r>
      <rPr>
        <sz val="11"/>
        <color rgb="FFDFBFFF"/>
        <rFont val="Consolas"/>
        <charset val="1"/>
      </rPr>
      <t>count</t>
    </r>
    <r>
      <rPr>
        <sz val="11"/>
        <color rgb="FFCCCAC2"/>
        <rFont val="Consolas"/>
        <charset val="1"/>
      </rPr>
      <t>, sorted);</t>
    </r>
  </si>
  <si>
    <r>
      <t xml:space="preserve">    </t>
    </r>
    <r>
      <rPr>
        <sz val="11"/>
        <color rgb="FFFFD173"/>
        <rFont val="Consolas"/>
        <charset val="1"/>
      </rPr>
      <t>sort</t>
    </r>
    <r>
      <rPr>
        <sz val="11"/>
        <color rgb="FFCCCAC2"/>
        <rFont val="Consolas"/>
        <charset val="1"/>
      </rPr>
      <t xml:space="preserve">(sorted, sorted </t>
    </r>
    <r>
      <rPr>
        <sz val="11"/>
        <color rgb="FFF29E74"/>
        <rFont val="Consolas"/>
        <charset val="1"/>
      </rPr>
      <t>+</t>
    </r>
    <r>
      <rPr>
        <sz val="11"/>
        <color rgb="FFCCCAC2"/>
        <rFont val="Consolas"/>
        <charset val="1"/>
      </rPr>
      <t xml:space="preserve"> </t>
    </r>
    <r>
      <rPr>
        <sz val="11"/>
        <color rgb="FFDFBFFF"/>
        <rFont val="Consolas"/>
        <charset val="1"/>
      </rPr>
      <t>count</t>
    </r>
    <r>
      <rPr>
        <sz val="11"/>
        <color rgb="FFCCCAC2"/>
        <rFont val="Consolas"/>
        <charset val="1"/>
      </rPr>
      <t>);</t>
    </r>
  </si>
  <si>
    <r>
      <t xml:space="preserve">    </t>
    </r>
    <r>
      <rPr>
        <sz val="11"/>
        <color rgb="FFFFAD66"/>
        <rFont val="Consolas"/>
        <charset val="1"/>
      </rPr>
      <t>if</t>
    </r>
    <r>
      <rPr>
        <sz val="11"/>
        <color rgb="FFCCCAC2"/>
        <rFont val="Consolas"/>
        <charset val="1"/>
      </rPr>
      <t xml:space="preserve"> (</t>
    </r>
    <r>
      <rPr>
        <sz val="11"/>
        <color rgb="FFDFBFFF"/>
        <rFont val="Consolas"/>
        <charset val="1"/>
      </rPr>
      <t>count</t>
    </r>
    <r>
      <rPr>
        <sz val="11"/>
        <color rgb="FFF29E74"/>
        <rFont val="Consolas"/>
        <charset val="1"/>
      </rPr>
      <t>%</t>
    </r>
    <r>
      <rPr>
        <sz val="11"/>
        <color rgb="FFDFBFFF"/>
        <rFont val="Consolas"/>
        <charset val="1"/>
      </rPr>
      <t>2</t>
    </r>
    <r>
      <rPr>
        <sz val="11"/>
        <color rgb="FFF29E74"/>
        <rFont val="Consolas"/>
        <charset val="1"/>
      </rPr>
      <t>==</t>
    </r>
    <r>
      <rPr>
        <sz val="11"/>
        <color rgb="FFDFBFFF"/>
        <rFont val="Consolas"/>
        <charset val="1"/>
      </rPr>
      <t>0</t>
    </r>
    <r>
      <rPr>
        <sz val="11"/>
        <color rgb="FFCCCAC2"/>
        <rFont val="Consolas"/>
        <charset val="1"/>
      </rPr>
      <t>)</t>
    </r>
  </si>
  <si>
    <r>
      <t xml:space="preserve">        </t>
    </r>
    <r>
      <rPr>
        <sz val="11"/>
        <color rgb="FFFFAD66"/>
        <rFont val="Consolas"/>
        <charset val="1"/>
      </rPr>
      <t>return</t>
    </r>
    <r>
      <rPr>
        <sz val="11"/>
        <color rgb="FFCCCAC2"/>
        <rFont val="Consolas"/>
        <charset val="1"/>
      </rPr>
      <t xml:space="preserve"> (sorted[(</t>
    </r>
    <r>
      <rPr>
        <sz val="11"/>
        <color rgb="FFDFBFFF"/>
        <rFont val="Consolas"/>
        <charset val="1"/>
      </rPr>
      <t>count</t>
    </r>
    <r>
      <rPr>
        <sz val="11"/>
        <color rgb="FFF29E74"/>
        <rFont val="Consolas"/>
        <charset val="1"/>
      </rPr>
      <t>/</t>
    </r>
    <r>
      <rPr>
        <sz val="11"/>
        <color rgb="FFDFBFFF"/>
        <rFont val="Consolas"/>
        <charset val="1"/>
      </rPr>
      <t>2</t>
    </r>
    <r>
      <rPr>
        <sz val="11"/>
        <color rgb="FFCCCAC2"/>
        <rFont val="Consolas"/>
        <charset val="1"/>
      </rPr>
      <t>)</t>
    </r>
    <r>
      <rPr>
        <sz val="11"/>
        <color rgb="FFF29E74"/>
        <rFont val="Consolas"/>
        <charset val="1"/>
      </rPr>
      <t>-</t>
    </r>
    <r>
      <rPr>
        <sz val="11"/>
        <color rgb="FFDFBFFF"/>
        <rFont val="Consolas"/>
        <charset val="1"/>
      </rPr>
      <t>1</t>
    </r>
    <r>
      <rPr>
        <sz val="11"/>
        <color rgb="FFCCCAC2"/>
        <rFont val="Consolas"/>
        <charset val="1"/>
      </rPr>
      <t xml:space="preserve">] </t>
    </r>
    <r>
      <rPr>
        <sz val="11"/>
        <color rgb="FFF29E74"/>
        <rFont val="Consolas"/>
        <charset val="1"/>
      </rPr>
      <t>+</t>
    </r>
    <r>
      <rPr>
        <sz val="11"/>
        <color rgb="FFCCCAC2"/>
        <rFont val="Consolas"/>
        <charset val="1"/>
      </rPr>
      <t xml:space="preserve"> sorted[</t>
    </r>
    <r>
      <rPr>
        <sz val="11"/>
        <color rgb="FFDFBFFF"/>
        <rFont val="Consolas"/>
        <charset val="1"/>
      </rPr>
      <t>count</t>
    </r>
    <r>
      <rPr>
        <sz val="11"/>
        <color rgb="FFF29E74"/>
        <rFont val="Consolas"/>
        <charset val="1"/>
      </rPr>
      <t>/</t>
    </r>
    <r>
      <rPr>
        <sz val="11"/>
        <color rgb="FFDFBFFF"/>
        <rFont val="Consolas"/>
        <charset val="1"/>
      </rPr>
      <t>2</t>
    </r>
    <r>
      <rPr>
        <sz val="11"/>
        <color rgb="FFCCCAC2"/>
        <rFont val="Consolas"/>
        <charset val="1"/>
      </rPr>
      <t>])</t>
    </r>
    <r>
      <rPr>
        <sz val="11"/>
        <color rgb="FFF29E74"/>
        <rFont val="Consolas"/>
        <charset val="1"/>
      </rPr>
      <t>/</t>
    </r>
    <r>
      <rPr>
        <sz val="11"/>
        <color rgb="FFDFBFFF"/>
        <rFont val="Consolas"/>
        <charset val="1"/>
      </rPr>
      <t>2</t>
    </r>
    <r>
      <rPr>
        <sz val="11"/>
        <color rgb="FFCCCAC2"/>
        <rFont val="Consolas"/>
        <charset val="1"/>
      </rPr>
      <t>;</t>
    </r>
  </si>
  <si>
    <r>
      <t xml:space="preserve">    </t>
    </r>
    <r>
      <rPr>
        <sz val="11"/>
        <color rgb="FFFFAD66"/>
        <rFont val="Consolas"/>
        <charset val="1"/>
      </rPr>
      <t>else</t>
    </r>
  </si>
  <si>
    <r>
      <t xml:space="preserve">        </t>
    </r>
    <r>
      <rPr>
        <sz val="11"/>
        <color rgb="FFFFAD66"/>
        <rFont val="Consolas"/>
        <charset val="1"/>
      </rPr>
      <t>return</t>
    </r>
    <r>
      <rPr>
        <sz val="11"/>
        <color rgb="FFCCCAC2"/>
        <rFont val="Consolas"/>
        <charset val="1"/>
      </rPr>
      <t xml:space="preserve"> sorted[(</t>
    </r>
    <r>
      <rPr>
        <sz val="11"/>
        <color rgb="FFDFBFFF"/>
        <rFont val="Consolas"/>
        <charset val="1"/>
      </rPr>
      <t>count</t>
    </r>
    <r>
      <rPr>
        <sz val="11"/>
        <color rgb="FFF29E74"/>
        <rFont val="Consolas"/>
        <charset val="1"/>
      </rPr>
      <t>/</t>
    </r>
    <r>
      <rPr>
        <sz val="11"/>
        <color rgb="FFDFBFFF"/>
        <rFont val="Consolas"/>
        <charset val="1"/>
      </rPr>
      <t>2</t>
    </r>
    <r>
      <rPr>
        <sz val="11"/>
        <color rgb="FFCCCAC2"/>
        <rFont val="Consolas"/>
        <charset val="1"/>
      </rPr>
      <t>)];</t>
    </r>
  </si>
  <si>
    <t>// To calculate standard deviation</t>
  </si>
  <si>
    <r>
      <t>float</t>
    </r>
    <r>
      <rPr>
        <sz val="11"/>
        <color rgb="FFCCCAC2"/>
        <rFont val="Consolas"/>
        <charset val="1"/>
      </rPr>
      <t xml:space="preserve"> </t>
    </r>
    <r>
      <rPr>
        <sz val="11"/>
        <color rgb="FFFFD173"/>
        <rFont val="Consolas"/>
        <charset val="1"/>
      </rPr>
      <t>std_dev</t>
    </r>
    <r>
      <rPr>
        <sz val="11"/>
        <color rgb="FFCCCAC2"/>
        <rFont val="Consolas"/>
        <charset val="1"/>
      </rPr>
      <t>(</t>
    </r>
    <r>
      <rPr>
        <sz val="11"/>
        <color rgb="FFFFAD66"/>
        <rFont val="Consolas"/>
        <charset val="1"/>
      </rPr>
      <t>float*</t>
    </r>
    <r>
      <rPr>
        <sz val="11"/>
        <color rgb="FFDFBFFF"/>
        <rFont val="Consolas"/>
        <charset val="1"/>
      </rPr>
      <t xml:space="preserve"> nums</t>
    </r>
    <r>
      <rPr>
        <sz val="11"/>
        <color rgb="FFCCCAC2"/>
        <rFont val="Consolas"/>
        <charset val="1"/>
      </rPr>
      <t>,</t>
    </r>
    <r>
      <rPr>
        <sz val="11"/>
        <color rgb="FFDFBFFF"/>
        <rFont val="Consolas"/>
        <charset val="1"/>
      </rPr>
      <t xml:space="preserve"> </t>
    </r>
    <r>
      <rPr>
        <sz val="11"/>
        <color rgb="FFFFAD66"/>
        <rFont val="Consolas"/>
        <charset val="1"/>
      </rPr>
      <t>int</t>
    </r>
    <r>
      <rPr>
        <sz val="11"/>
        <color rgb="FFDFBFFF"/>
        <rFont val="Consolas"/>
        <charset val="1"/>
      </rPr>
      <t xml:space="preserve"> count</t>
    </r>
    <r>
      <rPr>
        <sz val="11"/>
        <color rgb="FFCCCAC2"/>
        <rFont val="Consolas"/>
        <charset val="1"/>
      </rPr>
      <t>,</t>
    </r>
    <r>
      <rPr>
        <sz val="11"/>
        <color rgb="FFDFBFFF"/>
        <rFont val="Consolas"/>
        <charset val="1"/>
      </rPr>
      <t xml:space="preserve"> </t>
    </r>
    <r>
      <rPr>
        <sz val="11"/>
        <color rgb="FFFFAD66"/>
        <rFont val="Consolas"/>
        <charset val="1"/>
      </rPr>
      <t>float</t>
    </r>
    <r>
      <rPr>
        <sz val="11"/>
        <color rgb="FFDFBFFF"/>
        <rFont val="Consolas"/>
        <charset val="1"/>
      </rPr>
      <t xml:space="preserve"> mean</t>
    </r>
    <r>
      <rPr>
        <sz val="11"/>
        <color rgb="FFCCCAC2"/>
        <rFont val="Consolas"/>
        <charset val="1"/>
      </rPr>
      <t>){</t>
    </r>
  </si>
  <si>
    <r>
      <t xml:space="preserve">    </t>
    </r>
    <r>
      <rPr>
        <sz val="11"/>
        <color rgb="FFFFAD66"/>
        <rFont val="Consolas"/>
        <charset val="1"/>
      </rPr>
      <t>float</t>
    </r>
    <r>
      <rPr>
        <sz val="11"/>
        <color rgb="FFCCCAC2"/>
        <rFont val="Consolas"/>
        <charset val="1"/>
      </rPr>
      <t xml:space="preserve"> sum_of_squares_of_diffs </t>
    </r>
    <r>
      <rPr>
        <sz val="11"/>
        <color rgb="FFF29E74"/>
        <rFont val="Consolas"/>
        <charset val="1"/>
      </rPr>
      <t>=</t>
    </r>
    <r>
      <rPr>
        <sz val="11"/>
        <color rgb="FFCCCAC2"/>
        <rFont val="Consolas"/>
        <charset val="1"/>
      </rPr>
      <t xml:space="preserve"> </t>
    </r>
    <r>
      <rPr>
        <sz val="11"/>
        <color rgb="FFDFBFFF"/>
        <rFont val="Consolas"/>
        <charset val="1"/>
      </rPr>
      <t>0</t>
    </r>
    <r>
      <rPr>
        <sz val="11"/>
        <color rgb="FFCCCAC2"/>
        <rFont val="Consolas"/>
        <charset val="1"/>
      </rPr>
      <t>;</t>
    </r>
  </si>
  <si>
    <r>
      <t xml:space="preserve">        sum_of_squares_of_diffs </t>
    </r>
    <r>
      <rPr>
        <sz val="11"/>
        <color rgb="FFF29E74"/>
        <rFont val="Consolas"/>
        <charset val="1"/>
      </rPr>
      <t>+=</t>
    </r>
    <r>
      <rPr>
        <sz val="11"/>
        <color rgb="FFCCCAC2"/>
        <rFont val="Consolas"/>
        <charset val="1"/>
      </rPr>
      <t xml:space="preserve"> </t>
    </r>
    <r>
      <rPr>
        <sz val="11"/>
        <color rgb="FFFFD173"/>
        <rFont val="Consolas"/>
        <charset val="1"/>
      </rPr>
      <t>pow</t>
    </r>
    <r>
      <rPr>
        <sz val="11"/>
        <color rgb="FFCCCAC2"/>
        <rFont val="Consolas"/>
        <charset val="1"/>
      </rPr>
      <t>(</t>
    </r>
    <r>
      <rPr>
        <sz val="11"/>
        <color rgb="FFDFBFFF"/>
        <rFont val="Consolas"/>
        <charset val="1"/>
      </rPr>
      <t>nums</t>
    </r>
    <r>
      <rPr>
        <sz val="11"/>
        <color rgb="FFCCCAC2"/>
        <rFont val="Consolas"/>
        <charset val="1"/>
      </rPr>
      <t xml:space="preserve">[i] </t>
    </r>
    <r>
      <rPr>
        <sz val="11"/>
        <color rgb="FFF29E74"/>
        <rFont val="Consolas"/>
        <charset val="1"/>
      </rPr>
      <t>-</t>
    </r>
    <r>
      <rPr>
        <sz val="11"/>
        <color rgb="FFCCCAC2"/>
        <rFont val="Consolas"/>
        <charset val="1"/>
      </rPr>
      <t xml:space="preserve"> </t>
    </r>
    <r>
      <rPr>
        <sz val="11"/>
        <color rgb="FFDFBFFF"/>
        <rFont val="Consolas"/>
        <charset val="1"/>
      </rPr>
      <t>mean</t>
    </r>
    <r>
      <rPr>
        <sz val="11"/>
        <color rgb="FFCCCAC2"/>
        <rFont val="Consolas"/>
        <charset val="1"/>
      </rPr>
      <t xml:space="preserve">, </t>
    </r>
    <r>
      <rPr>
        <sz val="11"/>
        <color rgb="FFDFBFFF"/>
        <rFont val="Consolas"/>
        <charset val="1"/>
      </rPr>
      <t>2</t>
    </r>
    <r>
      <rPr>
        <sz val="11"/>
        <color rgb="FFCCCAC2"/>
        <rFont val="Consolas"/>
        <charset val="1"/>
      </rPr>
      <t>);</t>
    </r>
  </si>
  <si>
    <r>
      <t xml:space="preserve">    </t>
    </r>
    <r>
      <rPr>
        <sz val="11"/>
        <color rgb="FFFFAD66"/>
        <rFont val="Consolas"/>
        <charset val="1"/>
      </rPr>
      <t>return</t>
    </r>
    <r>
      <rPr>
        <sz val="11"/>
        <color rgb="FFCCCAC2"/>
        <rFont val="Consolas"/>
        <charset val="1"/>
      </rPr>
      <t xml:space="preserve"> </t>
    </r>
    <r>
      <rPr>
        <sz val="11"/>
        <color rgb="FFFFD173"/>
        <rFont val="Consolas"/>
        <charset val="1"/>
      </rPr>
      <t>sqrt</t>
    </r>
    <r>
      <rPr>
        <sz val="11"/>
        <color rgb="FFCCCAC2"/>
        <rFont val="Consolas"/>
        <charset val="1"/>
      </rPr>
      <t xml:space="preserve">(sum_of_squares_of_diffs </t>
    </r>
    <r>
      <rPr>
        <sz val="11"/>
        <color rgb="FFF29E74"/>
        <rFont val="Consolas"/>
        <charset val="1"/>
      </rPr>
      <t>/</t>
    </r>
    <r>
      <rPr>
        <sz val="11"/>
        <color rgb="FFCCCAC2"/>
        <rFont val="Consolas"/>
        <charset val="1"/>
      </rPr>
      <t xml:space="preserve"> (</t>
    </r>
    <r>
      <rPr>
        <sz val="11"/>
        <color rgb="FFDFBFFF"/>
        <rFont val="Consolas"/>
        <charset val="1"/>
      </rPr>
      <t>count</t>
    </r>
    <r>
      <rPr>
        <sz val="11"/>
        <color rgb="FFF29E74"/>
        <rFont val="Consolas"/>
        <charset val="1"/>
      </rPr>
      <t>-</t>
    </r>
    <r>
      <rPr>
        <sz val="11"/>
        <color rgb="FFDFBFFF"/>
        <rFont val="Consolas"/>
        <charset val="1"/>
      </rPr>
      <t>1</t>
    </r>
    <r>
      <rPr>
        <sz val="11"/>
        <color rgb="FFCCCAC2"/>
        <rFont val="Consolas"/>
        <charset val="1"/>
      </rPr>
      <t>));</t>
    </r>
  </si>
  <si>
    <r>
      <t>int</t>
    </r>
    <r>
      <rPr>
        <sz val="11"/>
        <color rgb="FFCCCAC2"/>
        <rFont val="Consolas"/>
        <charset val="1"/>
      </rPr>
      <t xml:space="preserve"> </t>
    </r>
    <r>
      <rPr>
        <sz val="11"/>
        <color rgb="FFFFD173"/>
        <rFont val="Consolas"/>
        <charset val="1"/>
      </rPr>
      <t>main</t>
    </r>
    <r>
      <rPr>
        <sz val="11"/>
        <color rgb="FFCCCAC2"/>
        <rFont val="Consolas"/>
        <charset val="1"/>
      </rPr>
      <t>(){</t>
    </r>
  </si>
  <si>
    <r>
      <t xml:space="preserve">    </t>
    </r>
    <r>
      <rPr>
        <sz val="11"/>
        <color rgb="FFFFAD66"/>
        <rFont val="Consolas"/>
        <charset val="1"/>
      </rPr>
      <t>int</t>
    </r>
    <r>
      <rPr>
        <sz val="11"/>
        <color rgb="FFCCCAC2"/>
        <rFont val="Consolas"/>
        <charset val="1"/>
      </rPr>
      <t xml:space="preserve"> n;</t>
    </r>
    <r>
      <rPr>
        <i/>
        <sz val="11"/>
        <color rgb="FFB8CFE6"/>
        <rFont val="Consolas"/>
        <charset val="1"/>
      </rPr>
      <t xml:space="preserve"> //No. of inputs</t>
    </r>
  </si>
  <si>
    <t xml:space="preserve">   </t>
  </si>
  <si>
    <r>
      <t xml:space="preserve">    cout </t>
    </r>
    <r>
      <rPr>
        <sz val="11"/>
        <color rgb="FFF29E74"/>
        <rFont val="Consolas"/>
        <charset val="1"/>
      </rPr>
      <t>&lt;&lt;</t>
    </r>
    <r>
      <rPr>
        <sz val="11"/>
        <color rgb="FFCCCAC2"/>
        <rFont val="Consolas"/>
        <charset val="1"/>
      </rPr>
      <t xml:space="preserve"> </t>
    </r>
    <r>
      <rPr>
        <sz val="11"/>
        <color rgb="FFD5FF80"/>
        <rFont val="Consolas"/>
        <charset val="1"/>
      </rPr>
      <t>"Enter number of inputs: "</t>
    </r>
    <r>
      <rPr>
        <sz val="11"/>
        <color rgb="FFCCCAC2"/>
        <rFont val="Consolas"/>
        <charset val="1"/>
      </rPr>
      <t>;</t>
    </r>
  </si>
  <si>
    <r>
      <t xml:space="preserve">    cin </t>
    </r>
    <r>
      <rPr>
        <sz val="11"/>
        <color rgb="FFF29E74"/>
        <rFont val="Consolas"/>
        <charset val="1"/>
      </rPr>
      <t>&gt;&gt;</t>
    </r>
    <r>
      <rPr>
        <sz val="11"/>
        <color rgb="FFCCCAC2"/>
        <rFont val="Consolas"/>
        <charset val="1"/>
      </rPr>
      <t xml:space="preserve"> n;</t>
    </r>
  </si>
  <si>
    <t>    // Checks</t>
  </si>
  <si>
    <r>
      <t xml:space="preserve">    </t>
    </r>
    <r>
      <rPr>
        <sz val="11"/>
        <color rgb="FFFFAD66"/>
        <rFont val="Consolas"/>
        <charset val="1"/>
      </rPr>
      <t>if</t>
    </r>
    <r>
      <rPr>
        <sz val="11"/>
        <color rgb="FFCCCAC2"/>
        <rFont val="Consolas"/>
        <charset val="1"/>
      </rPr>
      <t xml:space="preserve"> (n</t>
    </r>
    <r>
      <rPr>
        <sz val="11"/>
        <color rgb="FFF29E74"/>
        <rFont val="Consolas"/>
        <charset val="1"/>
      </rPr>
      <t>&lt;</t>
    </r>
    <r>
      <rPr>
        <sz val="11"/>
        <color rgb="FFDFBFFF"/>
        <rFont val="Consolas"/>
        <charset val="1"/>
      </rPr>
      <t>1</t>
    </r>
    <r>
      <rPr>
        <sz val="11"/>
        <color rgb="FFCCCAC2"/>
        <rFont val="Consolas"/>
        <charset val="1"/>
      </rPr>
      <t>){</t>
    </r>
  </si>
  <si>
    <r>
      <t xml:space="preserve">        cout </t>
    </r>
    <r>
      <rPr>
        <sz val="11"/>
        <color rgb="FFF29E74"/>
        <rFont val="Consolas"/>
        <charset val="1"/>
      </rPr>
      <t>&lt;&lt;</t>
    </r>
    <r>
      <rPr>
        <sz val="11"/>
        <color rgb="FFCCCAC2"/>
        <rFont val="Consolas"/>
        <charset val="1"/>
      </rPr>
      <t xml:space="preserve"> </t>
    </r>
    <r>
      <rPr>
        <sz val="11"/>
        <color rgb="FFD5FF80"/>
        <rFont val="Consolas"/>
        <charset val="1"/>
      </rPr>
      <t>"Input must be a non-zero positive number."</t>
    </r>
    <r>
      <rPr>
        <sz val="11"/>
        <color rgb="FFCCCAC2"/>
        <rFont val="Consolas"/>
        <charset val="1"/>
      </rPr>
      <t xml:space="preserve"> </t>
    </r>
    <r>
      <rPr>
        <sz val="11"/>
        <color rgb="FFF29E74"/>
        <rFont val="Consolas"/>
        <charset val="1"/>
      </rPr>
      <t>&lt;&lt;</t>
    </r>
    <r>
      <rPr>
        <sz val="11"/>
        <color rgb="FFCCCAC2"/>
        <rFont val="Consolas"/>
        <charset val="1"/>
      </rPr>
      <t xml:space="preserve"> endl;</t>
    </r>
  </si>
  <si>
    <r>
      <t xml:space="preserve">        </t>
    </r>
    <r>
      <rPr>
        <sz val="11"/>
        <color rgb="FFFFAD66"/>
        <rFont val="Consolas"/>
        <charset val="1"/>
      </rPr>
      <t>return</t>
    </r>
    <r>
      <rPr>
        <sz val="11"/>
        <color rgb="FFCCCAC2"/>
        <rFont val="Consolas"/>
        <charset val="1"/>
      </rPr>
      <t xml:space="preserve"> </t>
    </r>
    <r>
      <rPr>
        <sz val="11"/>
        <color rgb="FFDFBFFF"/>
        <rFont val="Consolas"/>
        <charset val="1"/>
      </rPr>
      <t>1</t>
    </r>
    <r>
      <rPr>
        <sz val="11"/>
        <color rgb="FFCCCAC2"/>
        <rFont val="Consolas"/>
        <charset val="1"/>
      </rPr>
      <t>;</t>
    </r>
  </si>
  <si>
    <r>
      <t xml:space="preserve">    </t>
    </r>
    <r>
      <rPr>
        <sz val="11"/>
        <color rgb="FFFFAD66"/>
        <rFont val="Consolas"/>
        <charset val="1"/>
      </rPr>
      <t>if</t>
    </r>
    <r>
      <rPr>
        <sz val="11"/>
        <color rgb="FFCCCAC2"/>
        <rFont val="Consolas"/>
        <charset val="1"/>
      </rPr>
      <t xml:space="preserve"> (n</t>
    </r>
    <r>
      <rPr>
        <sz val="11"/>
        <color rgb="FFF29E74"/>
        <rFont val="Consolas"/>
        <charset val="1"/>
      </rPr>
      <t>&gt;</t>
    </r>
    <r>
      <rPr>
        <sz val="11"/>
        <color rgb="FFDFBFFF"/>
        <rFont val="Consolas"/>
        <charset val="1"/>
      </rPr>
      <t>100</t>
    </r>
    <r>
      <rPr>
        <sz val="11"/>
        <color rgb="FFCCCAC2"/>
        <rFont val="Consolas"/>
        <charset val="1"/>
      </rPr>
      <t>){</t>
    </r>
  </si>
  <si>
    <r>
      <t xml:space="preserve">        cout </t>
    </r>
    <r>
      <rPr>
        <sz val="11"/>
        <color rgb="FFF29E74"/>
        <rFont val="Consolas"/>
        <charset val="1"/>
      </rPr>
      <t>&lt;&lt;</t>
    </r>
    <r>
      <rPr>
        <sz val="11"/>
        <color rgb="FFCCCAC2"/>
        <rFont val="Consolas"/>
        <charset val="1"/>
      </rPr>
      <t xml:space="preserve"> </t>
    </r>
    <r>
      <rPr>
        <sz val="11"/>
        <color rgb="FFD5FF80"/>
        <rFont val="Consolas"/>
        <charset val="1"/>
      </rPr>
      <t>"Input cannot be greater than 100."</t>
    </r>
    <r>
      <rPr>
        <sz val="11"/>
        <color rgb="FFCCCAC2"/>
        <rFont val="Consolas"/>
        <charset val="1"/>
      </rPr>
      <t xml:space="preserve"> </t>
    </r>
    <r>
      <rPr>
        <sz val="11"/>
        <color rgb="FFF29E74"/>
        <rFont val="Consolas"/>
        <charset val="1"/>
      </rPr>
      <t>&lt;&lt;</t>
    </r>
    <r>
      <rPr>
        <sz val="11"/>
        <color rgb="FFCCCAC2"/>
        <rFont val="Consolas"/>
        <charset val="1"/>
      </rPr>
      <t xml:space="preserve"> endl;</t>
    </r>
  </si>
  <si>
    <t>    // Array to hold input data</t>
  </si>
  <si>
    <r>
      <t xml:space="preserve">    </t>
    </r>
    <r>
      <rPr>
        <sz val="11"/>
        <color rgb="FFFFAD66"/>
        <rFont val="Consolas"/>
        <charset val="1"/>
      </rPr>
      <t>float</t>
    </r>
    <r>
      <rPr>
        <sz val="11"/>
        <color rgb="FFCCCAC2"/>
        <rFont val="Consolas"/>
        <charset val="1"/>
      </rPr>
      <t xml:space="preserve"> inputs[n];</t>
    </r>
  </si>
  <si>
    <t>    // Opening and reading input file contents to the array</t>
  </si>
  <si>
    <t>    string line;</t>
  </si>
  <si>
    <r>
      <t>    ifstream input_file (</t>
    </r>
    <r>
      <rPr>
        <sz val="11"/>
        <color rgb="FFD5FF80"/>
        <rFont val="Consolas"/>
        <charset val="1"/>
      </rPr>
      <t>"input.txt"</t>
    </r>
    <r>
      <rPr>
        <sz val="11"/>
        <color rgb="FFCCCAC2"/>
        <rFont val="Consolas"/>
        <charset val="1"/>
      </rPr>
      <t>);</t>
    </r>
  </si>
  <si>
    <r>
      <t xml:space="preserve">    </t>
    </r>
    <r>
      <rPr>
        <sz val="11"/>
        <color rgb="FFFFAD66"/>
        <rFont val="Consolas"/>
        <charset val="1"/>
      </rPr>
      <t>if</t>
    </r>
    <r>
      <rPr>
        <sz val="11"/>
        <color rgb="FFCCCAC2"/>
        <rFont val="Consolas"/>
        <charset val="1"/>
      </rPr>
      <t xml:space="preserve"> (input_file.</t>
    </r>
    <r>
      <rPr>
        <sz val="11"/>
        <color rgb="FFFFD173"/>
        <rFont val="Consolas"/>
        <charset val="1"/>
      </rPr>
      <t>is_open</t>
    </r>
    <r>
      <rPr>
        <sz val="11"/>
        <color rgb="FFCCCAC2"/>
        <rFont val="Consolas"/>
        <charset val="1"/>
      </rPr>
      <t>()){</t>
    </r>
  </si>
  <si>
    <r>
      <t xml:space="preserve">        </t>
    </r>
    <r>
      <rPr>
        <sz val="11"/>
        <color rgb="FFFFAD66"/>
        <rFont val="Consolas"/>
        <charset val="1"/>
      </rPr>
      <t>int</t>
    </r>
    <r>
      <rPr>
        <sz val="11"/>
        <color rgb="FFCCCAC2"/>
        <rFont val="Consolas"/>
        <charset val="1"/>
      </rPr>
      <t xml:space="preserve"> count</t>
    </r>
    <r>
      <rPr>
        <sz val="11"/>
        <color rgb="FFF29E74"/>
        <rFont val="Consolas"/>
        <charset val="1"/>
      </rPr>
      <t>=</t>
    </r>
    <r>
      <rPr>
        <sz val="11"/>
        <color rgb="FFDFBFFF"/>
        <rFont val="Consolas"/>
        <charset val="1"/>
      </rPr>
      <t>0</t>
    </r>
    <r>
      <rPr>
        <sz val="11"/>
        <color rgb="FFCCCAC2"/>
        <rFont val="Consolas"/>
        <charset val="1"/>
      </rPr>
      <t>;</t>
    </r>
  </si>
  <si>
    <r>
      <t xml:space="preserve">        </t>
    </r>
    <r>
      <rPr>
        <sz val="11"/>
        <color rgb="FFFFAD66"/>
        <rFont val="Consolas"/>
        <charset val="1"/>
      </rPr>
      <t>while</t>
    </r>
    <r>
      <rPr>
        <sz val="11"/>
        <color rgb="FFCCCAC2"/>
        <rFont val="Consolas"/>
        <charset val="1"/>
      </rPr>
      <t>(</t>
    </r>
    <r>
      <rPr>
        <sz val="11"/>
        <color rgb="FFFFD173"/>
        <rFont val="Consolas"/>
        <charset val="1"/>
      </rPr>
      <t>getline</t>
    </r>
    <r>
      <rPr>
        <sz val="11"/>
        <color rgb="FFCCCAC2"/>
        <rFont val="Consolas"/>
        <charset val="1"/>
      </rPr>
      <t xml:space="preserve">(input_file, line) </t>
    </r>
    <r>
      <rPr>
        <sz val="11"/>
        <color rgb="FFF29E74"/>
        <rFont val="Consolas"/>
        <charset val="1"/>
      </rPr>
      <t>&amp;&amp;</t>
    </r>
    <r>
      <rPr>
        <sz val="11"/>
        <color rgb="FFCCCAC2"/>
        <rFont val="Consolas"/>
        <charset val="1"/>
      </rPr>
      <t xml:space="preserve"> count</t>
    </r>
    <r>
      <rPr>
        <sz val="11"/>
        <color rgb="FFF29E74"/>
        <rFont val="Consolas"/>
        <charset val="1"/>
      </rPr>
      <t>&lt;</t>
    </r>
    <r>
      <rPr>
        <sz val="11"/>
        <color rgb="FFCCCAC2"/>
        <rFont val="Consolas"/>
        <charset val="1"/>
      </rPr>
      <t>n){</t>
    </r>
  </si>
  <si>
    <r>
      <t xml:space="preserve">            inputs[count] </t>
    </r>
    <r>
      <rPr>
        <sz val="11"/>
        <color rgb="FFF29E74"/>
        <rFont val="Consolas"/>
        <charset val="1"/>
      </rPr>
      <t>=</t>
    </r>
    <r>
      <rPr>
        <sz val="11"/>
        <color rgb="FFCCCAC2"/>
        <rFont val="Consolas"/>
        <charset val="1"/>
      </rPr>
      <t xml:space="preserve"> </t>
    </r>
    <r>
      <rPr>
        <sz val="11"/>
        <color rgb="FFFFD173"/>
        <rFont val="Consolas"/>
        <charset val="1"/>
      </rPr>
      <t>stof</t>
    </r>
    <r>
      <rPr>
        <sz val="11"/>
        <color rgb="FFCCCAC2"/>
        <rFont val="Consolas"/>
        <charset val="1"/>
      </rPr>
      <t>(line);</t>
    </r>
  </si>
  <si>
    <r>
      <t>            count</t>
    </r>
    <r>
      <rPr>
        <sz val="11"/>
        <color rgb="FFF29E74"/>
        <rFont val="Consolas"/>
        <charset val="1"/>
      </rPr>
      <t>++</t>
    </r>
    <r>
      <rPr>
        <sz val="11"/>
        <color rgb="FFCCCAC2"/>
        <rFont val="Consolas"/>
        <charset val="1"/>
      </rPr>
      <t>;</t>
    </r>
  </si>
  <si>
    <t>        }</t>
  </si>
  <si>
    <r>
      <t xml:space="preserve">        </t>
    </r>
    <r>
      <rPr>
        <sz val="11"/>
        <color rgb="FFFFAD66"/>
        <rFont val="Consolas"/>
        <charset val="1"/>
      </rPr>
      <t>if</t>
    </r>
    <r>
      <rPr>
        <sz val="11"/>
        <color rgb="FFCCCAC2"/>
        <rFont val="Consolas"/>
        <charset val="1"/>
      </rPr>
      <t xml:space="preserve"> (count</t>
    </r>
    <r>
      <rPr>
        <sz val="11"/>
        <color rgb="FFF29E74"/>
        <rFont val="Consolas"/>
        <charset val="1"/>
      </rPr>
      <t>&lt;</t>
    </r>
    <r>
      <rPr>
        <sz val="11"/>
        <color rgb="FFCCCAC2"/>
        <rFont val="Consolas"/>
        <charset val="1"/>
      </rPr>
      <t>n){</t>
    </r>
  </si>
  <si>
    <r>
      <t xml:space="preserve">            cout </t>
    </r>
    <r>
      <rPr>
        <sz val="11"/>
        <color rgb="FFF29E74"/>
        <rFont val="Consolas"/>
        <charset val="1"/>
      </rPr>
      <t>&lt;&lt;</t>
    </r>
    <r>
      <rPr>
        <sz val="11"/>
        <color rgb="FFCCCAC2"/>
        <rFont val="Consolas"/>
        <charset val="1"/>
      </rPr>
      <t xml:space="preserve"> </t>
    </r>
    <r>
      <rPr>
        <sz val="11"/>
        <color rgb="FFD5FF80"/>
        <rFont val="Consolas"/>
        <charset val="1"/>
      </rPr>
      <t>"There are fewer numbers in the input file than the entered number."</t>
    </r>
    <r>
      <rPr>
        <sz val="11"/>
        <color rgb="FFCCCAC2"/>
        <rFont val="Consolas"/>
        <charset val="1"/>
      </rPr>
      <t xml:space="preserve"> </t>
    </r>
    <r>
      <rPr>
        <sz val="11"/>
        <color rgb="FFF29E74"/>
        <rFont val="Consolas"/>
        <charset val="1"/>
      </rPr>
      <t>&lt;&lt;</t>
    </r>
    <r>
      <rPr>
        <sz val="11"/>
        <color rgb="FFCCCAC2"/>
        <rFont val="Consolas"/>
        <charset val="1"/>
      </rPr>
      <t xml:space="preserve"> endl;</t>
    </r>
  </si>
  <si>
    <r>
      <t xml:space="preserve">            </t>
    </r>
    <r>
      <rPr>
        <sz val="11"/>
        <color rgb="FFFFAD66"/>
        <rFont val="Consolas"/>
        <charset val="1"/>
      </rPr>
      <t>return</t>
    </r>
    <r>
      <rPr>
        <sz val="11"/>
        <color rgb="FFCCCAC2"/>
        <rFont val="Consolas"/>
        <charset val="1"/>
      </rPr>
      <t xml:space="preserve"> </t>
    </r>
    <r>
      <rPr>
        <sz val="11"/>
        <color rgb="FFDFBFFF"/>
        <rFont val="Consolas"/>
        <charset val="1"/>
      </rPr>
      <t>1</t>
    </r>
    <r>
      <rPr>
        <sz val="11"/>
        <color rgb="FFCCCAC2"/>
        <rFont val="Consolas"/>
        <charset val="1"/>
      </rPr>
      <t>;</t>
    </r>
  </si>
  <si>
    <r>
      <t>        input_file.</t>
    </r>
    <r>
      <rPr>
        <sz val="11"/>
        <color rgb="FFFFD173"/>
        <rFont val="Consolas"/>
        <charset val="1"/>
      </rPr>
      <t>close</t>
    </r>
    <r>
      <rPr>
        <sz val="11"/>
        <color rgb="FFCCCAC2"/>
        <rFont val="Consolas"/>
        <charset val="1"/>
      </rPr>
      <t>();</t>
    </r>
  </si>
  <si>
    <r>
      <t xml:space="preserve">    </t>
    </r>
    <r>
      <rPr>
        <sz val="11"/>
        <color rgb="FFFFAD66"/>
        <rFont val="Consolas"/>
        <charset val="1"/>
      </rPr>
      <t>else</t>
    </r>
    <r>
      <rPr>
        <sz val="11"/>
        <color rgb="FFCCCAC2"/>
        <rFont val="Consolas"/>
        <charset val="1"/>
      </rPr>
      <t>{</t>
    </r>
  </si>
  <si>
    <r>
      <t xml:space="preserve">        cout </t>
    </r>
    <r>
      <rPr>
        <sz val="11"/>
        <color rgb="FFF29E74"/>
        <rFont val="Consolas"/>
        <charset val="1"/>
      </rPr>
      <t>&lt;&lt;</t>
    </r>
    <r>
      <rPr>
        <sz val="11"/>
        <color rgb="FFCCCAC2"/>
        <rFont val="Consolas"/>
        <charset val="1"/>
      </rPr>
      <t xml:space="preserve"> </t>
    </r>
    <r>
      <rPr>
        <sz val="11"/>
        <color rgb="FFD5FF80"/>
        <rFont val="Consolas"/>
        <charset val="1"/>
      </rPr>
      <t>"Unable to open input file."</t>
    </r>
    <r>
      <rPr>
        <sz val="11"/>
        <color rgb="FFCCCAC2"/>
        <rFont val="Consolas"/>
        <charset val="1"/>
      </rPr>
      <t xml:space="preserve"> </t>
    </r>
    <r>
      <rPr>
        <sz val="11"/>
        <color rgb="FFF29E74"/>
        <rFont val="Consolas"/>
        <charset val="1"/>
      </rPr>
      <t>&lt;&lt;</t>
    </r>
    <r>
      <rPr>
        <sz val="11"/>
        <color rgb="FFCCCAC2"/>
        <rFont val="Consolas"/>
        <charset val="1"/>
      </rPr>
      <t xml:space="preserve"> endl;</t>
    </r>
  </si>
  <si>
    <r>
      <t xml:space="preserve">    cout </t>
    </r>
    <r>
      <rPr>
        <sz val="11"/>
        <color rgb="FFF29E74"/>
        <rFont val="Consolas"/>
        <charset val="1"/>
      </rPr>
      <t>&lt;&lt;</t>
    </r>
    <r>
      <rPr>
        <sz val="11"/>
        <color rgb="FFCCCAC2"/>
        <rFont val="Consolas"/>
        <charset val="1"/>
      </rPr>
      <t xml:space="preserve"> </t>
    </r>
    <r>
      <rPr>
        <sz val="11"/>
        <color rgb="FFD5FF80"/>
        <rFont val="Consolas"/>
        <charset val="1"/>
      </rPr>
      <t>"Inputs: "</t>
    </r>
    <r>
      <rPr>
        <sz val="11"/>
        <color rgb="FFCCCAC2"/>
        <rFont val="Consolas"/>
        <charset val="1"/>
      </rPr>
      <t>;</t>
    </r>
  </si>
  <si>
    <r>
      <t xml:space="preserve">    </t>
    </r>
    <r>
      <rPr>
        <sz val="11"/>
        <color rgb="FFFFD173"/>
        <rFont val="Consolas"/>
        <charset val="1"/>
      </rPr>
      <t>show</t>
    </r>
    <r>
      <rPr>
        <sz val="11"/>
        <color rgb="FFCCCAC2"/>
        <rFont val="Consolas"/>
        <charset val="1"/>
      </rPr>
      <t>(inputs, n);</t>
    </r>
  </si>
  <si>
    <r>
      <t xml:space="preserve">    </t>
    </r>
    <r>
      <rPr>
        <sz val="11"/>
        <color rgb="FFFFAD66"/>
        <rFont val="Consolas"/>
        <charset val="1"/>
      </rPr>
      <t>float</t>
    </r>
    <r>
      <rPr>
        <sz val="11"/>
        <color rgb="FFCCCAC2"/>
        <rFont val="Consolas"/>
        <charset val="1"/>
      </rPr>
      <t xml:space="preserve"> m </t>
    </r>
    <r>
      <rPr>
        <sz val="11"/>
        <color rgb="FFF29E74"/>
        <rFont val="Consolas"/>
        <charset val="1"/>
      </rPr>
      <t>=</t>
    </r>
    <r>
      <rPr>
        <sz val="11"/>
        <color rgb="FFCCCAC2"/>
        <rFont val="Consolas"/>
        <charset val="1"/>
      </rPr>
      <t xml:space="preserve"> </t>
    </r>
    <r>
      <rPr>
        <sz val="11"/>
        <color rgb="FFFFD173"/>
        <rFont val="Consolas"/>
        <charset val="1"/>
      </rPr>
      <t>mean</t>
    </r>
    <r>
      <rPr>
        <sz val="11"/>
        <color rgb="FFCCCAC2"/>
        <rFont val="Consolas"/>
        <charset val="1"/>
      </rPr>
      <t>(inputs, n);</t>
    </r>
  </si>
  <si>
    <r>
      <t xml:space="preserve">    cout </t>
    </r>
    <r>
      <rPr>
        <sz val="11"/>
        <color rgb="FFF29E74"/>
        <rFont val="Consolas"/>
        <charset val="1"/>
      </rPr>
      <t>&lt;&lt;</t>
    </r>
    <r>
      <rPr>
        <sz val="11"/>
        <color rgb="FFCCCAC2"/>
        <rFont val="Consolas"/>
        <charset val="1"/>
      </rPr>
      <t xml:space="preserve"> </t>
    </r>
    <r>
      <rPr>
        <sz val="11"/>
        <color rgb="FFD5FF80"/>
        <rFont val="Consolas"/>
        <charset val="1"/>
      </rPr>
      <t>"Mean: "</t>
    </r>
    <r>
      <rPr>
        <sz val="11"/>
        <color rgb="FFCCCAC2"/>
        <rFont val="Consolas"/>
        <charset val="1"/>
      </rPr>
      <t xml:space="preserve"> </t>
    </r>
    <r>
      <rPr>
        <sz val="11"/>
        <color rgb="FFF29E74"/>
        <rFont val="Consolas"/>
        <charset val="1"/>
      </rPr>
      <t>&lt;&lt;</t>
    </r>
    <r>
      <rPr>
        <sz val="11"/>
        <color rgb="FFCCCAC2"/>
        <rFont val="Consolas"/>
        <charset val="1"/>
      </rPr>
      <t xml:space="preserve"> m </t>
    </r>
    <r>
      <rPr>
        <sz val="11"/>
        <color rgb="FFF29E74"/>
        <rFont val="Consolas"/>
        <charset val="1"/>
      </rPr>
      <t>&lt;&lt;</t>
    </r>
    <r>
      <rPr>
        <sz val="11"/>
        <color rgb="FFCCCAC2"/>
        <rFont val="Consolas"/>
        <charset val="1"/>
      </rPr>
      <t xml:space="preserve"> endl;</t>
    </r>
  </si>
  <si>
    <r>
      <t xml:space="preserve">    cout </t>
    </r>
    <r>
      <rPr>
        <sz val="11"/>
        <color rgb="FFF29E74"/>
        <rFont val="Consolas"/>
        <charset val="1"/>
      </rPr>
      <t>&lt;&lt;</t>
    </r>
    <r>
      <rPr>
        <sz val="11"/>
        <color rgb="FFCCCAC2"/>
        <rFont val="Consolas"/>
        <charset val="1"/>
      </rPr>
      <t xml:space="preserve"> </t>
    </r>
    <r>
      <rPr>
        <sz val="11"/>
        <color rgb="FFD5FF80"/>
        <rFont val="Consolas"/>
        <charset val="1"/>
      </rPr>
      <t>"Standard Deviation: "</t>
    </r>
    <r>
      <rPr>
        <sz val="11"/>
        <color rgb="FFCCCAC2"/>
        <rFont val="Consolas"/>
        <charset val="1"/>
      </rPr>
      <t xml:space="preserve"> </t>
    </r>
    <r>
      <rPr>
        <sz val="11"/>
        <color rgb="FFF29E74"/>
        <rFont val="Consolas"/>
        <charset val="1"/>
      </rPr>
      <t>&lt;&lt;</t>
    </r>
    <r>
      <rPr>
        <sz val="11"/>
        <color rgb="FFCCCAC2"/>
        <rFont val="Consolas"/>
        <charset val="1"/>
      </rPr>
      <t xml:space="preserve"> </t>
    </r>
    <r>
      <rPr>
        <sz val="11"/>
        <color rgb="FFFFD173"/>
        <rFont val="Consolas"/>
        <charset val="1"/>
      </rPr>
      <t>std_dev</t>
    </r>
    <r>
      <rPr>
        <sz val="11"/>
        <color rgb="FFCCCAC2"/>
        <rFont val="Consolas"/>
        <charset val="1"/>
      </rPr>
      <t xml:space="preserve">(inputs, n, m) </t>
    </r>
    <r>
      <rPr>
        <sz val="11"/>
        <color rgb="FFF29E74"/>
        <rFont val="Consolas"/>
        <charset val="1"/>
      </rPr>
      <t>&lt;&lt;</t>
    </r>
    <r>
      <rPr>
        <sz val="11"/>
        <color rgb="FFCCCAC2"/>
        <rFont val="Consolas"/>
        <charset val="1"/>
      </rPr>
      <t xml:space="preserve"> endl;</t>
    </r>
  </si>
  <si>
    <r>
      <t xml:space="preserve">    cout </t>
    </r>
    <r>
      <rPr>
        <sz val="11"/>
        <color rgb="FFF29E74"/>
        <rFont val="Consolas"/>
        <charset val="1"/>
      </rPr>
      <t>&lt;&lt;</t>
    </r>
    <r>
      <rPr>
        <sz val="11"/>
        <color rgb="FFCCCAC2"/>
        <rFont val="Consolas"/>
        <charset val="1"/>
      </rPr>
      <t xml:space="preserve"> </t>
    </r>
    <r>
      <rPr>
        <sz val="11"/>
        <color rgb="FFD5FF80"/>
        <rFont val="Consolas"/>
        <charset val="1"/>
      </rPr>
      <t>"Median: "</t>
    </r>
    <r>
      <rPr>
        <sz val="11"/>
        <color rgb="FFCCCAC2"/>
        <rFont val="Consolas"/>
        <charset val="1"/>
      </rPr>
      <t xml:space="preserve"> </t>
    </r>
    <r>
      <rPr>
        <sz val="11"/>
        <color rgb="FFF29E74"/>
        <rFont val="Consolas"/>
        <charset val="1"/>
      </rPr>
      <t>&lt;&lt;</t>
    </r>
    <r>
      <rPr>
        <sz val="11"/>
        <color rgb="FFCCCAC2"/>
        <rFont val="Consolas"/>
        <charset val="1"/>
      </rPr>
      <t xml:space="preserve"> </t>
    </r>
    <r>
      <rPr>
        <sz val="11"/>
        <color rgb="FFFFD173"/>
        <rFont val="Consolas"/>
        <charset val="1"/>
      </rPr>
      <t>median</t>
    </r>
    <r>
      <rPr>
        <sz val="11"/>
        <color rgb="FFCCCAC2"/>
        <rFont val="Consolas"/>
        <charset val="1"/>
      </rPr>
      <t xml:space="preserve">(inputs, n) </t>
    </r>
    <r>
      <rPr>
        <sz val="11"/>
        <color rgb="FFF29E74"/>
        <rFont val="Consolas"/>
        <charset val="1"/>
      </rPr>
      <t>&lt;&lt;</t>
    </r>
    <r>
      <rPr>
        <sz val="11"/>
        <color rgb="FFCCCAC2"/>
        <rFont val="Consolas"/>
        <charset val="1"/>
      </rPr>
      <t xml:space="preserve"> endl;</t>
    </r>
  </si>
  <si>
    <r>
      <t xml:space="preserve">    </t>
    </r>
    <r>
      <rPr>
        <sz val="11"/>
        <color rgb="FFFFAD66"/>
        <rFont val="Consolas"/>
        <charset val="1"/>
      </rPr>
      <t>return</t>
    </r>
    <r>
      <rPr>
        <sz val="11"/>
        <color rgb="FFCCCAC2"/>
        <rFont val="Consolas"/>
        <charset val="1"/>
      </rPr>
      <t xml:space="preserve"> </t>
    </r>
    <r>
      <rPr>
        <sz val="11"/>
        <color rgb="FFDFBFFF"/>
        <rFont val="Consolas"/>
        <charset val="1"/>
      </rPr>
      <t>0</t>
    </r>
    <r>
      <rPr>
        <sz val="11"/>
        <color rgb="FFCCCAC2"/>
        <rFont val="Consolas"/>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</si>
</sst>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font>
      <sz val="10"/>
      <name val="Arial"/>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vertAlign val="subscript"/>
      <sz val="10"/>
      <name val="Arial"/>
      <family val="2"/>
    </font>
    <font>
      <sz val="8"/>
      <name val="Arial"/>
      <family val="2"/>
    </font>
    <font>
      <i/>
      <sz val="10"/>
      <name val="Arial"/>
      <family val="2"/>
    </font>
    <font>
      <b/>
      <sz val="14"/>
      <name val="Arial"/>
      <family val="2"/>
    </font>
    <font>
      <sz val="10"/>
      <color indexed="8"/>
      <name val="Arial"/>
      <family val="2"/>
    </font>
    <font>
      <sz val="10"/>
      <color rgb="FF000000"/>
      <name val="Arial"/>
      <family val="2"/>
    </font>
    <font>
      <sz val="11"/>
      <color rgb="FFCCCAC2"/>
      <name val="Consolas"/>
      <charset val="1"/>
    </font>
    <font>
      <sz val="11"/>
      <color rgb="FFD5FF80"/>
      <name val="Consolas"/>
      <charset val="1"/>
    </font>
    <font>
      <sz val="11"/>
      <color rgb="FFFFAD66"/>
      <name val="Consolas"/>
      <charset val="1"/>
    </font>
    <font>
      <sz val="11"/>
      <color rgb="FF73D0FF"/>
      <name val="Consolas"/>
      <charset val="1"/>
    </font>
    <font>
      <i/>
      <sz val="11"/>
      <color rgb="FFB8CFE6"/>
      <name val="Consolas"/>
      <charset val="1"/>
    </font>
    <font>
      <sz val="11"/>
      <color rgb="FFFFD173"/>
      <name val="Consolas"/>
      <charset val="1"/>
    </font>
    <font>
      <sz val="11"/>
      <color rgb="FFDFBFFF"/>
      <name val="Consolas"/>
      <charset val="1"/>
    </font>
    <font>
      <sz val="11"/>
      <color rgb="FFF29E74"/>
      <name val="Consolas"/>
      <charset val="1"/>
    </font>
  </fonts>
  <fills count="4">
    <fill>
      <patternFill patternType="none"/>
    </fill>
    <fill>
      <patternFill patternType="gray125"/>
    </fill>
    <fill>
      <patternFill patternType="solid">
        <fgColor indexed="43"/>
        <bgColor indexed="64"/>
      </patternFill>
    </fill>
    <fill>
      <patternFill patternType="solid">
        <fgColor rgb="FFFFFF99"/>
        <bgColor rgb="FFFFFF99"/>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193">
    <xf numFmtId="0" fontId="0" fillId="0" borderId="0" xfId="0"/>
    <xf numFmtId="0" fontId="3" fillId="0" borderId="0" xfId="0" applyFont="1"/>
    <xf numFmtId="0" fontId="1" fillId="0" borderId="0" xfId="0" applyFont="1" applyAlignment="1">
      <alignment horizontal="left"/>
    </xf>
    <xf numFmtId="0" fontId="2" fillId="0" borderId="0" xfId="0" applyFont="1"/>
    <xf numFmtId="0" fontId="3" fillId="2" borderId="1" xfId="0" applyFont="1" applyFill="1" applyBorder="1" applyProtection="1">
      <protection locked="0"/>
    </xf>
    <xf numFmtId="1" fontId="0" fillId="2" borderId="1" xfId="0" applyNumberFormat="1" applyFill="1" applyBorder="1" applyProtection="1">
      <protection locked="0"/>
    </xf>
    <xf numFmtId="0" fontId="3" fillId="0" borderId="0" xfId="0" applyFont="1" applyAlignment="1">
      <alignment horizontal="left"/>
    </xf>
    <xf numFmtId="15" fontId="0" fillId="0" borderId="0" xfId="0" applyNumberFormat="1"/>
    <xf numFmtId="0" fontId="0" fillId="2" borderId="1" xfId="0" applyFill="1" applyBorder="1" applyProtection="1">
      <protection locked="0"/>
    </xf>
    <xf numFmtId="14" fontId="0" fillId="2" borderId="1" xfId="0" applyNumberFormat="1" applyFill="1" applyBorder="1" applyProtection="1">
      <protection locked="0"/>
    </xf>
    <xf numFmtId="18" fontId="0" fillId="2" borderId="1" xfId="0" applyNumberFormat="1" applyFill="1" applyBorder="1" applyProtection="1">
      <protection locked="0"/>
    </xf>
    <xf numFmtId="0" fontId="0" fillId="0" borderId="0" xfId="0" applyProtection="1">
      <protection locked="0"/>
    </xf>
    <xf numFmtId="0" fontId="0" fillId="0" borderId="2" xfId="0" applyBorder="1" applyProtection="1">
      <protection locked="0"/>
    </xf>
    <xf numFmtId="0" fontId="3" fillId="0" borderId="0" xfId="0" applyFont="1" applyProtection="1">
      <protection locked="0"/>
    </xf>
    <xf numFmtId="0" fontId="3" fillId="0" borderId="0" xfId="0" applyFont="1" applyAlignment="1" applyProtection="1">
      <alignment horizontal="left"/>
      <protection locked="0"/>
    </xf>
    <xf numFmtId="0" fontId="3" fillId="2" borderId="3" xfId="0" applyFont="1" applyFill="1" applyBorder="1" applyProtection="1">
      <protection locked="0"/>
    </xf>
    <xf numFmtId="0" fontId="3" fillId="2" borderId="4" xfId="0" applyFont="1" applyFill="1" applyBorder="1" applyProtection="1">
      <protection locked="0"/>
    </xf>
    <xf numFmtId="0" fontId="3" fillId="2" borderId="5" xfId="0" applyFont="1" applyFill="1" applyBorder="1" applyProtection="1">
      <protection locked="0"/>
    </xf>
    <xf numFmtId="0" fontId="3" fillId="2" borderId="0" xfId="0" applyFont="1" applyFill="1" applyProtection="1">
      <protection locked="0"/>
    </xf>
    <xf numFmtId="0" fontId="3" fillId="2" borderId="6" xfId="0" applyFont="1" applyFill="1" applyBorder="1" applyProtection="1">
      <protection locked="0"/>
    </xf>
    <xf numFmtId="0" fontId="3" fillId="2" borderId="7" xfId="0" applyFont="1" applyFill="1" applyBorder="1" applyProtection="1">
      <protection locked="0"/>
    </xf>
    <xf numFmtId="0" fontId="3" fillId="2" borderId="8" xfId="0" applyFont="1" applyFill="1" applyBorder="1" applyProtection="1">
      <protection locked="0"/>
    </xf>
    <xf numFmtId="0" fontId="3" fillId="2" borderId="9" xfId="0" applyFont="1" applyFill="1" applyBorder="1" applyProtection="1">
      <protection locked="0"/>
    </xf>
    <xf numFmtId="0" fontId="3" fillId="0" borderId="0" xfId="0" applyFont="1" applyAlignment="1" applyProtection="1">
      <alignment horizontal="right"/>
      <protection locked="0"/>
    </xf>
    <xf numFmtId="0" fontId="4" fillId="0" borderId="0" xfId="1" applyAlignment="1" applyProtection="1"/>
    <xf numFmtId="0" fontId="0" fillId="0" borderId="2" xfId="0" applyBorder="1"/>
    <xf numFmtId="0" fontId="2" fillId="0" borderId="1" xfId="0" applyFont="1" applyBorder="1" applyAlignment="1">
      <alignment horizontal="center" wrapText="1"/>
    </xf>
    <xf numFmtId="0" fontId="0" fillId="0" borderId="10" xfId="0" applyBorder="1"/>
    <xf numFmtId="0" fontId="0" fillId="0" borderId="1" xfId="0" applyBorder="1"/>
    <xf numFmtId="0" fontId="0" fillId="0" borderId="1" xfId="0" applyBorder="1" applyAlignment="1">
      <alignment horizontal="right"/>
    </xf>
    <xf numFmtId="14" fontId="0" fillId="0" borderId="0" xfId="0" applyNumberFormat="1"/>
    <xf numFmtId="0" fontId="0" fillId="0" borderId="0" xfId="0" applyAlignment="1">
      <alignment horizontal="left" vertical="top" wrapText="1"/>
    </xf>
    <xf numFmtId="0" fontId="0" fillId="0" borderId="0" xfId="0" applyAlignment="1">
      <alignment horizontal="right"/>
    </xf>
    <xf numFmtId="0" fontId="0" fillId="0" borderId="0" xfId="0" applyAlignment="1">
      <alignment horizontal="center" vertical="top" wrapText="1"/>
    </xf>
    <xf numFmtId="0" fontId="2" fillId="0" borderId="6" xfId="0" applyFont="1" applyBorder="1" applyAlignment="1">
      <alignment horizontal="right"/>
    </xf>
    <xf numFmtId="0" fontId="2" fillId="0" borderId="6" xfId="0" applyFont="1" applyBorder="1" applyAlignment="1">
      <alignment horizontal="right" vertical="top"/>
    </xf>
    <xf numFmtId="0" fontId="2" fillId="0" borderId="6" xfId="0" applyFont="1" applyBorder="1" applyAlignment="1">
      <alignment horizontal="right" vertical="top" wrapText="1"/>
    </xf>
    <xf numFmtId="0" fontId="2" fillId="0" borderId="0" xfId="0" applyFont="1" applyAlignment="1">
      <alignment horizontal="right"/>
    </xf>
    <xf numFmtId="0" fontId="0" fillId="0" borderId="6" xfId="0" applyBorder="1"/>
    <xf numFmtId="0" fontId="0" fillId="0" borderId="0" xfId="0" applyAlignment="1">
      <alignment horizontal="left" vertical="top"/>
    </xf>
    <xf numFmtId="1" fontId="0" fillId="0" borderId="0" xfId="0" applyNumberFormat="1"/>
    <xf numFmtId="0" fontId="0" fillId="0" borderId="0" xfId="0" applyAlignment="1">
      <alignment horizontal="left"/>
    </xf>
    <xf numFmtId="0" fontId="3" fillId="0" borderId="1" xfId="0" applyFont="1" applyBorder="1"/>
    <xf numFmtId="0" fontId="1" fillId="0" borderId="0" xfId="0" applyFont="1" applyAlignment="1" applyProtection="1">
      <alignment horizontal="left"/>
      <protection locked="0"/>
    </xf>
    <xf numFmtId="0" fontId="2" fillId="0" borderId="6" xfId="0" applyFont="1" applyBorder="1"/>
    <xf numFmtId="2" fontId="3" fillId="0" borderId="0" xfId="0" applyNumberFormat="1" applyFont="1"/>
    <xf numFmtId="1" fontId="3" fillId="0" borderId="0" xfId="0" applyNumberFormat="1" applyFont="1"/>
    <xf numFmtId="165" fontId="0" fillId="0" borderId="0" xfId="0" applyNumberFormat="1"/>
    <xf numFmtId="0" fontId="0" fillId="2" borderId="5" xfId="0" applyFill="1" applyBorder="1" applyProtection="1">
      <protection locked="0"/>
    </xf>
    <xf numFmtId="0" fontId="0" fillId="0" borderId="0" xfId="0" applyAlignment="1" applyProtection="1">
      <alignment horizontal="center" wrapText="1"/>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0" fontId="4" fillId="0" borderId="2" xfId="1" applyBorder="1" applyAlignment="1" applyProtection="1"/>
    <xf numFmtId="0" fontId="0" fillId="2" borderId="0" xfId="0" applyFill="1" applyProtection="1">
      <protection locked="0"/>
    </xf>
    <xf numFmtId="0" fontId="0" fillId="0" borderId="9" xfId="0" applyBorder="1"/>
    <xf numFmtId="0" fontId="0" fillId="0" borderId="7" xfId="0" applyBorder="1"/>
    <xf numFmtId="164" fontId="0" fillId="0" borderId="11" xfId="0" applyNumberFormat="1" applyBorder="1"/>
    <xf numFmtId="164" fontId="0" fillId="0" borderId="10" xfId="0" applyNumberFormat="1" applyBorder="1"/>
    <xf numFmtId="15" fontId="0" fillId="0" borderId="5" xfId="0" applyNumberFormat="1" applyBorder="1" applyAlignment="1">
      <alignment horizontal="right"/>
    </xf>
    <xf numFmtId="15" fontId="0" fillId="0" borderId="0" xfId="0" applyNumberFormat="1" applyAlignment="1">
      <alignment horizontal="right"/>
    </xf>
    <xf numFmtId="0" fontId="0" fillId="2" borderId="12" xfId="0" applyFill="1" applyBorder="1" applyAlignment="1" applyProtection="1">
      <alignment vertical="top"/>
      <protection locked="0"/>
    </xf>
    <xf numFmtId="0" fontId="0" fillId="2" borderId="3" xfId="0" applyFill="1" applyBorder="1" applyAlignment="1" applyProtection="1">
      <alignment vertical="top"/>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18" fontId="0" fillId="0" borderId="0" xfId="0" applyNumberFormat="1"/>
    <xf numFmtId="0" fontId="0" fillId="0" borderId="12" xfId="0" applyBorder="1"/>
    <xf numFmtId="0" fontId="0" fillId="0" borderId="13" xfId="0" applyBorder="1"/>
    <xf numFmtId="0" fontId="0" fillId="0" borderId="15" xfId="0" applyBorder="1"/>
    <xf numFmtId="0" fontId="10" fillId="0" borderId="4" xfId="0" applyFont="1" applyBorder="1"/>
    <xf numFmtId="1" fontId="3" fillId="3" borderId="18" xfId="0" applyNumberFormat="1" applyFont="1" applyFill="1" applyBorder="1" applyProtection="1">
      <protection locked="0"/>
    </xf>
    <xf numFmtId="0" fontId="3" fillId="3" borderId="18" xfId="0" applyFont="1" applyFill="1" applyBorder="1" applyProtection="1">
      <protection locked="0"/>
    </xf>
    <xf numFmtId="14" fontId="3" fillId="3" borderId="18" xfId="0" applyNumberFormat="1" applyFont="1" applyFill="1" applyBorder="1" applyProtection="1">
      <protection locked="0"/>
    </xf>
    <xf numFmtId="18" fontId="3" fillId="3" borderId="18" xfId="0" applyNumberFormat="1" applyFont="1" applyFill="1" applyBorder="1" applyProtection="1">
      <protection locked="0"/>
    </xf>
    <xf numFmtId="0" fontId="4" fillId="0" borderId="0" xfId="1" applyAlignment="1" applyProtection="1">
      <protection locked="0"/>
    </xf>
    <xf numFmtId="0" fontId="2" fillId="0" borderId="0" xfId="0" applyFont="1" applyProtection="1">
      <protection locked="0"/>
    </xf>
    <xf numFmtId="1" fontId="3" fillId="0" borderId="0" xfId="0" applyNumberFormat="1" applyFont="1" applyProtection="1">
      <protection locked="0"/>
    </xf>
    <xf numFmtId="0" fontId="3" fillId="0" borderId="1" xfId="0" applyFont="1" applyBorder="1" applyProtection="1">
      <protection locked="0"/>
    </xf>
    <xf numFmtId="0" fontId="0" fillId="0" borderId="1" xfId="0" applyBorder="1" applyProtection="1">
      <protection locked="0"/>
    </xf>
    <xf numFmtId="0" fontId="13" fillId="3" borderId="0" xfId="0" applyFont="1" applyFill="1" applyAlignment="1" applyProtection="1">
      <alignment horizontal="right"/>
      <protection locked="0"/>
    </xf>
    <xf numFmtId="0" fontId="3" fillId="3" borderId="0" xfId="0" applyFont="1" applyFill="1" applyProtection="1">
      <protection locked="0"/>
    </xf>
    <xf numFmtId="0" fontId="0" fillId="2" borderId="1" xfId="0" applyFill="1" applyBorder="1"/>
    <xf numFmtId="0" fontId="2" fillId="0" borderId="0" xfId="0" applyFont="1" applyAlignment="1">
      <alignment horizontal="center"/>
    </xf>
    <xf numFmtId="0" fontId="0" fillId="0" borderId="0" xfId="0" applyAlignment="1">
      <alignment horizontal="center"/>
    </xf>
    <xf numFmtId="0" fontId="0" fillId="2" borderId="13" xfId="0" applyFill="1" applyBorder="1" applyAlignment="1">
      <alignment horizontal="left"/>
    </xf>
    <xf numFmtId="0" fontId="0" fillId="2" borderId="1" xfId="0" applyFill="1" applyBorder="1" applyAlignment="1">
      <alignment horizontal="right"/>
    </xf>
    <xf numFmtId="0" fontId="0" fillId="0" borderId="1" xfId="0" applyBorder="1" applyAlignment="1">
      <alignment horizontal="center" vertical="top" wrapText="1"/>
    </xf>
    <xf numFmtId="0" fontId="0" fillId="0" borderId="0" xfId="0" applyAlignment="1">
      <alignment horizontal="center" wrapText="1"/>
    </xf>
    <xf numFmtId="0" fontId="0" fillId="0" borderId="0" xfId="0" applyAlignment="1">
      <alignment vertical="top"/>
    </xf>
    <xf numFmtId="0" fontId="0" fillId="0" borderId="0" xfId="0" applyAlignment="1">
      <alignment vertical="top" wrapText="1"/>
    </xf>
    <xf numFmtId="0" fontId="0" fillId="2" borderId="1" xfId="0" applyFill="1" applyBorder="1" applyAlignment="1">
      <alignment vertical="top"/>
    </xf>
    <xf numFmtId="0" fontId="0" fillId="0" borderId="1" xfId="0" applyBorder="1" applyAlignment="1">
      <alignment horizontal="center"/>
    </xf>
    <xf numFmtId="0" fontId="0" fillId="2" borderId="1" xfId="0" applyFill="1" applyBorder="1" applyAlignment="1">
      <alignment horizontal="left"/>
    </xf>
    <xf numFmtId="0" fontId="0" fillId="2" borderId="0" xfId="0" applyFill="1" applyAlignment="1">
      <alignment horizontal="left"/>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vertical="top" wrapText="1"/>
    </xf>
    <xf numFmtId="0" fontId="0" fillId="0" borderId="12" xfId="0" applyBorder="1" applyAlignment="1">
      <alignment vertical="top"/>
    </xf>
    <xf numFmtId="0" fontId="0" fillId="0" borderId="3" xfId="0" applyBorder="1"/>
    <xf numFmtId="0" fontId="0" fillId="0" borderId="4" xfId="0" applyBorder="1"/>
    <xf numFmtId="0" fontId="0" fillId="0" borderId="5" xfId="0" applyBorder="1"/>
    <xf numFmtId="0" fontId="5" fillId="0" borderId="0" xfId="0" applyFont="1" applyAlignment="1">
      <alignment horizontal="left"/>
    </xf>
    <xf numFmtId="0" fontId="1" fillId="0" borderId="0" xfId="0" applyFont="1"/>
    <xf numFmtId="164" fontId="3" fillId="3" borderId="18" xfId="0" applyNumberFormat="1" applyFont="1" applyFill="1" applyBorder="1" applyProtection="1">
      <protection locked="0"/>
    </xf>
    <xf numFmtId="0" fontId="0" fillId="0" borderId="16"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164" fontId="0" fillId="0" borderId="16" xfId="0" applyNumberFormat="1" applyBorder="1" applyAlignment="1">
      <alignment horizontal="center"/>
    </xf>
    <xf numFmtId="164" fontId="0" fillId="0" borderId="11" xfId="0" applyNumberFormat="1" applyBorder="1" applyAlignment="1">
      <alignment horizontal="center"/>
    </xf>
    <xf numFmtId="2" fontId="0" fillId="0" borderId="16" xfId="0" applyNumberFormat="1" applyBorder="1" applyAlignment="1">
      <alignment horizontal="center"/>
    </xf>
    <xf numFmtId="2" fontId="0" fillId="0" borderId="11" xfId="0" applyNumberFormat="1" applyBorder="1" applyAlignment="1">
      <alignment horizontal="center"/>
    </xf>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0" fontId="0" fillId="0" borderId="0" xfId="0" applyAlignment="1">
      <alignment horizontal="left" vertical="top" wrapText="1"/>
    </xf>
    <xf numFmtId="0" fontId="0" fillId="0" borderId="5" xfId="0" applyBorder="1" applyAlignment="1">
      <alignment horizontal="left" vertical="top" wrapText="1"/>
    </xf>
    <xf numFmtId="0" fontId="0" fillId="0" borderId="0" xfId="0" applyAlignment="1">
      <alignment horizontal="left"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center" vertical="top" wrapText="1"/>
    </xf>
    <xf numFmtId="0" fontId="10" fillId="0" borderId="0" xfId="0" applyFont="1" applyAlignment="1">
      <alignment horizontal="left"/>
    </xf>
    <xf numFmtId="0" fontId="0" fillId="0" borderId="15" xfId="0" applyBorder="1" applyAlignment="1">
      <alignment horizontal="left"/>
    </xf>
    <xf numFmtId="0" fontId="0" fillId="0" borderId="1" xfId="0" applyBorder="1" applyAlignment="1">
      <alignment horizontal="left"/>
    </xf>
    <xf numFmtId="0" fontId="0" fillId="0" borderId="1"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10" fillId="0" borderId="15" xfId="0" applyFont="1" applyBorder="1" applyAlignment="1">
      <alignment horizontal="left"/>
    </xf>
    <xf numFmtId="0" fontId="10" fillId="0" borderId="1" xfId="0" applyFont="1" applyBorder="1" applyAlignment="1">
      <alignment horizontal="left"/>
    </xf>
    <xf numFmtId="0" fontId="2" fillId="0" borderId="0" xfId="0" applyFont="1" applyAlignment="1">
      <alignment horizontal="left"/>
    </xf>
    <xf numFmtId="0" fontId="0" fillId="0" borderId="16"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11" fillId="0" borderId="8" xfId="0" applyFont="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0" fillId="2" borderId="1" xfId="0" applyFill="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2" borderId="1" xfId="0" applyFill="1" applyBorder="1" applyAlignment="1">
      <alignment horizontal="left" vertical="top"/>
    </xf>
    <xf numFmtId="0" fontId="1" fillId="0" borderId="0" xfId="0" applyFont="1" applyAlignment="1">
      <alignment horizontal="center"/>
    </xf>
    <xf numFmtId="0" fontId="0" fillId="2" borderId="13" xfId="0" applyFill="1" applyBorder="1" applyAlignment="1">
      <alignment horizontal="left" vertical="top"/>
    </xf>
    <xf numFmtId="0" fontId="0" fillId="2" borderId="14" xfId="0" applyFill="1" applyBorder="1" applyAlignment="1">
      <alignment horizontal="left" vertical="top"/>
    </xf>
    <xf numFmtId="0" fontId="0" fillId="2" borderId="15" xfId="0" applyFill="1" applyBorder="1" applyAlignment="1">
      <alignment horizontal="left" vertical="top"/>
    </xf>
    <xf numFmtId="0" fontId="0" fillId="0" borderId="13" xfId="0" applyBorder="1" applyAlignment="1">
      <alignment horizontal="center" vertical="top"/>
    </xf>
    <xf numFmtId="0" fontId="0" fillId="0" borderId="15" xfId="0" applyBorder="1" applyAlignment="1">
      <alignment horizontal="center" vertical="top"/>
    </xf>
    <xf numFmtId="0" fontId="0" fillId="0" borderId="14" xfId="0" applyBorder="1" applyAlignment="1">
      <alignment horizontal="center" vertical="top"/>
    </xf>
    <xf numFmtId="0" fontId="0" fillId="2" borderId="1" xfId="0" applyFill="1" applyBorder="1" applyAlignment="1">
      <alignment horizontal="left"/>
    </xf>
    <xf numFmtId="0" fontId="0" fillId="2" borderId="13" xfId="0" applyFill="1" applyBorder="1" applyAlignment="1">
      <alignment horizontal="left"/>
    </xf>
    <xf numFmtId="0" fontId="0" fillId="2" borderId="14" xfId="0" applyFill="1" applyBorder="1" applyAlignment="1">
      <alignment horizontal="left"/>
    </xf>
    <xf numFmtId="0" fontId="0" fillId="2" borderId="15" xfId="0" applyFill="1" applyBorder="1" applyAlignment="1">
      <alignment horizontal="left"/>
    </xf>
    <xf numFmtId="0" fontId="0" fillId="0" borderId="15" xfId="0"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top"/>
    </xf>
    <xf numFmtId="0" fontId="1" fillId="0" borderId="17" xfId="0" applyFont="1" applyBorder="1" applyAlignment="1">
      <alignment horizontal="left"/>
    </xf>
    <xf numFmtId="0" fontId="3" fillId="3" borderId="19" xfId="0" applyFont="1" applyFill="1" applyBorder="1" applyAlignment="1" applyProtection="1">
      <alignment horizontal="left" wrapText="1"/>
      <protection locked="0"/>
    </xf>
    <xf numFmtId="0" fontId="3" fillId="2" borderId="1" xfId="0" applyFont="1" applyFill="1" applyBorder="1" applyAlignment="1" applyProtection="1">
      <alignment horizontal="left"/>
      <protection locked="0"/>
    </xf>
    <xf numFmtId="0" fontId="0" fillId="2" borderId="1" xfId="0" applyFill="1" applyBorder="1" applyAlignment="1" applyProtection="1">
      <alignment horizontal="left" wrapText="1"/>
      <protection locked="0"/>
    </xf>
    <xf numFmtId="0" fontId="3" fillId="3" borderId="19" xfId="0" applyFont="1" applyFill="1" applyBorder="1" applyAlignment="1" applyProtection="1">
      <alignment horizontal="left"/>
      <protection locked="0"/>
    </xf>
    <xf numFmtId="0" fontId="3" fillId="2" borderId="13" xfId="0" applyFont="1" applyFill="1" applyBorder="1" applyAlignment="1" applyProtection="1">
      <alignment horizontal="left"/>
      <protection locked="0"/>
    </xf>
    <xf numFmtId="0" fontId="3" fillId="2" borderId="14" xfId="0" applyFont="1" applyFill="1" applyBorder="1" applyAlignment="1" applyProtection="1">
      <alignment horizontal="left"/>
      <protection locked="0"/>
    </xf>
    <xf numFmtId="0" fontId="3" fillId="2" borderId="15" xfId="0" applyFont="1" applyFill="1" applyBorder="1" applyAlignment="1" applyProtection="1">
      <alignment horizontal="left"/>
      <protection locked="0"/>
    </xf>
    <xf numFmtId="0" fontId="3" fillId="3" borderId="19"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wrapText="1"/>
      <protection locked="0"/>
    </xf>
    <xf numFmtId="0" fontId="0" fillId="0" borderId="13" xfId="0" applyBorder="1" applyAlignment="1">
      <alignment horizontal="left"/>
    </xf>
    <xf numFmtId="0" fontId="0" fillId="2" borderId="1" xfId="0" applyFill="1" applyBorder="1" applyAlignment="1" applyProtection="1">
      <alignment horizontal="left"/>
      <protection locked="0"/>
    </xf>
    <xf numFmtId="0" fontId="0" fillId="2" borderId="13" xfId="0" applyFill="1" applyBorder="1" applyAlignment="1" applyProtection="1">
      <alignment horizontal="left"/>
      <protection locked="0"/>
    </xf>
    <xf numFmtId="0" fontId="0" fillId="2" borderId="14" xfId="0" applyFill="1" applyBorder="1" applyAlignment="1" applyProtection="1">
      <alignment horizontal="left"/>
      <protection locked="0"/>
    </xf>
    <xf numFmtId="0" fontId="0" fillId="2" borderId="15" xfId="0" applyFill="1" applyBorder="1" applyAlignment="1" applyProtection="1">
      <alignment horizontal="left"/>
      <protection locked="0"/>
    </xf>
    <xf numFmtId="0" fontId="2" fillId="0" borderId="13" xfId="0" applyFont="1" applyBorder="1" applyAlignment="1">
      <alignment horizontal="center" wrapText="1"/>
    </xf>
    <xf numFmtId="0" fontId="2" fillId="0" borderId="14" xfId="0" applyFont="1" applyBorder="1" applyAlignment="1">
      <alignment horizontal="center" wrapText="1"/>
    </xf>
    <xf numFmtId="0" fontId="2" fillId="0" borderId="15" xfId="0" applyFont="1" applyBorder="1" applyAlignment="1">
      <alignment horizontal="center" wrapText="1"/>
    </xf>
    <xf numFmtId="0" fontId="3" fillId="0" borderId="1" xfId="0" applyFont="1" applyBorder="1" applyAlignment="1">
      <alignment horizontal="left"/>
    </xf>
    <xf numFmtId="0" fontId="0" fillId="2" borderId="13" xfId="0" applyFill="1" applyBorder="1" applyAlignment="1" applyProtection="1">
      <alignment horizontal="center"/>
      <protection locked="0"/>
    </xf>
    <xf numFmtId="0" fontId="0" fillId="2" borderId="15" xfId="0" applyFill="1" applyBorder="1" applyAlignment="1" applyProtection="1">
      <alignment horizontal="center"/>
      <protection locked="0"/>
    </xf>
    <xf numFmtId="0" fontId="16" fillId="0" borderId="0" xfId="0" applyFont="1" applyProtection="1">
      <protection locked="0"/>
    </xf>
    <xf numFmtId="0" fontId="18" fillId="0" borderId="0" xfId="0" applyFont="1" applyProtection="1">
      <protection locked="0"/>
    </xf>
    <xf numFmtId="0" fontId="14" fillId="0" borderId="0" xfId="0" applyFont="1" applyProtection="1">
      <protection locked="0"/>
    </xf>
    <xf numFmtId="0" fontId="3" fillId="0" borderId="20" xfId="0" applyFont="1" applyBorder="1" applyAlignment="1" applyProtection="1">
      <protection locked="0"/>
    </xf>
    <xf numFmtId="0" fontId="3" fillId="0" borderId="21" xfId="0"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L48"/>
  <sheetViews>
    <sheetView showGridLines="0" topLeftCell="A33" zoomScaleNormal="100" workbookViewId="0">
      <selection activeCell="B46" sqref="B46:I46"/>
    </sheetView>
  </sheetViews>
  <sheetFormatPr defaultRowHeight="12.75"/>
  <cols>
    <col min="1" max="1" width="23.5703125" style="37" customWidth="1"/>
    <col min="2" max="2" width="11" bestFit="1" customWidth="1"/>
    <col min="3" max="3" width="10.140625" customWidth="1"/>
    <col min="4" max="4" width="11.28515625" customWidth="1"/>
    <col min="5" max="5" width="11.5703125" customWidth="1"/>
    <col min="6" max="6" width="12.42578125" customWidth="1"/>
    <col min="7" max="7" width="10.42578125" customWidth="1"/>
    <col min="8" max="8" width="10.7109375" customWidth="1"/>
    <col min="11" max="11" width="11.7109375" customWidth="1"/>
  </cols>
  <sheetData>
    <row r="1" spans="1:12" ht="20.25">
      <c r="A1" s="122" t="s">
        <v>0</v>
      </c>
      <c r="B1" s="122"/>
      <c r="C1" s="122"/>
      <c r="D1" s="122"/>
      <c r="E1" s="122"/>
      <c r="F1" s="122"/>
      <c r="G1" s="122"/>
    </row>
    <row r="3" spans="1:12">
      <c r="A3" s="34" t="s">
        <v>1</v>
      </c>
      <c r="B3" s="32">
        <v>1</v>
      </c>
    </row>
    <row r="4" spans="1:12">
      <c r="A4" s="34" t="s">
        <v>2</v>
      </c>
      <c r="B4" s="7">
        <v>44613</v>
      </c>
      <c r="C4" s="69" t="s">
        <v>3</v>
      </c>
    </row>
    <row r="5" spans="1:12">
      <c r="A5" s="34"/>
      <c r="B5" s="7"/>
      <c r="C5" s="69"/>
    </row>
    <row r="6" spans="1:12">
      <c r="A6" s="37" t="s">
        <v>4</v>
      </c>
      <c r="B6" s="58" t="s">
        <v>5</v>
      </c>
    </row>
    <row r="7" spans="1:12">
      <c r="A7" s="34"/>
    </row>
    <row r="8" spans="1:12">
      <c r="A8" s="34" t="s">
        <v>6</v>
      </c>
      <c r="B8" s="123" t="s">
        <v>7</v>
      </c>
      <c r="C8" s="123"/>
      <c r="D8" s="123"/>
      <c r="E8" s="123"/>
      <c r="F8" s="123"/>
      <c r="G8" s="123"/>
      <c r="H8" s="123"/>
      <c r="I8" s="123"/>
    </row>
    <row r="9" spans="1:12">
      <c r="A9" s="34"/>
      <c r="L9" s="11"/>
    </row>
    <row r="10" spans="1:12" ht="17.25" customHeight="1">
      <c r="A10" s="35" t="s">
        <v>1</v>
      </c>
      <c r="B10" s="119" t="s">
        <v>8</v>
      </c>
      <c r="C10" s="119"/>
      <c r="D10" s="119"/>
      <c r="E10" s="119"/>
      <c r="F10" s="119"/>
      <c r="G10" s="119"/>
      <c r="H10" s="119"/>
      <c r="I10" s="119"/>
    </row>
    <row r="11" spans="1:12" ht="15" customHeight="1">
      <c r="A11" s="35"/>
      <c r="B11" s="119" t="s">
        <v>9</v>
      </c>
      <c r="C11" s="119"/>
      <c r="D11" s="119"/>
      <c r="E11" s="119"/>
      <c r="F11" s="119"/>
      <c r="G11" s="119"/>
      <c r="H11" s="119"/>
      <c r="I11" s="119"/>
    </row>
    <row r="12" spans="1:12" ht="15" customHeight="1">
      <c r="A12" s="35"/>
      <c r="B12" s="119" t="s">
        <v>10</v>
      </c>
      <c r="C12" s="119"/>
      <c r="D12" s="119"/>
      <c r="E12" s="119"/>
      <c r="F12" s="119"/>
      <c r="G12" s="119"/>
      <c r="H12" s="119"/>
      <c r="I12" s="119"/>
    </row>
    <row r="13" spans="1:12" ht="15" customHeight="1">
      <c r="A13" s="35"/>
      <c r="B13" s="119" t="s">
        <v>11</v>
      </c>
      <c r="C13" s="119"/>
      <c r="D13" s="119"/>
      <c r="E13" s="119"/>
      <c r="F13" s="119"/>
      <c r="G13" s="119"/>
      <c r="H13" s="119"/>
      <c r="I13" s="119"/>
    </row>
    <row r="14" spans="1:12" ht="15" customHeight="1">
      <c r="A14" s="35"/>
      <c r="B14" s="119" t="s">
        <v>12</v>
      </c>
      <c r="C14" s="119"/>
      <c r="D14" s="119"/>
      <c r="E14" s="119"/>
      <c r="F14" s="119"/>
      <c r="G14" s="119"/>
      <c r="H14" s="119"/>
      <c r="I14" s="119"/>
    </row>
    <row r="15" spans="1:12" ht="15" customHeight="1">
      <c r="A15" s="35"/>
      <c r="B15" s="119"/>
      <c r="C15" s="119"/>
      <c r="D15" s="119"/>
      <c r="E15" s="119"/>
      <c r="F15" s="119"/>
      <c r="G15" s="119"/>
      <c r="H15" s="119"/>
      <c r="I15" s="119"/>
    </row>
    <row r="16" spans="1:12" ht="42" customHeight="1">
      <c r="A16" s="35"/>
      <c r="B16" s="119" t="s">
        <v>13</v>
      </c>
      <c r="C16" s="119"/>
      <c r="D16" s="119"/>
      <c r="E16" s="119"/>
      <c r="F16" s="119"/>
      <c r="G16" s="119"/>
      <c r="H16" s="119"/>
      <c r="I16" s="119"/>
    </row>
    <row r="17" spans="1:9" ht="15" customHeight="1">
      <c r="A17" s="35"/>
      <c r="B17" s="31"/>
      <c r="C17" s="31"/>
      <c r="D17" s="31"/>
      <c r="E17" s="31"/>
      <c r="F17" s="31"/>
      <c r="G17" s="31"/>
      <c r="H17" s="31"/>
      <c r="I17" s="31"/>
    </row>
    <row r="18" spans="1:9" ht="15" customHeight="1">
      <c r="A18" s="36" t="s">
        <v>14</v>
      </c>
      <c r="B18" s="120" t="s">
        <v>15</v>
      </c>
      <c r="C18" s="119"/>
      <c r="D18" s="119"/>
      <c r="E18" s="119"/>
      <c r="F18" s="119"/>
      <c r="G18" s="119"/>
      <c r="H18" s="119"/>
      <c r="I18" s="119"/>
    </row>
    <row r="19" spans="1:9" ht="15" customHeight="1">
      <c r="A19" s="36"/>
      <c r="B19" s="120" t="s">
        <v>16</v>
      </c>
      <c r="C19" s="119"/>
      <c r="D19" s="119"/>
      <c r="E19" s="119"/>
      <c r="F19" s="119"/>
      <c r="G19" s="119"/>
      <c r="H19" s="119"/>
      <c r="I19" s="119"/>
    </row>
    <row r="20" spans="1:9" ht="15" customHeight="1">
      <c r="A20" s="36"/>
      <c r="B20" s="120" t="s">
        <v>17</v>
      </c>
      <c r="C20" s="119"/>
      <c r="D20" s="119"/>
      <c r="E20" s="119"/>
      <c r="F20" s="119"/>
      <c r="G20" s="119"/>
      <c r="H20" s="119"/>
      <c r="I20" s="119"/>
    </row>
    <row r="21" spans="1:9">
      <c r="A21" s="38"/>
      <c r="C21" s="54" t="s">
        <v>18</v>
      </c>
      <c r="D21" s="55" t="s">
        <v>19</v>
      </c>
      <c r="E21" s="55" t="s">
        <v>20</v>
      </c>
    </row>
    <row r="22" spans="1:9">
      <c r="A22" s="38"/>
      <c r="C22" s="108">
        <v>160</v>
      </c>
      <c r="D22" s="108">
        <v>415</v>
      </c>
      <c r="E22" s="115">
        <v>129.81975300927624</v>
      </c>
    </row>
    <row r="23" spans="1:9">
      <c r="A23" s="38"/>
      <c r="C23" s="109">
        <v>135</v>
      </c>
      <c r="D23" s="87">
        <v>804</v>
      </c>
      <c r="E23" s="116">
        <v>361.52762603235527</v>
      </c>
    </row>
    <row r="24" spans="1:9">
      <c r="A24" s="38"/>
      <c r="C24" s="109">
        <v>179</v>
      </c>
      <c r="D24" s="87">
        <v>1031</v>
      </c>
      <c r="E24" s="116">
        <v>177.910991748649</v>
      </c>
    </row>
    <row r="25" spans="1:9">
      <c r="A25" s="38"/>
      <c r="C25" s="109">
        <v>177</v>
      </c>
      <c r="D25" s="87">
        <v>597</v>
      </c>
      <c r="E25" s="116">
        <v>71.386540329000397</v>
      </c>
    </row>
    <row r="26" spans="1:9">
      <c r="A26" s="38"/>
      <c r="C26" s="109">
        <v>225</v>
      </c>
      <c r="D26" s="87">
        <v>330</v>
      </c>
      <c r="E26" s="116">
        <v>3.7913629011496939</v>
      </c>
    </row>
    <row r="27" spans="1:9">
      <c r="A27" s="38"/>
      <c r="C27" s="109">
        <v>99</v>
      </c>
      <c r="D27" s="87">
        <v>-74</v>
      </c>
      <c r="E27" s="116">
        <v>262.72001055492683</v>
      </c>
    </row>
    <row r="28" spans="1:9">
      <c r="A28" s="38"/>
      <c r="C28" s="109">
        <v>151</v>
      </c>
      <c r="D28" s="87">
        <v>-31</v>
      </c>
      <c r="E28" s="116">
        <v>46.232250407418761</v>
      </c>
    </row>
    <row r="29" spans="1:9">
      <c r="A29" s="38"/>
      <c r="C29" s="109">
        <v>166</v>
      </c>
      <c r="D29" s="87">
        <v>80</v>
      </c>
      <c r="E29" s="56"/>
    </row>
    <row r="30" spans="1:9">
      <c r="A30" s="38"/>
      <c r="C30" s="109">
        <v>101</v>
      </c>
      <c r="D30" s="87">
        <v>279</v>
      </c>
      <c r="E30" s="56"/>
    </row>
    <row r="31" spans="1:9">
      <c r="A31" s="38"/>
      <c r="C31" s="110">
        <v>156</v>
      </c>
      <c r="D31" s="112">
        <v>-27</v>
      </c>
      <c r="E31" s="57"/>
    </row>
    <row r="32" spans="1:9" ht="13.5" customHeight="1">
      <c r="A32" s="44"/>
      <c r="B32" s="31"/>
      <c r="C32" s="31"/>
      <c r="D32" s="31"/>
      <c r="E32" s="31"/>
      <c r="F32" s="31"/>
      <c r="G32" s="31"/>
      <c r="H32" s="31"/>
      <c r="I32" s="31"/>
    </row>
    <row r="33" spans="1:9">
      <c r="A33" s="34"/>
      <c r="B33" s="31"/>
      <c r="C33" s="124"/>
      <c r="D33" s="124"/>
      <c r="E33" s="124"/>
      <c r="F33" s="124"/>
      <c r="G33" s="33"/>
      <c r="H33" s="33"/>
      <c r="I33" s="33"/>
    </row>
    <row r="34" spans="1:9" ht="12.75" customHeight="1">
      <c r="A34" s="36" t="s">
        <v>21</v>
      </c>
      <c r="B34" s="119" t="s">
        <v>22</v>
      </c>
      <c r="C34" s="119"/>
      <c r="D34" s="119"/>
      <c r="E34" s="119"/>
      <c r="F34" s="119"/>
      <c r="G34" s="119"/>
      <c r="H34" s="119"/>
      <c r="I34" s="119"/>
    </row>
    <row r="35" spans="1:9">
      <c r="A35" s="36"/>
      <c r="B35" s="119" t="s">
        <v>23</v>
      </c>
      <c r="C35" s="119"/>
      <c r="D35" s="119"/>
      <c r="E35" s="119"/>
      <c r="F35" s="119"/>
      <c r="G35" s="119"/>
      <c r="H35" s="119"/>
      <c r="I35" s="119"/>
    </row>
    <row r="36" spans="1:9" ht="12.75" customHeight="1">
      <c r="A36" s="34"/>
      <c r="B36" s="119" t="s">
        <v>24</v>
      </c>
      <c r="C36" s="119"/>
      <c r="D36" s="119"/>
      <c r="E36" s="119"/>
      <c r="F36" s="119"/>
      <c r="G36" s="119"/>
      <c r="H36" s="119"/>
      <c r="I36" s="119"/>
    </row>
    <row r="37" spans="1:9" ht="81" customHeight="1">
      <c r="A37" s="34"/>
      <c r="B37" s="119" t="s">
        <v>25</v>
      </c>
      <c r="C37" s="119"/>
      <c r="D37" s="119"/>
      <c r="E37" s="119"/>
      <c r="F37" s="119"/>
      <c r="G37" s="119"/>
      <c r="H37" s="119"/>
      <c r="I37" s="119"/>
    </row>
    <row r="38" spans="1:9" ht="29.25" customHeight="1">
      <c r="A38" s="34"/>
      <c r="B38" s="119" t="s">
        <v>26</v>
      </c>
      <c r="C38" s="119"/>
      <c r="D38" s="119"/>
      <c r="E38" s="119"/>
      <c r="F38" s="119"/>
      <c r="G38" s="119"/>
      <c r="H38" s="119"/>
      <c r="I38" s="119"/>
    </row>
    <row r="39" spans="1:9" ht="41.25" customHeight="1">
      <c r="A39" s="35" t="s">
        <v>27</v>
      </c>
      <c r="B39" s="119" t="s">
        <v>28</v>
      </c>
      <c r="C39" s="119"/>
      <c r="D39" s="119"/>
      <c r="E39" s="119"/>
      <c r="F39" s="119"/>
      <c r="G39" s="119"/>
      <c r="H39" s="119"/>
      <c r="I39" s="119"/>
    </row>
    <row r="40" spans="1:9" ht="15" customHeight="1">
      <c r="A40" s="35"/>
      <c r="B40" s="120" t="s">
        <v>29</v>
      </c>
      <c r="C40" s="119"/>
      <c r="D40" s="119"/>
      <c r="E40" s="119"/>
      <c r="F40" s="119"/>
      <c r="G40" s="119"/>
      <c r="H40" s="119"/>
      <c r="I40" s="119"/>
    </row>
    <row r="41" spans="1:9" ht="12.75" customHeight="1">
      <c r="A41" s="38"/>
      <c r="B41" s="119" t="s">
        <v>30</v>
      </c>
      <c r="C41" s="119"/>
      <c r="D41" s="119"/>
      <c r="E41" s="119"/>
      <c r="F41" s="119"/>
      <c r="G41" s="119"/>
    </row>
    <row r="42" spans="1:9" ht="12.75" hidden="1" customHeight="1">
      <c r="A42" s="38"/>
      <c r="C42" s="121" t="s">
        <v>31</v>
      </c>
      <c r="D42" s="121"/>
      <c r="E42" s="121"/>
      <c r="F42" s="121"/>
      <c r="G42" s="121"/>
    </row>
    <row r="43" spans="1:9" ht="12.75" hidden="1" customHeight="1">
      <c r="A43" s="38"/>
      <c r="C43" s="121" t="s">
        <v>32</v>
      </c>
      <c r="D43" s="121"/>
      <c r="E43" s="121"/>
      <c r="F43" s="121"/>
      <c r="G43" s="121"/>
    </row>
    <row r="44" spans="1:9" ht="27" hidden="1" customHeight="1">
      <c r="A44" s="38"/>
      <c r="C44" s="119" t="s">
        <v>33</v>
      </c>
      <c r="D44" s="119"/>
      <c r="E44" s="119"/>
      <c r="F44" s="119"/>
      <c r="G44" s="119"/>
      <c r="H44" s="119"/>
      <c r="I44" s="119"/>
    </row>
    <row r="45" spans="1:9" ht="93" hidden="1" customHeight="1">
      <c r="A45" s="38"/>
      <c r="C45" s="119" t="s">
        <v>34</v>
      </c>
      <c r="D45" s="119"/>
      <c r="E45" s="119"/>
      <c r="F45" s="119"/>
      <c r="G45" s="119"/>
      <c r="H45" s="119"/>
      <c r="I45" s="119"/>
    </row>
    <row r="46" spans="1:9" ht="17.25" customHeight="1">
      <c r="A46" s="38"/>
      <c r="B46" s="120" t="s">
        <v>35</v>
      </c>
      <c r="C46" s="119"/>
      <c r="D46" s="119"/>
      <c r="E46" s="119"/>
      <c r="F46" s="119"/>
      <c r="G46" s="119"/>
      <c r="H46" s="119"/>
      <c r="I46" s="119"/>
    </row>
    <row r="47" spans="1:9" s="39" customFormat="1" ht="49.5" customHeight="1">
      <c r="A47" s="36"/>
      <c r="B47" s="119"/>
      <c r="C47" s="119"/>
      <c r="D47" s="119"/>
      <c r="E47" s="119"/>
      <c r="F47" s="119"/>
      <c r="G47" s="119"/>
      <c r="H47" s="119"/>
      <c r="I47" s="119"/>
    </row>
    <row r="48" spans="1:9" ht="44.25" customHeight="1">
      <c r="A48" s="34"/>
      <c r="B48" s="119"/>
      <c r="C48" s="119"/>
      <c r="D48" s="119"/>
      <c r="E48" s="119"/>
      <c r="F48" s="119"/>
      <c r="G48" s="119"/>
      <c r="H48" s="119"/>
      <c r="I48" s="119"/>
    </row>
  </sheetData>
  <sheetProtection password="CB4C" sheet="1"/>
  <mergeCells count="29">
    <mergeCell ref="B34:I34"/>
    <mergeCell ref="B19:I19"/>
    <mergeCell ref="C33:D33"/>
    <mergeCell ref="B37:I37"/>
    <mergeCell ref="B35:I35"/>
    <mergeCell ref="B36:I36"/>
    <mergeCell ref="A1:G1"/>
    <mergeCell ref="B8:I8"/>
    <mergeCell ref="B10:I10"/>
    <mergeCell ref="E33:F33"/>
    <mergeCell ref="B15:I15"/>
    <mergeCell ref="B11:I11"/>
    <mergeCell ref="B12:I12"/>
    <mergeCell ref="B14:I14"/>
    <mergeCell ref="B13:I13"/>
    <mergeCell ref="B16:I16"/>
    <mergeCell ref="B20:I20"/>
    <mergeCell ref="B18:I18"/>
    <mergeCell ref="B48:I48"/>
    <mergeCell ref="B47:I47"/>
    <mergeCell ref="C45:I45"/>
    <mergeCell ref="B38:I38"/>
    <mergeCell ref="B40:I40"/>
    <mergeCell ref="C43:G43"/>
    <mergeCell ref="C44:I44"/>
    <mergeCell ref="B41:G41"/>
    <mergeCell ref="C42:G42"/>
    <mergeCell ref="B46:I46"/>
    <mergeCell ref="B39:I39"/>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8"/>
  <sheetViews>
    <sheetView showGridLines="0" topLeftCell="A14" workbookViewId="0">
      <selection activeCell="C23" sqref="C23:L23"/>
    </sheetView>
  </sheetViews>
  <sheetFormatPr defaultRowHeight="12.75"/>
  <cols>
    <col min="2" max="2" width="13.5703125" customWidth="1"/>
    <col min="4" max="4" width="18.28515625" customWidth="1"/>
  </cols>
  <sheetData>
    <row r="1" spans="1:12" ht="18">
      <c r="A1" s="142" t="s">
        <v>36</v>
      </c>
      <c r="B1" s="142"/>
    </row>
    <row r="2" spans="1:12">
      <c r="A2" s="128" t="s">
        <v>37</v>
      </c>
      <c r="B2" s="128"/>
      <c r="C2" s="127" t="s">
        <v>38</v>
      </c>
      <c r="D2" s="127"/>
      <c r="E2" s="127"/>
      <c r="F2" s="127"/>
      <c r="G2" s="127"/>
      <c r="H2" s="127"/>
      <c r="I2" s="127"/>
      <c r="J2" s="127"/>
      <c r="K2" s="127"/>
      <c r="L2" s="127"/>
    </row>
    <row r="3" spans="1:12">
      <c r="A3" s="128"/>
      <c r="B3" s="128"/>
      <c r="C3" s="130" t="s">
        <v>39</v>
      </c>
      <c r="D3" s="131"/>
      <c r="E3" s="132"/>
      <c r="F3" s="132"/>
      <c r="G3" s="132"/>
      <c r="H3" s="132"/>
      <c r="I3" s="132"/>
      <c r="J3" s="132"/>
      <c r="K3" s="132"/>
      <c r="L3" s="126"/>
    </row>
    <row r="4" spans="1:12">
      <c r="A4" s="128"/>
      <c r="B4" s="129"/>
      <c r="C4" s="70"/>
      <c r="D4" s="73" t="s">
        <v>40</v>
      </c>
      <c r="E4" s="133" t="s">
        <v>41</v>
      </c>
      <c r="F4" s="134"/>
      <c r="G4" s="134"/>
      <c r="H4" s="134"/>
      <c r="I4" s="134"/>
      <c r="J4" s="134"/>
      <c r="K4" s="134"/>
      <c r="L4" s="134"/>
    </row>
    <row r="5" spans="1:12">
      <c r="A5" s="128"/>
      <c r="B5" s="129"/>
      <c r="C5" s="71"/>
      <c r="D5" s="72" t="s">
        <v>42</v>
      </c>
      <c r="E5" s="126" t="s">
        <v>43</v>
      </c>
      <c r="F5" s="127"/>
      <c r="G5" s="127"/>
      <c r="H5" s="127"/>
      <c r="I5" s="127"/>
      <c r="J5" s="127"/>
      <c r="K5" s="127"/>
      <c r="L5" s="127"/>
    </row>
    <row r="6" spans="1:12">
      <c r="A6" s="128"/>
      <c r="B6" s="129"/>
      <c r="C6" s="71"/>
      <c r="D6" s="72" t="s">
        <v>44</v>
      </c>
      <c r="E6" s="126" t="s">
        <v>45</v>
      </c>
      <c r="F6" s="127"/>
      <c r="G6" s="127"/>
      <c r="H6" s="127"/>
      <c r="I6" s="127"/>
      <c r="J6" s="127"/>
      <c r="K6" s="127"/>
      <c r="L6" s="127"/>
    </row>
    <row r="7" spans="1:12">
      <c r="A7" s="128"/>
      <c r="B7" s="129"/>
      <c r="C7" s="71"/>
      <c r="D7" s="72" t="s">
        <v>46</v>
      </c>
      <c r="E7" s="126" t="s">
        <v>47</v>
      </c>
      <c r="F7" s="127"/>
      <c r="G7" s="127"/>
      <c r="H7" s="127"/>
      <c r="I7" s="127"/>
      <c r="J7" s="127"/>
      <c r="K7" s="127"/>
      <c r="L7" s="127"/>
    </row>
    <row r="8" spans="1:12">
      <c r="A8" s="128"/>
      <c r="B8" s="129"/>
      <c r="C8" s="71"/>
      <c r="D8" s="72" t="s">
        <v>48</v>
      </c>
      <c r="E8" s="126" t="s">
        <v>49</v>
      </c>
      <c r="F8" s="127"/>
      <c r="G8" s="127"/>
      <c r="H8" s="127"/>
      <c r="I8" s="127"/>
      <c r="J8" s="127"/>
      <c r="K8" s="127"/>
      <c r="L8" s="127"/>
    </row>
    <row r="9" spans="1:12">
      <c r="A9" s="128"/>
      <c r="B9" s="129"/>
      <c r="C9" s="71"/>
      <c r="D9" s="72" t="s">
        <v>50</v>
      </c>
      <c r="E9" s="126" t="s">
        <v>51</v>
      </c>
      <c r="F9" s="127"/>
      <c r="G9" s="127"/>
      <c r="H9" s="127"/>
      <c r="I9" s="127"/>
      <c r="J9" s="127"/>
      <c r="K9" s="127"/>
      <c r="L9" s="127"/>
    </row>
    <row r="10" spans="1:12">
      <c r="A10" s="128"/>
      <c r="B10" s="129"/>
      <c r="C10" s="71"/>
      <c r="D10" s="72" t="s">
        <v>52</v>
      </c>
      <c r="E10" s="126" t="s">
        <v>53</v>
      </c>
      <c r="F10" s="127"/>
      <c r="G10" s="127"/>
      <c r="H10" s="127"/>
      <c r="I10" s="127"/>
      <c r="J10" s="127"/>
      <c r="K10" s="127"/>
      <c r="L10" s="127"/>
    </row>
    <row r="11" spans="1:12">
      <c r="A11" s="128"/>
      <c r="B11" s="129"/>
      <c r="C11" s="71"/>
      <c r="D11" s="72" t="s">
        <v>54</v>
      </c>
      <c r="E11" s="126" t="s">
        <v>55</v>
      </c>
      <c r="F11" s="127"/>
      <c r="G11" s="127"/>
      <c r="H11" s="127"/>
      <c r="I11" s="127"/>
      <c r="J11" s="127"/>
      <c r="K11" s="127"/>
      <c r="L11" s="127"/>
    </row>
    <row r="12" spans="1:12">
      <c r="A12" s="128"/>
      <c r="B12" s="129"/>
      <c r="C12" s="71"/>
      <c r="D12" s="72" t="s">
        <v>56</v>
      </c>
      <c r="E12" s="126" t="s">
        <v>57</v>
      </c>
      <c r="F12" s="127"/>
      <c r="G12" s="127"/>
      <c r="H12" s="127"/>
      <c r="I12" s="127"/>
      <c r="J12" s="127"/>
      <c r="K12" s="127"/>
      <c r="L12" s="127"/>
    </row>
    <row r="13" spans="1:12">
      <c r="A13" s="128"/>
      <c r="B13" s="129"/>
      <c r="C13" s="71"/>
      <c r="D13" s="72" t="s">
        <v>58</v>
      </c>
      <c r="E13" s="126" t="s">
        <v>59</v>
      </c>
      <c r="F13" s="127"/>
      <c r="G13" s="127"/>
      <c r="H13" s="127"/>
      <c r="I13" s="127"/>
      <c r="J13" s="127"/>
      <c r="K13" s="127"/>
      <c r="L13" s="127"/>
    </row>
    <row r="14" spans="1:12">
      <c r="A14" s="128"/>
      <c r="B14" s="129"/>
      <c r="C14" s="71"/>
      <c r="D14" s="72" t="s">
        <v>60</v>
      </c>
      <c r="E14" s="126" t="s">
        <v>61</v>
      </c>
      <c r="F14" s="127"/>
      <c r="G14" s="127"/>
      <c r="H14" s="127"/>
      <c r="I14" s="127"/>
      <c r="J14" s="127"/>
      <c r="K14" s="127"/>
      <c r="L14" s="127"/>
    </row>
    <row r="15" spans="1:12">
      <c r="A15" s="139" t="s">
        <v>62</v>
      </c>
      <c r="B15" s="136" t="s">
        <v>63</v>
      </c>
      <c r="C15" s="143" t="s">
        <v>64</v>
      </c>
      <c r="D15" s="144"/>
      <c r="E15" s="132"/>
      <c r="F15" s="132"/>
      <c r="G15" s="132"/>
      <c r="H15" s="132"/>
      <c r="I15" s="132"/>
      <c r="J15" s="132"/>
      <c r="K15" s="132"/>
      <c r="L15" s="126"/>
    </row>
    <row r="16" spans="1:12">
      <c r="A16" s="140"/>
      <c r="B16" s="137"/>
      <c r="C16" s="127" t="s">
        <v>65</v>
      </c>
      <c r="D16" s="127"/>
      <c r="E16" s="127"/>
      <c r="F16" s="127"/>
      <c r="G16" s="127"/>
      <c r="H16" s="127"/>
      <c r="I16" s="127"/>
      <c r="J16" s="127"/>
      <c r="K16" s="127"/>
      <c r="L16" s="127"/>
    </row>
    <row r="17" spans="1:12">
      <c r="A17" s="140"/>
      <c r="B17" s="138"/>
      <c r="C17" s="127" t="s">
        <v>66</v>
      </c>
      <c r="D17" s="127"/>
      <c r="E17" s="127"/>
      <c r="F17" s="127"/>
      <c r="G17" s="127"/>
      <c r="H17" s="127"/>
      <c r="I17" s="127"/>
      <c r="J17" s="127"/>
      <c r="K17" s="127"/>
      <c r="L17" s="127"/>
    </row>
    <row r="18" spans="1:12">
      <c r="A18" s="140"/>
      <c r="B18" s="128" t="s">
        <v>67</v>
      </c>
      <c r="C18" s="127" t="s">
        <v>68</v>
      </c>
      <c r="D18" s="127"/>
      <c r="E18" s="127"/>
      <c r="F18" s="127"/>
      <c r="G18" s="127"/>
      <c r="H18" s="127"/>
      <c r="I18" s="127"/>
      <c r="J18" s="127"/>
      <c r="K18" s="127"/>
      <c r="L18" s="127"/>
    </row>
    <row r="19" spans="1:12">
      <c r="A19" s="140"/>
      <c r="B19" s="128"/>
      <c r="C19" s="127" t="s">
        <v>69</v>
      </c>
      <c r="D19" s="127"/>
      <c r="E19" s="127"/>
      <c r="F19" s="127"/>
      <c r="G19" s="127"/>
      <c r="H19" s="127"/>
      <c r="I19" s="127"/>
      <c r="J19" s="127"/>
      <c r="K19" s="127"/>
      <c r="L19" s="127"/>
    </row>
    <row r="20" spans="1:12">
      <c r="A20" s="140"/>
      <c r="B20" s="128"/>
      <c r="C20" s="127" t="s">
        <v>70</v>
      </c>
      <c r="D20" s="127"/>
      <c r="E20" s="127"/>
      <c r="F20" s="127"/>
      <c r="G20" s="127"/>
      <c r="H20" s="127"/>
      <c r="I20" s="127"/>
      <c r="J20" s="127"/>
      <c r="K20" s="127"/>
      <c r="L20" s="127"/>
    </row>
    <row r="21" spans="1:12">
      <c r="A21" s="140"/>
      <c r="B21" s="128"/>
      <c r="C21" s="127" t="s">
        <v>71</v>
      </c>
      <c r="D21" s="127"/>
      <c r="E21" s="127"/>
      <c r="F21" s="127"/>
      <c r="G21" s="127"/>
      <c r="H21" s="127"/>
      <c r="I21" s="127"/>
      <c r="J21" s="127"/>
      <c r="K21" s="127"/>
      <c r="L21" s="127"/>
    </row>
    <row r="22" spans="1:12">
      <c r="A22" s="140"/>
      <c r="B22" s="128"/>
      <c r="C22" s="127" t="s">
        <v>72</v>
      </c>
      <c r="D22" s="127"/>
      <c r="E22" s="127"/>
      <c r="F22" s="127"/>
      <c r="G22" s="127"/>
      <c r="H22" s="127"/>
      <c r="I22" s="127"/>
      <c r="J22" s="127"/>
      <c r="K22" s="127"/>
      <c r="L22" s="127"/>
    </row>
    <row r="23" spans="1:12">
      <c r="A23" s="141"/>
      <c r="B23" s="28" t="s">
        <v>73</v>
      </c>
      <c r="C23" s="127" t="s">
        <v>74</v>
      </c>
      <c r="D23" s="127"/>
      <c r="E23" s="127"/>
      <c r="F23" s="127"/>
      <c r="G23" s="127"/>
      <c r="H23" s="127"/>
      <c r="I23" s="127"/>
      <c r="J23" s="127"/>
      <c r="K23" s="127"/>
      <c r="L23" s="127"/>
    </row>
    <row r="24" spans="1:12">
      <c r="A24" s="128" t="s">
        <v>75</v>
      </c>
      <c r="B24" s="128"/>
      <c r="C24" s="127" t="s">
        <v>76</v>
      </c>
      <c r="D24" s="127"/>
      <c r="E24" s="127"/>
      <c r="F24" s="127"/>
      <c r="G24" s="127"/>
      <c r="H24" s="127"/>
      <c r="I24" s="127"/>
      <c r="J24" s="127"/>
      <c r="K24" s="127"/>
      <c r="L24" s="127"/>
    </row>
    <row r="25" spans="1:12">
      <c r="A25" s="128"/>
      <c r="B25" s="128"/>
      <c r="C25" s="127" t="s">
        <v>77</v>
      </c>
      <c r="D25" s="127"/>
      <c r="E25" s="127"/>
      <c r="F25" s="127"/>
      <c r="G25" s="127"/>
      <c r="H25" s="127"/>
      <c r="I25" s="127"/>
      <c r="J25" s="127"/>
      <c r="K25" s="127"/>
      <c r="L25" s="127"/>
    </row>
    <row r="29" spans="1:12">
      <c r="A29" s="135" t="s">
        <v>78</v>
      </c>
      <c r="B29" s="135"/>
    </row>
    <row r="30" spans="1:12">
      <c r="A30" s="125" t="s">
        <v>79</v>
      </c>
      <c r="B30" s="125"/>
      <c r="C30" s="125"/>
      <c r="D30" s="125"/>
      <c r="E30" s="125"/>
      <c r="F30" s="125"/>
      <c r="G30" s="125"/>
      <c r="H30" s="125"/>
      <c r="I30" s="125"/>
      <c r="J30" s="125"/>
      <c r="K30" s="125"/>
      <c r="L30" s="125"/>
    </row>
    <row r="31" spans="1:12">
      <c r="B31" s="123" t="s">
        <v>80</v>
      </c>
      <c r="C31" s="123"/>
      <c r="D31" s="123"/>
      <c r="E31" s="123"/>
      <c r="F31" s="123"/>
      <c r="G31" s="123"/>
      <c r="H31" s="123"/>
      <c r="I31" s="123"/>
      <c r="J31" s="123"/>
      <c r="K31" s="123"/>
      <c r="L31" s="123"/>
    </row>
    <row r="32" spans="1:12">
      <c r="B32" s="123" t="s">
        <v>81</v>
      </c>
      <c r="C32" s="123"/>
      <c r="D32" s="123"/>
      <c r="E32" s="123"/>
      <c r="F32" s="123"/>
      <c r="G32" s="123"/>
      <c r="H32" s="123"/>
      <c r="I32" s="123"/>
      <c r="J32" s="123"/>
      <c r="K32" s="123"/>
      <c r="L32" s="123"/>
    </row>
    <row r="33" spans="1:12">
      <c r="B33" s="123" t="s">
        <v>82</v>
      </c>
      <c r="C33" s="123"/>
      <c r="D33" s="123"/>
      <c r="E33" s="123"/>
      <c r="F33" s="123"/>
      <c r="G33" s="123"/>
      <c r="H33" s="123"/>
      <c r="I33" s="123"/>
      <c r="J33" s="123"/>
      <c r="K33" s="123"/>
      <c r="L33" s="123"/>
    </row>
    <row r="34" spans="1:12">
      <c r="A34" s="125" t="s">
        <v>83</v>
      </c>
      <c r="B34" s="125"/>
      <c r="C34" s="125"/>
      <c r="D34" s="125"/>
      <c r="E34" s="125"/>
      <c r="F34" s="125"/>
      <c r="G34" s="125"/>
      <c r="H34" s="125"/>
      <c r="I34" s="125"/>
      <c r="J34" s="125"/>
      <c r="K34" s="125"/>
      <c r="L34" s="125"/>
    </row>
    <row r="35" spans="1:12">
      <c r="B35" s="123" t="s">
        <v>84</v>
      </c>
      <c r="C35" s="123"/>
      <c r="D35" s="123"/>
      <c r="E35" s="123"/>
      <c r="F35" s="123"/>
      <c r="G35" s="123"/>
      <c r="H35" s="123"/>
      <c r="I35" s="123"/>
      <c r="J35" s="123"/>
      <c r="K35" s="123"/>
      <c r="L35" s="123"/>
    </row>
    <row r="36" spans="1:12">
      <c r="B36" s="123" t="s">
        <v>85</v>
      </c>
      <c r="C36" s="123"/>
      <c r="D36" s="123"/>
      <c r="E36" s="123"/>
      <c r="F36" s="123"/>
      <c r="G36" s="123"/>
      <c r="H36" s="123"/>
      <c r="I36" s="123"/>
      <c r="J36" s="123"/>
      <c r="K36" s="123"/>
      <c r="L36" s="123"/>
    </row>
    <row r="37" spans="1:12">
      <c r="B37" s="123" t="s">
        <v>86</v>
      </c>
      <c r="C37" s="123"/>
      <c r="D37" s="123"/>
      <c r="E37" s="123"/>
      <c r="F37" s="123"/>
      <c r="G37" s="123"/>
      <c r="H37" s="123"/>
      <c r="I37" s="123"/>
      <c r="J37" s="123"/>
      <c r="K37" s="123"/>
      <c r="L37" s="123"/>
    </row>
    <row r="38" spans="1:12">
      <c r="A38" s="125" t="s">
        <v>87</v>
      </c>
      <c r="B38" s="125"/>
      <c r="C38" s="125"/>
      <c r="D38" s="125"/>
      <c r="E38" s="125"/>
      <c r="F38" s="125"/>
      <c r="G38" s="125"/>
      <c r="H38" s="125"/>
      <c r="I38" s="125"/>
      <c r="J38" s="125"/>
      <c r="K38" s="125"/>
      <c r="L38" s="125"/>
    </row>
    <row r="39" spans="1:12">
      <c r="B39" s="123" t="s">
        <v>88</v>
      </c>
      <c r="C39" s="123"/>
      <c r="D39" s="123"/>
      <c r="E39" s="123"/>
      <c r="F39" s="123"/>
      <c r="G39" s="123"/>
      <c r="H39" s="123"/>
      <c r="I39" s="123"/>
      <c r="J39" s="123"/>
      <c r="K39" s="123"/>
      <c r="L39" s="123"/>
    </row>
    <row r="40" spans="1:12">
      <c r="B40" s="123" t="s">
        <v>89</v>
      </c>
      <c r="C40" s="123"/>
      <c r="D40" s="123"/>
      <c r="E40" s="123"/>
      <c r="F40" s="123"/>
      <c r="G40" s="123"/>
      <c r="H40" s="123"/>
      <c r="I40" s="123"/>
      <c r="J40" s="123"/>
      <c r="K40" s="123"/>
      <c r="L40" s="123"/>
    </row>
    <row r="41" spans="1:12">
      <c r="B41" s="123" t="s">
        <v>90</v>
      </c>
      <c r="C41" s="123"/>
      <c r="D41" s="123"/>
      <c r="E41" s="123"/>
      <c r="F41" s="123"/>
      <c r="G41" s="123"/>
      <c r="H41" s="123"/>
      <c r="I41" s="123"/>
      <c r="J41" s="123"/>
      <c r="K41" s="123"/>
      <c r="L41" s="123"/>
    </row>
    <row r="42" spans="1:12">
      <c r="B42" s="123" t="s">
        <v>91</v>
      </c>
      <c r="C42" s="123"/>
      <c r="D42" s="123"/>
      <c r="E42" s="123"/>
      <c r="F42" s="123"/>
      <c r="G42" s="123"/>
      <c r="H42" s="123"/>
      <c r="I42" s="123"/>
      <c r="J42" s="123"/>
      <c r="K42" s="123"/>
      <c r="L42" s="123"/>
    </row>
    <row r="43" spans="1:12">
      <c r="B43" s="123" t="s">
        <v>92</v>
      </c>
      <c r="C43" s="123"/>
      <c r="D43" s="123"/>
      <c r="E43" s="123"/>
      <c r="F43" s="123"/>
      <c r="G43" s="123"/>
      <c r="H43" s="123"/>
      <c r="I43" s="123"/>
      <c r="J43" s="123"/>
      <c r="K43" s="123"/>
      <c r="L43" s="123"/>
    </row>
    <row r="44" spans="1:12">
      <c r="A44" s="125" t="s">
        <v>93</v>
      </c>
      <c r="B44" s="125"/>
    </row>
    <row r="45" spans="1:12">
      <c r="B45" s="123" t="s">
        <v>94</v>
      </c>
      <c r="C45" s="123"/>
      <c r="D45" s="123"/>
      <c r="E45" s="123"/>
      <c r="F45" s="123"/>
      <c r="G45" s="123"/>
      <c r="H45" s="123"/>
      <c r="I45" s="123"/>
      <c r="J45" s="123"/>
      <c r="K45" s="123"/>
      <c r="L45" s="123"/>
    </row>
    <row r="46" spans="1:12">
      <c r="B46" s="123" t="s">
        <v>95</v>
      </c>
      <c r="C46" s="123"/>
      <c r="D46" s="123"/>
      <c r="E46" s="123"/>
      <c r="F46" s="123"/>
      <c r="G46" s="123"/>
      <c r="H46" s="123"/>
      <c r="I46" s="123"/>
      <c r="J46" s="123"/>
      <c r="K46" s="123"/>
      <c r="L46" s="123"/>
    </row>
    <row r="47" spans="1:12">
      <c r="B47" s="123" t="s">
        <v>96</v>
      </c>
      <c r="C47" s="123"/>
      <c r="D47" s="123"/>
      <c r="E47" s="123"/>
      <c r="F47" s="123"/>
      <c r="G47" s="123"/>
      <c r="H47" s="123"/>
      <c r="I47" s="123"/>
      <c r="J47" s="123"/>
      <c r="K47" s="123"/>
      <c r="L47" s="123"/>
    </row>
    <row r="48" spans="1:12">
      <c r="B48" s="123" t="s">
        <v>97</v>
      </c>
      <c r="C48" s="123"/>
      <c r="D48" s="123"/>
      <c r="E48" s="123"/>
      <c r="F48" s="123"/>
      <c r="G48" s="123"/>
      <c r="H48" s="123"/>
      <c r="I48" s="123"/>
      <c r="J48" s="123"/>
      <c r="K48" s="123"/>
      <c r="L48" s="123"/>
    </row>
    <row r="49" spans="1:12">
      <c r="A49" s="125" t="s">
        <v>98</v>
      </c>
      <c r="B49" s="125"/>
    </row>
    <row r="50" spans="1:12">
      <c r="B50" s="123" t="s">
        <v>99</v>
      </c>
      <c r="C50" s="123"/>
      <c r="D50" s="123"/>
      <c r="E50" s="123"/>
      <c r="F50" s="123"/>
      <c r="G50" s="123"/>
      <c r="H50" s="123"/>
      <c r="I50" s="123"/>
      <c r="J50" s="123"/>
      <c r="K50" s="123"/>
      <c r="L50" s="123"/>
    </row>
    <row r="51" spans="1:12">
      <c r="B51" s="123" t="s">
        <v>100</v>
      </c>
      <c r="C51" s="123"/>
      <c r="D51" s="123"/>
      <c r="E51" s="123"/>
      <c r="F51" s="123"/>
      <c r="G51" s="123"/>
      <c r="H51" s="123"/>
      <c r="I51" s="123"/>
      <c r="J51" s="123"/>
      <c r="K51" s="123"/>
      <c r="L51" s="123"/>
    </row>
    <row r="52" spans="1:12">
      <c r="A52" s="125" t="s">
        <v>101</v>
      </c>
      <c r="B52" s="125"/>
    </row>
    <row r="53" spans="1:12">
      <c r="B53" s="123" t="s">
        <v>102</v>
      </c>
      <c r="C53" s="123"/>
      <c r="D53" s="123"/>
      <c r="E53" s="123"/>
      <c r="F53" s="123"/>
      <c r="G53" s="123"/>
      <c r="H53" s="123"/>
      <c r="I53" s="123"/>
      <c r="J53" s="123"/>
      <c r="K53" s="123"/>
      <c r="L53" s="123"/>
    </row>
    <row r="54" spans="1:12">
      <c r="B54" s="123" t="s">
        <v>103</v>
      </c>
      <c r="C54" s="123"/>
      <c r="D54" s="123"/>
      <c r="E54" s="123"/>
      <c r="F54" s="123"/>
      <c r="G54" s="123"/>
      <c r="H54" s="123"/>
      <c r="I54" s="123"/>
      <c r="J54" s="123"/>
      <c r="K54" s="123"/>
      <c r="L54" s="123"/>
    </row>
    <row r="55" spans="1:12">
      <c r="B55" s="123" t="s">
        <v>104</v>
      </c>
      <c r="C55" s="123"/>
      <c r="D55" s="123"/>
      <c r="E55" s="123"/>
      <c r="F55" s="123"/>
      <c r="G55" s="123"/>
      <c r="H55" s="123"/>
      <c r="I55" s="123"/>
      <c r="J55" s="123"/>
      <c r="K55" s="123"/>
      <c r="L55" s="123"/>
    </row>
    <row r="56" spans="1:12">
      <c r="B56" s="123" t="s">
        <v>105</v>
      </c>
      <c r="C56" s="123"/>
      <c r="D56" s="123"/>
      <c r="E56" s="123"/>
      <c r="F56" s="123"/>
      <c r="G56" s="123"/>
      <c r="H56" s="123"/>
      <c r="I56" s="123"/>
      <c r="J56" s="123"/>
      <c r="K56" s="123"/>
      <c r="L56" s="123"/>
    </row>
    <row r="57" spans="1:12">
      <c r="B57" s="123" t="s">
        <v>106</v>
      </c>
      <c r="C57" s="123"/>
      <c r="D57" s="123"/>
      <c r="E57" s="123"/>
      <c r="F57" s="123"/>
      <c r="G57" s="123"/>
      <c r="H57" s="123"/>
      <c r="I57" s="123"/>
      <c r="J57" s="123"/>
      <c r="K57" s="123"/>
      <c r="L57" s="123"/>
    </row>
    <row r="58" spans="1:12">
      <c r="B58" s="123"/>
      <c r="C58" s="123"/>
      <c r="D58" s="123"/>
      <c r="E58" s="123"/>
      <c r="F58" s="123"/>
      <c r="G58" s="123"/>
      <c r="H58" s="123"/>
      <c r="I58" s="123"/>
      <c r="J58" s="123"/>
      <c r="K58" s="123"/>
      <c r="L58" s="123"/>
    </row>
    <row r="59" spans="1:12">
      <c r="B59" s="123"/>
      <c r="C59" s="123"/>
      <c r="D59" s="123"/>
      <c r="E59" s="123"/>
      <c r="F59" s="123"/>
      <c r="G59" s="123"/>
      <c r="H59" s="123"/>
      <c r="I59" s="123"/>
      <c r="J59" s="123"/>
      <c r="K59" s="123"/>
      <c r="L59" s="123"/>
    </row>
    <row r="60" spans="1:12">
      <c r="B60" s="123"/>
      <c r="C60" s="123"/>
      <c r="D60" s="123"/>
      <c r="E60" s="123"/>
      <c r="F60" s="123"/>
      <c r="G60" s="123"/>
      <c r="H60" s="123"/>
      <c r="I60" s="123"/>
      <c r="J60" s="123"/>
      <c r="K60" s="123"/>
      <c r="L60" s="123"/>
    </row>
    <row r="61" spans="1:12">
      <c r="B61" s="123"/>
      <c r="C61" s="123"/>
      <c r="D61" s="123"/>
      <c r="E61" s="123"/>
      <c r="F61" s="123"/>
      <c r="G61" s="123"/>
      <c r="H61" s="123"/>
      <c r="I61" s="123"/>
      <c r="J61" s="123"/>
      <c r="K61" s="123"/>
      <c r="L61" s="123"/>
    </row>
    <row r="62" spans="1:12">
      <c r="B62" s="123"/>
      <c r="C62" s="123"/>
      <c r="D62" s="123"/>
      <c r="E62" s="123"/>
      <c r="F62" s="123"/>
      <c r="G62" s="123"/>
      <c r="H62" s="123"/>
      <c r="I62" s="123"/>
      <c r="J62" s="123"/>
      <c r="K62" s="123"/>
      <c r="L62" s="123"/>
    </row>
    <row r="63" spans="1:12">
      <c r="B63" s="123"/>
      <c r="C63" s="123"/>
      <c r="D63" s="123"/>
      <c r="E63" s="123"/>
      <c r="F63" s="123"/>
      <c r="G63" s="123"/>
      <c r="H63" s="123"/>
      <c r="I63" s="123"/>
      <c r="J63" s="123"/>
      <c r="K63" s="123"/>
      <c r="L63" s="123"/>
    </row>
    <row r="64" spans="1:12">
      <c r="B64" s="123"/>
      <c r="C64" s="123"/>
      <c r="D64" s="123"/>
      <c r="E64" s="123"/>
      <c r="F64" s="123"/>
      <c r="G64" s="123"/>
      <c r="H64" s="123"/>
      <c r="I64" s="123"/>
      <c r="J64" s="123"/>
      <c r="K64" s="123"/>
      <c r="L64" s="123"/>
    </row>
    <row r="65" spans="2:12">
      <c r="B65" s="123"/>
      <c r="C65" s="123"/>
      <c r="D65" s="123"/>
      <c r="E65" s="123"/>
      <c r="F65" s="123"/>
      <c r="G65" s="123"/>
      <c r="H65" s="123"/>
      <c r="I65" s="123"/>
      <c r="J65" s="123"/>
      <c r="K65" s="123"/>
      <c r="L65" s="123"/>
    </row>
    <row r="66" spans="2:12">
      <c r="B66" s="123"/>
      <c r="C66" s="123"/>
      <c r="D66" s="123"/>
      <c r="E66" s="123"/>
      <c r="F66" s="123"/>
      <c r="G66" s="123"/>
      <c r="H66" s="123"/>
      <c r="I66" s="123"/>
      <c r="J66" s="123"/>
      <c r="K66" s="123"/>
      <c r="L66" s="123"/>
    </row>
    <row r="67" spans="2:12">
      <c r="B67" s="123"/>
      <c r="C67" s="123"/>
      <c r="D67" s="123"/>
      <c r="E67" s="123"/>
      <c r="F67" s="123"/>
      <c r="G67" s="123"/>
      <c r="H67" s="123"/>
      <c r="I67" s="123"/>
      <c r="J67" s="123"/>
      <c r="K67" s="123"/>
      <c r="L67" s="123"/>
    </row>
    <row r="68" spans="2:12">
      <c r="B68" s="123"/>
      <c r="C68" s="123"/>
      <c r="D68" s="123"/>
      <c r="E68" s="123"/>
      <c r="F68" s="123"/>
      <c r="G68" s="123"/>
      <c r="H68" s="123"/>
      <c r="I68" s="123"/>
      <c r="J68" s="123"/>
      <c r="K68" s="123"/>
      <c r="L68" s="123"/>
    </row>
  </sheetData>
  <sheetProtection password="CB94" sheet="1" objects="1" scenarios="1"/>
  <mergeCells count="70">
    <mergeCell ref="B68:L68"/>
    <mergeCell ref="A1:B1"/>
    <mergeCell ref="C2:L2"/>
    <mergeCell ref="C16:L16"/>
    <mergeCell ref="E10:L10"/>
    <mergeCell ref="E11:L11"/>
    <mergeCell ref="B65:L65"/>
    <mergeCell ref="E14:L14"/>
    <mergeCell ref="C15:L15"/>
    <mergeCell ref="C19:L19"/>
    <mergeCell ref="B67:L67"/>
    <mergeCell ref="C25:L25"/>
    <mergeCell ref="B66:L66"/>
    <mergeCell ref="B61:L61"/>
    <mergeCell ref="B62:L62"/>
    <mergeCell ref="B63:L63"/>
    <mergeCell ref="B64:L64"/>
    <mergeCell ref="E12:L12"/>
    <mergeCell ref="E13:L13"/>
    <mergeCell ref="C21:L21"/>
    <mergeCell ref="C22:L22"/>
    <mergeCell ref="C23:L23"/>
    <mergeCell ref="B15:B17"/>
    <mergeCell ref="B18:B22"/>
    <mergeCell ref="C20:L20"/>
    <mergeCell ref="A24:B25"/>
    <mergeCell ref="A15:A23"/>
    <mergeCell ref="C18:L18"/>
    <mergeCell ref="C17:L17"/>
    <mergeCell ref="C24:L24"/>
    <mergeCell ref="B37:L37"/>
    <mergeCell ref="B36:L36"/>
    <mergeCell ref="E6:L6"/>
    <mergeCell ref="E5:L5"/>
    <mergeCell ref="E7:L7"/>
    <mergeCell ref="E8:L8"/>
    <mergeCell ref="B35:L35"/>
    <mergeCell ref="A34:L34"/>
    <mergeCell ref="B33:L33"/>
    <mergeCell ref="A2:B14"/>
    <mergeCell ref="B32:L32"/>
    <mergeCell ref="A30:L30"/>
    <mergeCell ref="C3:L3"/>
    <mergeCell ref="E4:L4"/>
    <mergeCell ref="E9:L9"/>
    <mergeCell ref="B31:L31"/>
    <mergeCell ref="A29:B29"/>
    <mergeCell ref="A38:L38"/>
    <mergeCell ref="B39:L39"/>
    <mergeCell ref="B41:L41"/>
    <mergeCell ref="B42:L42"/>
    <mergeCell ref="B40:L40"/>
    <mergeCell ref="A44:B44"/>
    <mergeCell ref="B50:L50"/>
    <mergeCell ref="B43:L43"/>
    <mergeCell ref="B46:L46"/>
    <mergeCell ref="B53:L53"/>
    <mergeCell ref="B45:L45"/>
    <mergeCell ref="B60:L60"/>
    <mergeCell ref="B59:L59"/>
    <mergeCell ref="B47:L47"/>
    <mergeCell ref="B48:L48"/>
    <mergeCell ref="A49:B49"/>
    <mergeCell ref="B58:L58"/>
    <mergeCell ref="A52:B52"/>
    <mergeCell ref="B51:L51"/>
    <mergeCell ref="B54:L54"/>
    <mergeCell ref="B55:L55"/>
    <mergeCell ref="B56:L56"/>
    <mergeCell ref="B57:L57"/>
  </mergeCells>
  <phoneticPr fontId="9"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911"/>
  <sheetViews>
    <sheetView showGridLines="0" tabSelected="1" topLeftCell="A811" workbookViewId="0">
      <selection activeCell="A816" sqref="A816"/>
    </sheetView>
  </sheetViews>
  <sheetFormatPr defaultRowHeight="12.75"/>
  <cols>
    <col min="1" max="1" width="12.7109375" style="11" customWidth="1"/>
    <col min="2" max="2" width="15.140625" style="11" customWidth="1"/>
    <col min="3" max="5" width="12.7109375" style="11" customWidth="1"/>
    <col min="6" max="6" width="14.140625" style="11" customWidth="1"/>
    <col min="7" max="8" width="12.7109375" style="11" customWidth="1"/>
    <col min="9" max="16384" width="9.140625" style="11"/>
  </cols>
  <sheetData>
    <row r="1" spans="1:8">
      <c r="A1" t="s">
        <v>107</v>
      </c>
      <c r="B1" s="41"/>
      <c r="C1" s="178" t="s">
        <v>108</v>
      </c>
      <c r="D1" s="178"/>
      <c r="E1" s="178"/>
    </row>
    <row r="2" spans="1:8">
      <c r="A2" t="s">
        <v>109</v>
      </c>
      <c r="B2" s="41"/>
      <c r="C2" s="179" t="s">
        <v>110</v>
      </c>
      <c r="D2" s="180"/>
      <c r="E2" s="181"/>
    </row>
    <row r="3" spans="1:8">
      <c r="A3" t="s">
        <v>111</v>
      </c>
      <c r="B3" s="41"/>
      <c r="C3" s="172" t="s">
        <v>112</v>
      </c>
      <c r="D3" s="180"/>
      <c r="E3" s="181"/>
    </row>
    <row r="4" spans="1:8" hidden="1">
      <c r="A4" s="119" t="s">
        <v>113</v>
      </c>
      <c r="B4" s="119"/>
    </row>
    <row r="5" spans="1:8" hidden="1">
      <c r="A5" s="119"/>
      <c r="B5" s="119"/>
    </row>
    <row r="6" spans="1:8" hidden="1">
      <c r="A6" s="119"/>
      <c r="B6" s="119"/>
      <c r="C6" s="186"/>
      <c r="D6" s="187"/>
    </row>
    <row r="7" spans="1:8">
      <c r="A7" s="31"/>
      <c r="B7" s="31"/>
      <c r="C7"/>
    </row>
    <row r="8" spans="1:8">
      <c r="A8" s="31"/>
      <c r="B8" s="31"/>
      <c r="C8"/>
    </row>
    <row r="9" spans="1:8">
      <c r="A9" t="s">
        <v>1</v>
      </c>
      <c r="B9"/>
      <c r="C9">
        <f>Description!B3</f>
        <v>1</v>
      </c>
    </row>
    <row r="10" spans="1:8">
      <c r="A10" t="s">
        <v>114</v>
      </c>
      <c r="B10"/>
      <c r="C10" s="7">
        <f>Description!B4</f>
        <v>44613</v>
      </c>
    </row>
    <row r="11" spans="1:8">
      <c r="A11"/>
      <c r="B11"/>
      <c r="C11" s="7"/>
    </row>
    <row r="12" spans="1:8">
      <c r="A12" t="s">
        <v>115</v>
      </c>
      <c r="B12"/>
      <c r="C12" s="59" t="str">
        <f>Description!B6</f>
        <v>1.xls</v>
      </c>
    </row>
    <row r="14" spans="1:8" ht="20.25">
      <c r="A14" s="2" t="s">
        <v>116</v>
      </c>
      <c r="B14" s="2"/>
      <c r="C14" s="2"/>
      <c r="D14" s="2"/>
      <c r="E14" s="43"/>
      <c r="F14" s="43"/>
      <c r="G14" s="43"/>
      <c r="H14" s="43"/>
    </row>
    <row r="15" spans="1:8">
      <c r="A15" s="24" t="s">
        <v>117</v>
      </c>
      <c r="B15" t="s">
        <v>118</v>
      </c>
      <c r="C15"/>
      <c r="D15"/>
    </row>
    <row r="16" spans="1:8">
      <c r="A16" s="24" t="s">
        <v>117</v>
      </c>
      <c r="B16" t="s">
        <v>83</v>
      </c>
      <c r="C16"/>
      <c r="D16"/>
    </row>
    <row r="17" spans="1:8">
      <c r="A17" s="24" t="s">
        <v>117</v>
      </c>
      <c r="B17" t="s">
        <v>119</v>
      </c>
      <c r="C17" s="24"/>
      <c r="D17" s="24"/>
      <c r="E17" s="78"/>
      <c r="F17" s="78"/>
      <c r="G17" s="78"/>
      <c r="H17" s="78"/>
    </row>
    <row r="18" spans="1:8">
      <c r="A18" s="24" t="s">
        <v>117</v>
      </c>
      <c r="B18" t="s">
        <v>93</v>
      </c>
      <c r="C18"/>
      <c r="D18"/>
    </row>
    <row r="19" spans="1:8" hidden="1">
      <c r="A19" s="24" t="s">
        <v>117</v>
      </c>
      <c r="B19" t="s">
        <v>120</v>
      </c>
      <c r="C19"/>
      <c r="D19"/>
    </row>
    <row r="20" spans="1:8" hidden="1">
      <c r="A20" s="24" t="s">
        <v>121</v>
      </c>
      <c r="B20" t="s">
        <v>122</v>
      </c>
      <c r="C20"/>
      <c r="D20"/>
    </row>
    <row r="21" spans="1:8" hidden="1">
      <c r="A21" s="24" t="s">
        <v>121</v>
      </c>
      <c r="B21" t="s">
        <v>123</v>
      </c>
      <c r="C21"/>
      <c r="D21"/>
    </row>
    <row r="22" spans="1:8" hidden="1">
      <c r="A22" s="24" t="s">
        <v>121</v>
      </c>
      <c r="B22" t="s">
        <v>124</v>
      </c>
      <c r="C22"/>
      <c r="D22"/>
    </row>
    <row r="23" spans="1:8" hidden="1">
      <c r="A23" s="24" t="s">
        <v>121</v>
      </c>
      <c r="B23" t="s">
        <v>125</v>
      </c>
      <c r="C23"/>
      <c r="D23"/>
    </row>
    <row r="24" spans="1:8">
      <c r="A24" s="24" t="s">
        <v>117</v>
      </c>
      <c r="B24" t="s">
        <v>98</v>
      </c>
      <c r="C24"/>
      <c r="D24"/>
    </row>
    <row r="25" spans="1:8">
      <c r="A25" s="24" t="s">
        <v>117</v>
      </c>
      <c r="B25" t="s">
        <v>126</v>
      </c>
      <c r="C25"/>
      <c r="D25"/>
    </row>
    <row r="26" spans="1:8" hidden="1">
      <c r="A26" t="s">
        <v>117</v>
      </c>
      <c r="B26" t="s">
        <v>127</v>
      </c>
      <c r="C26"/>
      <c r="D26"/>
    </row>
    <row r="27" spans="1:8" hidden="1">
      <c r="A27" t="s">
        <v>117</v>
      </c>
      <c r="B27" t="s">
        <v>128</v>
      </c>
      <c r="C27"/>
      <c r="D27"/>
    </row>
    <row r="28" spans="1:8" hidden="1">
      <c r="A28" t="s">
        <v>117</v>
      </c>
      <c r="B28" t="s">
        <v>120</v>
      </c>
      <c r="C28"/>
      <c r="D28"/>
    </row>
    <row r="29" spans="1:8" hidden="1">
      <c r="A29" t="s">
        <v>117</v>
      </c>
      <c r="B29" t="s">
        <v>129</v>
      </c>
      <c r="C29"/>
      <c r="D29"/>
    </row>
    <row r="30" spans="1:8" hidden="1">
      <c r="A30" t="s">
        <v>117</v>
      </c>
      <c r="B30" t="s">
        <v>130</v>
      </c>
      <c r="C30"/>
      <c r="D30"/>
    </row>
    <row r="31" spans="1:8" hidden="1">
      <c r="A31" t="s">
        <v>117</v>
      </c>
      <c r="B31" t="s">
        <v>122</v>
      </c>
      <c r="C31"/>
      <c r="D31"/>
    </row>
    <row r="32" spans="1:8" hidden="1">
      <c r="A32" t="s">
        <v>117</v>
      </c>
      <c r="B32" t="s">
        <v>123</v>
      </c>
      <c r="C32"/>
      <c r="D32"/>
    </row>
    <row r="33" spans="1:11" hidden="1">
      <c r="A33" t="s">
        <v>117</v>
      </c>
      <c r="B33" t="s">
        <v>131</v>
      </c>
      <c r="C33"/>
      <c r="D33"/>
    </row>
    <row r="34" spans="1:11" hidden="1">
      <c r="A34" t="s">
        <v>117</v>
      </c>
      <c r="B34" t="s">
        <v>132</v>
      </c>
      <c r="C34"/>
      <c r="D34"/>
    </row>
    <row r="35" spans="1:11" hidden="1">
      <c r="A35" t="s">
        <v>117</v>
      </c>
      <c r="B35" t="s">
        <v>133</v>
      </c>
      <c r="C35"/>
      <c r="D35"/>
    </row>
    <row r="36" spans="1:11" hidden="1">
      <c r="A36" t="s">
        <v>117</v>
      </c>
      <c r="B36" t="s">
        <v>134</v>
      </c>
      <c r="C36"/>
      <c r="D36"/>
    </row>
    <row r="37" spans="1:11">
      <c r="A37" s="24" t="s">
        <v>117</v>
      </c>
      <c r="B37" t="s">
        <v>101</v>
      </c>
      <c r="C37"/>
      <c r="D37"/>
    </row>
    <row r="38" spans="1:11" ht="13.5" thickBot="1">
      <c r="A38" s="12"/>
      <c r="B38" s="12"/>
      <c r="C38" s="12"/>
      <c r="D38" s="12"/>
      <c r="E38" s="12"/>
      <c r="F38" s="12"/>
      <c r="G38" s="12"/>
      <c r="H38" s="12"/>
      <c r="I38" s="12"/>
      <c r="J38" s="12"/>
      <c r="K38" s="12"/>
    </row>
    <row r="39" spans="1:11" ht="20.25">
      <c r="A39" s="2" t="s">
        <v>135</v>
      </c>
      <c r="B39" s="2"/>
      <c r="C39" s="2"/>
      <c r="D39" s="2"/>
      <c r="E39" s="2"/>
      <c r="F39" s="2"/>
      <c r="G39" s="2"/>
      <c r="H39" s="2"/>
      <c r="I39"/>
      <c r="J39"/>
      <c r="K39"/>
    </row>
    <row r="40" spans="1:11" ht="25.5">
      <c r="A40" s="26" t="s">
        <v>136</v>
      </c>
      <c r="B40" s="26" t="s">
        <v>137</v>
      </c>
      <c r="C40" s="26" t="s">
        <v>138</v>
      </c>
      <c r="D40" s="26" t="s">
        <v>139</v>
      </c>
      <c r="E40" s="182" t="s">
        <v>140</v>
      </c>
      <c r="F40" s="183"/>
      <c r="G40" s="183"/>
      <c r="H40" s="183"/>
      <c r="I40" s="183"/>
      <c r="J40" s="183"/>
      <c r="K40" s="184"/>
    </row>
    <row r="41" spans="1:11">
      <c r="A41" s="27" t="s">
        <v>141</v>
      </c>
      <c r="B41" s="27"/>
      <c r="C41" s="27"/>
      <c r="D41" s="28"/>
      <c r="E41" s="177"/>
      <c r="F41" s="132"/>
      <c r="G41" s="132"/>
      <c r="H41" s="132"/>
      <c r="I41" s="132"/>
      <c r="J41" s="132"/>
      <c r="K41" s="126"/>
    </row>
    <row r="42" spans="1:11">
      <c r="A42" s="28"/>
      <c r="B42" s="28" t="s">
        <v>142</v>
      </c>
      <c r="C42" s="28">
        <v>2</v>
      </c>
      <c r="D42" s="28"/>
      <c r="E42" s="127"/>
      <c r="F42" s="127"/>
      <c r="G42" s="127"/>
      <c r="H42" s="127"/>
      <c r="I42" s="127"/>
      <c r="J42" s="127"/>
      <c r="K42" s="127"/>
    </row>
    <row r="43" spans="1:11">
      <c r="A43" s="28"/>
      <c r="B43" s="28" t="s">
        <v>119</v>
      </c>
      <c r="C43" s="28">
        <v>2</v>
      </c>
      <c r="D43" s="28"/>
      <c r="E43" s="127"/>
      <c r="F43" s="127"/>
      <c r="G43" s="127"/>
      <c r="H43" s="127"/>
      <c r="I43" s="127"/>
      <c r="J43" s="127"/>
      <c r="K43" s="127"/>
    </row>
    <row r="44" spans="1:11">
      <c r="A44" s="28"/>
      <c r="B44" s="28" t="s">
        <v>93</v>
      </c>
      <c r="C44" s="28">
        <v>2</v>
      </c>
      <c r="D44" s="28"/>
      <c r="E44" s="127"/>
      <c r="F44" s="127"/>
      <c r="G44" s="127"/>
      <c r="H44" s="127"/>
      <c r="I44" s="127"/>
      <c r="J44" s="127"/>
      <c r="K44" s="127"/>
    </row>
    <row r="45" spans="1:11">
      <c r="A45" s="28"/>
      <c r="B45" s="28" t="s">
        <v>98</v>
      </c>
      <c r="C45" s="28">
        <v>2</v>
      </c>
      <c r="D45" s="28"/>
      <c r="E45" s="185"/>
      <c r="F45" s="127"/>
      <c r="G45" s="127"/>
      <c r="H45" s="127"/>
      <c r="I45" s="127"/>
      <c r="J45" s="127"/>
      <c r="K45" s="127"/>
    </row>
    <row r="46" spans="1:11">
      <c r="A46" s="28"/>
      <c r="B46" s="28" t="s">
        <v>143</v>
      </c>
      <c r="C46" s="28">
        <v>2</v>
      </c>
      <c r="D46" s="28"/>
      <c r="E46" s="127"/>
      <c r="F46" s="127"/>
      <c r="G46" s="127"/>
      <c r="H46" s="127"/>
      <c r="I46" s="127"/>
      <c r="J46" s="127"/>
      <c r="K46" s="127"/>
    </row>
    <row r="47" spans="1:11" hidden="1">
      <c r="A47" s="28"/>
      <c r="B47" s="28" t="s">
        <v>123</v>
      </c>
      <c r="C47" s="28">
        <v>0</v>
      </c>
      <c r="D47" s="28"/>
      <c r="E47" s="177"/>
      <c r="F47" s="132"/>
      <c r="G47" s="132"/>
      <c r="H47" s="132"/>
      <c r="I47" s="132"/>
      <c r="J47" s="132"/>
      <c r="K47" s="126"/>
    </row>
    <row r="48" spans="1:11" hidden="1">
      <c r="A48" s="28"/>
      <c r="B48" s="28" t="s">
        <v>144</v>
      </c>
      <c r="C48" s="28">
        <v>0</v>
      </c>
      <c r="D48" s="28"/>
      <c r="E48" s="66"/>
      <c r="F48" s="67"/>
      <c r="G48" s="67"/>
      <c r="H48" s="67"/>
      <c r="I48" s="67"/>
      <c r="J48" s="67"/>
      <c r="K48" s="68"/>
    </row>
    <row r="49" spans="1:11" hidden="1">
      <c r="A49" s="28"/>
      <c r="B49" s="28"/>
      <c r="C49" s="28"/>
      <c r="D49" s="28"/>
      <c r="E49" s="66"/>
      <c r="F49" s="67"/>
      <c r="G49" s="67"/>
      <c r="H49" s="67"/>
      <c r="I49" s="67"/>
      <c r="J49" s="67"/>
      <c r="K49" s="68"/>
    </row>
    <row r="50" spans="1:11">
      <c r="A50" s="28" t="s">
        <v>145</v>
      </c>
      <c r="B50" s="28" t="s">
        <v>146</v>
      </c>
      <c r="C50" s="28">
        <v>3</v>
      </c>
      <c r="D50" s="28"/>
      <c r="E50" s="127"/>
      <c r="F50" s="127"/>
      <c r="G50" s="127"/>
      <c r="H50" s="127"/>
      <c r="I50" s="127"/>
      <c r="J50" s="127"/>
      <c r="K50" s="127"/>
    </row>
    <row r="51" spans="1:11">
      <c r="A51" s="28"/>
      <c r="B51" s="28" t="s">
        <v>147</v>
      </c>
      <c r="C51" s="28">
        <v>2</v>
      </c>
      <c r="D51" s="28"/>
      <c r="E51" s="127"/>
      <c r="F51" s="127"/>
      <c r="G51" s="127"/>
      <c r="H51" s="127"/>
      <c r="I51" s="127"/>
      <c r="J51" s="127"/>
      <c r="K51" s="127"/>
    </row>
    <row r="52" spans="1:11">
      <c r="A52"/>
      <c r="B52" s="29" t="s">
        <v>148</v>
      </c>
      <c r="C52" s="29">
        <f>SUM(C42:C51)</f>
        <v>15</v>
      </c>
      <c r="D52" s="28">
        <f>SUM(D42:D51)</f>
        <v>0</v>
      </c>
      <c r="E52" s="127"/>
      <c r="F52" s="127"/>
      <c r="G52" s="127"/>
      <c r="H52" s="127"/>
      <c r="I52" s="127"/>
      <c r="J52" s="127"/>
      <c r="K52" s="127"/>
    </row>
    <row r="53" spans="1:11" hidden="1">
      <c r="A53"/>
      <c r="B53"/>
      <c r="C53"/>
      <c r="D53"/>
      <c r="E53"/>
      <c r="F53"/>
      <c r="G53"/>
      <c r="H53"/>
      <c r="I53"/>
      <c r="J53"/>
      <c r="K53"/>
    </row>
    <row r="54" spans="1:11" ht="13.5" hidden="1" thickBot="1">
      <c r="A54" s="25"/>
      <c r="B54" s="25"/>
      <c r="C54" s="25"/>
      <c r="D54" s="25"/>
      <c r="E54" s="25"/>
      <c r="F54" s="25"/>
      <c r="G54" s="25"/>
      <c r="H54" s="25"/>
      <c r="I54" s="25"/>
      <c r="J54" s="25"/>
      <c r="K54" s="25"/>
    </row>
    <row r="55" spans="1:11" ht="20.25" hidden="1">
      <c r="A55" s="2" t="s">
        <v>149</v>
      </c>
      <c r="B55"/>
      <c r="C55"/>
      <c r="D55"/>
      <c r="E55"/>
      <c r="F55"/>
      <c r="G55"/>
      <c r="H55"/>
      <c r="I55"/>
      <c r="J55"/>
      <c r="K55"/>
    </row>
    <row r="56" spans="1:11" hidden="1">
      <c r="A56" t="s">
        <v>150</v>
      </c>
      <c r="B56" s="30">
        <v>40179</v>
      </c>
      <c r="C56"/>
      <c r="D56"/>
      <c r="E56"/>
      <c r="F56"/>
      <c r="G56"/>
      <c r="H56"/>
      <c r="I56"/>
      <c r="J56"/>
      <c r="K56"/>
    </row>
    <row r="57" spans="1:11" hidden="1">
      <c r="A57" t="s">
        <v>151</v>
      </c>
      <c r="B57" s="30">
        <v>47484</v>
      </c>
      <c r="C57"/>
      <c r="D57"/>
      <c r="E57"/>
      <c r="F57"/>
      <c r="G57"/>
      <c r="H57"/>
      <c r="I57"/>
      <c r="J57"/>
      <c r="K57"/>
    </row>
    <row r="58" spans="1:11" hidden="1">
      <c r="A58" t="s">
        <v>152</v>
      </c>
      <c r="B58" s="1" t="s">
        <v>153</v>
      </c>
      <c r="C58"/>
      <c r="D58"/>
      <c r="E58"/>
      <c r="F58"/>
      <c r="G58"/>
      <c r="H58"/>
      <c r="I58"/>
      <c r="J58"/>
      <c r="K58"/>
    </row>
    <row r="59" spans="1:11" hidden="1">
      <c r="A59"/>
      <c r="B59" s="1" t="s">
        <v>144</v>
      </c>
      <c r="C59"/>
      <c r="D59"/>
      <c r="E59"/>
      <c r="F59"/>
      <c r="G59"/>
      <c r="H59"/>
      <c r="I59"/>
      <c r="J59"/>
      <c r="K59"/>
    </row>
    <row r="60" spans="1:11" hidden="1">
      <c r="A60"/>
      <c r="B60" s="1" t="s">
        <v>154</v>
      </c>
      <c r="C60"/>
      <c r="D60"/>
      <c r="E60"/>
      <c r="F60"/>
      <c r="G60"/>
      <c r="H60"/>
      <c r="I60"/>
      <c r="J60"/>
      <c r="K60"/>
    </row>
    <row r="61" spans="1:11" hidden="1">
      <c r="A61"/>
      <c r="B61" s="1" t="s">
        <v>155</v>
      </c>
      <c r="C61"/>
      <c r="D61"/>
      <c r="E61"/>
      <c r="F61"/>
      <c r="G61"/>
      <c r="H61"/>
      <c r="I61"/>
      <c r="J61"/>
      <c r="K61"/>
    </row>
    <row r="62" spans="1:11" hidden="1">
      <c r="A62"/>
      <c r="B62" s="1" t="s">
        <v>156</v>
      </c>
      <c r="C62"/>
      <c r="D62"/>
      <c r="E62"/>
      <c r="F62"/>
      <c r="G62"/>
      <c r="H62"/>
      <c r="I62"/>
      <c r="J62"/>
      <c r="K62"/>
    </row>
    <row r="63" spans="1:11" hidden="1">
      <c r="A63"/>
      <c r="B63" s="1" t="s">
        <v>157</v>
      </c>
      <c r="C63"/>
      <c r="D63"/>
      <c r="E63"/>
      <c r="F63"/>
      <c r="G63"/>
      <c r="H63"/>
      <c r="I63"/>
      <c r="J63"/>
      <c r="K63"/>
    </row>
    <row r="64" spans="1:11" hidden="1">
      <c r="A64"/>
      <c r="B64" s="1" t="s">
        <v>158</v>
      </c>
      <c r="C64"/>
      <c r="D64"/>
      <c r="E64"/>
      <c r="F64"/>
      <c r="G64"/>
      <c r="H64"/>
      <c r="I64"/>
      <c r="J64"/>
      <c r="K64"/>
    </row>
    <row r="65" spans="1:11" hidden="1">
      <c r="A65"/>
      <c r="B65" s="1" t="s">
        <v>159</v>
      </c>
      <c r="C65"/>
      <c r="D65"/>
      <c r="E65"/>
      <c r="F65"/>
      <c r="G65"/>
      <c r="H65"/>
      <c r="I65"/>
      <c r="J65"/>
      <c r="K65"/>
    </row>
    <row r="66" spans="1:11" hidden="1">
      <c r="A66" t="s">
        <v>160</v>
      </c>
      <c r="B66" t="s">
        <v>42</v>
      </c>
      <c r="C66"/>
      <c r="D66"/>
      <c r="E66"/>
      <c r="F66"/>
      <c r="G66"/>
      <c r="H66"/>
      <c r="I66"/>
      <c r="J66"/>
      <c r="K66"/>
    </row>
    <row r="67" spans="1:11" hidden="1">
      <c r="A67"/>
      <c r="B67" t="s">
        <v>44</v>
      </c>
      <c r="C67"/>
      <c r="D67"/>
      <c r="E67"/>
      <c r="F67"/>
      <c r="G67"/>
      <c r="H67"/>
      <c r="I67"/>
      <c r="J67"/>
      <c r="K67"/>
    </row>
    <row r="68" spans="1:11" hidden="1">
      <c r="A68"/>
      <c r="B68" t="s">
        <v>161</v>
      </c>
      <c r="C68"/>
      <c r="D68"/>
      <c r="E68"/>
      <c r="F68"/>
      <c r="G68"/>
      <c r="H68"/>
      <c r="I68"/>
      <c r="J68"/>
      <c r="K68"/>
    </row>
    <row r="69" spans="1:11" hidden="1">
      <c r="A69"/>
      <c r="B69" t="s">
        <v>48</v>
      </c>
      <c r="C69"/>
      <c r="D69"/>
      <c r="E69"/>
      <c r="F69"/>
      <c r="G69"/>
      <c r="H69"/>
      <c r="I69"/>
      <c r="J69"/>
      <c r="K69"/>
    </row>
    <row r="70" spans="1:11" hidden="1">
      <c r="A70"/>
      <c r="B70" t="s">
        <v>50</v>
      </c>
      <c r="C70"/>
      <c r="D70"/>
      <c r="E70"/>
      <c r="F70"/>
      <c r="G70"/>
      <c r="H70"/>
      <c r="I70"/>
      <c r="J70"/>
      <c r="K70"/>
    </row>
    <row r="71" spans="1:11" hidden="1">
      <c r="A71"/>
      <c r="B71" t="s">
        <v>52</v>
      </c>
      <c r="C71"/>
      <c r="D71"/>
      <c r="E71"/>
      <c r="F71"/>
      <c r="G71"/>
      <c r="H71"/>
      <c r="I71"/>
      <c r="J71"/>
      <c r="K71"/>
    </row>
    <row r="72" spans="1:11" hidden="1">
      <c r="A72"/>
      <c r="B72" t="s">
        <v>54</v>
      </c>
      <c r="C72"/>
      <c r="D72"/>
      <c r="E72"/>
      <c r="F72"/>
      <c r="G72"/>
      <c r="H72"/>
      <c r="I72"/>
      <c r="J72"/>
      <c r="K72"/>
    </row>
    <row r="73" spans="1:11" hidden="1">
      <c r="A73"/>
      <c r="B73" t="s">
        <v>56</v>
      </c>
      <c r="C73"/>
      <c r="D73"/>
      <c r="E73"/>
      <c r="F73"/>
      <c r="G73"/>
      <c r="H73"/>
      <c r="I73"/>
      <c r="J73"/>
      <c r="K73"/>
    </row>
    <row r="74" spans="1:11" hidden="1">
      <c r="A74"/>
      <c r="B74" t="s">
        <v>58</v>
      </c>
      <c r="C74"/>
      <c r="D74"/>
      <c r="E74"/>
      <c r="F74"/>
      <c r="G74"/>
      <c r="H74"/>
      <c r="I74"/>
      <c r="J74"/>
      <c r="K74"/>
    </row>
    <row r="75" spans="1:11" hidden="1">
      <c r="A75"/>
      <c r="B75" t="s">
        <v>60</v>
      </c>
      <c r="C75"/>
      <c r="D75"/>
      <c r="E75"/>
      <c r="F75"/>
      <c r="G75"/>
      <c r="H75"/>
      <c r="I75"/>
      <c r="J75"/>
      <c r="K75"/>
    </row>
    <row r="76" spans="1:11" hidden="1">
      <c r="A76" t="s">
        <v>162</v>
      </c>
      <c r="B76" t="s">
        <v>163</v>
      </c>
      <c r="C76"/>
      <c r="D76"/>
      <c r="E76"/>
      <c r="F76"/>
      <c r="G76"/>
      <c r="H76"/>
      <c r="I76"/>
      <c r="J76"/>
      <c r="K76"/>
    </row>
    <row r="77" spans="1:11" hidden="1">
      <c r="A77"/>
      <c r="B77" t="s">
        <v>164</v>
      </c>
      <c r="C77"/>
      <c r="D77"/>
      <c r="E77"/>
      <c r="F77"/>
      <c r="G77"/>
      <c r="H77"/>
      <c r="I77"/>
      <c r="J77"/>
      <c r="K77"/>
    </row>
    <row r="78" spans="1:11" hidden="1">
      <c r="A78" t="s">
        <v>165</v>
      </c>
      <c r="B78" t="s">
        <v>166</v>
      </c>
      <c r="C78"/>
      <c r="D78"/>
      <c r="E78"/>
      <c r="F78"/>
      <c r="G78"/>
      <c r="H78"/>
      <c r="I78"/>
      <c r="J78"/>
      <c r="K78"/>
    </row>
    <row r="79" spans="1:11" hidden="1">
      <c r="A79"/>
      <c r="B79" t="s">
        <v>54</v>
      </c>
      <c r="C79"/>
      <c r="D79"/>
      <c r="E79"/>
      <c r="F79"/>
      <c r="G79"/>
      <c r="H79"/>
      <c r="I79"/>
      <c r="J79"/>
      <c r="K79"/>
    </row>
    <row r="80" spans="1:11" hidden="1">
      <c r="A80"/>
      <c r="B80" t="s">
        <v>167</v>
      </c>
      <c r="C80"/>
      <c r="D80"/>
      <c r="E80"/>
      <c r="F80"/>
      <c r="G80"/>
      <c r="H80"/>
      <c r="I80"/>
      <c r="J80"/>
      <c r="K80"/>
    </row>
    <row r="81" spans="1:11" hidden="1">
      <c r="A81"/>
      <c r="B81" t="s">
        <v>168</v>
      </c>
      <c r="C81"/>
      <c r="D81"/>
      <c r="E81"/>
      <c r="F81"/>
      <c r="G81"/>
      <c r="H81"/>
      <c r="I81"/>
      <c r="J81"/>
      <c r="K81"/>
    </row>
    <row r="82" spans="1:11" hidden="1">
      <c r="A82"/>
      <c r="B82" t="s">
        <v>169</v>
      </c>
      <c r="C82"/>
      <c r="D82"/>
      <c r="E82"/>
      <c r="F82"/>
      <c r="G82"/>
      <c r="H82"/>
      <c r="I82"/>
      <c r="J82"/>
      <c r="K82"/>
    </row>
    <row r="83" spans="1:11" hidden="1">
      <c r="A83"/>
      <c r="B83" t="s">
        <v>170</v>
      </c>
      <c r="C83"/>
      <c r="D83"/>
      <c r="E83"/>
      <c r="F83"/>
      <c r="G83"/>
      <c r="H83"/>
      <c r="I83"/>
      <c r="J83"/>
      <c r="K83"/>
    </row>
    <row r="84" spans="1:11" hidden="1">
      <c r="A84" t="s">
        <v>171</v>
      </c>
      <c r="B84" t="s">
        <v>172</v>
      </c>
      <c r="C84"/>
      <c r="D84"/>
      <c r="E84"/>
      <c r="F84"/>
      <c r="G84"/>
      <c r="H84"/>
      <c r="I84"/>
      <c r="J84"/>
      <c r="K84"/>
    </row>
    <row r="85" spans="1:11" hidden="1">
      <c r="A85"/>
      <c r="B85" t="s">
        <v>173</v>
      </c>
      <c r="C85"/>
      <c r="D85"/>
      <c r="E85"/>
      <c r="F85"/>
      <c r="G85"/>
      <c r="H85"/>
      <c r="I85"/>
      <c r="J85"/>
      <c r="K85"/>
    </row>
    <row r="86" spans="1:11" hidden="1">
      <c r="A86"/>
      <c r="B86" t="s">
        <v>174</v>
      </c>
      <c r="C86"/>
      <c r="D86"/>
      <c r="E86"/>
      <c r="F86"/>
      <c r="G86"/>
      <c r="H86"/>
      <c r="I86"/>
      <c r="J86"/>
      <c r="K86"/>
    </row>
    <row r="87" spans="1:11" hidden="1">
      <c r="A87"/>
      <c r="B87" t="s">
        <v>175</v>
      </c>
      <c r="C87"/>
      <c r="D87"/>
      <c r="E87"/>
      <c r="F87"/>
      <c r="G87"/>
      <c r="H87"/>
      <c r="I87"/>
      <c r="J87"/>
      <c r="K87"/>
    </row>
    <row r="88" spans="1:11" hidden="1">
      <c r="A88"/>
      <c r="B88" t="s">
        <v>176</v>
      </c>
      <c r="C88"/>
      <c r="D88"/>
      <c r="E88"/>
      <c r="F88"/>
      <c r="G88"/>
      <c r="H88"/>
      <c r="I88"/>
      <c r="J88"/>
      <c r="K88"/>
    </row>
    <row r="89" spans="1:11" hidden="1">
      <c r="A89" t="s">
        <v>177</v>
      </c>
      <c r="B89" t="s">
        <v>178</v>
      </c>
      <c r="C89"/>
      <c r="D89"/>
      <c r="E89"/>
      <c r="F89"/>
      <c r="G89"/>
      <c r="H89"/>
      <c r="I89"/>
      <c r="J89"/>
      <c r="K89"/>
    </row>
    <row r="90" spans="1:11" hidden="1">
      <c r="A90"/>
      <c r="B90" t="s">
        <v>179</v>
      </c>
      <c r="C90"/>
      <c r="D90"/>
      <c r="E90"/>
      <c r="F90"/>
      <c r="G90"/>
      <c r="H90"/>
      <c r="I90"/>
      <c r="J90"/>
      <c r="K90"/>
    </row>
    <row r="91" spans="1:11" hidden="1">
      <c r="A91"/>
      <c r="B91" t="s">
        <v>180</v>
      </c>
      <c r="C91"/>
      <c r="D91"/>
      <c r="E91"/>
      <c r="F91"/>
      <c r="G91"/>
      <c r="H91"/>
      <c r="I91"/>
      <c r="J91"/>
      <c r="K91"/>
    </row>
    <row r="92" spans="1:11" hidden="1">
      <c r="A92"/>
      <c r="B92"/>
      <c r="C92"/>
      <c r="D92"/>
      <c r="E92"/>
      <c r="F92"/>
      <c r="G92"/>
      <c r="H92"/>
      <c r="I92"/>
      <c r="J92"/>
      <c r="K92"/>
    </row>
    <row r="93" spans="1:11" ht="13.5" thickBot="1">
      <c r="A93" s="25"/>
      <c r="B93" s="25"/>
      <c r="C93" s="25"/>
      <c r="D93" s="25"/>
      <c r="E93" s="25"/>
      <c r="F93" s="25"/>
      <c r="G93" s="25"/>
      <c r="H93" s="25"/>
      <c r="I93" s="25"/>
      <c r="J93" s="25"/>
      <c r="K93" s="25"/>
    </row>
    <row r="94" spans="1:11" ht="20.25">
      <c r="A94" s="2" t="s">
        <v>83</v>
      </c>
      <c r="B94" s="2"/>
      <c r="C94" s="2"/>
      <c r="D94" s="2"/>
      <c r="E94" s="2"/>
      <c r="F94" s="43"/>
      <c r="G94" s="43"/>
      <c r="H94" s="43"/>
    </row>
    <row r="95" spans="1:11" hidden="1">
      <c r="A95" s="3"/>
      <c r="B95" s="3"/>
      <c r="C95" s="3" t="s">
        <v>181</v>
      </c>
      <c r="D95" s="3" t="s">
        <v>182</v>
      </c>
      <c r="E95" s="3"/>
      <c r="G95" s="79"/>
      <c r="H95" s="79"/>
    </row>
    <row r="96" spans="1:11" hidden="1">
      <c r="A96" s="3" t="s">
        <v>183</v>
      </c>
      <c r="B96" s="3"/>
      <c r="C96" s="3"/>
      <c r="D96" s="3"/>
      <c r="E96" s="3"/>
      <c r="G96" s="79"/>
      <c r="H96" s="79"/>
    </row>
    <row r="97" spans="1:8" hidden="1">
      <c r="A97" s="1" t="s">
        <v>184</v>
      </c>
      <c r="B97" s="1"/>
      <c r="C97" s="45" t="e">
        <f>#REF!</f>
        <v>#REF!</v>
      </c>
      <c r="D97" s="45">
        <f ca="1">IF(D130=0,0,D116/(D130/60))</f>
        <v>0</v>
      </c>
      <c r="E97" s="1"/>
      <c r="G97" s="13"/>
      <c r="H97" s="13"/>
    </row>
    <row r="98" spans="1:8" hidden="1">
      <c r="A98" s="1" t="s">
        <v>185</v>
      </c>
      <c r="B98" s="1"/>
      <c r="C98" s="45">
        <f>C130</f>
        <v>180</v>
      </c>
      <c r="D98" s="45">
        <f ca="1">D130</f>
        <v>239.99999999999997</v>
      </c>
      <c r="E98" s="1"/>
      <c r="G98" s="13"/>
      <c r="H98" s="13"/>
    </row>
    <row r="99" spans="1:8" hidden="1">
      <c r="A99" s="1" t="s">
        <v>186</v>
      </c>
      <c r="B99" s="1"/>
      <c r="C99" s="45"/>
      <c r="D99" s="45"/>
      <c r="E99" s="1"/>
      <c r="G99" s="13"/>
      <c r="H99" s="13"/>
    </row>
    <row r="100" spans="1:8" hidden="1">
      <c r="A100" s="1" t="s">
        <v>187</v>
      </c>
      <c r="B100" s="1"/>
      <c r="C100" s="45">
        <v>1</v>
      </c>
      <c r="D100" s="45">
        <f ca="1">IF(D98=0,0,C98/D98)</f>
        <v>0.75000000000000011</v>
      </c>
      <c r="E100" s="1"/>
      <c r="G100" s="13"/>
      <c r="H100" s="13"/>
    </row>
    <row r="101" spans="1:8" hidden="1">
      <c r="A101" s="1"/>
      <c r="B101" s="1"/>
      <c r="C101" s="1"/>
      <c r="D101" s="1"/>
      <c r="E101" s="1"/>
      <c r="G101" s="13"/>
      <c r="H101" s="13"/>
    </row>
    <row r="102" spans="1:8" hidden="1">
      <c r="A102" s="1" t="s">
        <v>188</v>
      </c>
      <c r="B102" s="1"/>
      <c r="C102" s="1"/>
      <c r="D102" s="1"/>
      <c r="E102" s="1"/>
      <c r="G102" s="13"/>
      <c r="H102" s="13"/>
    </row>
    <row r="103" spans="1:8" hidden="1">
      <c r="A103" s="1" t="s">
        <v>189</v>
      </c>
      <c r="B103" s="1"/>
      <c r="C103" s="1"/>
      <c r="D103" s="1"/>
      <c r="E103" s="1"/>
      <c r="G103" s="13"/>
      <c r="H103" s="13"/>
    </row>
    <row r="104" spans="1:8" hidden="1">
      <c r="A104" s="1" t="s">
        <v>190</v>
      </c>
      <c r="B104" s="1"/>
      <c r="C104" s="1"/>
      <c r="D104" s="1"/>
      <c r="E104" s="1"/>
      <c r="G104" s="13"/>
      <c r="H104" s="13"/>
    </row>
    <row r="105" spans="1:8" hidden="1">
      <c r="A105" s="1" t="s">
        <v>191</v>
      </c>
      <c r="B105" s="1"/>
      <c r="C105" s="1"/>
      <c r="D105" s="1"/>
      <c r="E105" s="1"/>
      <c r="G105" s="13"/>
      <c r="H105" s="13"/>
    </row>
    <row r="106" spans="1:8" hidden="1">
      <c r="A106" s="1" t="s">
        <v>192</v>
      </c>
      <c r="B106" s="1"/>
      <c r="C106" s="1"/>
      <c r="D106" s="1"/>
      <c r="E106" s="1"/>
      <c r="G106" s="13"/>
      <c r="H106" s="13"/>
    </row>
    <row r="107" spans="1:8" hidden="1">
      <c r="A107" s="1" t="s">
        <v>193</v>
      </c>
      <c r="B107" s="1"/>
      <c r="C107" s="1"/>
      <c r="D107" s="1"/>
      <c r="E107" s="1"/>
      <c r="G107" s="13"/>
      <c r="H107" s="13"/>
    </row>
    <row r="108" spans="1:8" hidden="1">
      <c r="A108" s="1"/>
      <c r="B108" s="1"/>
      <c r="C108" s="1"/>
      <c r="D108" s="1"/>
      <c r="E108" s="1"/>
      <c r="F108" s="13"/>
      <c r="G108" s="13"/>
      <c r="H108" s="13"/>
    </row>
    <row r="109" spans="1:8">
      <c r="A109"/>
      <c r="B109"/>
      <c r="C109" s="3" t="s">
        <v>181</v>
      </c>
      <c r="D109" s="3" t="s">
        <v>182</v>
      </c>
      <c r="E109" s="3" t="s">
        <v>194</v>
      </c>
    </row>
    <row r="110" spans="1:8">
      <c r="A110" s="3" t="s">
        <v>195</v>
      </c>
      <c r="B110" s="3"/>
      <c r="C110" s="3"/>
      <c r="D110" s="3"/>
      <c r="E110" s="3"/>
      <c r="G110" s="79"/>
      <c r="H110" s="79"/>
    </row>
    <row r="111" spans="1:8" hidden="1">
      <c r="A111" s="13" t="s">
        <v>196</v>
      </c>
      <c r="B111" s="13"/>
      <c r="C111" s="80">
        <f>F238</f>
        <v>0</v>
      </c>
      <c r="D111" s="4"/>
      <c r="E111" s="13"/>
      <c r="G111" s="13"/>
      <c r="H111" s="13"/>
    </row>
    <row r="112" spans="1:8" hidden="1">
      <c r="A112" s="13" t="s">
        <v>197</v>
      </c>
      <c r="B112" s="13"/>
      <c r="C112" s="80">
        <f>F239</f>
        <v>0</v>
      </c>
      <c r="D112" s="4"/>
      <c r="E112" s="13"/>
      <c r="G112" s="13"/>
      <c r="H112" s="13"/>
    </row>
    <row r="113" spans="1:8" hidden="1">
      <c r="A113" s="13" t="s">
        <v>198</v>
      </c>
      <c r="B113" s="13"/>
      <c r="C113" s="80">
        <f>F240</f>
        <v>0</v>
      </c>
      <c r="D113" s="4"/>
      <c r="E113" s="13"/>
      <c r="G113" s="13"/>
      <c r="H113" s="13"/>
    </row>
    <row r="114" spans="1:8" hidden="1">
      <c r="A114" s="13" t="s">
        <v>199</v>
      </c>
      <c r="B114" s="13"/>
      <c r="C114" s="80">
        <f>C116-C113</f>
        <v>0</v>
      </c>
      <c r="D114" s="81">
        <f>D117-D111+D112-D115</f>
        <v>73</v>
      </c>
      <c r="E114" s="13"/>
      <c r="G114" s="13"/>
      <c r="H114" s="13"/>
    </row>
    <row r="115" spans="1:8" hidden="1">
      <c r="A115" s="13" t="s">
        <v>200</v>
      </c>
      <c r="B115" s="13"/>
      <c r="C115" s="80">
        <f>F280</f>
        <v>0</v>
      </c>
      <c r="D115" s="4"/>
      <c r="E115" s="13" t="e">
        <f>D115+#REF!</f>
        <v>#REF!</v>
      </c>
      <c r="G115" s="13"/>
      <c r="H115" s="13"/>
    </row>
    <row r="116" spans="1:8">
      <c r="A116" s="1" t="s">
        <v>201</v>
      </c>
      <c r="B116" s="1"/>
      <c r="C116" s="46"/>
      <c r="D116" s="42"/>
      <c r="E116" s="1"/>
      <c r="G116" s="13"/>
      <c r="H116" s="13"/>
    </row>
    <row r="117" spans="1:8">
      <c r="A117" s="1" t="s">
        <v>202</v>
      </c>
      <c r="B117" s="13"/>
      <c r="C117" s="74">
        <v>60</v>
      </c>
      <c r="D117" s="75">
        <v>73</v>
      </c>
      <c r="E117" s="1">
        <f>D117</f>
        <v>73</v>
      </c>
      <c r="G117" s="13"/>
      <c r="H117" s="13"/>
    </row>
    <row r="118" spans="1:8" hidden="1">
      <c r="A118" s="13" t="s">
        <v>203</v>
      </c>
      <c r="B118" s="13"/>
      <c r="C118" s="80">
        <f>F288</f>
        <v>0</v>
      </c>
      <c r="D118" s="4"/>
      <c r="E118" s="13" t="e">
        <f>D118+#REF!</f>
        <v>#REF!</v>
      </c>
      <c r="G118" s="13"/>
      <c r="H118" s="13"/>
    </row>
    <row r="119" spans="1:8">
      <c r="A119" s="13"/>
      <c r="B119" s="13"/>
      <c r="C119" s="13"/>
      <c r="D119" s="13"/>
      <c r="E119" s="13"/>
      <c r="F119" s="13"/>
      <c r="G119" s="13"/>
      <c r="H119" s="13"/>
    </row>
    <row r="120" spans="1:8" s="79" customFormat="1">
      <c r="A120" s="3"/>
      <c r="C120" s="3" t="s">
        <v>181</v>
      </c>
      <c r="D120" s="3" t="s">
        <v>182</v>
      </c>
      <c r="E120" s="3" t="s">
        <v>194</v>
      </c>
      <c r="F120" s="3" t="s">
        <v>204</v>
      </c>
    </row>
    <row r="121" spans="1:8">
      <c r="A121" s="3" t="s">
        <v>205</v>
      </c>
      <c r="B121" s="79"/>
      <c r="C121" s="3"/>
      <c r="D121" s="3"/>
      <c r="E121" s="3"/>
      <c r="F121" s="3"/>
      <c r="H121" s="79"/>
    </row>
    <row r="122" spans="1:8">
      <c r="A122" t="s">
        <v>153</v>
      </c>
      <c r="C122" s="40" t="str">
        <f>IF(OR(ISBLANK($C$130),$C$130=0),"",IF(ISNUMBER(#REF!),$C$130*#REF!,""))</f>
        <v/>
      </c>
      <c r="D122" s="40">
        <f>SUMIF($F$157:$F$200,$B$58,$E$157:$E$200)</f>
        <v>43.999999999999943</v>
      </c>
      <c r="E122" s="40">
        <f>D122</f>
        <v>43.999999999999943</v>
      </c>
      <c r="F122" s="47">
        <f ca="1">IF($E$130=0,0,E122/$E$130)</f>
        <v>0.18333333333333313</v>
      </c>
    </row>
    <row r="123" spans="1:8">
      <c r="A123" t="s">
        <v>144</v>
      </c>
      <c r="C123" s="40" t="str">
        <f>IF(OR(ISBLANK($C$130),$C$130=0),"",IF(ISNUMBER(#REF!),$C$130*#REF!,""))</f>
        <v/>
      </c>
      <c r="D123" s="40">
        <f>SUMIF($F$157:$F$200,$B$59,$E$157:$E$200)</f>
        <v>14.00000000000011</v>
      </c>
      <c r="E123" s="40">
        <f t="shared" ref="E123:E130" si="0">D123</f>
        <v>14.00000000000011</v>
      </c>
      <c r="F123" s="47">
        <f t="shared" ref="F123:F130" ca="1" si="1">IF($E$130=0,0,E123/$E$130)</f>
        <v>5.8333333333333799E-2</v>
      </c>
    </row>
    <row r="124" spans="1:8" hidden="1">
      <c r="A124" t="s">
        <v>158</v>
      </c>
      <c r="C124" s="40" t="str">
        <f>IF(OR(ISBLANK($C$130),$C$130=0),"",IF(ISNUMBER(#REF!),$C$130*#REF!,""))</f>
        <v/>
      </c>
      <c r="D124" s="40">
        <f ca="1">SUMIF($F$157:$F$234,$B$64,$E$157:$E$200)</f>
        <v>20.99999999999995</v>
      </c>
      <c r="E124" s="40">
        <f t="shared" ca="1" si="0"/>
        <v>20.99999999999995</v>
      </c>
      <c r="F124" s="47">
        <f t="shared" ca="1" si="1"/>
        <v>8.74999999999998E-2</v>
      </c>
    </row>
    <row r="125" spans="1:8">
      <c r="A125" t="s">
        <v>154</v>
      </c>
      <c r="C125" s="40" t="str">
        <f>IF(OR(ISBLANK($C$130),$C$130=0),"",IF(ISNUMBER(#REF!),$C$130*#REF!,""))</f>
        <v/>
      </c>
      <c r="D125" s="40">
        <f>SUMIF($F$157:$F$200,$B$60,$E$157:$E$200)</f>
        <v>86.999999999999773</v>
      </c>
      <c r="E125" s="40">
        <f t="shared" si="0"/>
        <v>86.999999999999773</v>
      </c>
      <c r="F125" s="47">
        <f t="shared" ca="1" si="1"/>
        <v>0.3624999999999991</v>
      </c>
    </row>
    <row r="126" spans="1:8" hidden="1">
      <c r="A126" t="s">
        <v>159</v>
      </c>
      <c r="C126" s="40" t="str">
        <f>IF(OR(ISBLANK($C$130),$C$130=0),"",IF(ISNUMBER(#REF!),$C$130*#REF!,""))</f>
        <v/>
      </c>
      <c r="D126" s="40">
        <f ca="1">SUMIF($F$157:$F$234,$B$65,$E$157:$E$200)</f>
        <v>20.999999999999986</v>
      </c>
      <c r="E126" s="40">
        <f t="shared" ca="1" si="0"/>
        <v>20.999999999999986</v>
      </c>
      <c r="F126" s="47">
        <f t="shared" ca="1" si="1"/>
        <v>8.7499999999999953E-2</v>
      </c>
    </row>
    <row r="127" spans="1:8">
      <c r="A127" t="s">
        <v>155</v>
      </c>
      <c r="C127" s="40" t="str">
        <f>IF(OR(ISBLANK($C$130),$C$130=0),"",IF(ISNUMBER(#REF!),$C$130*#REF!,""))</f>
        <v/>
      </c>
      <c r="D127" s="40">
        <f>SUMIF($F$157:$F$200,$B$61,$E$157:$E$200)</f>
        <v>9.0000000000002078</v>
      </c>
      <c r="E127" s="40">
        <f t="shared" si="0"/>
        <v>9.0000000000002078</v>
      </c>
      <c r="F127" s="47">
        <f t="shared" ca="1" si="1"/>
        <v>3.7500000000000873E-2</v>
      </c>
    </row>
    <row r="128" spans="1:8">
      <c r="A128" t="s">
        <v>156</v>
      </c>
      <c r="C128" s="40" t="str">
        <f>IF(OR(ISBLANK($C$130),$C$130=0),"",IF(ISNUMBER(#REF!),$C$130*#REF!,""))</f>
        <v/>
      </c>
      <c r="D128" s="40">
        <f>SUMIF($F$157:$F$200,$B$62,$E$157:$E$200)</f>
        <v>24.999999999999993</v>
      </c>
      <c r="E128" s="40">
        <f t="shared" si="0"/>
        <v>24.999999999999993</v>
      </c>
      <c r="F128" s="47">
        <f t="shared" ca="1" si="1"/>
        <v>0.10416666666666664</v>
      </c>
    </row>
    <row r="129" spans="1:8">
      <c r="A129" t="s">
        <v>157</v>
      </c>
      <c r="C129" s="40" t="str">
        <f>IF(OR(ISBLANK($C$130),$C$130=0),"",IF(ISNUMBER(#REF!),$C$130*#REF!,""))</f>
        <v/>
      </c>
      <c r="D129" s="40">
        <f>SUMIF($F$157:$F$200,$B$63,$E$157:$E$200)</f>
        <v>18.999999999999993</v>
      </c>
      <c r="E129" s="40">
        <f t="shared" si="0"/>
        <v>18.999999999999993</v>
      </c>
      <c r="F129" s="47">
        <f t="shared" ca="1" si="1"/>
        <v>7.9166666666666649E-2</v>
      </c>
    </row>
    <row r="130" spans="1:8">
      <c r="A130" t="s">
        <v>206</v>
      </c>
      <c r="C130" s="74">
        <v>180</v>
      </c>
      <c r="D130" s="40">
        <f ca="1">SUM(D122:D129)</f>
        <v>239.99999999999997</v>
      </c>
      <c r="E130" s="40">
        <f t="shared" ca="1" si="0"/>
        <v>239.99999999999997</v>
      </c>
      <c r="F130" s="47">
        <f t="shared" ca="1" si="1"/>
        <v>1</v>
      </c>
    </row>
    <row r="132" spans="1:8">
      <c r="A132" s="3" t="s">
        <v>207</v>
      </c>
      <c r="B132" s="3"/>
      <c r="C132" s="3"/>
      <c r="D132" s="3"/>
      <c r="E132"/>
      <c r="F132" s="3"/>
      <c r="H132" s="79"/>
    </row>
    <row r="133" spans="1:8">
      <c r="A133" t="s">
        <v>153</v>
      </c>
      <c r="B133"/>
      <c r="C133"/>
      <c r="D133" s="40">
        <f>COUNTIF($D$204:$D$234,$B$58)</f>
        <v>0</v>
      </c>
      <c r="E133" s="40">
        <f>D133</f>
        <v>0</v>
      </c>
      <c r="F133"/>
    </row>
    <row r="134" spans="1:8">
      <c r="A134" t="s">
        <v>144</v>
      </c>
      <c r="B134"/>
      <c r="C134"/>
      <c r="D134" s="40">
        <f>COUNTIF($D$204:$D$234,$B$59)</f>
        <v>0</v>
      </c>
      <c r="E134" s="40">
        <f t="shared" ref="E134:E141" si="2">D134</f>
        <v>0</v>
      </c>
      <c r="F134"/>
    </row>
    <row r="135" spans="1:8" hidden="1">
      <c r="A135" t="s">
        <v>158</v>
      </c>
      <c r="B135"/>
      <c r="C135"/>
      <c r="D135" s="40">
        <f>COUNTIF($D$204:$D$234,$B$64)</f>
        <v>0</v>
      </c>
      <c r="E135" s="40">
        <f t="shared" si="2"/>
        <v>0</v>
      </c>
      <c r="F135"/>
    </row>
    <row r="136" spans="1:8">
      <c r="A136" t="s">
        <v>154</v>
      </c>
      <c r="B136"/>
      <c r="C136"/>
      <c r="D136" s="40">
        <f>COUNTIF($D$204:$D$234,$B$60)</f>
        <v>7</v>
      </c>
      <c r="E136" s="40">
        <f t="shared" si="2"/>
        <v>7</v>
      </c>
      <c r="F136"/>
    </row>
    <row r="137" spans="1:8" hidden="1">
      <c r="A137" t="s">
        <v>159</v>
      </c>
      <c r="B137"/>
      <c r="C137"/>
      <c r="D137" s="40">
        <f>COUNTIF($D$204:$D$234,$B$65)</f>
        <v>1</v>
      </c>
      <c r="E137" s="40">
        <f t="shared" si="2"/>
        <v>1</v>
      </c>
      <c r="F137"/>
    </row>
    <row r="138" spans="1:8">
      <c r="A138" t="s">
        <v>155</v>
      </c>
      <c r="B138"/>
      <c r="C138"/>
      <c r="D138" s="40">
        <f>COUNTIF($D$204:$D$234,$B$61)</f>
        <v>0</v>
      </c>
      <c r="E138" s="40">
        <f t="shared" si="2"/>
        <v>0</v>
      </c>
      <c r="F138"/>
    </row>
    <row r="139" spans="1:8">
      <c r="A139" t="s">
        <v>156</v>
      </c>
      <c r="B139"/>
      <c r="C139"/>
      <c r="D139" s="40">
        <f>COUNTIF($D$204:$D$234,$B$62)</f>
        <v>0</v>
      </c>
      <c r="E139" s="40">
        <f t="shared" si="2"/>
        <v>0</v>
      </c>
      <c r="F139"/>
    </row>
    <row r="140" spans="1:8">
      <c r="A140" t="s">
        <v>157</v>
      </c>
      <c r="B140"/>
      <c r="C140"/>
      <c r="D140" s="40">
        <f>COUNTIF($D$204:$D$234,$B$63)</f>
        <v>0</v>
      </c>
      <c r="E140" s="40">
        <f t="shared" si="2"/>
        <v>0</v>
      </c>
      <c r="F140"/>
    </row>
    <row r="141" spans="1:8">
      <c r="A141" t="s">
        <v>208</v>
      </c>
      <c r="B141"/>
      <c r="C141"/>
      <c r="D141" s="40">
        <f>SUM(D133:D140)</f>
        <v>8</v>
      </c>
      <c r="E141" s="40">
        <f t="shared" si="2"/>
        <v>8</v>
      </c>
      <c r="F141"/>
    </row>
    <row r="142" spans="1:8">
      <c r="A142"/>
      <c r="B142"/>
      <c r="C142"/>
      <c r="D142"/>
      <c r="E142"/>
      <c r="F142"/>
    </row>
    <row r="143" spans="1:8">
      <c r="A143" s="3" t="s">
        <v>209</v>
      </c>
      <c r="B143" s="3"/>
      <c r="C143" s="3"/>
      <c r="D143" s="3"/>
      <c r="E143"/>
      <c r="F143" s="3"/>
      <c r="H143" s="79"/>
    </row>
    <row r="144" spans="1:8">
      <c r="A144" t="s">
        <v>153</v>
      </c>
      <c r="B144"/>
      <c r="C144"/>
      <c r="D144" s="40">
        <f>COUNTIF($E$204:$E$234,$B$58)</f>
        <v>0</v>
      </c>
      <c r="E144" s="40">
        <f>D144</f>
        <v>0</v>
      </c>
      <c r="F144"/>
    </row>
    <row r="145" spans="1:11">
      <c r="A145" t="s">
        <v>144</v>
      </c>
      <c r="B145"/>
      <c r="C145"/>
      <c r="D145" s="40">
        <f>COUNTIF($E$204:$E$234,$B$59)</f>
        <v>0</v>
      </c>
      <c r="E145" s="40">
        <f t="shared" ref="E145:E152" si="3">D145</f>
        <v>0</v>
      </c>
      <c r="F145"/>
    </row>
    <row r="146" spans="1:11" hidden="1">
      <c r="A146" t="s">
        <v>158</v>
      </c>
      <c r="B146"/>
      <c r="C146"/>
      <c r="D146" s="40">
        <f>COUNTIF($E$204:$E$234,$B$64)</f>
        <v>0</v>
      </c>
      <c r="E146" s="40">
        <f t="shared" si="3"/>
        <v>0</v>
      </c>
      <c r="F146"/>
    </row>
    <row r="147" spans="1:11">
      <c r="A147" t="s">
        <v>154</v>
      </c>
      <c r="B147"/>
      <c r="C147"/>
      <c r="D147" s="40">
        <f>COUNTIF($E$204:$E$234,$B$60)</f>
        <v>4</v>
      </c>
      <c r="E147" s="40">
        <f t="shared" si="3"/>
        <v>4</v>
      </c>
      <c r="F147"/>
    </row>
    <row r="148" spans="1:11" hidden="1">
      <c r="A148" t="s">
        <v>159</v>
      </c>
      <c r="B148"/>
      <c r="C148"/>
      <c r="D148" s="40">
        <f>COUNTIF($E$204:$E$234,$B$65)</f>
        <v>0</v>
      </c>
      <c r="E148" s="40">
        <f t="shared" si="3"/>
        <v>0</v>
      </c>
      <c r="F148"/>
    </row>
    <row r="149" spans="1:11">
      <c r="A149" t="s">
        <v>155</v>
      </c>
      <c r="B149"/>
      <c r="C149"/>
      <c r="D149" s="40">
        <f>COUNTIF($E$204:$E$234,$B$61)</f>
        <v>0</v>
      </c>
      <c r="E149" s="40">
        <f t="shared" si="3"/>
        <v>0</v>
      </c>
      <c r="F149"/>
    </row>
    <row r="150" spans="1:11">
      <c r="A150" t="s">
        <v>156</v>
      </c>
      <c r="B150"/>
      <c r="C150"/>
      <c r="D150" s="40">
        <f>COUNTIF($E$204:$E$234,$B$62)</f>
        <v>4</v>
      </c>
      <c r="E150" s="40">
        <f t="shared" si="3"/>
        <v>4</v>
      </c>
      <c r="F150"/>
    </row>
    <row r="151" spans="1:11">
      <c r="A151" t="s">
        <v>157</v>
      </c>
      <c r="B151"/>
      <c r="C151"/>
      <c r="D151" s="40">
        <f>COUNTIF($E$204:$E$234,$B$63)</f>
        <v>0</v>
      </c>
      <c r="E151" s="40">
        <f t="shared" si="3"/>
        <v>0</v>
      </c>
      <c r="F151"/>
    </row>
    <row r="152" spans="1:11">
      <c r="A152" t="s">
        <v>208</v>
      </c>
      <c r="B152"/>
      <c r="C152"/>
      <c r="D152" s="40">
        <f>SUM(D144:D151)</f>
        <v>8</v>
      </c>
      <c r="E152" s="40">
        <f t="shared" si="3"/>
        <v>8</v>
      </c>
      <c r="F152"/>
    </row>
    <row r="153" spans="1:11">
      <c r="A153" t="s">
        <v>210</v>
      </c>
      <c r="B153"/>
      <c r="C153"/>
      <c r="D153"/>
      <c r="E153"/>
      <c r="F153"/>
    </row>
    <row r="154" spans="1:11" ht="13.5" thickBot="1">
      <c r="A154" s="52" t="s">
        <v>211</v>
      </c>
      <c r="B154" s="25"/>
      <c r="C154" s="25"/>
      <c r="D154" s="25"/>
      <c r="E154" s="25"/>
      <c r="F154" s="25"/>
      <c r="G154" s="25"/>
      <c r="H154" s="25"/>
      <c r="I154" s="25"/>
      <c r="J154" s="12"/>
      <c r="K154" s="12"/>
    </row>
    <row r="155" spans="1:11" ht="20.25">
      <c r="A155" s="2" t="s">
        <v>87</v>
      </c>
      <c r="B155" s="2"/>
      <c r="C155" s="2"/>
      <c r="D155" s="2"/>
      <c r="E155" s="2"/>
      <c r="F155" s="2"/>
      <c r="G155" s="2"/>
      <c r="H155" s="2"/>
      <c r="I155"/>
    </row>
    <row r="156" spans="1:11">
      <c r="A156" s="3" t="s">
        <v>212</v>
      </c>
      <c r="B156" s="3" t="s">
        <v>213</v>
      </c>
      <c r="C156" s="3" t="s">
        <v>214</v>
      </c>
      <c r="D156" s="3" t="s">
        <v>215</v>
      </c>
      <c r="E156" s="3" t="s">
        <v>216</v>
      </c>
      <c r="F156" s="3" t="s">
        <v>217</v>
      </c>
      <c r="G156" s="3" t="s">
        <v>218</v>
      </c>
      <c r="H156"/>
      <c r="I156"/>
    </row>
    <row r="157" spans="1:11">
      <c r="A157" s="76">
        <v>44609</v>
      </c>
      <c r="B157" s="77">
        <v>0.85416666666666663</v>
      </c>
      <c r="C157" s="77">
        <v>0.87847222222222221</v>
      </c>
      <c r="D157" s="74">
        <v>10</v>
      </c>
      <c r="E157" s="82">
        <f>IF(OR(ISBLANK(B157),ISBLANK(C157)),"",(C157-B157)*24*60-D157)</f>
        <v>25.000000000000036</v>
      </c>
      <c r="F157" s="75" t="s">
        <v>153</v>
      </c>
      <c r="G157" s="168" t="s">
        <v>219</v>
      </c>
      <c r="H157" s="191"/>
      <c r="I157" s="191"/>
      <c r="J157" s="191"/>
      <c r="K157" s="192"/>
    </row>
    <row r="158" spans="1:11">
      <c r="A158" s="76">
        <v>44610</v>
      </c>
      <c r="B158" s="77">
        <v>0.32291666666666669</v>
      </c>
      <c r="C158" s="77">
        <v>0.34027777777777773</v>
      </c>
      <c r="D158" s="74">
        <v>6</v>
      </c>
      <c r="E158" s="82">
        <f>IF(OR(ISBLANK(B158),ISBLANK(C158)),"",(C158-B158)*24*60-D158)</f>
        <v>18.999999999999911</v>
      </c>
      <c r="F158" s="75" t="s">
        <v>153</v>
      </c>
      <c r="G158" s="168" t="s">
        <v>220</v>
      </c>
      <c r="H158" s="191"/>
      <c r="I158" s="191"/>
      <c r="J158" s="191"/>
      <c r="K158" s="192"/>
    </row>
    <row r="159" spans="1:11">
      <c r="A159" s="76">
        <v>44610</v>
      </c>
      <c r="B159" s="77">
        <v>0.3430555555555555</v>
      </c>
      <c r="C159" s="77">
        <v>0.34722222222222227</v>
      </c>
      <c r="D159" s="74"/>
      <c r="E159" s="82">
        <f>IF(OR(ISBLANK(B159),ISBLANK(C159)),"",(C159-B159)*24*60-D159)</f>
        <v>6.0000000000001386</v>
      </c>
      <c r="F159" s="75" t="s">
        <v>144</v>
      </c>
      <c r="G159" s="168" t="s">
        <v>221</v>
      </c>
      <c r="H159" s="191"/>
      <c r="I159" s="191"/>
      <c r="J159" s="191"/>
      <c r="K159" s="192"/>
    </row>
    <row r="160" spans="1:11">
      <c r="A160" s="76">
        <v>44611</v>
      </c>
      <c r="B160" s="77">
        <v>0.4291666666666667</v>
      </c>
      <c r="C160" s="77">
        <v>0.43472222222222223</v>
      </c>
      <c r="D160" s="74"/>
      <c r="E160" s="82">
        <f>IF(OR(ISBLANK(B160),ISBLANK(C160)),"",(C160-B160)*24*60-D160)</f>
        <v>7.9999999999999716</v>
      </c>
      <c r="F160" s="75" t="s">
        <v>144</v>
      </c>
      <c r="G160" s="168" t="s">
        <v>222</v>
      </c>
      <c r="H160" s="191"/>
      <c r="I160" s="191"/>
      <c r="J160" s="191"/>
      <c r="K160" s="192"/>
    </row>
    <row r="161" spans="1:11">
      <c r="A161" s="76">
        <v>44611</v>
      </c>
      <c r="B161" s="77">
        <v>0.4513888888888889</v>
      </c>
      <c r="C161" s="77">
        <v>0.47013888888888888</v>
      </c>
      <c r="D161" s="74"/>
      <c r="E161" s="82">
        <f>IF(OR(ISBLANK(B161),ISBLANK(C161)),"",(C161-B161)*24*60-D161)</f>
        <v>26.999999999999986</v>
      </c>
      <c r="F161" s="75" t="s">
        <v>154</v>
      </c>
      <c r="G161" s="168" t="s">
        <v>223</v>
      </c>
      <c r="H161" s="191"/>
      <c r="I161" s="191"/>
      <c r="J161" s="191"/>
      <c r="K161" s="192"/>
    </row>
    <row r="162" spans="1:11">
      <c r="A162" s="76">
        <v>44611</v>
      </c>
      <c r="B162" s="77">
        <v>0.47083333333333338</v>
      </c>
      <c r="C162" s="77">
        <v>0.47222222222222227</v>
      </c>
      <c r="D162" s="74"/>
      <c r="E162" s="82">
        <f>IF(OR(ISBLANK(B162),ISBLANK(C162)),"",(C162-B162)*24*60-D162)</f>
        <v>1.9999999999999929</v>
      </c>
      <c r="F162" s="75" t="s">
        <v>155</v>
      </c>
      <c r="G162" s="168"/>
      <c r="H162" s="191"/>
      <c r="I162" s="191"/>
      <c r="J162" s="191"/>
      <c r="K162" s="192"/>
    </row>
    <row r="163" spans="1:11">
      <c r="A163" s="76">
        <v>44611</v>
      </c>
      <c r="B163" s="77">
        <v>0.47222222222222227</v>
      </c>
      <c r="C163" s="77">
        <v>0.47916666666666669</v>
      </c>
      <c r="D163" s="74"/>
      <c r="E163" s="82">
        <f>IF(OR(ISBLANK(B163),ISBLANK(C163)),"",(C163-B163)*24*60-D163)</f>
        <v>9.9999999999999645</v>
      </c>
      <c r="F163" s="75" t="s">
        <v>154</v>
      </c>
      <c r="G163" s="168" t="s">
        <v>224</v>
      </c>
      <c r="H163" s="191"/>
      <c r="I163" s="191"/>
      <c r="J163" s="191"/>
      <c r="K163" s="192"/>
    </row>
    <row r="164" spans="1:11">
      <c r="A164" s="76">
        <v>44611</v>
      </c>
      <c r="B164" s="77">
        <v>0.48055555555555557</v>
      </c>
      <c r="C164" s="77">
        <v>0.48194444444444445</v>
      </c>
      <c r="D164" s="74"/>
      <c r="E164" s="82">
        <f>IF(OR(ISBLANK(B164),ISBLANK(C164)),"",(C164-B164)*24*60-D164)</f>
        <v>1.9999999999999929</v>
      </c>
      <c r="F164" s="75" t="s">
        <v>155</v>
      </c>
      <c r="G164" s="168"/>
      <c r="H164" s="191"/>
      <c r="I164" s="191"/>
      <c r="J164" s="191"/>
      <c r="K164" s="192"/>
    </row>
    <row r="165" spans="1:11">
      <c r="A165" s="76">
        <v>44611</v>
      </c>
      <c r="B165" s="77">
        <v>0.48333333333333334</v>
      </c>
      <c r="C165" s="77">
        <v>0.49513888888888885</v>
      </c>
      <c r="D165" s="74"/>
      <c r="E165" s="82">
        <f t="shared" ref="E157:E200" si="4">IF(OR(ISBLANK(B165),ISBLANK(C165)),"",(C165-B165)*24*60-D165)</f>
        <v>16.99999999999994</v>
      </c>
      <c r="F165" s="75" t="s">
        <v>154</v>
      </c>
      <c r="G165" s="168" t="s">
        <v>225</v>
      </c>
      <c r="H165" s="191"/>
      <c r="I165" s="191"/>
      <c r="J165" s="191"/>
      <c r="K165" s="192"/>
    </row>
    <row r="166" spans="1:11">
      <c r="A166" s="76">
        <v>44611</v>
      </c>
      <c r="B166" s="77">
        <v>0.49583333333333335</v>
      </c>
      <c r="C166" s="77">
        <v>0.49652777777777773</v>
      </c>
      <c r="D166" s="74"/>
      <c r="E166" s="82">
        <f t="shared" si="4"/>
        <v>0.99999999999991651</v>
      </c>
      <c r="F166" s="75" t="s">
        <v>155</v>
      </c>
      <c r="G166" s="168"/>
      <c r="H166" s="191"/>
      <c r="I166" s="191"/>
      <c r="J166" s="191"/>
      <c r="K166" s="192"/>
    </row>
    <row r="167" spans="1:11">
      <c r="A167" s="9">
        <v>44612</v>
      </c>
      <c r="B167" s="10">
        <v>0.34097222222222223</v>
      </c>
      <c r="C167" s="10">
        <v>0.3430555555555555</v>
      </c>
      <c r="D167" s="5"/>
      <c r="E167" s="82">
        <f t="shared" si="4"/>
        <v>2.9999999999999094</v>
      </c>
      <c r="F167" s="8" t="s">
        <v>154</v>
      </c>
      <c r="G167" s="170" t="s">
        <v>225</v>
      </c>
      <c r="H167" s="170"/>
      <c r="I167" s="170"/>
      <c r="J167" s="170"/>
      <c r="K167" s="170"/>
    </row>
    <row r="168" spans="1:11">
      <c r="A168" s="9">
        <v>44612</v>
      </c>
      <c r="B168" s="10">
        <v>0.34375</v>
      </c>
      <c r="C168" s="10">
        <v>0.3444444444444445</v>
      </c>
      <c r="D168" s="5"/>
      <c r="E168" s="82">
        <f t="shared" si="4"/>
        <v>1.0000000000000764</v>
      </c>
      <c r="F168" s="8" t="s">
        <v>155</v>
      </c>
      <c r="G168" s="170"/>
      <c r="H168" s="170"/>
      <c r="I168" s="170"/>
      <c r="J168" s="170"/>
      <c r="K168" s="170"/>
    </row>
    <row r="169" spans="1:11">
      <c r="A169" s="9">
        <v>44612</v>
      </c>
      <c r="B169" s="10">
        <v>0.3444444444444445</v>
      </c>
      <c r="C169" s="10">
        <v>0.34722222222222227</v>
      </c>
      <c r="D169" s="5"/>
      <c r="E169" s="82">
        <f t="shared" si="4"/>
        <v>3.9999999999999858</v>
      </c>
      <c r="F169" s="8" t="s">
        <v>156</v>
      </c>
      <c r="G169" s="170" t="s">
        <v>226</v>
      </c>
      <c r="H169" s="170"/>
      <c r="I169" s="170"/>
      <c r="J169" s="170"/>
      <c r="K169" s="170"/>
    </row>
    <row r="170" spans="1:11">
      <c r="A170" s="9">
        <v>44612</v>
      </c>
      <c r="B170" s="10">
        <v>0.34722222222222227</v>
      </c>
      <c r="C170" s="10">
        <v>0.35000000000000003</v>
      </c>
      <c r="D170" s="5"/>
      <c r="E170" s="82">
        <f t="shared" si="4"/>
        <v>3.9999999999999858</v>
      </c>
      <c r="F170" s="8" t="s">
        <v>154</v>
      </c>
      <c r="G170" s="170" t="s">
        <v>227</v>
      </c>
      <c r="H170" s="170"/>
      <c r="I170" s="170"/>
      <c r="J170" s="170"/>
      <c r="K170" s="170"/>
    </row>
    <row r="171" spans="1:11">
      <c r="A171" s="9">
        <v>44612</v>
      </c>
      <c r="B171" s="10">
        <v>0.35069444444444442</v>
      </c>
      <c r="C171" s="10">
        <v>0.35138888888888892</v>
      </c>
      <c r="D171" s="5"/>
      <c r="E171" s="82">
        <f t="shared" si="4"/>
        <v>1.0000000000000764</v>
      </c>
      <c r="F171" s="8" t="s">
        <v>155</v>
      </c>
      <c r="G171" s="170"/>
      <c r="H171" s="170"/>
      <c r="I171" s="170"/>
      <c r="J171" s="170"/>
      <c r="K171" s="170"/>
    </row>
    <row r="172" spans="1:11">
      <c r="A172" s="9">
        <v>44612</v>
      </c>
      <c r="B172" s="10">
        <v>0.3520833333333333</v>
      </c>
      <c r="C172" s="10">
        <v>0.35416666666666669</v>
      </c>
      <c r="D172" s="5"/>
      <c r="E172" s="82">
        <f t="shared" si="4"/>
        <v>3.0000000000000693</v>
      </c>
      <c r="F172" s="8" t="s">
        <v>156</v>
      </c>
      <c r="G172" s="170" t="s">
        <v>228</v>
      </c>
      <c r="H172" s="170"/>
      <c r="I172" s="170"/>
      <c r="J172" s="170"/>
      <c r="K172" s="170"/>
    </row>
    <row r="173" spans="1:11">
      <c r="A173" s="9">
        <v>44612</v>
      </c>
      <c r="B173" s="10">
        <v>0.43055555555555558</v>
      </c>
      <c r="C173" s="10">
        <v>0.43888888888888888</v>
      </c>
      <c r="D173" s="5"/>
      <c r="E173" s="82">
        <f t="shared" si="4"/>
        <v>11.999999999999957</v>
      </c>
      <c r="F173" s="8" t="s">
        <v>154</v>
      </c>
      <c r="G173" s="170" t="s">
        <v>229</v>
      </c>
      <c r="H173" s="170"/>
      <c r="I173" s="170"/>
      <c r="J173" s="170"/>
      <c r="K173" s="170"/>
    </row>
    <row r="174" spans="1:11">
      <c r="A174" s="9">
        <v>44612</v>
      </c>
      <c r="B174" s="10">
        <v>0.43888888888888888</v>
      </c>
      <c r="C174" s="10">
        <v>0.43958333333333338</v>
      </c>
      <c r="D174" s="5"/>
      <c r="E174" s="82">
        <f t="shared" si="4"/>
        <v>1.0000000000000764</v>
      </c>
      <c r="F174" s="8" t="s">
        <v>155</v>
      </c>
      <c r="G174" s="170"/>
      <c r="H174" s="170"/>
      <c r="I174" s="170"/>
      <c r="J174" s="170"/>
      <c r="K174" s="170"/>
    </row>
    <row r="175" spans="1:11">
      <c r="A175" s="9">
        <v>44612</v>
      </c>
      <c r="B175" s="10">
        <v>0.43958333333333338</v>
      </c>
      <c r="C175" s="10">
        <v>0.44791666666666669</v>
      </c>
      <c r="D175" s="5"/>
      <c r="E175" s="82">
        <f t="shared" si="4"/>
        <v>11.999999999999957</v>
      </c>
      <c r="F175" s="8" t="s">
        <v>156</v>
      </c>
      <c r="G175" s="170" t="s">
        <v>230</v>
      </c>
      <c r="H175" s="170"/>
      <c r="I175" s="170"/>
      <c r="J175" s="170"/>
      <c r="K175" s="170"/>
    </row>
    <row r="176" spans="1:11">
      <c r="A176" s="9">
        <v>44613</v>
      </c>
      <c r="B176" s="10">
        <v>0.375</v>
      </c>
      <c r="C176" s="10">
        <v>0.39027777777777778</v>
      </c>
      <c r="D176" s="5">
        <v>5</v>
      </c>
      <c r="E176" s="82">
        <f t="shared" si="4"/>
        <v>17</v>
      </c>
      <c r="F176" s="8" t="s">
        <v>159</v>
      </c>
      <c r="G176" s="170"/>
      <c r="H176" s="170"/>
      <c r="I176" s="170"/>
      <c r="J176" s="170"/>
      <c r="K176" s="170"/>
    </row>
    <row r="177" spans="1:11">
      <c r="A177" s="9">
        <v>44613</v>
      </c>
      <c r="B177" s="10">
        <v>0.39097222222222222</v>
      </c>
      <c r="C177" s="10">
        <v>0.40069444444444446</v>
      </c>
      <c r="D177" s="5"/>
      <c r="E177" s="82">
        <f t="shared" si="4"/>
        <v>14.00000000000003</v>
      </c>
      <c r="F177" s="8" t="s">
        <v>154</v>
      </c>
      <c r="G177" s="170" t="s">
        <v>231</v>
      </c>
      <c r="H177" s="170"/>
      <c r="I177" s="170"/>
      <c r="J177" s="170"/>
      <c r="K177" s="170"/>
    </row>
    <row r="178" spans="1:11">
      <c r="A178" s="9">
        <v>44613</v>
      </c>
      <c r="B178" s="10">
        <v>0.40138888888888885</v>
      </c>
      <c r="C178" s="10">
        <v>0.40208333333333335</v>
      </c>
      <c r="D178" s="5"/>
      <c r="E178" s="82">
        <f t="shared" si="4"/>
        <v>1.0000000000000764</v>
      </c>
      <c r="F178" s="8" t="s">
        <v>155</v>
      </c>
      <c r="G178" s="170"/>
      <c r="H178" s="170"/>
      <c r="I178" s="170"/>
      <c r="J178" s="170"/>
      <c r="K178" s="170"/>
    </row>
    <row r="179" spans="1:11">
      <c r="A179" s="9">
        <v>44613</v>
      </c>
      <c r="B179" s="10">
        <v>0.40208333333333335</v>
      </c>
      <c r="C179" s="10">
        <v>0.40625</v>
      </c>
      <c r="D179" s="5"/>
      <c r="E179" s="82">
        <f t="shared" si="4"/>
        <v>5.9999999999999787</v>
      </c>
      <c r="F179" s="8" t="s">
        <v>156</v>
      </c>
      <c r="G179" s="170" t="s">
        <v>232</v>
      </c>
      <c r="H179" s="170"/>
      <c r="I179" s="170"/>
      <c r="J179" s="170"/>
      <c r="K179" s="170"/>
    </row>
    <row r="180" spans="1:11">
      <c r="A180" s="9">
        <v>44613</v>
      </c>
      <c r="B180" s="10">
        <v>0.40625</v>
      </c>
      <c r="C180" s="10">
        <v>0.40902777777777777</v>
      </c>
      <c r="D180" s="5"/>
      <c r="E180" s="82">
        <f t="shared" si="4"/>
        <v>3.9999999999999858</v>
      </c>
      <c r="F180" s="8" t="s">
        <v>159</v>
      </c>
      <c r="G180" s="170"/>
      <c r="H180" s="170"/>
      <c r="I180" s="170"/>
      <c r="J180" s="170"/>
      <c r="K180" s="170"/>
    </row>
    <row r="181" spans="1:11">
      <c r="A181" s="9">
        <v>44613</v>
      </c>
      <c r="B181" s="10">
        <v>0.40902777777777777</v>
      </c>
      <c r="C181" s="10">
        <v>0.43402777777777773</v>
      </c>
      <c r="D181" s="5">
        <v>15</v>
      </c>
      <c r="E181" s="82">
        <f t="shared" si="4"/>
        <v>20.99999999999995</v>
      </c>
      <c r="F181" s="8" t="s">
        <v>158</v>
      </c>
      <c r="G181" s="170"/>
      <c r="H181" s="170"/>
      <c r="I181" s="170"/>
      <c r="J181" s="170"/>
      <c r="K181" s="170"/>
    </row>
    <row r="182" spans="1:11">
      <c r="A182" s="9">
        <v>44613</v>
      </c>
      <c r="B182" s="10">
        <v>0.43472222222222223</v>
      </c>
      <c r="C182" s="10">
        <v>0.4513888888888889</v>
      </c>
      <c r="D182" s="5">
        <v>5</v>
      </c>
      <c r="E182" s="82">
        <f t="shared" si="4"/>
        <v>18.999999999999993</v>
      </c>
      <c r="F182" s="8" t="s">
        <v>157</v>
      </c>
      <c r="G182" s="170" t="s">
        <v>233</v>
      </c>
      <c r="H182" s="170"/>
      <c r="I182" s="170"/>
      <c r="J182" s="170"/>
      <c r="K182" s="170"/>
    </row>
    <row r="183" spans="1:11">
      <c r="A183" s="9"/>
      <c r="B183" s="10"/>
      <c r="C183" s="10"/>
      <c r="D183" s="5"/>
      <c r="E183" s="82" t="str">
        <f t="shared" si="4"/>
        <v/>
      </c>
      <c r="F183" s="8"/>
      <c r="G183" s="170"/>
      <c r="H183" s="170"/>
      <c r="I183" s="170"/>
      <c r="J183" s="170"/>
      <c r="K183" s="170"/>
    </row>
    <row r="184" spans="1:11">
      <c r="A184" s="9"/>
      <c r="B184" s="10"/>
      <c r="C184" s="10"/>
      <c r="D184" s="5"/>
      <c r="E184" s="82" t="str">
        <f t="shared" si="4"/>
        <v/>
      </c>
      <c r="F184" s="8"/>
      <c r="G184" s="170"/>
      <c r="H184" s="170"/>
      <c r="I184" s="170"/>
      <c r="J184" s="170"/>
      <c r="K184" s="170"/>
    </row>
    <row r="185" spans="1:11">
      <c r="A185" s="9"/>
      <c r="B185" s="10"/>
      <c r="C185" s="10"/>
      <c r="D185" s="5"/>
      <c r="E185" s="82" t="str">
        <f t="shared" si="4"/>
        <v/>
      </c>
      <c r="F185" s="8"/>
      <c r="G185" s="170"/>
      <c r="H185" s="170"/>
      <c r="I185" s="170"/>
      <c r="J185" s="170"/>
      <c r="K185" s="170"/>
    </row>
    <row r="186" spans="1:11">
      <c r="A186" s="9"/>
      <c r="B186" s="10"/>
      <c r="C186" s="10"/>
      <c r="D186" s="5"/>
      <c r="E186" s="82" t="str">
        <f t="shared" si="4"/>
        <v/>
      </c>
      <c r="F186" s="8"/>
      <c r="G186" s="170"/>
      <c r="H186" s="170"/>
      <c r="I186" s="170"/>
      <c r="J186" s="170"/>
      <c r="K186" s="170"/>
    </row>
    <row r="187" spans="1:11">
      <c r="A187" s="9"/>
      <c r="B187" s="10"/>
      <c r="C187" s="10"/>
      <c r="D187" s="5"/>
      <c r="E187" s="82" t="str">
        <f t="shared" si="4"/>
        <v/>
      </c>
      <c r="F187" s="8"/>
      <c r="G187" s="170"/>
      <c r="H187" s="170"/>
      <c r="I187" s="170"/>
      <c r="J187" s="170"/>
      <c r="K187" s="170"/>
    </row>
    <row r="188" spans="1:11">
      <c r="A188" s="9"/>
      <c r="B188" s="10"/>
      <c r="C188" s="10"/>
      <c r="D188" s="5"/>
      <c r="E188" s="82" t="str">
        <f t="shared" si="4"/>
        <v/>
      </c>
      <c r="F188" s="8"/>
      <c r="G188" s="170"/>
      <c r="H188" s="170"/>
      <c r="I188" s="170"/>
      <c r="J188" s="170"/>
      <c r="K188" s="170"/>
    </row>
    <row r="189" spans="1:11">
      <c r="A189" s="9"/>
      <c r="B189" s="10"/>
      <c r="C189" s="10"/>
      <c r="D189" s="5"/>
      <c r="E189" s="82" t="str">
        <f t="shared" si="4"/>
        <v/>
      </c>
      <c r="F189" s="8"/>
      <c r="G189" s="170"/>
      <c r="H189" s="170"/>
      <c r="I189" s="170"/>
      <c r="J189" s="170"/>
      <c r="K189" s="170"/>
    </row>
    <row r="190" spans="1:11">
      <c r="A190" s="9"/>
      <c r="B190" s="10"/>
      <c r="C190" s="10"/>
      <c r="D190" s="5"/>
      <c r="E190" s="82" t="str">
        <f t="shared" si="4"/>
        <v/>
      </c>
      <c r="F190" s="8"/>
      <c r="G190" s="170"/>
      <c r="H190" s="170"/>
      <c r="I190" s="170"/>
      <c r="J190" s="170"/>
      <c r="K190" s="170"/>
    </row>
    <row r="191" spans="1:11">
      <c r="A191" s="9"/>
      <c r="B191" s="10"/>
      <c r="C191" s="10"/>
      <c r="D191" s="5"/>
      <c r="E191" s="82" t="str">
        <f t="shared" si="4"/>
        <v/>
      </c>
      <c r="F191" s="8"/>
      <c r="G191" s="170"/>
      <c r="H191" s="170"/>
      <c r="I191" s="170"/>
      <c r="J191" s="170"/>
      <c r="K191" s="170"/>
    </row>
    <row r="192" spans="1:11">
      <c r="A192" s="9"/>
      <c r="B192" s="10"/>
      <c r="C192" s="10"/>
      <c r="D192" s="5"/>
      <c r="E192" s="82" t="str">
        <f t="shared" si="4"/>
        <v/>
      </c>
      <c r="F192" s="8"/>
      <c r="G192" s="170"/>
      <c r="H192" s="170"/>
      <c r="I192" s="170"/>
      <c r="J192" s="170"/>
      <c r="K192" s="170"/>
    </row>
    <row r="193" spans="1:11">
      <c r="A193" s="9"/>
      <c r="B193" s="10"/>
      <c r="C193" s="10"/>
      <c r="D193" s="5"/>
      <c r="E193" s="82" t="str">
        <f t="shared" si="4"/>
        <v/>
      </c>
      <c r="F193" s="8"/>
      <c r="G193" s="170"/>
      <c r="H193" s="170"/>
      <c r="I193" s="170"/>
      <c r="J193" s="170"/>
      <c r="K193" s="170"/>
    </row>
    <row r="194" spans="1:11">
      <c r="A194" s="9"/>
      <c r="B194" s="10"/>
      <c r="C194" s="10"/>
      <c r="D194" s="5"/>
      <c r="E194" s="82" t="str">
        <f t="shared" si="4"/>
        <v/>
      </c>
      <c r="F194" s="8"/>
      <c r="G194" s="170"/>
      <c r="H194" s="170"/>
      <c r="I194" s="170"/>
      <c r="J194" s="170"/>
      <c r="K194" s="170"/>
    </row>
    <row r="195" spans="1:11">
      <c r="A195" s="9"/>
      <c r="B195" s="10"/>
      <c r="C195" s="10"/>
      <c r="D195" s="5"/>
      <c r="E195" s="82" t="str">
        <f t="shared" si="4"/>
        <v/>
      </c>
      <c r="F195" s="8"/>
      <c r="G195" s="170"/>
      <c r="H195" s="170"/>
      <c r="I195" s="170"/>
      <c r="J195" s="170"/>
      <c r="K195" s="170"/>
    </row>
    <row r="196" spans="1:11">
      <c r="A196" s="9"/>
      <c r="B196" s="10"/>
      <c r="C196" s="10"/>
      <c r="D196" s="5"/>
      <c r="E196" s="82" t="str">
        <f t="shared" si="4"/>
        <v/>
      </c>
      <c r="F196" s="8"/>
      <c r="G196" s="170"/>
      <c r="H196" s="170"/>
      <c r="I196" s="170"/>
      <c r="J196" s="170"/>
      <c r="K196" s="170"/>
    </row>
    <row r="197" spans="1:11">
      <c r="A197" s="9"/>
      <c r="B197" s="10"/>
      <c r="C197" s="10"/>
      <c r="D197" s="5"/>
      <c r="E197" s="82" t="str">
        <f t="shared" si="4"/>
        <v/>
      </c>
      <c r="F197" s="8"/>
      <c r="G197" s="170"/>
      <c r="H197" s="170"/>
      <c r="I197" s="170"/>
      <c r="J197" s="170"/>
      <c r="K197" s="170"/>
    </row>
    <row r="198" spans="1:11">
      <c r="A198" s="9"/>
      <c r="B198" s="10"/>
      <c r="C198" s="10"/>
      <c r="D198" s="5"/>
      <c r="E198" s="82" t="str">
        <f t="shared" si="4"/>
        <v/>
      </c>
      <c r="F198" s="8"/>
      <c r="G198" s="170"/>
      <c r="H198" s="170"/>
      <c r="I198" s="170"/>
      <c r="J198" s="170"/>
      <c r="K198" s="170"/>
    </row>
    <row r="199" spans="1:11">
      <c r="A199" s="9"/>
      <c r="B199" s="10"/>
      <c r="C199" s="10"/>
      <c r="D199" s="5"/>
      <c r="E199" s="82" t="str">
        <f t="shared" si="4"/>
        <v/>
      </c>
      <c r="F199" s="8"/>
      <c r="G199" s="170"/>
      <c r="H199" s="170"/>
      <c r="I199" s="170"/>
      <c r="J199" s="170"/>
      <c r="K199" s="170"/>
    </row>
    <row r="200" spans="1:11">
      <c r="A200" s="9"/>
      <c r="B200" s="10"/>
      <c r="C200" s="10"/>
      <c r="D200" s="5"/>
      <c r="E200" s="82" t="str">
        <f t="shared" si="4"/>
        <v/>
      </c>
      <c r="F200" s="8"/>
      <c r="G200" s="170"/>
      <c r="H200" s="170"/>
      <c r="I200" s="170"/>
      <c r="J200" s="170"/>
      <c r="K200" s="170"/>
    </row>
    <row r="201" spans="1:11" ht="13.5" thickBot="1">
      <c r="A201" s="52" t="s">
        <v>211</v>
      </c>
      <c r="B201" s="25"/>
      <c r="C201" s="25"/>
      <c r="D201" s="25"/>
      <c r="E201" s="25"/>
      <c r="F201" s="25"/>
      <c r="G201" s="25"/>
      <c r="H201" s="25"/>
      <c r="I201" s="25"/>
      <c r="J201" s="25"/>
      <c r="K201" s="12"/>
    </row>
    <row r="202" spans="1:11" ht="20.25">
      <c r="A202" s="2" t="s">
        <v>93</v>
      </c>
      <c r="B202"/>
      <c r="C202"/>
      <c r="D202"/>
      <c r="E202"/>
      <c r="F202"/>
      <c r="G202"/>
      <c r="H202"/>
      <c r="I202"/>
      <c r="J202"/>
    </row>
    <row r="203" spans="1:11" s="13" customFormat="1">
      <c r="A203" s="6" t="s">
        <v>212</v>
      </c>
      <c r="B203" s="1" t="s">
        <v>234</v>
      </c>
      <c r="C203" s="1" t="s">
        <v>235</v>
      </c>
      <c r="D203" s="1" t="s">
        <v>236</v>
      </c>
      <c r="E203" s="1" t="s">
        <v>237</v>
      </c>
      <c r="F203" s="1" t="s">
        <v>238</v>
      </c>
      <c r="G203" s="1" t="s">
        <v>239</v>
      </c>
      <c r="H203" s="1" t="s">
        <v>240</v>
      </c>
      <c r="I203" s="1"/>
      <c r="J203" s="1"/>
    </row>
    <row r="204" spans="1:11" s="13" customFormat="1">
      <c r="A204" s="76">
        <v>44611</v>
      </c>
      <c r="B204" s="5">
        <v>1</v>
      </c>
      <c r="C204" s="77" t="s">
        <v>44</v>
      </c>
      <c r="D204" s="74" t="s">
        <v>154</v>
      </c>
      <c r="E204" s="75" t="s">
        <v>156</v>
      </c>
      <c r="F204" s="74">
        <v>5</v>
      </c>
      <c r="G204" s="74">
        <v>1</v>
      </c>
      <c r="H204" s="171" t="s">
        <v>241</v>
      </c>
      <c r="I204" s="191"/>
      <c r="J204" s="191"/>
      <c r="K204" s="192"/>
    </row>
    <row r="205" spans="1:11" s="13" customFormat="1">
      <c r="A205" s="76">
        <v>44611</v>
      </c>
      <c r="B205" s="74">
        <v>2</v>
      </c>
      <c r="C205" s="75" t="s">
        <v>56</v>
      </c>
      <c r="D205" s="75" t="s">
        <v>154</v>
      </c>
      <c r="E205" s="75" t="s">
        <v>154</v>
      </c>
      <c r="F205" s="74">
        <v>8</v>
      </c>
      <c r="G205" s="74">
        <v>2</v>
      </c>
      <c r="H205" s="171" t="s">
        <v>242</v>
      </c>
      <c r="I205" s="191"/>
      <c r="J205" s="191"/>
      <c r="K205" s="192"/>
    </row>
    <row r="206" spans="1:11" s="13" customFormat="1">
      <c r="A206" s="9">
        <v>44611</v>
      </c>
      <c r="B206" s="5">
        <v>3</v>
      </c>
      <c r="C206" s="4" t="s">
        <v>56</v>
      </c>
      <c r="D206" s="4" t="s">
        <v>154</v>
      </c>
      <c r="E206" s="4" t="s">
        <v>156</v>
      </c>
      <c r="F206" s="5">
        <v>2</v>
      </c>
      <c r="G206" s="5">
        <v>3</v>
      </c>
      <c r="H206" s="172" t="s">
        <v>243</v>
      </c>
      <c r="I206" s="173"/>
      <c r="J206" s="173"/>
      <c r="K206" s="174"/>
    </row>
    <row r="207" spans="1:11" s="13" customFormat="1">
      <c r="A207" s="9">
        <v>44612</v>
      </c>
      <c r="B207" s="5">
        <v>4</v>
      </c>
      <c r="C207" s="4" t="s">
        <v>44</v>
      </c>
      <c r="D207" s="4" t="s">
        <v>154</v>
      </c>
      <c r="E207" s="4" t="s">
        <v>156</v>
      </c>
      <c r="F207" s="5">
        <v>3</v>
      </c>
      <c r="G207" s="5">
        <v>4</v>
      </c>
      <c r="H207" s="172" t="s">
        <v>244</v>
      </c>
      <c r="I207" s="173"/>
      <c r="J207" s="173"/>
      <c r="K207" s="174"/>
    </row>
    <row r="208" spans="1:11" s="13" customFormat="1">
      <c r="A208" s="9">
        <v>44612</v>
      </c>
      <c r="B208" s="5">
        <v>5</v>
      </c>
      <c r="C208" s="4" t="s">
        <v>56</v>
      </c>
      <c r="D208" s="4" t="s">
        <v>154</v>
      </c>
      <c r="E208" s="4" t="s">
        <v>154</v>
      </c>
      <c r="F208" s="5">
        <v>10</v>
      </c>
      <c r="G208" s="5">
        <v>5</v>
      </c>
      <c r="H208" s="169" t="s">
        <v>245</v>
      </c>
      <c r="I208" s="169"/>
      <c r="J208" s="169"/>
      <c r="K208" s="169"/>
    </row>
    <row r="209" spans="1:11" s="13" customFormat="1">
      <c r="A209" s="9">
        <v>44612</v>
      </c>
      <c r="B209" s="5">
        <v>6</v>
      </c>
      <c r="C209" s="4" t="s">
        <v>52</v>
      </c>
      <c r="D209" s="4" t="s">
        <v>154</v>
      </c>
      <c r="E209" s="4" t="s">
        <v>156</v>
      </c>
      <c r="F209" s="5">
        <v>2</v>
      </c>
      <c r="G209" s="5">
        <v>6</v>
      </c>
      <c r="H209" s="169" t="s">
        <v>246</v>
      </c>
      <c r="I209" s="169"/>
      <c r="J209" s="169"/>
      <c r="K209" s="169"/>
    </row>
    <row r="210" spans="1:11" s="13" customFormat="1">
      <c r="A210" s="9">
        <v>44613</v>
      </c>
      <c r="B210" s="5">
        <v>7</v>
      </c>
      <c r="C210" s="4" t="s">
        <v>52</v>
      </c>
      <c r="D210" s="4" t="s">
        <v>159</v>
      </c>
      <c r="E210" s="4" t="s">
        <v>154</v>
      </c>
      <c r="F210" s="5">
        <v>8</v>
      </c>
      <c r="G210" s="5">
        <v>7</v>
      </c>
      <c r="H210" s="169" t="s">
        <v>247</v>
      </c>
      <c r="I210" s="169"/>
      <c r="J210" s="169"/>
      <c r="K210" s="169"/>
    </row>
    <row r="211" spans="1:11" s="13" customFormat="1">
      <c r="A211" s="9">
        <v>44613</v>
      </c>
      <c r="B211" s="5">
        <v>8</v>
      </c>
      <c r="C211" s="4" t="s">
        <v>56</v>
      </c>
      <c r="D211" s="4" t="s">
        <v>154</v>
      </c>
      <c r="E211" s="4" t="s">
        <v>154</v>
      </c>
      <c r="F211" s="5">
        <v>3</v>
      </c>
      <c r="G211" s="5">
        <v>8</v>
      </c>
      <c r="H211" s="169" t="s">
        <v>248</v>
      </c>
      <c r="I211" s="169"/>
      <c r="J211" s="169"/>
      <c r="K211" s="169"/>
    </row>
    <row r="212" spans="1:11" s="13" customFormat="1">
      <c r="A212" s="9"/>
      <c r="B212" s="5"/>
      <c r="C212" s="4"/>
      <c r="D212" s="4"/>
      <c r="E212" s="4"/>
      <c r="F212" s="5"/>
      <c r="G212" s="5"/>
      <c r="H212" s="169"/>
      <c r="I212" s="169"/>
      <c r="J212" s="169"/>
      <c r="K212" s="169"/>
    </row>
    <row r="213" spans="1:11" s="13" customFormat="1">
      <c r="A213" s="9"/>
      <c r="B213" s="5"/>
      <c r="C213" s="4"/>
      <c r="D213" s="4"/>
      <c r="E213" s="4"/>
      <c r="F213" s="5"/>
      <c r="G213" s="5"/>
      <c r="H213" s="169"/>
      <c r="I213" s="169"/>
      <c r="J213" s="169"/>
      <c r="K213" s="169"/>
    </row>
    <row r="214" spans="1:11" s="13" customFormat="1">
      <c r="A214" s="9"/>
      <c r="B214" s="5"/>
      <c r="C214" s="4"/>
      <c r="D214" s="4"/>
      <c r="E214" s="4"/>
      <c r="F214" s="5"/>
      <c r="G214" s="5"/>
      <c r="H214" s="169"/>
      <c r="I214" s="169"/>
      <c r="J214" s="169"/>
      <c r="K214" s="169"/>
    </row>
    <row r="215" spans="1:11" s="13" customFormat="1">
      <c r="A215" s="9"/>
      <c r="B215" s="5"/>
      <c r="C215" s="4"/>
      <c r="D215" s="4"/>
      <c r="E215" s="4"/>
      <c r="F215" s="5"/>
      <c r="G215" s="5"/>
      <c r="H215" s="169"/>
      <c r="I215" s="169"/>
      <c r="J215" s="169"/>
      <c r="K215" s="169"/>
    </row>
    <row r="216" spans="1:11" s="13" customFormat="1">
      <c r="A216" s="9"/>
      <c r="B216" s="5"/>
      <c r="C216" s="4"/>
      <c r="D216" s="4"/>
      <c r="E216" s="4"/>
      <c r="F216" s="5"/>
      <c r="G216" s="5"/>
      <c r="H216" s="169"/>
      <c r="I216" s="169"/>
      <c r="J216" s="169"/>
      <c r="K216" s="169"/>
    </row>
    <row r="217" spans="1:11" s="13" customFormat="1">
      <c r="A217" s="9"/>
      <c r="B217" s="5"/>
      <c r="C217" s="4"/>
      <c r="D217" s="4"/>
      <c r="E217" s="4"/>
      <c r="F217" s="5"/>
      <c r="G217" s="5"/>
      <c r="H217" s="169"/>
      <c r="I217" s="169"/>
      <c r="J217" s="169"/>
      <c r="K217" s="169"/>
    </row>
    <row r="218" spans="1:11" s="13" customFormat="1">
      <c r="A218" s="9"/>
      <c r="B218" s="5"/>
      <c r="C218" s="4"/>
      <c r="D218" s="4"/>
      <c r="E218" s="4"/>
      <c r="F218" s="5"/>
      <c r="G218" s="5"/>
      <c r="H218" s="169"/>
      <c r="I218" s="169"/>
      <c r="J218" s="169"/>
      <c r="K218" s="169"/>
    </row>
    <row r="219" spans="1:11" s="13" customFormat="1">
      <c r="A219" s="9"/>
      <c r="B219" s="5"/>
      <c r="C219" s="4"/>
      <c r="D219" s="4"/>
      <c r="E219" s="4"/>
      <c r="F219" s="5"/>
      <c r="G219" s="5"/>
      <c r="H219" s="169"/>
      <c r="I219" s="169"/>
      <c r="J219" s="169"/>
      <c r="K219" s="169"/>
    </row>
    <row r="220" spans="1:11" s="13" customFormat="1">
      <c r="A220" s="9"/>
      <c r="B220" s="5"/>
      <c r="C220" s="4"/>
      <c r="D220" s="4"/>
      <c r="E220" s="4"/>
      <c r="F220" s="5"/>
      <c r="G220" s="5"/>
      <c r="H220" s="169"/>
      <c r="I220" s="169"/>
      <c r="J220" s="169"/>
      <c r="K220" s="169"/>
    </row>
    <row r="221" spans="1:11" s="13" customFormat="1">
      <c r="A221" s="9"/>
      <c r="B221" s="5"/>
      <c r="C221" s="4"/>
      <c r="D221" s="4"/>
      <c r="E221" s="4"/>
      <c r="F221" s="5"/>
      <c r="G221" s="5"/>
      <c r="H221" s="169"/>
      <c r="I221" s="169"/>
      <c r="J221" s="169"/>
      <c r="K221" s="169"/>
    </row>
    <row r="222" spans="1:11" s="13" customFormat="1">
      <c r="A222" s="9"/>
      <c r="B222" s="5"/>
      <c r="C222" s="4"/>
      <c r="D222" s="4"/>
      <c r="E222" s="4"/>
      <c r="F222" s="5"/>
      <c r="G222" s="5"/>
      <c r="H222" s="169"/>
      <c r="I222" s="169"/>
      <c r="J222" s="169"/>
      <c r="K222" s="169"/>
    </row>
    <row r="223" spans="1:11" s="13" customFormat="1">
      <c r="A223" s="9"/>
      <c r="B223" s="5"/>
      <c r="C223" s="4"/>
      <c r="D223" s="4"/>
      <c r="E223" s="4"/>
      <c r="F223" s="5"/>
      <c r="G223" s="5"/>
      <c r="H223" s="169"/>
      <c r="I223" s="169"/>
      <c r="J223" s="169"/>
      <c r="K223" s="169"/>
    </row>
    <row r="224" spans="1:11" s="13" customFormat="1">
      <c r="A224" s="9"/>
      <c r="B224" s="5"/>
      <c r="C224" s="4"/>
      <c r="D224" s="4"/>
      <c r="E224" s="4"/>
      <c r="F224" s="5"/>
      <c r="G224" s="5"/>
      <c r="H224" s="169"/>
      <c r="I224" s="169"/>
      <c r="J224" s="169"/>
      <c r="K224" s="169"/>
    </row>
    <row r="225" spans="1:11" s="13" customFormat="1">
      <c r="A225" s="9"/>
      <c r="B225" s="5"/>
      <c r="C225" s="4"/>
      <c r="D225" s="4"/>
      <c r="E225" s="4"/>
      <c r="F225" s="5"/>
      <c r="G225" s="5"/>
      <c r="H225" s="169"/>
      <c r="I225" s="169"/>
      <c r="J225" s="169"/>
      <c r="K225" s="169"/>
    </row>
    <row r="226" spans="1:11" s="13" customFormat="1">
      <c r="A226" s="9"/>
      <c r="B226" s="5"/>
      <c r="C226" s="4"/>
      <c r="D226" s="4"/>
      <c r="E226" s="4"/>
      <c r="F226" s="5"/>
      <c r="G226" s="5"/>
      <c r="H226" s="169"/>
      <c r="I226" s="169"/>
      <c r="J226" s="169"/>
      <c r="K226" s="169"/>
    </row>
    <row r="227" spans="1:11" s="13" customFormat="1">
      <c r="A227" s="9"/>
      <c r="B227" s="5"/>
      <c r="C227" s="4"/>
      <c r="D227" s="4"/>
      <c r="E227" s="4"/>
      <c r="F227" s="5"/>
      <c r="G227" s="5"/>
      <c r="H227" s="169"/>
      <c r="I227" s="169"/>
      <c r="J227" s="169"/>
      <c r="K227" s="169"/>
    </row>
    <row r="228" spans="1:11" s="13" customFormat="1">
      <c r="A228" s="9"/>
      <c r="B228" s="5"/>
      <c r="C228" s="4"/>
      <c r="D228" s="4"/>
      <c r="E228" s="4"/>
      <c r="F228" s="5"/>
      <c r="G228" s="5"/>
      <c r="H228" s="169"/>
      <c r="I228" s="169"/>
      <c r="J228" s="169"/>
      <c r="K228" s="169"/>
    </row>
    <row r="229" spans="1:11" s="13" customFormat="1">
      <c r="A229" s="9"/>
      <c r="B229" s="5"/>
      <c r="C229" s="4"/>
      <c r="D229" s="4"/>
      <c r="E229" s="4"/>
      <c r="F229" s="5"/>
      <c r="G229" s="5"/>
      <c r="H229" s="169"/>
      <c r="I229" s="169"/>
      <c r="J229" s="169"/>
      <c r="K229" s="169"/>
    </row>
    <row r="230" spans="1:11" s="13" customFormat="1">
      <c r="A230" s="9"/>
      <c r="B230" s="5"/>
      <c r="C230" s="4"/>
      <c r="D230" s="4"/>
      <c r="E230" s="4"/>
      <c r="F230" s="5"/>
      <c r="G230" s="5"/>
      <c r="H230" s="169"/>
      <c r="I230" s="169"/>
      <c r="J230" s="169"/>
      <c r="K230" s="169"/>
    </row>
    <row r="231" spans="1:11" s="13" customFormat="1">
      <c r="A231" s="9"/>
      <c r="B231" s="5"/>
      <c r="C231" s="4"/>
      <c r="D231" s="4"/>
      <c r="E231" s="4"/>
      <c r="F231" s="5"/>
      <c r="G231" s="5"/>
      <c r="H231" s="169"/>
      <c r="I231" s="169"/>
      <c r="J231" s="169"/>
      <c r="K231" s="169"/>
    </row>
    <row r="232" spans="1:11" s="13" customFormat="1">
      <c r="A232" s="9"/>
      <c r="B232" s="5"/>
      <c r="C232" s="4"/>
      <c r="D232" s="4"/>
      <c r="E232" s="4"/>
      <c r="F232" s="5"/>
      <c r="G232" s="5"/>
      <c r="H232" s="169"/>
      <c r="I232" s="169"/>
      <c r="J232" s="169"/>
      <c r="K232" s="169"/>
    </row>
    <row r="233" spans="1:11" s="13" customFormat="1">
      <c r="A233" s="9"/>
      <c r="B233" s="5"/>
      <c r="C233" s="4"/>
      <c r="D233" s="4"/>
      <c r="E233" s="4"/>
      <c r="F233" s="5"/>
      <c r="G233" s="5"/>
      <c r="H233" s="169"/>
      <c r="I233" s="169"/>
      <c r="J233" s="169"/>
      <c r="K233" s="169"/>
    </row>
    <row r="234" spans="1:11" s="13" customFormat="1">
      <c r="A234" s="9"/>
      <c r="B234" s="5"/>
      <c r="C234" s="4"/>
      <c r="D234" s="4"/>
      <c r="E234" s="4"/>
      <c r="F234" s="5"/>
      <c r="G234" s="5"/>
      <c r="H234" s="169"/>
      <c r="I234" s="169"/>
      <c r="J234" s="169"/>
      <c r="K234" s="169"/>
    </row>
    <row r="235" spans="1:11" ht="13.5" thickBot="1">
      <c r="A235" s="52" t="s">
        <v>211</v>
      </c>
      <c r="B235" s="25"/>
      <c r="C235" s="25"/>
      <c r="D235" s="25"/>
      <c r="E235" s="25"/>
      <c r="F235" s="25"/>
      <c r="G235" s="25"/>
      <c r="H235" s="25"/>
      <c r="I235" s="25"/>
      <c r="J235" s="25"/>
      <c r="K235" s="25"/>
    </row>
    <row r="236" spans="1:11" ht="20.25" hidden="1">
      <c r="A236" s="2" t="s">
        <v>249</v>
      </c>
      <c r="B236"/>
      <c r="C236"/>
      <c r="D236"/>
      <c r="E236"/>
      <c r="F236"/>
      <c r="G236"/>
      <c r="H236"/>
      <c r="I236"/>
      <c r="J236"/>
      <c r="K236"/>
    </row>
    <row r="237" spans="1:11" s="13" customFormat="1" hidden="1">
      <c r="A237" s="3" t="s">
        <v>250</v>
      </c>
      <c r="B237"/>
      <c r="C237"/>
      <c r="D237"/>
      <c r="E237"/>
      <c r="F237" s="1" t="s">
        <v>251</v>
      </c>
      <c r="G237"/>
      <c r="H237"/>
      <c r="I237" s="1"/>
      <c r="J237" s="1"/>
      <c r="K237" s="1"/>
    </row>
    <row r="238" spans="1:11" s="13" customFormat="1" hidden="1">
      <c r="A238"/>
      <c r="B238" t="s">
        <v>252</v>
      </c>
      <c r="C238"/>
      <c r="D238"/>
      <c r="E238"/>
      <c r="F238" s="85"/>
      <c r="G238"/>
      <c r="H238"/>
      <c r="I238" s="1"/>
      <c r="J238" s="1"/>
      <c r="K238" s="1"/>
    </row>
    <row r="239" spans="1:11" s="13" customFormat="1" hidden="1">
      <c r="A239"/>
      <c r="B239" t="s">
        <v>253</v>
      </c>
      <c r="C239"/>
      <c r="D239"/>
      <c r="E239"/>
      <c r="F239" s="85"/>
      <c r="G239"/>
      <c r="H239"/>
      <c r="I239" s="1"/>
      <c r="J239" s="1"/>
      <c r="K239" s="1"/>
    </row>
    <row r="240" spans="1:11" s="13" customFormat="1" hidden="1">
      <c r="A240" s="3"/>
      <c r="B240" t="s">
        <v>254</v>
      </c>
      <c r="C240"/>
      <c r="D240"/>
      <c r="E240"/>
      <c r="F240" s="85"/>
      <c r="G240"/>
      <c r="H240"/>
      <c r="I240" s="1"/>
      <c r="J240" s="1"/>
      <c r="K240" s="1"/>
    </row>
    <row r="241" spans="1:11" s="13" customFormat="1" hidden="1">
      <c r="A241" s="3"/>
      <c r="B241"/>
      <c r="C241"/>
      <c r="D241"/>
      <c r="E241"/>
      <c r="F241"/>
      <c r="G241"/>
      <c r="H241"/>
      <c r="I241" s="1"/>
      <c r="J241" s="1"/>
      <c r="K241" s="1"/>
    </row>
    <row r="242" spans="1:11" s="13" customFormat="1" hidden="1">
      <c r="A242" s="3" t="s">
        <v>255</v>
      </c>
      <c r="B242" s="86"/>
      <c r="C242" s="87"/>
      <c r="D242" s="87"/>
      <c r="E242" s="87"/>
      <c r="F242" s="87"/>
      <c r="G242"/>
      <c r="H242"/>
      <c r="I242" s="1"/>
      <c r="J242" s="1"/>
      <c r="K242" s="1"/>
    </row>
    <row r="243" spans="1:11" s="13" customFormat="1" hidden="1">
      <c r="A243" s="3"/>
      <c r="B243" s="87" t="s">
        <v>256</v>
      </c>
      <c r="C243" s="87" t="s">
        <v>235</v>
      </c>
      <c r="D243" s="87" t="s">
        <v>257</v>
      </c>
      <c r="E243" s="87" t="s">
        <v>258</v>
      </c>
      <c r="F243" s="87" t="s">
        <v>251</v>
      </c>
      <c r="G243"/>
      <c r="H243"/>
      <c r="I243" s="1"/>
      <c r="J243" s="1"/>
      <c r="K243" s="1"/>
    </row>
    <row r="244" spans="1:11" s="13" customFormat="1" hidden="1">
      <c r="A244"/>
      <c r="B244" s="85"/>
      <c r="C244" s="85"/>
      <c r="D244" s="85"/>
      <c r="E244" s="85"/>
      <c r="F244">
        <f>IF(OR(ISBLANK(C244),ISBLANK(E244)),0,VLOOKUP(C244,$A$297:$F$302,MATCH(E244,$B$297:$F$297,0)+1)*D244)</f>
        <v>0</v>
      </c>
      <c r="G244"/>
      <c r="H244"/>
      <c r="I244" s="1"/>
      <c r="J244" s="1"/>
      <c r="K244" s="1"/>
    </row>
    <row r="245" spans="1:11" s="13" customFormat="1" hidden="1">
      <c r="A245"/>
      <c r="B245" s="85"/>
      <c r="C245" s="85"/>
      <c r="D245" s="85"/>
      <c r="E245" s="85"/>
      <c r="F245">
        <f t="shared" ref="F245:F255" si="5">IF(OR(ISBLANK(C245),ISBLANK(E245)),0,VLOOKUP(C245,$A$297:$F$302,MATCH(E245,$B$297:$F$297,0)+1)*D245)</f>
        <v>0</v>
      </c>
      <c r="G245"/>
      <c r="H245"/>
      <c r="I245" s="1"/>
      <c r="J245" s="1"/>
      <c r="K245" s="1"/>
    </row>
    <row r="246" spans="1:11" s="13" customFormat="1" hidden="1">
      <c r="A246"/>
      <c r="B246" s="85"/>
      <c r="C246" s="85"/>
      <c r="D246" s="85"/>
      <c r="E246" s="85"/>
      <c r="F246">
        <f t="shared" si="5"/>
        <v>0</v>
      </c>
      <c r="G246"/>
      <c r="H246"/>
      <c r="I246" s="1"/>
      <c r="J246" s="1"/>
      <c r="K246" s="1"/>
    </row>
    <row r="247" spans="1:11" s="13" customFormat="1" hidden="1">
      <c r="A247"/>
      <c r="B247" s="85"/>
      <c r="C247" s="85"/>
      <c r="D247" s="85"/>
      <c r="E247" s="85"/>
      <c r="F247">
        <f t="shared" si="5"/>
        <v>0</v>
      </c>
      <c r="G247"/>
      <c r="H247"/>
      <c r="I247" s="1"/>
      <c r="J247" s="1"/>
      <c r="K247" s="1"/>
    </row>
    <row r="248" spans="1:11" s="13" customFormat="1" hidden="1">
      <c r="A248"/>
      <c r="B248" s="85"/>
      <c r="C248" s="85"/>
      <c r="D248" s="85"/>
      <c r="E248" s="85"/>
      <c r="F248">
        <f t="shared" si="5"/>
        <v>0</v>
      </c>
      <c r="G248"/>
      <c r="H248"/>
      <c r="I248" s="1"/>
      <c r="J248" s="1"/>
      <c r="K248" s="1"/>
    </row>
    <row r="249" spans="1:11" s="13" customFormat="1" hidden="1">
      <c r="A249"/>
      <c r="B249" s="85"/>
      <c r="C249" s="85"/>
      <c r="D249" s="85"/>
      <c r="E249" s="85"/>
      <c r="F249">
        <f t="shared" si="5"/>
        <v>0</v>
      </c>
      <c r="G249"/>
      <c r="H249"/>
      <c r="I249" s="1"/>
      <c r="J249" s="1"/>
      <c r="K249" s="1"/>
    </row>
    <row r="250" spans="1:11" s="13" customFormat="1" hidden="1">
      <c r="A250"/>
      <c r="B250" s="85"/>
      <c r="C250" s="85"/>
      <c r="D250" s="85"/>
      <c r="E250" s="85"/>
      <c r="F250">
        <f t="shared" si="5"/>
        <v>0</v>
      </c>
      <c r="G250"/>
      <c r="H250"/>
      <c r="I250" s="1"/>
      <c r="J250" s="1"/>
      <c r="K250" s="1"/>
    </row>
    <row r="251" spans="1:11" s="13" customFormat="1" hidden="1">
      <c r="A251"/>
      <c r="B251" s="85"/>
      <c r="C251" s="85"/>
      <c r="D251" s="85"/>
      <c r="E251" s="85"/>
      <c r="F251">
        <f t="shared" si="5"/>
        <v>0</v>
      </c>
      <c r="G251"/>
      <c r="H251"/>
      <c r="I251" s="1"/>
      <c r="J251" s="1"/>
      <c r="K251" s="1"/>
    </row>
    <row r="252" spans="1:11" s="13" customFormat="1" hidden="1">
      <c r="A252"/>
      <c r="B252" s="85"/>
      <c r="C252" s="85"/>
      <c r="D252" s="85"/>
      <c r="E252" s="85"/>
      <c r="F252">
        <f t="shared" si="5"/>
        <v>0</v>
      </c>
      <c r="G252"/>
      <c r="H252"/>
      <c r="I252" s="1"/>
      <c r="J252" s="1"/>
      <c r="K252" s="1"/>
    </row>
    <row r="253" spans="1:11" s="13" customFormat="1" hidden="1">
      <c r="A253"/>
      <c r="B253" s="85"/>
      <c r="C253" s="85"/>
      <c r="D253" s="85"/>
      <c r="E253" s="85"/>
      <c r="F253">
        <f t="shared" si="5"/>
        <v>0</v>
      </c>
      <c r="G253"/>
      <c r="H253"/>
      <c r="I253" s="1"/>
      <c r="J253" s="1"/>
      <c r="K253" s="1"/>
    </row>
    <row r="254" spans="1:11" s="13" customFormat="1" hidden="1">
      <c r="A254"/>
      <c r="B254" s="85"/>
      <c r="C254" s="85"/>
      <c r="D254" s="85"/>
      <c r="E254" s="85"/>
      <c r="F254">
        <f t="shared" si="5"/>
        <v>0</v>
      </c>
      <c r="G254"/>
      <c r="H254"/>
      <c r="I254" s="1"/>
      <c r="J254" s="1"/>
      <c r="K254" s="1"/>
    </row>
    <row r="255" spans="1:11" s="13" customFormat="1" hidden="1">
      <c r="A255"/>
      <c r="B255" s="85"/>
      <c r="C255" s="85"/>
      <c r="D255" s="85"/>
      <c r="E255" s="85"/>
      <c r="F255">
        <f t="shared" si="5"/>
        <v>0</v>
      </c>
      <c r="G255"/>
      <c r="H255"/>
      <c r="I255" s="1"/>
      <c r="J255" s="1"/>
      <c r="K255" s="1"/>
    </row>
    <row r="256" spans="1:11" s="13" customFormat="1" hidden="1">
      <c r="A256"/>
      <c r="B256" t="s">
        <v>259</v>
      </c>
      <c r="C256"/>
      <c r="D256"/>
      <c r="E256"/>
      <c r="F256">
        <f>SUM(F244:F255)</f>
        <v>0</v>
      </c>
      <c r="G256"/>
      <c r="H256"/>
      <c r="I256" s="1"/>
      <c r="J256" s="1"/>
      <c r="K256" s="1"/>
    </row>
    <row r="257" spans="1:11" s="13" customFormat="1" hidden="1">
      <c r="A257"/>
      <c r="B257"/>
      <c r="C257"/>
      <c r="D257"/>
      <c r="E257"/>
      <c r="F257"/>
      <c r="G257"/>
      <c r="H257"/>
      <c r="I257" s="1"/>
      <c r="J257" s="1"/>
      <c r="K257" s="1"/>
    </row>
    <row r="258" spans="1:11" s="13" customFormat="1" hidden="1">
      <c r="A258"/>
      <c r="B258" s="87" t="s">
        <v>260</v>
      </c>
      <c r="C258" s="87" t="s">
        <v>235</v>
      </c>
      <c r="D258" s="87" t="s">
        <v>257</v>
      </c>
      <c r="E258" s="87" t="s">
        <v>258</v>
      </c>
      <c r="F258" s="87" t="s">
        <v>251</v>
      </c>
      <c r="G258" s="87" t="s">
        <v>261</v>
      </c>
      <c r="H258"/>
      <c r="I258" s="1"/>
      <c r="J258" s="1"/>
      <c r="K258" s="1"/>
    </row>
    <row r="259" spans="1:11" s="13" customFormat="1" hidden="1">
      <c r="A259"/>
      <c r="B259" s="85"/>
      <c r="C259" s="85"/>
      <c r="D259" s="85"/>
      <c r="E259" s="85"/>
      <c r="F259">
        <f t="shared" ref="F259:F269" si="6">IF(OR(ISBLANK(C259),ISBLANK(E259)),0,VLOOKUP(C259,$A$297:$F$302,MATCH(E259,$B$297:$F$297,0)+1)*D259)</f>
        <v>0</v>
      </c>
      <c r="G259" s="85"/>
      <c r="H259"/>
      <c r="I259" s="1"/>
      <c r="J259" s="1"/>
      <c r="K259" s="1"/>
    </row>
    <row r="260" spans="1:11" s="13" customFormat="1" hidden="1">
      <c r="A260"/>
      <c r="B260" s="85"/>
      <c r="C260" s="85"/>
      <c r="D260" s="85"/>
      <c r="E260" s="85"/>
      <c r="F260">
        <f t="shared" si="6"/>
        <v>0</v>
      </c>
      <c r="G260" s="85"/>
      <c r="H260"/>
      <c r="I260" s="1"/>
      <c r="J260" s="1"/>
      <c r="K260" s="1"/>
    </row>
    <row r="261" spans="1:11" s="13" customFormat="1" hidden="1">
      <c r="A261"/>
      <c r="B261" s="85"/>
      <c r="C261" s="85"/>
      <c r="D261" s="85"/>
      <c r="E261" s="85"/>
      <c r="F261">
        <f t="shared" si="6"/>
        <v>0</v>
      </c>
      <c r="G261" s="85"/>
      <c r="H261"/>
      <c r="I261" s="1"/>
      <c r="J261" s="1"/>
      <c r="K261" s="1"/>
    </row>
    <row r="262" spans="1:11" s="13" customFormat="1" hidden="1">
      <c r="A262"/>
      <c r="B262" s="85"/>
      <c r="C262" s="85"/>
      <c r="D262" s="85"/>
      <c r="E262" s="85"/>
      <c r="F262">
        <f t="shared" si="6"/>
        <v>0</v>
      </c>
      <c r="G262" s="85"/>
      <c r="H262"/>
      <c r="I262" s="1"/>
      <c r="J262" s="1"/>
      <c r="K262" s="1"/>
    </row>
    <row r="263" spans="1:11" s="13" customFormat="1" hidden="1">
      <c r="A263"/>
      <c r="B263" s="85"/>
      <c r="C263" s="85"/>
      <c r="D263" s="85"/>
      <c r="E263" s="85"/>
      <c r="F263">
        <f t="shared" si="6"/>
        <v>0</v>
      </c>
      <c r="G263" s="85"/>
      <c r="H263"/>
      <c r="I263" s="1"/>
      <c r="J263" s="1"/>
      <c r="K263" s="1"/>
    </row>
    <row r="264" spans="1:11" s="13" customFormat="1" hidden="1">
      <c r="A264"/>
      <c r="B264" s="85"/>
      <c r="C264" s="85"/>
      <c r="D264" s="85"/>
      <c r="E264" s="85"/>
      <c r="F264">
        <f t="shared" si="6"/>
        <v>0</v>
      </c>
      <c r="G264" s="85"/>
      <c r="H264"/>
      <c r="I264" s="1"/>
      <c r="J264" s="1"/>
      <c r="K264" s="1"/>
    </row>
    <row r="265" spans="1:11" s="13" customFormat="1" hidden="1">
      <c r="A265"/>
      <c r="B265" s="85"/>
      <c r="C265" s="85"/>
      <c r="D265" s="85"/>
      <c r="E265" s="85"/>
      <c r="F265">
        <f t="shared" si="6"/>
        <v>0</v>
      </c>
      <c r="G265" s="85"/>
      <c r="H265"/>
      <c r="I265" s="1"/>
      <c r="J265" s="1"/>
      <c r="K265" s="1"/>
    </row>
    <row r="266" spans="1:11" s="13" customFormat="1" hidden="1">
      <c r="A266"/>
      <c r="B266" s="85"/>
      <c r="C266" s="85"/>
      <c r="D266" s="85"/>
      <c r="E266" s="85"/>
      <c r="F266">
        <f t="shared" si="6"/>
        <v>0</v>
      </c>
      <c r="G266" s="85"/>
      <c r="H266"/>
      <c r="I266" s="1"/>
      <c r="J266" s="1"/>
      <c r="K266" s="1"/>
    </row>
    <row r="267" spans="1:11" s="13" customFormat="1" hidden="1">
      <c r="A267"/>
      <c r="B267" s="85"/>
      <c r="C267" s="85"/>
      <c r="D267" s="85"/>
      <c r="E267" s="85"/>
      <c r="F267">
        <f t="shared" si="6"/>
        <v>0</v>
      </c>
      <c r="G267" s="85"/>
      <c r="H267"/>
      <c r="I267" s="1"/>
      <c r="J267" s="1"/>
      <c r="K267" s="1"/>
    </row>
    <row r="268" spans="1:11" s="13" customFormat="1" hidden="1">
      <c r="A268"/>
      <c r="B268" s="85"/>
      <c r="C268" s="85"/>
      <c r="D268" s="85"/>
      <c r="E268" s="85"/>
      <c r="F268">
        <f t="shared" si="6"/>
        <v>0</v>
      </c>
      <c r="G268" s="85"/>
      <c r="H268"/>
      <c r="I268" s="1"/>
      <c r="J268" s="1"/>
      <c r="K268" s="1"/>
    </row>
    <row r="269" spans="1:11" s="13" customFormat="1" hidden="1">
      <c r="A269"/>
      <c r="B269" s="85"/>
      <c r="C269" s="85"/>
      <c r="D269" s="85"/>
      <c r="E269" s="85"/>
      <c r="F269">
        <f t="shared" si="6"/>
        <v>0</v>
      </c>
      <c r="G269" s="85"/>
      <c r="H269"/>
      <c r="I269" s="1"/>
      <c r="J269" s="1"/>
      <c r="K269" s="1"/>
    </row>
    <row r="270" spans="1:11" s="13" customFormat="1" hidden="1">
      <c r="A270"/>
      <c r="B270" t="s">
        <v>262</v>
      </c>
      <c r="C270"/>
      <c r="D270"/>
      <c r="E270"/>
      <c r="F270">
        <f>SUM(F259:F269)</f>
        <v>0</v>
      </c>
      <c r="G270"/>
      <c r="H270"/>
      <c r="I270" s="1"/>
      <c r="J270" s="1"/>
      <c r="K270" s="1"/>
    </row>
    <row r="271" spans="1:11" s="13" customFormat="1" hidden="1">
      <c r="A271"/>
      <c r="B271"/>
      <c r="C271"/>
      <c r="D271"/>
      <c r="E271"/>
      <c r="F271"/>
      <c r="G271"/>
      <c r="H271"/>
      <c r="I271" s="1"/>
      <c r="J271" s="1"/>
      <c r="K271" s="1"/>
    </row>
    <row r="272" spans="1:11" s="13" customFormat="1" hidden="1">
      <c r="A272"/>
      <c r="B272"/>
      <c r="C272"/>
      <c r="D272"/>
      <c r="E272"/>
      <c r="F272"/>
      <c r="G272"/>
      <c r="H272"/>
      <c r="I272" s="1"/>
      <c r="J272" s="1"/>
      <c r="K272" s="1"/>
    </row>
    <row r="273" spans="1:11" s="13" customFormat="1" hidden="1">
      <c r="A273"/>
      <c r="B273" t="s">
        <v>263</v>
      </c>
      <c r="C273"/>
      <c r="D273"/>
      <c r="E273"/>
      <c r="F273" t="s">
        <v>251</v>
      </c>
      <c r="G273"/>
      <c r="H273"/>
      <c r="I273" s="1"/>
      <c r="J273" s="1"/>
      <c r="K273" s="1"/>
    </row>
    <row r="274" spans="1:11" s="13" customFormat="1" hidden="1">
      <c r="A274"/>
      <c r="B274" s="161"/>
      <c r="C274" s="162"/>
      <c r="D274" s="162"/>
      <c r="E274" s="163"/>
      <c r="F274" s="85"/>
      <c r="G274"/>
      <c r="H274"/>
      <c r="I274" s="1"/>
      <c r="J274" s="1"/>
      <c r="K274" s="1"/>
    </row>
    <row r="275" spans="1:11" s="13" customFormat="1" hidden="1">
      <c r="A275"/>
      <c r="B275" s="161"/>
      <c r="C275" s="162"/>
      <c r="D275" s="162"/>
      <c r="E275" s="163"/>
      <c r="F275" s="85"/>
      <c r="G275"/>
      <c r="H275"/>
      <c r="I275" s="1"/>
      <c r="J275" s="1"/>
      <c r="K275" s="1"/>
    </row>
    <row r="276" spans="1:11" s="13" customFormat="1" hidden="1">
      <c r="A276"/>
      <c r="B276" s="161"/>
      <c r="C276" s="162"/>
      <c r="D276" s="162"/>
      <c r="E276" s="163"/>
      <c r="F276" s="85"/>
      <c r="G276"/>
      <c r="H276"/>
      <c r="I276" s="1"/>
      <c r="J276" s="1"/>
      <c r="K276" s="1"/>
    </row>
    <row r="277" spans="1:11" s="13" customFormat="1" hidden="1">
      <c r="A277"/>
      <c r="B277" s="161"/>
      <c r="C277" s="162"/>
      <c r="D277" s="162"/>
      <c r="E277" s="163"/>
      <c r="F277" s="85"/>
      <c r="G277"/>
      <c r="H277"/>
      <c r="I277" s="1"/>
      <c r="J277" s="1"/>
      <c r="K277" s="1"/>
    </row>
    <row r="278" spans="1:11" s="13" customFormat="1" hidden="1">
      <c r="A278"/>
      <c r="B278" s="161"/>
      <c r="C278" s="162"/>
      <c r="D278" s="162"/>
      <c r="E278" s="163"/>
      <c r="F278" s="85"/>
      <c r="G278"/>
      <c r="H278"/>
      <c r="I278" s="1"/>
      <c r="J278" s="1"/>
      <c r="K278" s="1"/>
    </row>
    <row r="279" spans="1:11" s="13" customFormat="1" hidden="1">
      <c r="A279"/>
      <c r="B279" s="161"/>
      <c r="C279" s="162"/>
      <c r="D279" s="162"/>
      <c r="E279" s="163"/>
      <c r="F279" s="85"/>
      <c r="G279"/>
      <c r="H279"/>
      <c r="I279" s="1"/>
      <c r="J279" s="1"/>
      <c r="K279" s="1"/>
    </row>
    <row r="280" spans="1:11" s="13" customFormat="1" hidden="1">
      <c r="A280"/>
      <c r="B280" t="s">
        <v>264</v>
      </c>
      <c r="C280"/>
      <c r="D280"/>
      <c r="E280"/>
      <c r="F280">
        <f>SUM(F274:F279)</f>
        <v>0</v>
      </c>
      <c r="G280"/>
      <c r="H280"/>
      <c r="I280" s="1"/>
      <c r="J280" s="1"/>
      <c r="K280" s="1"/>
    </row>
    <row r="281" spans="1:11" s="13" customFormat="1" hidden="1">
      <c r="A281"/>
      <c r="B281"/>
      <c r="C281"/>
      <c r="D281"/>
      <c r="E281"/>
      <c r="F281"/>
      <c r="G281"/>
      <c r="H281"/>
      <c r="I281" s="1"/>
      <c r="J281" s="1"/>
      <c r="K281" s="1"/>
    </row>
    <row r="282" spans="1:11" s="13" customFormat="1" hidden="1">
      <c r="A282" s="3" t="s">
        <v>265</v>
      </c>
      <c r="B282"/>
      <c r="C282"/>
      <c r="D282"/>
      <c r="E282"/>
      <c r="F282"/>
      <c r="G282"/>
      <c r="H282"/>
      <c r="I282" s="1"/>
      <c r="J282" s="1"/>
      <c r="K282" s="1"/>
    </row>
    <row r="283" spans="1:11" s="13" customFormat="1" hidden="1">
      <c r="A283"/>
      <c r="B283" s="123" t="s">
        <v>255</v>
      </c>
      <c r="C283" s="123"/>
      <c r="D283" s="123"/>
      <c r="E283" s="123"/>
      <c r="F283">
        <f>F256+F270</f>
        <v>0</v>
      </c>
      <c r="G283"/>
      <c r="H283"/>
      <c r="I283" s="1"/>
      <c r="J283" s="1"/>
      <c r="K283" s="1"/>
    </row>
    <row r="284" spans="1:11" s="13" customFormat="1" ht="15.75" hidden="1">
      <c r="A284"/>
      <c r="B284" s="123" t="s">
        <v>266</v>
      </c>
      <c r="C284" s="123"/>
      <c r="D284" s="123"/>
      <c r="E284" s="123"/>
      <c r="F284" s="85">
        <v>0</v>
      </c>
      <c r="G284"/>
      <c r="H284"/>
      <c r="I284" s="1"/>
      <c r="J284" s="1"/>
      <c r="K284" s="1"/>
    </row>
    <row r="285" spans="1:11" s="13" customFormat="1" ht="15.75" hidden="1">
      <c r="A285"/>
      <c r="B285" s="123" t="s">
        <v>267</v>
      </c>
      <c r="C285" s="123"/>
      <c r="D285" s="123"/>
      <c r="E285" s="123"/>
      <c r="F285" s="85">
        <v>1</v>
      </c>
      <c r="G285"/>
      <c r="H285"/>
      <c r="I285" s="1"/>
      <c r="J285" s="1"/>
      <c r="K285" s="1"/>
    </row>
    <row r="286" spans="1:11" s="13" customFormat="1" hidden="1">
      <c r="A286"/>
      <c r="B286" s="123" t="s">
        <v>268</v>
      </c>
      <c r="C286" s="123"/>
      <c r="D286" s="123"/>
      <c r="E286" s="123"/>
      <c r="F286">
        <f>IF(OR(ISBLANK(F284),ISBLANK(F285)),F283,F284+F285*(F283+F240))</f>
        <v>0</v>
      </c>
      <c r="G286"/>
      <c r="H286"/>
      <c r="I286" s="1"/>
      <c r="J286" s="1"/>
      <c r="K286" s="1"/>
    </row>
    <row r="287" spans="1:11" s="13" customFormat="1" hidden="1">
      <c r="A287"/>
      <c r="B287" s="123" t="s">
        <v>269</v>
      </c>
      <c r="C287" s="123"/>
      <c r="D287" s="123"/>
      <c r="E287" s="123"/>
      <c r="F287">
        <f>(F286+F238-F239-F240+F280)</f>
        <v>0</v>
      </c>
      <c r="G287"/>
      <c r="H287"/>
      <c r="I287" s="1"/>
      <c r="J287" s="1"/>
      <c r="K287" s="1"/>
    </row>
    <row r="288" spans="1:11" s="13" customFormat="1" hidden="1">
      <c r="A288"/>
      <c r="B288" s="123" t="s">
        <v>270</v>
      </c>
      <c r="C288" s="123"/>
      <c r="D288" s="123"/>
      <c r="E288" s="123"/>
      <c r="F288">
        <f>SUMIF(G259:G269,"Yes",F259:F269)</f>
        <v>0</v>
      </c>
      <c r="G288"/>
      <c r="H288"/>
      <c r="I288" s="1"/>
      <c r="J288" s="1"/>
      <c r="K288" s="1"/>
    </row>
    <row r="289" spans="1:11" s="13" customFormat="1" hidden="1">
      <c r="A289"/>
      <c r="B289" s="123" t="s">
        <v>271</v>
      </c>
      <c r="C289" s="123"/>
      <c r="D289" s="123"/>
      <c r="E289" s="123"/>
      <c r="F289" s="85"/>
      <c r="G289"/>
      <c r="H289"/>
      <c r="I289" s="1"/>
      <c r="J289" s="1"/>
      <c r="K289" s="1"/>
    </row>
    <row r="290" spans="1:11" s="13" customFormat="1" hidden="1">
      <c r="A290"/>
      <c r="B290" s="123" t="s">
        <v>272</v>
      </c>
      <c r="C290" s="123"/>
      <c r="D290" s="123"/>
      <c r="E290" s="123"/>
      <c r="F290" s="85"/>
      <c r="G290"/>
      <c r="H290"/>
      <c r="I290" s="1"/>
      <c r="J290" s="1"/>
      <c r="K290" s="1"/>
    </row>
    <row r="291" spans="1:11" s="13" customFormat="1" hidden="1">
      <c r="A291"/>
      <c r="B291" s="123" t="s">
        <v>273</v>
      </c>
      <c r="C291" s="123"/>
      <c r="D291" s="123"/>
      <c r="E291" s="123"/>
      <c r="F291" s="85"/>
      <c r="G291"/>
      <c r="H291"/>
      <c r="I291" s="1"/>
      <c r="J291" s="1"/>
      <c r="K291" s="1"/>
    </row>
    <row r="292" spans="1:11" s="13" customFormat="1" hidden="1">
      <c r="A292"/>
      <c r="B292" s="123" t="s">
        <v>274</v>
      </c>
      <c r="C292" s="123"/>
      <c r="D292" s="123"/>
      <c r="E292" s="123"/>
      <c r="F292" s="85"/>
      <c r="G292"/>
      <c r="H292"/>
      <c r="I292" s="1"/>
      <c r="J292" s="1"/>
      <c r="K292" s="1"/>
    </row>
    <row r="293" spans="1:11" ht="13.5" hidden="1" thickBot="1">
      <c r="A293" s="52" t="s">
        <v>211</v>
      </c>
      <c r="B293" s="25"/>
      <c r="C293" s="25"/>
      <c r="D293" s="25"/>
      <c r="E293" s="25"/>
      <c r="F293" s="25"/>
      <c r="G293" s="25"/>
      <c r="H293" s="25"/>
      <c r="I293" s="25"/>
      <c r="J293" s="25"/>
      <c r="K293" s="25"/>
    </row>
    <row r="294" spans="1:11" ht="20.25" hidden="1">
      <c r="A294" s="2" t="s">
        <v>275</v>
      </c>
      <c r="B294" s="2"/>
      <c r="C294" s="2"/>
      <c r="D294" s="2"/>
      <c r="E294" s="2"/>
      <c r="F294" s="2"/>
      <c r="G294" s="2"/>
      <c r="H294" s="2"/>
      <c r="I294"/>
      <c r="J294"/>
      <c r="K294"/>
    </row>
    <row r="295" spans="1:11" s="13" customFormat="1" hidden="1">
      <c r="A295"/>
      <c r="B295"/>
      <c r="C295"/>
      <c r="D295"/>
      <c r="E295"/>
      <c r="F295"/>
      <c r="G295"/>
      <c r="H295"/>
      <c r="I295" s="1"/>
      <c r="J295" s="1"/>
      <c r="K295" s="1"/>
    </row>
    <row r="296" spans="1:11" s="13" customFormat="1" hidden="1">
      <c r="A296" s="3" t="s">
        <v>276</v>
      </c>
      <c r="B296"/>
      <c r="C296"/>
      <c r="D296"/>
      <c r="E296"/>
      <c r="F296"/>
      <c r="G296"/>
      <c r="H296"/>
      <c r="I296" s="1"/>
      <c r="J296" s="1"/>
      <c r="K296" s="1"/>
    </row>
    <row r="297" spans="1:11" s="13" customFormat="1" hidden="1">
      <c r="A297"/>
      <c r="B297" s="87" t="str">
        <f>B84</f>
        <v>VS</v>
      </c>
      <c r="C297" s="87" t="str">
        <f>B85</f>
        <v>S</v>
      </c>
      <c r="D297" s="87" t="str">
        <f>B86</f>
        <v>M</v>
      </c>
      <c r="E297" s="87" t="str">
        <f>B87</f>
        <v>L</v>
      </c>
      <c r="F297" s="87" t="str">
        <f>B88</f>
        <v>VL</v>
      </c>
      <c r="G297"/>
      <c r="H297"/>
      <c r="I297" s="1"/>
      <c r="J297" s="1"/>
      <c r="K297" s="1"/>
    </row>
    <row r="298" spans="1:11" s="13" customFormat="1" hidden="1">
      <c r="A298" t="str">
        <f>B78</f>
        <v>Calculation</v>
      </c>
      <c r="B298" s="85">
        <v>0</v>
      </c>
      <c r="C298" s="85">
        <v>0</v>
      </c>
      <c r="D298" s="85">
        <v>0</v>
      </c>
      <c r="E298" s="85">
        <v>0</v>
      </c>
      <c r="F298" s="85">
        <v>0</v>
      </c>
      <c r="G298"/>
      <c r="H298"/>
      <c r="I298" s="1"/>
      <c r="J298" s="1"/>
      <c r="K298" s="1"/>
    </row>
    <row r="299" spans="1:11" s="13" customFormat="1" hidden="1">
      <c r="A299" t="str">
        <f>B79</f>
        <v>Data</v>
      </c>
      <c r="B299" s="85">
        <v>0</v>
      </c>
      <c r="C299" s="85">
        <v>0</v>
      </c>
      <c r="D299" s="85">
        <v>0</v>
      </c>
      <c r="E299" s="85">
        <v>0</v>
      </c>
      <c r="F299" s="85">
        <v>0</v>
      </c>
      <c r="G299"/>
      <c r="H299"/>
      <c r="I299" s="1"/>
      <c r="J299" s="1"/>
      <c r="K299" s="1"/>
    </row>
    <row r="300" spans="1:11" s="13" customFormat="1" hidden="1">
      <c r="A300" t="str">
        <f>B80</f>
        <v>I/O</v>
      </c>
      <c r="B300" s="85">
        <v>0</v>
      </c>
      <c r="C300" s="85">
        <v>0</v>
      </c>
      <c r="D300" s="85">
        <v>0</v>
      </c>
      <c r="E300" s="85">
        <v>0</v>
      </c>
      <c r="F300" s="85">
        <v>0</v>
      </c>
      <c r="G300"/>
      <c r="H300"/>
      <c r="I300" s="1"/>
      <c r="J300" s="1"/>
      <c r="K300" s="1"/>
    </row>
    <row r="301" spans="1:11" s="13" customFormat="1" hidden="1">
      <c r="A301" t="str">
        <f>B81</f>
        <v>Logic</v>
      </c>
      <c r="B301" s="85">
        <v>0</v>
      </c>
      <c r="C301" s="85">
        <v>0</v>
      </c>
      <c r="D301" s="85">
        <v>0</v>
      </c>
      <c r="E301" s="85">
        <v>0</v>
      </c>
      <c r="F301" s="85">
        <v>0</v>
      </c>
      <c r="G301"/>
      <c r="H301"/>
      <c r="I301" s="1"/>
      <c r="J301" s="1"/>
      <c r="K301" s="1"/>
    </row>
    <row r="302" spans="1:11" s="13" customFormat="1" hidden="1">
      <c r="A302" t="str">
        <f>B82</f>
        <v>Setup</v>
      </c>
      <c r="B302" s="85">
        <v>0</v>
      </c>
      <c r="C302" s="85">
        <v>0</v>
      </c>
      <c r="D302" s="85">
        <v>0</v>
      </c>
      <c r="E302" s="85">
        <v>0</v>
      </c>
      <c r="F302" s="85">
        <v>0</v>
      </c>
      <c r="G302"/>
      <c r="H302"/>
      <c r="I302" s="1"/>
      <c r="J302" s="1"/>
      <c r="K302" s="1"/>
    </row>
    <row r="303" spans="1:11" s="13" customFormat="1" hidden="1">
      <c r="A303"/>
      <c r="B303"/>
      <c r="C303"/>
      <c r="D303"/>
      <c r="E303"/>
      <c r="F303"/>
      <c r="G303"/>
      <c r="H303"/>
      <c r="I303" s="1"/>
      <c r="J303" s="1"/>
      <c r="K303" s="1"/>
    </row>
    <row r="304" spans="1:11" s="13" customFormat="1" hidden="1">
      <c r="A304" s="3" t="s">
        <v>277</v>
      </c>
      <c r="B304"/>
      <c r="C304"/>
      <c r="D304"/>
      <c r="E304"/>
      <c r="F304"/>
      <c r="G304"/>
      <c r="H304"/>
      <c r="I304" s="1"/>
      <c r="J304" s="1"/>
      <c r="K304" s="1"/>
    </row>
    <row r="305" spans="1:11" s="13" customFormat="1" hidden="1">
      <c r="A305" t="s">
        <v>278</v>
      </c>
      <c r="B305" t="s">
        <v>279</v>
      </c>
      <c r="C305" t="s">
        <v>280</v>
      </c>
      <c r="D305" t="s">
        <v>281</v>
      </c>
      <c r="E305"/>
      <c r="F305"/>
      <c r="G305"/>
      <c r="H305"/>
      <c r="I305" s="1"/>
      <c r="J305" s="1"/>
      <c r="K305" s="1"/>
    </row>
    <row r="306" spans="1:11" s="13" customFormat="1" hidden="1">
      <c r="A306" t="s">
        <v>282</v>
      </c>
      <c r="B306" s="85"/>
      <c r="C306" s="85"/>
      <c r="D306" s="85"/>
      <c r="E306"/>
      <c r="F306"/>
      <c r="G306"/>
      <c r="H306"/>
      <c r="I306" s="1"/>
      <c r="J306" s="1"/>
      <c r="K306" s="1"/>
    </row>
    <row r="307" spans="1:11" s="13" customFormat="1" hidden="1">
      <c r="A307" t="s">
        <v>283</v>
      </c>
      <c r="B307" s="85"/>
      <c r="C307" s="85"/>
      <c r="D307" s="85"/>
      <c r="E307"/>
      <c r="F307"/>
      <c r="G307"/>
      <c r="H307"/>
      <c r="I307" s="1"/>
      <c r="J307" s="1"/>
      <c r="K307" s="1"/>
    </row>
    <row r="308" spans="1:11" s="13" customFormat="1" hidden="1">
      <c r="A308" t="s">
        <v>284</v>
      </c>
      <c r="B308" s="85"/>
      <c r="C308" s="85"/>
      <c r="D308" s="85"/>
      <c r="E308"/>
      <c r="F308"/>
      <c r="G308"/>
      <c r="H308"/>
      <c r="I308" s="1"/>
      <c r="J308" s="1"/>
      <c r="K308" s="1"/>
    </row>
    <row r="309" spans="1:11" s="13" customFormat="1" hidden="1">
      <c r="A309" t="s">
        <v>285</v>
      </c>
      <c r="B309" s="85"/>
      <c r="C309" s="85"/>
      <c r="D309" s="85"/>
      <c r="E309"/>
      <c r="F309"/>
      <c r="G309"/>
      <c r="H309"/>
      <c r="I309" s="1"/>
      <c r="J309" s="1"/>
      <c r="K309" s="1"/>
    </row>
    <row r="310" spans="1:11" s="13" customFormat="1" hidden="1">
      <c r="A310"/>
      <c r="B310"/>
      <c r="C310"/>
      <c r="D310"/>
      <c r="E310"/>
      <c r="F310"/>
      <c r="G310"/>
      <c r="H310"/>
      <c r="I310" s="1"/>
      <c r="J310" s="1"/>
      <c r="K310" s="1"/>
    </row>
    <row r="311" spans="1:11" s="13" customFormat="1" hidden="1">
      <c r="A311" t="s">
        <v>286</v>
      </c>
      <c r="B311"/>
      <c r="C311" s="32" t="s">
        <v>287</v>
      </c>
      <c r="D311">
        <f>IF(ISERROR(INTERCEPT($C$306:$C$309,$B$306:$B$309)),0,INTERCEPT($C$306:$C$309,$B$306:$B$309))</f>
        <v>0</v>
      </c>
      <c r="E311" s="41"/>
      <c r="F311" s="41" t="str">
        <f>IF(ISERROR(INTERCEPT($C$306:$C$308,$B$306:$B$308)),"bad data -- value of 0 assumed","")</f>
        <v>bad data -- value of 0 assumed</v>
      </c>
      <c r="G311"/>
      <c r="H311"/>
      <c r="I311" s="1"/>
      <c r="J311" s="1"/>
      <c r="K311" s="1"/>
    </row>
    <row r="312" spans="1:11" s="13" customFormat="1" hidden="1">
      <c r="A312"/>
      <c r="B312"/>
      <c r="C312" s="32" t="s">
        <v>288</v>
      </c>
      <c r="D312">
        <f>IF(ISERROR(SLOPE($C$306:$C$309,$B$306:$B$309)),1,SLOPE($C$306:$C$309,$B$306:$B$309))</f>
        <v>1</v>
      </c>
      <c r="E312"/>
      <c r="F312" t="str">
        <f>IF(ISERROR(SLOPE($C$306:$C$308,$B$306:$B$308)),"bad data -- value of 1 assumed","")</f>
        <v>bad data -- value of 1 assumed</v>
      </c>
      <c r="G312"/>
      <c r="H312"/>
      <c r="I312" s="1"/>
      <c r="J312" s="1"/>
      <c r="K312" s="1"/>
    </row>
    <row r="313" spans="1:11" s="13" customFormat="1" hidden="1">
      <c r="A313" t="s">
        <v>289</v>
      </c>
      <c r="B313"/>
      <c r="C313" s="32" t="s">
        <v>287</v>
      </c>
      <c r="D313">
        <f>IF(ISERROR(INTERCEPT($D$306:$D$309,$B$306:$B$309)),0,INTERCEPT($D$306:$D$309,$B$306:$B$309))</f>
        <v>0</v>
      </c>
      <c r="E313"/>
      <c r="F313" t="str">
        <f>IF(ISERROR(INTERCEPT($D$306:$D$308,$B$306:$B$308)),"bad data -- value of 0 assumed","")</f>
        <v>bad data -- value of 0 assumed</v>
      </c>
      <c r="G313"/>
      <c r="H313"/>
      <c r="I313" s="1"/>
      <c r="J313" s="1"/>
      <c r="K313" s="1"/>
    </row>
    <row r="314" spans="1:11" s="13" customFormat="1" hidden="1">
      <c r="A314"/>
      <c r="B314"/>
      <c r="C314" s="32" t="s">
        <v>288</v>
      </c>
      <c r="D314">
        <f>IF(ISERROR(SLOPE($D$306:$D$309,$B$306:$B$309)),1,SLOPE($D$306:$D$309,$B$306:$B$309))</f>
        <v>1</v>
      </c>
      <c r="E314"/>
      <c r="F314" t="str">
        <f>IF(ISERROR(SLOPE($D$306:$D$308,$B$306:$B$308)),"bad data -- value of 1 assumed","")</f>
        <v>bad data -- value of 1 assumed</v>
      </c>
      <c r="G314"/>
      <c r="H314"/>
      <c r="I314" s="1"/>
      <c r="J314" s="1"/>
      <c r="K314" s="1"/>
    </row>
    <row r="315" spans="1:11" s="13" customFormat="1" hidden="1">
      <c r="A315" t="s">
        <v>290</v>
      </c>
      <c r="B315"/>
      <c r="C315" s="32" t="s">
        <v>287</v>
      </c>
      <c r="D315">
        <f>IF(ISERROR(INTERCEPT($D$306:$D$309,$C$306:$C$309)),0,INTERCEPT($D$306:$D$309,$C$306:$C$309))</f>
        <v>0</v>
      </c>
      <c r="E315"/>
      <c r="F315" t="str">
        <f>IF(ISERROR(INTERCEPT($D$306:$D$308,$C$306:$C$308)),"bad data -- value of 0 assumed","")</f>
        <v>bad data -- value of 0 assumed</v>
      </c>
      <c r="G315"/>
      <c r="H315"/>
      <c r="I315" s="1"/>
      <c r="J315" s="1"/>
      <c r="K315" s="1"/>
    </row>
    <row r="316" spans="1:11" s="13" customFormat="1" hidden="1">
      <c r="A316"/>
      <c r="B316"/>
      <c r="C316" s="32" t="s">
        <v>288</v>
      </c>
      <c r="D316">
        <f>IF(ISERROR(SLOPE($D$306:$D$309,$C$306:$C$309)),1,SLOPE($D$306:$D$309,$C$306:$C$309))</f>
        <v>1</v>
      </c>
      <c r="E316"/>
      <c r="F316" t="str">
        <f>IF(ISERROR(SLOPE($D$306:$D$308,$C$306:$C$308)),"bad data -- value of 1 assumed","")</f>
        <v>bad data -- value of 1 assumed</v>
      </c>
      <c r="G316"/>
      <c r="H316"/>
      <c r="I316" s="1"/>
      <c r="J316" s="1"/>
      <c r="K316" s="1"/>
    </row>
    <row r="317" spans="1:11" s="13" customFormat="1" hidden="1">
      <c r="A317"/>
      <c r="B317"/>
      <c r="C317" s="32"/>
      <c r="D317"/>
      <c r="E317"/>
      <c r="F317"/>
      <c r="G317"/>
      <c r="H317"/>
      <c r="I317" s="1"/>
      <c r="J317" s="1"/>
      <c r="K317" s="1"/>
    </row>
    <row r="318" spans="1:11" s="13" customFormat="1" hidden="1">
      <c r="A318" t="s">
        <v>291</v>
      </c>
      <c r="B318" s="1"/>
      <c r="C318" s="89"/>
      <c r="D318"/>
      <c r="E318"/>
      <c r="F318"/>
      <c r="G318"/>
      <c r="H318"/>
      <c r="I318" s="1"/>
      <c r="J318" s="1"/>
      <c r="K318" s="1"/>
    </row>
    <row r="319" spans="1:11" s="13" customFormat="1" hidden="1">
      <c r="A319"/>
      <c r="B319"/>
      <c r="C319"/>
      <c r="D319"/>
      <c r="E319"/>
      <c r="F319"/>
      <c r="G319"/>
      <c r="H319"/>
      <c r="I319" s="1"/>
      <c r="J319" s="1"/>
      <c r="K319" s="1"/>
    </row>
    <row r="320" spans="1:11" ht="13.5" hidden="1" thickBot="1">
      <c r="A320" s="52" t="s">
        <v>211</v>
      </c>
      <c r="B320" s="25"/>
      <c r="C320" s="25"/>
      <c r="D320" s="25"/>
      <c r="E320" s="25"/>
      <c r="F320" s="25"/>
      <c r="G320" s="25"/>
      <c r="H320" s="25"/>
      <c r="I320" s="25"/>
      <c r="J320" s="25"/>
      <c r="K320" s="25"/>
    </row>
    <row r="321" spans="1:11" ht="20.25" hidden="1">
      <c r="A321" s="2" t="s">
        <v>122</v>
      </c>
      <c r="B321" s="2"/>
      <c r="C321" s="2"/>
      <c r="D321" s="2"/>
      <c r="E321" s="2"/>
      <c r="F321" s="2"/>
      <c r="G321" s="2"/>
      <c r="H321" s="2"/>
      <c r="I321"/>
      <c r="J321"/>
      <c r="K321"/>
    </row>
    <row r="322" spans="1:11" hidden="1">
      <c r="A322" s="166" t="s">
        <v>292</v>
      </c>
      <c r="B322" s="166"/>
      <c r="C322" s="166" t="s">
        <v>181</v>
      </c>
      <c r="D322" s="166"/>
      <c r="E322" s="166"/>
      <c r="F322" s="166"/>
      <c r="G322" s="166"/>
      <c r="H322" s="166" t="s">
        <v>182</v>
      </c>
      <c r="I322" s="166"/>
      <c r="J322" s="166"/>
      <c r="K322"/>
    </row>
    <row r="323" spans="1:11" s="49" customFormat="1" ht="38.25" hidden="1">
      <c r="A323" s="90" t="s">
        <v>293</v>
      </c>
      <c r="B323" s="90" t="s">
        <v>294</v>
      </c>
      <c r="C323" s="90" t="s">
        <v>295</v>
      </c>
      <c r="D323" s="90" t="s">
        <v>296</v>
      </c>
      <c r="E323" s="90" t="s">
        <v>297</v>
      </c>
      <c r="F323" s="90" t="s">
        <v>298</v>
      </c>
      <c r="G323" s="90" t="s">
        <v>212</v>
      </c>
      <c r="H323" s="90" t="s">
        <v>212</v>
      </c>
      <c r="I323" s="90" t="s">
        <v>299</v>
      </c>
      <c r="J323" s="90" t="s">
        <v>300</v>
      </c>
      <c r="K323" s="91"/>
    </row>
    <row r="324" spans="1:11" hidden="1">
      <c r="A324" s="85"/>
      <c r="B324" s="85"/>
      <c r="C324" s="85"/>
      <c r="D324" s="85"/>
      <c r="E324" s="85"/>
      <c r="F324" s="85"/>
      <c r="G324" s="85"/>
      <c r="H324" s="85"/>
      <c r="I324" s="85"/>
      <c r="J324" s="85"/>
      <c r="K324"/>
    </row>
    <row r="325" spans="1:11" hidden="1">
      <c r="A325" s="85"/>
      <c r="B325" s="85"/>
      <c r="C325" s="85"/>
      <c r="D325" s="85"/>
      <c r="E325" s="85"/>
      <c r="F325" s="85"/>
      <c r="G325" s="85"/>
      <c r="H325" s="85"/>
      <c r="I325" s="85"/>
      <c r="J325" s="85"/>
      <c r="K325"/>
    </row>
    <row r="326" spans="1:11" hidden="1">
      <c r="A326" s="85"/>
      <c r="B326" s="85"/>
      <c r="C326" s="85"/>
      <c r="D326" s="85"/>
      <c r="E326" s="85"/>
      <c r="F326" s="85"/>
      <c r="G326" s="85"/>
      <c r="H326" s="85"/>
      <c r="I326" s="85"/>
      <c r="J326" s="85"/>
      <c r="K326"/>
    </row>
    <row r="327" spans="1:11" hidden="1">
      <c r="A327" s="85"/>
      <c r="B327" s="85"/>
      <c r="C327" s="85"/>
      <c r="D327" s="85"/>
      <c r="E327" s="85"/>
      <c r="F327" s="85"/>
      <c r="G327" s="85"/>
      <c r="H327" s="85"/>
      <c r="I327" s="85"/>
      <c r="J327" s="85"/>
      <c r="K327"/>
    </row>
    <row r="328" spans="1:11" hidden="1">
      <c r="A328" s="85"/>
      <c r="B328" s="85"/>
      <c r="C328" s="85"/>
      <c r="D328" s="85"/>
      <c r="E328" s="85"/>
      <c r="F328" s="85"/>
      <c r="G328" s="85"/>
      <c r="H328" s="85"/>
      <c r="I328" s="85"/>
      <c r="J328" s="85"/>
      <c r="K328"/>
    </row>
    <row r="329" spans="1:11" hidden="1">
      <c r="A329" s="85"/>
      <c r="B329" s="85"/>
      <c r="C329" s="85"/>
      <c r="D329" s="85"/>
      <c r="E329" s="85"/>
      <c r="F329" s="85"/>
      <c r="G329" s="85"/>
      <c r="H329" s="85"/>
      <c r="I329" s="85"/>
      <c r="J329" s="85"/>
      <c r="K329"/>
    </row>
    <row r="330" spans="1:11" hidden="1">
      <c r="A330" s="85"/>
      <c r="B330" s="85"/>
      <c r="C330" s="85"/>
      <c r="D330" s="85"/>
      <c r="E330" s="85"/>
      <c r="F330" s="85"/>
      <c r="G330" s="85"/>
      <c r="H330" s="85"/>
      <c r="I330" s="85"/>
      <c r="J330" s="85"/>
      <c r="K330"/>
    </row>
    <row r="331" spans="1:11" hidden="1">
      <c r="A331" s="85"/>
      <c r="B331" s="85"/>
      <c r="C331" s="85"/>
      <c r="D331" s="85"/>
      <c r="E331" s="85"/>
      <c r="F331" s="85"/>
      <c r="G331" s="85"/>
      <c r="H331" s="85"/>
      <c r="I331" s="85"/>
      <c r="J331" s="85"/>
      <c r="K331"/>
    </row>
    <row r="332" spans="1:11" hidden="1">
      <c r="A332" s="85"/>
      <c r="B332" s="85"/>
      <c r="C332" s="85"/>
      <c r="D332" s="85"/>
      <c r="E332" s="85"/>
      <c r="F332" s="85"/>
      <c r="G332" s="85"/>
      <c r="H332" s="85"/>
      <c r="I332" s="85"/>
      <c r="J332" s="85"/>
      <c r="K332"/>
    </row>
    <row r="333" spans="1:11" hidden="1">
      <c r="A333" s="85"/>
      <c r="B333" s="85"/>
      <c r="C333" s="85"/>
      <c r="D333" s="85"/>
      <c r="E333" s="85"/>
      <c r="F333" s="85"/>
      <c r="G333" s="85"/>
      <c r="H333" s="85"/>
      <c r="I333" s="85"/>
      <c r="J333" s="85"/>
      <c r="K333"/>
    </row>
    <row r="334" spans="1:11" hidden="1">
      <c r="A334" s="85"/>
      <c r="B334" s="85"/>
      <c r="C334" s="85"/>
      <c r="D334" s="85"/>
      <c r="E334" s="85"/>
      <c r="F334" s="85"/>
      <c r="G334" s="85"/>
      <c r="H334" s="85"/>
      <c r="I334" s="85"/>
      <c r="J334" s="85"/>
      <c r="K334"/>
    </row>
    <row r="335" spans="1:11" hidden="1">
      <c r="A335" s="85"/>
      <c r="B335" s="85"/>
      <c r="C335" s="85"/>
      <c r="D335" s="85"/>
      <c r="E335" s="85"/>
      <c r="F335" s="85"/>
      <c r="G335" s="85"/>
      <c r="H335" s="85"/>
      <c r="I335" s="85"/>
      <c r="J335" s="85"/>
      <c r="K335"/>
    </row>
    <row r="336" spans="1:11" hidden="1">
      <c r="A336" s="85"/>
      <c r="B336" s="85"/>
      <c r="C336" s="85"/>
      <c r="D336" s="85"/>
      <c r="E336" s="85"/>
      <c r="F336" s="85"/>
      <c r="G336" s="85"/>
      <c r="H336" s="85"/>
      <c r="I336" s="85"/>
      <c r="J336" s="85"/>
      <c r="K336"/>
    </row>
    <row r="337" spans="1:11" hidden="1">
      <c r="A337" s="85"/>
      <c r="B337" s="85"/>
      <c r="C337" s="85"/>
      <c r="D337" s="85"/>
      <c r="E337" s="85"/>
      <c r="F337" s="85"/>
      <c r="G337" s="85"/>
      <c r="H337" s="85"/>
      <c r="I337" s="85"/>
      <c r="J337" s="85"/>
      <c r="K337"/>
    </row>
    <row r="338" spans="1:11" hidden="1">
      <c r="A338" s="85"/>
      <c r="B338" s="85"/>
      <c r="C338" s="85"/>
      <c r="D338" s="85"/>
      <c r="E338" s="85"/>
      <c r="F338" s="85"/>
      <c r="G338" s="85"/>
      <c r="H338" s="85"/>
      <c r="I338" s="85"/>
      <c r="J338" s="85"/>
      <c r="K338"/>
    </row>
    <row r="339" spans="1:11" hidden="1">
      <c r="A339" s="85"/>
      <c r="B339" s="85"/>
      <c r="C339" s="85"/>
      <c r="D339" s="85"/>
      <c r="E339" s="85"/>
      <c r="F339" s="85"/>
      <c r="G339" s="85"/>
      <c r="H339" s="85"/>
      <c r="I339" s="85"/>
      <c r="J339" s="85"/>
      <c r="K339"/>
    </row>
    <row r="340" spans="1:11" hidden="1">
      <c r="A340" s="85"/>
      <c r="B340" s="85"/>
      <c r="C340" s="85"/>
      <c r="D340" s="85"/>
      <c r="E340" s="85"/>
      <c r="F340" s="85"/>
      <c r="G340" s="85"/>
      <c r="H340" s="85"/>
      <c r="I340" s="85"/>
      <c r="J340" s="85"/>
      <c r="K340"/>
    </row>
    <row r="341" spans="1:11" hidden="1">
      <c r="A341" s="85"/>
      <c r="B341" s="85"/>
      <c r="C341" s="85"/>
      <c r="D341" s="85"/>
      <c r="E341" s="85"/>
      <c r="F341" s="85"/>
      <c r="G341" s="85"/>
      <c r="H341" s="85"/>
      <c r="I341" s="85"/>
      <c r="J341" s="85"/>
      <c r="K341"/>
    </row>
    <row r="342" spans="1:11" hidden="1">
      <c r="A342" s="85"/>
      <c r="B342" s="85"/>
      <c r="C342" s="85"/>
      <c r="D342" s="85"/>
      <c r="E342" s="85"/>
      <c r="F342" s="85"/>
      <c r="G342" s="85"/>
      <c r="H342" s="85"/>
      <c r="I342" s="85"/>
      <c r="J342" s="85"/>
      <c r="K342"/>
    </row>
    <row r="343" spans="1:11" hidden="1">
      <c r="A343" s="85"/>
      <c r="B343" s="85"/>
      <c r="C343" s="85"/>
      <c r="D343" s="85"/>
      <c r="E343" s="85"/>
      <c r="F343" s="85"/>
      <c r="G343" s="85"/>
      <c r="H343" s="85"/>
      <c r="I343" s="85"/>
      <c r="J343" s="85"/>
      <c r="K343"/>
    </row>
    <row r="344" spans="1:11" hidden="1">
      <c r="A344" s="85"/>
      <c r="B344" s="85"/>
      <c r="C344" s="85"/>
      <c r="D344" s="85"/>
      <c r="E344" s="85"/>
      <c r="F344" s="85"/>
      <c r="G344" s="85"/>
      <c r="H344" s="85"/>
      <c r="I344" s="85"/>
      <c r="J344" s="85"/>
      <c r="K344"/>
    </row>
    <row r="345" spans="1:11" hidden="1">
      <c r="A345" s="85"/>
      <c r="B345" s="85"/>
      <c r="C345" s="85"/>
      <c r="D345" s="85"/>
      <c r="E345" s="85"/>
      <c r="F345" s="85"/>
      <c r="G345" s="85"/>
      <c r="H345" s="85"/>
      <c r="I345" s="85"/>
      <c r="J345" s="85"/>
      <c r="K345"/>
    </row>
    <row r="346" spans="1:11" hidden="1">
      <c r="A346" s="85"/>
      <c r="B346" s="85"/>
      <c r="C346" s="85"/>
      <c r="D346" s="85"/>
      <c r="E346" s="85"/>
      <c r="F346" s="85"/>
      <c r="G346" s="85"/>
      <c r="H346" s="85"/>
      <c r="I346" s="85"/>
      <c r="J346" s="85"/>
      <c r="K346"/>
    </row>
    <row r="347" spans="1:11" hidden="1">
      <c r="A347" s="85"/>
      <c r="B347" s="85"/>
      <c r="C347" s="85"/>
      <c r="D347" s="85"/>
      <c r="E347" s="85"/>
      <c r="F347" s="85"/>
      <c r="G347" s="85"/>
      <c r="H347" s="85"/>
      <c r="I347" s="85"/>
      <c r="J347" s="85"/>
      <c r="K347"/>
    </row>
    <row r="348" spans="1:11" hidden="1">
      <c r="A348" s="85"/>
      <c r="B348" s="85"/>
      <c r="C348" s="85"/>
      <c r="D348" s="85"/>
      <c r="E348" s="85"/>
      <c r="F348" s="85"/>
      <c r="G348" s="85"/>
      <c r="H348" s="85"/>
      <c r="I348" s="85"/>
      <c r="J348" s="85"/>
      <c r="K348"/>
    </row>
    <row r="349" spans="1:11" hidden="1">
      <c r="A349" s="85"/>
      <c r="B349" s="85"/>
      <c r="C349" s="85"/>
      <c r="D349" s="85"/>
      <c r="E349" s="85"/>
      <c r="F349" s="85"/>
      <c r="G349" s="85"/>
      <c r="H349" s="85"/>
      <c r="I349" s="85"/>
      <c r="J349" s="85"/>
      <c r="K349"/>
    </row>
    <row r="350" spans="1:11" hidden="1">
      <c r="A350" s="85"/>
      <c r="B350" s="85"/>
      <c r="C350" s="85"/>
      <c r="D350" s="85"/>
      <c r="E350" s="85"/>
      <c r="F350" s="85"/>
      <c r="G350" s="85"/>
      <c r="H350" s="85"/>
      <c r="I350" s="85"/>
      <c r="J350" s="85"/>
      <c r="K350"/>
    </row>
    <row r="351" spans="1:11" hidden="1">
      <c r="A351" s="85"/>
      <c r="B351" s="85"/>
      <c r="C351" s="85"/>
      <c r="D351" s="85"/>
      <c r="E351" s="85"/>
      <c r="F351" s="85"/>
      <c r="G351" s="85"/>
      <c r="H351" s="85"/>
      <c r="I351" s="85"/>
      <c r="J351" s="85"/>
      <c r="K351"/>
    </row>
    <row r="352" spans="1:11" hidden="1">
      <c r="A352" s="85"/>
      <c r="B352" s="85"/>
      <c r="C352" s="85"/>
      <c r="D352" s="85"/>
      <c r="E352" s="85"/>
      <c r="F352" s="85"/>
      <c r="G352" s="85"/>
      <c r="H352" s="85"/>
      <c r="I352" s="85"/>
      <c r="J352" s="85"/>
      <c r="K352"/>
    </row>
    <row r="353" spans="1:11" hidden="1">
      <c r="A353" s="85"/>
      <c r="B353" s="85"/>
      <c r="C353" s="85"/>
      <c r="D353" s="85"/>
      <c r="E353" s="85"/>
      <c r="F353" s="85"/>
      <c r="G353" s="85"/>
      <c r="H353" s="85"/>
      <c r="I353" s="85"/>
      <c r="J353" s="85"/>
      <c r="K353"/>
    </row>
    <row r="354" spans="1:11" hidden="1">
      <c r="A354" s="85"/>
      <c r="B354" s="85"/>
      <c r="C354" s="85"/>
      <c r="D354" s="85"/>
      <c r="E354" s="85"/>
      <c r="F354" s="85"/>
      <c r="G354" s="85"/>
      <c r="H354" s="85"/>
      <c r="I354" s="85"/>
      <c r="J354" s="85"/>
      <c r="K354"/>
    </row>
    <row r="355" spans="1:11" hidden="1">
      <c r="A355" s="85"/>
      <c r="B355" s="85"/>
      <c r="C355" s="85"/>
      <c r="D355" s="85"/>
      <c r="E355" s="85"/>
      <c r="F355" s="85"/>
      <c r="G355" s="85"/>
      <c r="H355" s="85"/>
      <c r="I355" s="85"/>
      <c r="J355" s="85"/>
      <c r="K355"/>
    </row>
    <row r="356" spans="1:11" hidden="1">
      <c r="A356" s="85"/>
      <c r="B356" s="85"/>
      <c r="C356" s="85"/>
      <c r="D356" s="85"/>
      <c r="E356" s="85"/>
      <c r="F356" s="85"/>
      <c r="G356" s="85"/>
      <c r="H356" s="85"/>
      <c r="I356" s="85"/>
      <c r="J356" s="85"/>
      <c r="K356"/>
    </row>
    <row r="357" spans="1:11" ht="13.5" hidden="1" thickBot="1">
      <c r="A357" s="52" t="s">
        <v>211</v>
      </c>
      <c r="B357" s="25"/>
      <c r="C357" s="25"/>
      <c r="D357" s="25"/>
      <c r="E357" s="25"/>
      <c r="F357" s="25"/>
      <c r="G357" s="25"/>
      <c r="H357" s="25"/>
      <c r="I357" s="25"/>
      <c r="J357" s="25"/>
      <c r="K357" s="25"/>
    </row>
    <row r="358" spans="1:11" ht="20.25" hidden="1">
      <c r="A358" s="2" t="s">
        <v>123</v>
      </c>
      <c r="B358" s="2"/>
      <c r="C358" s="2"/>
      <c r="D358" s="2"/>
      <c r="E358" s="2"/>
      <c r="F358" s="2"/>
      <c r="G358" s="2"/>
      <c r="H358" s="2"/>
      <c r="I358"/>
      <c r="J358"/>
      <c r="K358"/>
    </row>
    <row r="359" spans="1:11" s="50" customFormat="1" hidden="1">
      <c r="A359" s="92"/>
      <c r="B359" s="92"/>
      <c r="C359" s="166" t="s">
        <v>181</v>
      </c>
      <c r="D359" s="166"/>
      <c r="E359" s="166"/>
      <c r="F359" s="166" t="s">
        <v>182</v>
      </c>
      <c r="G359" s="166"/>
      <c r="H359" s="166"/>
      <c r="I359" s="166"/>
      <c r="J359" s="92"/>
      <c r="K359" s="92"/>
    </row>
    <row r="360" spans="1:11" s="51" customFormat="1" ht="38.25" hidden="1">
      <c r="A360" s="90" t="s">
        <v>301</v>
      </c>
      <c r="B360" s="90" t="s">
        <v>212</v>
      </c>
      <c r="C360" s="90" t="s">
        <v>302</v>
      </c>
      <c r="D360" s="90" t="s">
        <v>297</v>
      </c>
      <c r="E360" s="90" t="s">
        <v>303</v>
      </c>
      <c r="F360" s="90" t="s">
        <v>304</v>
      </c>
      <c r="G360" s="90" t="s">
        <v>297</v>
      </c>
      <c r="H360" s="90" t="s">
        <v>305</v>
      </c>
      <c r="I360" s="90" t="s">
        <v>306</v>
      </c>
      <c r="J360" s="93"/>
      <c r="K360" s="93"/>
    </row>
    <row r="361" spans="1:11" s="50" customFormat="1" hidden="1">
      <c r="A361" s="94"/>
      <c r="B361" s="94"/>
      <c r="C361" s="94"/>
      <c r="D361" s="94"/>
      <c r="E361" s="94"/>
      <c r="F361" s="94"/>
      <c r="G361" s="94"/>
      <c r="H361" s="94"/>
      <c r="I361" s="94"/>
      <c r="J361" s="92"/>
      <c r="K361" s="92"/>
    </row>
    <row r="362" spans="1:11" s="50" customFormat="1" hidden="1">
      <c r="A362" s="94"/>
      <c r="B362" s="94"/>
      <c r="C362" s="94"/>
      <c r="D362" s="94"/>
      <c r="E362" s="94"/>
      <c r="F362" s="94"/>
      <c r="G362" s="94"/>
      <c r="H362" s="94"/>
      <c r="I362" s="94"/>
      <c r="J362" s="92"/>
      <c r="K362" s="92"/>
    </row>
    <row r="363" spans="1:11" s="50" customFormat="1" hidden="1">
      <c r="A363" s="94"/>
      <c r="B363" s="94"/>
      <c r="C363" s="94"/>
      <c r="D363" s="94"/>
      <c r="E363" s="94"/>
      <c r="F363" s="94"/>
      <c r="G363" s="94"/>
      <c r="H363" s="94"/>
      <c r="I363" s="94"/>
      <c r="J363" s="92"/>
      <c r="K363" s="92"/>
    </row>
    <row r="364" spans="1:11" s="50" customFormat="1" hidden="1">
      <c r="A364" s="94"/>
      <c r="B364" s="94"/>
      <c r="C364" s="94"/>
      <c r="D364" s="94"/>
      <c r="E364" s="94"/>
      <c r="F364" s="94"/>
      <c r="G364" s="94"/>
      <c r="H364" s="94"/>
      <c r="I364" s="94"/>
      <c r="J364" s="92"/>
      <c r="K364" s="92"/>
    </row>
    <row r="365" spans="1:11" s="50" customFormat="1" hidden="1">
      <c r="A365" s="94"/>
      <c r="B365" s="94"/>
      <c r="C365" s="94"/>
      <c r="D365" s="94"/>
      <c r="E365" s="94"/>
      <c r="F365" s="94"/>
      <c r="G365" s="94"/>
      <c r="H365" s="94"/>
      <c r="I365" s="94"/>
      <c r="J365" s="92"/>
      <c r="K365" s="92"/>
    </row>
    <row r="366" spans="1:11" s="50" customFormat="1" hidden="1">
      <c r="A366" s="94"/>
      <c r="B366" s="94"/>
      <c r="C366" s="94"/>
      <c r="D366" s="94"/>
      <c r="E366" s="94"/>
      <c r="F366" s="94"/>
      <c r="G366" s="94"/>
      <c r="H366" s="94"/>
      <c r="I366" s="94"/>
      <c r="J366" s="92"/>
      <c r="K366" s="92"/>
    </row>
    <row r="367" spans="1:11" s="50" customFormat="1" hidden="1">
      <c r="A367" s="94"/>
      <c r="B367" s="94"/>
      <c r="C367" s="94"/>
      <c r="D367" s="94"/>
      <c r="E367" s="94"/>
      <c r="F367" s="94"/>
      <c r="G367" s="94"/>
      <c r="H367" s="94"/>
      <c r="I367" s="94"/>
      <c r="J367" s="92"/>
      <c r="K367" s="92"/>
    </row>
    <row r="368" spans="1:11" s="50" customFormat="1" hidden="1">
      <c r="A368" s="94"/>
      <c r="B368" s="94"/>
      <c r="C368" s="94"/>
      <c r="D368" s="94"/>
      <c r="E368" s="94"/>
      <c r="F368" s="94"/>
      <c r="G368" s="94"/>
      <c r="H368" s="94"/>
      <c r="I368" s="94"/>
      <c r="J368" s="92"/>
      <c r="K368" s="92"/>
    </row>
    <row r="369" spans="1:11" s="50" customFormat="1" hidden="1">
      <c r="A369" s="94"/>
      <c r="B369" s="94"/>
      <c r="C369" s="94"/>
      <c r="D369" s="94"/>
      <c r="E369" s="94"/>
      <c r="F369" s="94"/>
      <c r="G369" s="94"/>
      <c r="H369" s="94"/>
      <c r="I369" s="94"/>
      <c r="J369" s="92"/>
      <c r="K369" s="92"/>
    </row>
    <row r="370" spans="1:11" s="50" customFormat="1" hidden="1">
      <c r="A370" s="94"/>
      <c r="B370" s="94"/>
      <c r="C370" s="94"/>
      <c r="D370" s="94"/>
      <c r="E370" s="94"/>
      <c r="F370" s="94"/>
      <c r="G370" s="94"/>
      <c r="H370" s="94"/>
      <c r="I370" s="94"/>
      <c r="J370" s="92"/>
      <c r="K370" s="92"/>
    </row>
    <row r="371" spans="1:11" s="50" customFormat="1" hidden="1">
      <c r="A371" s="94"/>
      <c r="B371" s="94"/>
      <c r="C371" s="94"/>
      <c r="D371" s="94"/>
      <c r="E371" s="94"/>
      <c r="F371" s="94"/>
      <c r="G371" s="94"/>
      <c r="H371" s="94"/>
      <c r="I371" s="94"/>
      <c r="J371" s="92"/>
      <c r="K371" s="92"/>
    </row>
    <row r="372" spans="1:11" s="50" customFormat="1" hidden="1">
      <c r="A372" s="94"/>
      <c r="B372" s="94"/>
      <c r="C372" s="94"/>
      <c r="D372" s="94"/>
      <c r="E372" s="94"/>
      <c r="F372" s="94"/>
      <c r="G372" s="94"/>
      <c r="H372" s="94"/>
      <c r="I372" s="94"/>
      <c r="J372" s="92"/>
      <c r="K372" s="92"/>
    </row>
    <row r="373" spans="1:11" s="50" customFormat="1" hidden="1">
      <c r="A373" s="94"/>
      <c r="B373" s="94"/>
      <c r="C373" s="94"/>
      <c r="D373" s="94"/>
      <c r="E373" s="94"/>
      <c r="F373" s="94"/>
      <c r="G373" s="94"/>
      <c r="H373" s="94"/>
      <c r="I373" s="94"/>
      <c r="J373" s="92"/>
      <c r="K373" s="92"/>
    </row>
    <row r="374" spans="1:11" s="50" customFormat="1" hidden="1">
      <c r="A374" s="94"/>
      <c r="B374" s="94"/>
      <c r="C374" s="94"/>
      <c r="D374" s="94"/>
      <c r="E374" s="94"/>
      <c r="F374" s="94"/>
      <c r="G374" s="94"/>
      <c r="H374" s="94"/>
      <c r="I374" s="94"/>
      <c r="J374" s="92"/>
      <c r="K374" s="92"/>
    </row>
    <row r="375" spans="1:11" s="50" customFormat="1" hidden="1">
      <c r="A375" s="94"/>
      <c r="B375" s="94"/>
      <c r="C375" s="94"/>
      <c r="D375" s="94"/>
      <c r="E375" s="94"/>
      <c r="F375" s="94"/>
      <c r="G375" s="94"/>
      <c r="H375" s="94"/>
      <c r="I375" s="94"/>
      <c r="J375" s="92"/>
      <c r="K375" s="92"/>
    </row>
    <row r="376" spans="1:11" s="50" customFormat="1" hidden="1">
      <c r="A376" s="94"/>
      <c r="B376" s="94"/>
      <c r="C376" s="94"/>
      <c r="D376" s="94"/>
      <c r="E376" s="94"/>
      <c r="F376" s="94"/>
      <c r="G376" s="94"/>
      <c r="H376" s="94"/>
      <c r="I376" s="94"/>
      <c r="J376" s="92"/>
      <c r="K376" s="92"/>
    </row>
    <row r="377" spans="1:11" s="50" customFormat="1" hidden="1">
      <c r="A377" s="94"/>
      <c r="B377" s="94"/>
      <c r="C377" s="94"/>
      <c r="D377" s="94"/>
      <c r="E377" s="94"/>
      <c r="F377" s="94"/>
      <c r="G377" s="94"/>
      <c r="H377" s="94"/>
      <c r="I377" s="94"/>
      <c r="J377" s="92"/>
      <c r="K377" s="92"/>
    </row>
    <row r="378" spans="1:11" s="50" customFormat="1" hidden="1">
      <c r="A378" s="94"/>
      <c r="B378" s="94"/>
      <c r="C378" s="94"/>
      <c r="D378" s="94"/>
      <c r="E378" s="94"/>
      <c r="F378" s="94"/>
      <c r="G378" s="94"/>
      <c r="H378" s="94"/>
      <c r="I378" s="94"/>
      <c r="J378" s="92"/>
      <c r="K378" s="92"/>
    </row>
    <row r="379" spans="1:11" s="50" customFormat="1" hidden="1">
      <c r="A379" s="94"/>
      <c r="B379" s="94"/>
      <c r="C379" s="94"/>
      <c r="D379" s="94"/>
      <c r="E379" s="94"/>
      <c r="F379" s="94"/>
      <c r="G379" s="94"/>
      <c r="H379" s="94"/>
      <c r="I379" s="94"/>
      <c r="J379" s="92"/>
      <c r="K379" s="92"/>
    </row>
    <row r="380" spans="1:11" s="50" customFormat="1" hidden="1">
      <c r="A380" s="94"/>
      <c r="B380" s="94"/>
      <c r="C380" s="94"/>
      <c r="D380" s="94"/>
      <c r="E380" s="94"/>
      <c r="F380" s="94"/>
      <c r="G380" s="94"/>
      <c r="H380" s="94"/>
      <c r="I380" s="94"/>
      <c r="J380" s="92"/>
      <c r="K380" s="92"/>
    </row>
    <row r="381" spans="1:11" s="50" customFormat="1" hidden="1">
      <c r="A381" s="94"/>
      <c r="B381" s="94"/>
      <c r="C381" s="94"/>
      <c r="D381" s="94"/>
      <c r="E381" s="94"/>
      <c r="F381" s="94"/>
      <c r="G381" s="94"/>
      <c r="H381" s="94"/>
      <c r="I381" s="94"/>
      <c r="J381" s="92"/>
      <c r="K381" s="92"/>
    </row>
    <row r="382" spans="1:11" s="50" customFormat="1" hidden="1">
      <c r="A382" s="94"/>
      <c r="B382" s="94"/>
      <c r="C382" s="94"/>
      <c r="D382" s="94"/>
      <c r="E382" s="94"/>
      <c r="F382" s="94"/>
      <c r="G382" s="94"/>
      <c r="H382" s="94"/>
      <c r="I382" s="94"/>
      <c r="J382" s="92"/>
      <c r="K382" s="92"/>
    </row>
    <row r="383" spans="1:11" s="50" customFormat="1" hidden="1">
      <c r="A383" s="94"/>
      <c r="B383" s="94"/>
      <c r="C383" s="94"/>
      <c r="D383" s="94"/>
      <c r="E383" s="94"/>
      <c r="F383" s="94"/>
      <c r="G383" s="94"/>
      <c r="H383" s="94"/>
      <c r="I383" s="94"/>
      <c r="J383" s="92"/>
      <c r="K383" s="92"/>
    </row>
    <row r="384" spans="1:11" s="50" customFormat="1" hidden="1">
      <c r="A384" s="94"/>
      <c r="B384" s="94"/>
      <c r="C384" s="94"/>
      <c r="D384" s="94"/>
      <c r="E384" s="94"/>
      <c r="F384" s="94"/>
      <c r="G384" s="94"/>
      <c r="H384" s="94"/>
      <c r="I384" s="94"/>
      <c r="J384" s="92"/>
      <c r="K384" s="92"/>
    </row>
    <row r="385" spans="1:11" s="50" customFormat="1" hidden="1">
      <c r="A385" s="94"/>
      <c r="B385" s="94"/>
      <c r="C385" s="94"/>
      <c r="D385" s="94"/>
      <c r="E385" s="94"/>
      <c r="F385" s="94"/>
      <c r="G385" s="94"/>
      <c r="H385" s="94"/>
      <c r="I385" s="94"/>
      <c r="J385" s="92"/>
      <c r="K385" s="92"/>
    </row>
    <row r="386" spans="1:11" s="50" customFormat="1" hidden="1">
      <c r="A386" s="94"/>
      <c r="B386" s="94"/>
      <c r="C386" s="94"/>
      <c r="D386" s="94"/>
      <c r="E386" s="94"/>
      <c r="F386" s="94"/>
      <c r="G386" s="94"/>
      <c r="H386" s="94"/>
      <c r="I386" s="94"/>
      <c r="J386" s="92"/>
      <c r="K386" s="92"/>
    </row>
    <row r="387" spans="1:11" s="50" customFormat="1" hidden="1">
      <c r="A387" s="94"/>
      <c r="B387" s="94"/>
      <c r="C387" s="94"/>
      <c r="D387" s="94"/>
      <c r="E387" s="94"/>
      <c r="F387" s="94"/>
      <c r="G387" s="94"/>
      <c r="H387" s="94"/>
      <c r="I387" s="94"/>
      <c r="J387" s="92"/>
      <c r="K387" s="92"/>
    </row>
    <row r="388" spans="1:11" s="50" customFormat="1" hidden="1">
      <c r="A388" s="94"/>
      <c r="B388" s="94"/>
      <c r="C388" s="94"/>
      <c r="D388" s="94"/>
      <c r="E388" s="94"/>
      <c r="F388" s="94"/>
      <c r="G388" s="94"/>
      <c r="H388" s="94"/>
      <c r="I388" s="94"/>
      <c r="J388" s="92"/>
      <c r="K388" s="92"/>
    </row>
    <row r="389" spans="1:11" s="50" customFormat="1" hidden="1">
      <c r="A389" s="94"/>
      <c r="B389" s="94"/>
      <c r="C389" s="94"/>
      <c r="D389" s="94"/>
      <c r="E389" s="94"/>
      <c r="F389" s="94"/>
      <c r="G389" s="94"/>
      <c r="H389" s="94"/>
      <c r="I389" s="94"/>
      <c r="J389" s="92"/>
      <c r="K389" s="92"/>
    </row>
    <row r="390" spans="1:11" s="50" customFormat="1" hidden="1">
      <c r="A390" s="94"/>
      <c r="B390" s="94"/>
      <c r="C390" s="94"/>
      <c r="D390" s="94"/>
      <c r="E390" s="94"/>
      <c r="F390" s="94"/>
      <c r="G390" s="94"/>
      <c r="H390" s="94"/>
      <c r="I390" s="94"/>
      <c r="J390" s="92"/>
      <c r="K390" s="92"/>
    </row>
    <row r="391" spans="1:11" s="50" customFormat="1" hidden="1">
      <c r="A391" s="94"/>
      <c r="B391" s="94"/>
      <c r="C391" s="94"/>
      <c r="D391" s="94"/>
      <c r="E391" s="94"/>
      <c r="F391" s="94"/>
      <c r="G391" s="94"/>
      <c r="H391" s="94"/>
      <c r="I391" s="94"/>
      <c r="J391" s="92"/>
      <c r="K391" s="92"/>
    </row>
    <row r="392" spans="1:11" s="50" customFormat="1" hidden="1">
      <c r="A392" s="94"/>
      <c r="B392" s="94"/>
      <c r="C392" s="94"/>
      <c r="D392" s="94"/>
      <c r="E392" s="94"/>
      <c r="F392" s="94"/>
      <c r="G392" s="94"/>
      <c r="H392" s="94"/>
      <c r="I392" s="94"/>
      <c r="J392" s="92"/>
      <c r="K392" s="92"/>
    </row>
    <row r="393" spans="1:11" s="50" customFormat="1" hidden="1">
      <c r="A393" s="94"/>
      <c r="B393" s="94"/>
      <c r="C393" s="94"/>
      <c r="D393" s="94"/>
      <c r="E393" s="94"/>
      <c r="F393" s="94"/>
      <c r="G393" s="94"/>
      <c r="H393" s="94"/>
      <c r="I393" s="94"/>
      <c r="J393" s="92"/>
      <c r="K393" s="92"/>
    </row>
    <row r="394" spans="1:11" ht="13.5" hidden="1" thickBot="1">
      <c r="A394" s="52" t="s">
        <v>211</v>
      </c>
      <c r="B394" s="25"/>
      <c r="C394" s="25"/>
      <c r="D394" s="25"/>
      <c r="E394" s="25"/>
      <c r="F394" s="25"/>
      <c r="G394" s="25"/>
      <c r="H394" s="25"/>
      <c r="I394" s="25"/>
      <c r="J394" s="25"/>
      <c r="K394" s="25"/>
    </row>
    <row r="395" spans="1:11" ht="20.25" hidden="1">
      <c r="A395" s="167" t="s">
        <v>307</v>
      </c>
      <c r="B395" s="167"/>
      <c r="C395" s="167"/>
      <c r="D395" s="167"/>
      <c r="E395" s="167"/>
      <c r="F395" s="167"/>
      <c r="G395" s="167"/>
      <c r="H395" s="167"/>
      <c r="I395" s="167"/>
      <c r="J395"/>
      <c r="K395"/>
    </row>
    <row r="396" spans="1:11" hidden="1">
      <c r="A396" s="95" t="s">
        <v>143</v>
      </c>
      <c r="B396" s="95" t="s">
        <v>308</v>
      </c>
      <c r="C396" s="164" t="s">
        <v>309</v>
      </c>
      <c r="D396" s="165"/>
      <c r="E396" s="165"/>
      <c r="F396" s="165"/>
      <c r="G396" s="165" t="s">
        <v>218</v>
      </c>
      <c r="H396" s="165"/>
      <c r="I396" s="165"/>
      <c r="J396" s="165"/>
      <c r="K396" s="165"/>
    </row>
    <row r="397" spans="1:11" hidden="1">
      <c r="A397" s="88"/>
      <c r="B397" s="96"/>
      <c r="C397" s="160"/>
      <c r="D397" s="160"/>
      <c r="E397" s="160"/>
      <c r="F397" s="160"/>
      <c r="G397" s="160"/>
      <c r="H397" s="160"/>
      <c r="I397" s="160"/>
      <c r="J397" s="160"/>
      <c r="K397" s="160"/>
    </row>
    <row r="398" spans="1:11" hidden="1">
      <c r="A398" s="88"/>
      <c r="B398" s="96"/>
      <c r="C398" s="160"/>
      <c r="D398" s="160"/>
      <c r="E398" s="160"/>
      <c r="F398" s="160"/>
      <c r="G398" s="160"/>
      <c r="H398" s="160"/>
      <c r="I398" s="160"/>
      <c r="J398" s="160"/>
      <c r="K398" s="160"/>
    </row>
    <row r="399" spans="1:11" hidden="1">
      <c r="A399" s="88"/>
      <c r="B399" s="96"/>
      <c r="C399" s="161"/>
      <c r="D399" s="162"/>
      <c r="E399" s="162"/>
      <c r="F399" s="163"/>
      <c r="G399" s="161"/>
      <c r="H399" s="162"/>
      <c r="I399" s="162"/>
      <c r="J399" s="162"/>
      <c r="K399" s="163"/>
    </row>
    <row r="400" spans="1:11" hidden="1">
      <c r="A400" s="88"/>
      <c r="B400" s="96"/>
      <c r="C400" s="160"/>
      <c r="D400" s="160"/>
      <c r="E400" s="160"/>
      <c r="F400" s="160"/>
      <c r="G400" s="160"/>
      <c r="H400" s="160"/>
      <c r="I400" s="160"/>
      <c r="J400" s="160"/>
      <c r="K400" s="160"/>
    </row>
    <row r="401" spans="1:11" hidden="1">
      <c r="A401" s="88"/>
      <c r="B401" s="96"/>
      <c r="C401" s="160"/>
      <c r="D401" s="160"/>
      <c r="E401" s="160"/>
      <c r="F401" s="160"/>
      <c r="G401" s="160"/>
      <c r="H401" s="160"/>
      <c r="I401" s="160"/>
      <c r="J401" s="160"/>
      <c r="K401" s="160"/>
    </row>
    <row r="402" spans="1:11" hidden="1">
      <c r="A402" s="88"/>
      <c r="B402" s="96"/>
      <c r="C402" s="161"/>
      <c r="D402" s="162"/>
      <c r="E402" s="162"/>
      <c r="F402" s="163"/>
      <c r="G402" s="161"/>
      <c r="H402" s="162"/>
      <c r="I402" s="162"/>
      <c r="J402" s="162"/>
      <c r="K402" s="163"/>
    </row>
    <row r="403" spans="1:11" hidden="1">
      <c r="A403" s="88"/>
      <c r="B403" s="96"/>
      <c r="C403" s="160"/>
      <c r="D403" s="160"/>
      <c r="E403" s="160"/>
      <c r="F403" s="160"/>
      <c r="G403" s="160"/>
      <c r="H403" s="160"/>
      <c r="I403" s="160"/>
      <c r="J403" s="160"/>
      <c r="K403" s="160"/>
    </row>
    <row r="404" spans="1:11" hidden="1">
      <c r="A404" s="88"/>
      <c r="B404" s="96"/>
      <c r="C404" s="160"/>
      <c r="D404" s="160"/>
      <c r="E404" s="160"/>
      <c r="F404" s="160"/>
      <c r="G404" s="160"/>
      <c r="H404" s="160"/>
      <c r="I404" s="160"/>
      <c r="J404" s="160"/>
      <c r="K404" s="160"/>
    </row>
    <row r="405" spans="1:11" hidden="1">
      <c r="A405" s="88"/>
      <c r="B405" s="96"/>
      <c r="C405" s="161"/>
      <c r="D405" s="162"/>
      <c r="E405" s="162"/>
      <c r="F405" s="163"/>
      <c r="G405" s="161"/>
      <c r="H405" s="162"/>
      <c r="I405" s="162"/>
      <c r="J405" s="162"/>
      <c r="K405" s="163"/>
    </row>
    <row r="406" spans="1:11" hidden="1">
      <c r="A406" s="88"/>
      <c r="B406" s="96"/>
      <c r="C406" s="160"/>
      <c r="D406" s="160"/>
      <c r="E406" s="160"/>
      <c r="F406" s="160"/>
      <c r="G406" s="160"/>
      <c r="H406" s="160"/>
      <c r="I406" s="160"/>
      <c r="J406" s="160"/>
      <c r="K406" s="160"/>
    </row>
    <row r="407" spans="1:11" hidden="1">
      <c r="A407" s="88"/>
      <c r="B407" s="96"/>
      <c r="C407" s="160"/>
      <c r="D407" s="160"/>
      <c r="E407" s="160"/>
      <c r="F407" s="160"/>
      <c r="G407" s="160"/>
      <c r="H407" s="160"/>
      <c r="I407" s="160"/>
      <c r="J407" s="160"/>
      <c r="K407" s="160"/>
    </row>
    <row r="408" spans="1:11" hidden="1">
      <c r="A408" s="88"/>
      <c r="B408" s="96"/>
      <c r="C408" s="161"/>
      <c r="D408" s="162"/>
      <c r="E408" s="162"/>
      <c r="F408" s="163"/>
      <c r="G408" s="161"/>
      <c r="H408" s="162"/>
      <c r="I408" s="162"/>
      <c r="J408" s="162"/>
      <c r="K408" s="163"/>
    </row>
    <row r="409" spans="1:11" hidden="1">
      <c r="A409" s="88"/>
      <c r="B409" s="96"/>
      <c r="C409" s="160"/>
      <c r="D409" s="160"/>
      <c r="E409" s="160"/>
      <c r="F409" s="160"/>
      <c r="G409" s="160"/>
      <c r="H409" s="160"/>
      <c r="I409" s="160"/>
      <c r="J409" s="160"/>
      <c r="K409" s="160"/>
    </row>
    <row r="410" spans="1:11" hidden="1">
      <c r="A410" s="88"/>
      <c r="B410" s="96"/>
      <c r="C410" s="160"/>
      <c r="D410" s="160"/>
      <c r="E410" s="160"/>
      <c r="F410" s="160"/>
      <c r="G410" s="160"/>
      <c r="H410" s="160"/>
      <c r="I410" s="160"/>
      <c r="J410" s="160"/>
      <c r="K410" s="160"/>
    </row>
    <row r="411" spans="1:11" hidden="1">
      <c r="A411" s="88"/>
      <c r="B411" s="96"/>
      <c r="C411" s="161"/>
      <c r="D411" s="162"/>
      <c r="E411" s="162"/>
      <c r="F411" s="163"/>
      <c r="G411" s="161"/>
      <c r="H411" s="162"/>
      <c r="I411" s="162"/>
      <c r="J411" s="162"/>
      <c r="K411" s="163"/>
    </row>
    <row r="412" spans="1:11" hidden="1">
      <c r="A412" s="88"/>
      <c r="B412" s="96"/>
      <c r="C412" s="160"/>
      <c r="D412" s="160"/>
      <c r="E412" s="160"/>
      <c r="F412" s="160"/>
      <c r="G412" s="160"/>
      <c r="H412" s="160"/>
      <c r="I412" s="160"/>
      <c r="J412" s="160"/>
      <c r="K412" s="160"/>
    </row>
    <row r="413" spans="1:11" hidden="1">
      <c r="A413" s="88"/>
      <c r="B413" s="96"/>
      <c r="C413" s="160"/>
      <c r="D413" s="160"/>
      <c r="E413" s="160"/>
      <c r="F413" s="160"/>
      <c r="G413" s="160"/>
      <c r="H413" s="160"/>
      <c r="I413" s="160"/>
      <c r="J413" s="160"/>
      <c r="K413" s="160"/>
    </row>
    <row r="414" spans="1:11" hidden="1">
      <c r="A414" s="88"/>
      <c r="B414" s="96"/>
      <c r="C414" s="161"/>
      <c r="D414" s="162"/>
      <c r="E414" s="162"/>
      <c r="F414" s="163"/>
      <c r="G414" s="161"/>
      <c r="H414" s="162"/>
      <c r="I414" s="162"/>
      <c r="J414" s="162"/>
      <c r="K414" s="163"/>
    </row>
    <row r="415" spans="1:11" hidden="1">
      <c r="A415" s="88"/>
      <c r="B415" s="96"/>
      <c r="C415" s="160"/>
      <c r="D415" s="160"/>
      <c r="E415" s="160"/>
      <c r="F415" s="160"/>
      <c r="G415" s="160"/>
      <c r="H415" s="160"/>
      <c r="I415" s="160"/>
      <c r="J415" s="160"/>
      <c r="K415" s="160"/>
    </row>
    <row r="416" spans="1:11" hidden="1">
      <c r="A416" s="88"/>
      <c r="B416" s="96"/>
      <c r="C416" s="160"/>
      <c r="D416" s="160"/>
      <c r="E416" s="160"/>
      <c r="F416" s="160"/>
      <c r="G416" s="160"/>
      <c r="H416" s="160"/>
      <c r="I416" s="160"/>
      <c r="J416" s="160"/>
      <c r="K416" s="160"/>
    </row>
    <row r="417" spans="1:11" hidden="1">
      <c r="A417" s="88"/>
      <c r="B417" s="96"/>
      <c r="C417" s="161"/>
      <c r="D417" s="162"/>
      <c r="E417" s="162"/>
      <c r="F417" s="163"/>
      <c r="G417" s="161"/>
      <c r="H417" s="162"/>
      <c r="I417" s="162"/>
      <c r="J417" s="162"/>
      <c r="K417" s="163"/>
    </row>
    <row r="418" spans="1:11" hidden="1">
      <c r="A418" s="88"/>
      <c r="B418" s="96"/>
      <c r="C418" s="160"/>
      <c r="D418" s="160"/>
      <c r="E418" s="160"/>
      <c r="F418" s="160"/>
      <c r="G418" s="160"/>
      <c r="H418" s="160"/>
      <c r="I418" s="160"/>
      <c r="J418" s="160"/>
      <c r="K418" s="160"/>
    </row>
    <row r="419" spans="1:11" hidden="1">
      <c r="A419" s="88"/>
      <c r="B419" s="96"/>
      <c r="C419" s="160"/>
      <c r="D419" s="160"/>
      <c r="E419" s="160"/>
      <c r="F419" s="160"/>
      <c r="G419" s="160"/>
      <c r="H419" s="160"/>
      <c r="I419" s="160"/>
      <c r="J419" s="160"/>
      <c r="K419" s="160"/>
    </row>
    <row r="420" spans="1:11" hidden="1">
      <c r="A420" s="88"/>
      <c r="B420" s="96"/>
      <c r="C420" s="161"/>
      <c r="D420" s="162"/>
      <c r="E420" s="162"/>
      <c r="F420" s="163"/>
      <c r="G420" s="161"/>
      <c r="H420" s="162"/>
      <c r="I420" s="162"/>
      <c r="J420" s="162"/>
      <c r="K420" s="163"/>
    </row>
    <row r="421" spans="1:11" hidden="1">
      <c r="A421" s="88"/>
      <c r="B421" s="96"/>
      <c r="C421" s="160"/>
      <c r="D421" s="160"/>
      <c r="E421" s="160"/>
      <c r="F421" s="160"/>
      <c r="G421" s="160"/>
      <c r="H421" s="160"/>
      <c r="I421" s="160"/>
      <c r="J421" s="160"/>
      <c r="K421" s="160"/>
    </row>
    <row r="422" spans="1:11" hidden="1">
      <c r="A422" s="88"/>
      <c r="B422" s="96"/>
      <c r="C422" s="160"/>
      <c r="D422" s="160"/>
      <c r="E422" s="160"/>
      <c r="F422" s="160"/>
      <c r="G422" s="160"/>
      <c r="H422" s="160"/>
      <c r="I422" s="160"/>
      <c r="J422" s="160"/>
      <c r="K422" s="160"/>
    </row>
    <row r="423" spans="1:11" hidden="1">
      <c r="A423" s="88"/>
      <c r="B423" s="96"/>
      <c r="C423" s="161"/>
      <c r="D423" s="162"/>
      <c r="E423" s="162"/>
      <c r="F423" s="163"/>
      <c r="G423" s="161"/>
      <c r="H423" s="162"/>
      <c r="I423" s="162"/>
      <c r="J423" s="162"/>
      <c r="K423" s="163"/>
    </row>
    <row r="424" spans="1:11" hidden="1">
      <c r="A424" s="88"/>
      <c r="B424" s="96"/>
      <c r="C424" s="160"/>
      <c r="D424" s="160"/>
      <c r="E424" s="160"/>
      <c r="F424" s="160"/>
      <c r="G424" s="160"/>
      <c r="H424" s="160"/>
      <c r="I424" s="160"/>
      <c r="J424" s="160"/>
      <c r="K424" s="160"/>
    </row>
    <row r="425" spans="1:11" hidden="1">
      <c r="A425" s="88"/>
      <c r="B425" s="96"/>
      <c r="C425" s="160"/>
      <c r="D425" s="160"/>
      <c r="E425" s="160"/>
      <c r="F425" s="160"/>
      <c r="G425" s="160"/>
      <c r="H425" s="160"/>
      <c r="I425" s="160"/>
      <c r="J425" s="160"/>
      <c r="K425" s="160"/>
    </row>
    <row r="426" spans="1:11" hidden="1">
      <c r="A426" s="88"/>
      <c r="B426" s="96"/>
      <c r="C426" s="161"/>
      <c r="D426" s="162"/>
      <c r="E426" s="162"/>
      <c r="F426" s="163"/>
      <c r="G426" s="161"/>
      <c r="H426" s="162"/>
      <c r="I426" s="162"/>
      <c r="J426" s="162"/>
      <c r="K426" s="163"/>
    </row>
    <row r="427" spans="1:11" hidden="1">
      <c r="A427" s="88"/>
      <c r="B427" s="96"/>
      <c r="C427" s="160"/>
      <c r="D427" s="160"/>
      <c r="E427" s="160"/>
      <c r="F427" s="160"/>
      <c r="G427" s="160"/>
      <c r="H427" s="160"/>
      <c r="I427" s="160"/>
      <c r="J427" s="160"/>
      <c r="K427" s="160"/>
    </row>
    <row r="428" spans="1:11" hidden="1">
      <c r="A428" s="88"/>
      <c r="B428" s="96"/>
      <c r="C428" s="160"/>
      <c r="D428" s="160"/>
      <c r="E428" s="160"/>
      <c r="F428" s="160"/>
      <c r="G428" s="160"/>
      <c r="H428" s="160"/>
      <c r="I428" s="160"/>
      <c r="J428" s="160"/>
      <c r="K428" s="160"/>
    </row>
    <row r="429" spans="1:11" hidden="1">
      <c r="A429" s="88"/>
      <c r="B429" s="96"/>
      <c r="C429" s="161"/>
      <c r="D429" s="162"/>
      <c r="E429" s="162"/>
      <c r="F429" s="163"/>
      <c r="G429" s="161"/>
      <c r="H429" s="162"/>
      <c r="I429" s="162"/>
      <c r="J429" s="162"/>
      <c r="K429" s="163"/>
    </row>
    <row r="430" spans="1:11" hidden="1">
      <c r="A430" s="88"/>
      <c r="B430" s="96"/>
      <c r="C430" s="160"/>
      <c r="D430" s="160"/>
      <c r="E430" s="160"/>
      <c r="F430" s="160"/>
      <c r="G430" s="160"/>
      <c r="H430" s="160"/>
      <c r="I430" s="160"/>
      <c r="J430" s="160"/>
      <c r="K430" s="160"/>
    </row>
    <row r="431" spans="1:11" hidden="1">
      <c r="A431" s="88"/>
      <c r="B431" s="96"/>
      <c r="C431" s="160"/>
      <c r="D431" s="160"/>
      <c r="E431" s="160"/>
      <c r="F431" s="160"/>
      <c r="G431" s="160"/>
      <c r="H431" s="160"/>
      <c r="I431" s="160"/>
      <c r="J431" s="160"/>
      <c r="K431" s="160"/>
    </row>
    <row r="432" spans="1:11" hidden="1">
      <c r="A432" s="88"/>
      <c r="B432" s="96"/>
      <c r="C432" s="161"/>
      <c r="D432" s="162"/>
      <c r="E432" s="162"/>
      <c r="F432" s="163"/>
      <c r="G432" s="161"/>
      <c r="H432" s="162"/>
      <c r="I432" s="162"/>
      <c r="J432" s="162"/>
      <c r="K432" s="163"/>
    </row>
    <row r="433" spans="1:11" hidden="1">
      <c r="A433" s="88"/>
      <c r="B433" s="96"/>
      <c r="C433" s="160"/>
      <c r="D433" s="160"/>
      <c r="E433" s="160"/>
      <c r="F433" s="160"/>
      <c r="G433" s="160"/>
      <c r="H433" s="160"/>
      <c r="I433" s="160"/>
      <c r="J433" s="160"/>
      <c r="K433" s="160"/>
    </row>
    <row r="434" spans="1:11" hidden="1">
      <c r="A434" s="88"/>
      <c r="B434" s="96"/>
      <c r="C434" s="160"/>
      <c r="D434" s="160"/>
      <c r="E434" s="160"/>
      <c r="F434" s="160"/>
      <c r="G434" s="160"/>
      <c r="H434" s="160"/>
      <c r="I434" s="160"/>
      <c r="J434" s="160"/>
      <c r="K434" s="160"/>
    </row>
    <row r="435" spans="1:11" hidden="1">
      <c r="A435" s="88"/>
      <c r="B435" s="96"/>
      <c r="C435" s="161"/>
      <c r="D435" s="162"/>
      <c r="E435" s="162"/>
      <c r="F435" s="163"/>
      <c r="G435" s="161"/>
      <c r="H435" s="162"/>
      <c r="I435" s="162"/>
      <c r="J435" s="162"/>
      <c r="K435" s="163"/>
    </row>
    <row r="436" spans="1:11" hidden="1">
      <c r="A436" s="88"/>
      <c r="B436" s="96"/>
      <c r="C436" s="160"/>
      <c r="D436" s="160"/>
      <c r="E436" s="160"/>
      <c r="F436" s="160"/>
      <c r="G436" s="160"/>
      <c r="H436" s="160"/>
      <c r="I436" s="160"/>
      <c r="J436" s="160"/>
      <c r="K436" s="160"/>
    </row>
    <row r="437" spans="1:11" hidden="1">
      <c r="A437" s="88"/>
      <c r="B437" s="96"/>
      <c r="C437" s="160"/>
      <c r="D437" s="160"/>
      <c r="E437" s="160"/>
      <c r="F437" s="160"/>
      <c r="G437" s="160"/>
      <c r="H437" s="160"/>
      <c r="I437" s="160"/>
      <c r="J437" s="160"/>
      <c r="K437" s="160"/>
    </row>
    <row r="438" spans="1:11" hidden="1">
      <c r="A438" s="88"/>
      <c r="B438" s="96"/>
      <c r="C438" s="161"/>
      <c r="D438" s="162"/>
      <c r="E438" s="162"/>
      <c r="F438" s="163"/>
      <c r="G438" s="161"/>
      <c r="H438" s="162"/>
      <c r="I438" s="162"/>
      <c r="J438" s="162"/>
      <c r="K438" s="163"/>
    </row>
    <row r="439" spans="1:11" hidden="1">
      <c r="A439" s="88"/>
      <c r="B439" s="96"/>
      <c r="C439" s="160"/>
      <c r="D439" s="160"/>
      <c r="E439" s="160"/>
      <c r="F439" s="160"/>
      <c r="G439" s="160"/>
      <c r="H439" s="160"/>
      <c r="I439" s="160"/>
      <c r="J439" s="160"/>
      <c r="K439" s="160"/>
    </row>
    <row r="440" spans="1:11" hidden="1">
      <c r="A440" s="88"/>
      <c r="B440" s="96"/>
      <c r="C440" s="160"/>
      <c r="D440" s="160"/>
      <c r="E440" s="160"/>
      <c r="F440" s="160"/>
      <c r="G440" s="160"/>
      <c r="H440" s="160"/>
      <c r="I440" s="160"/>
      <c r="J440" s="160"/>
      <c r="K440" s="160"/>
    </row>
    <row r="441" spans="1:11" hidden="1">
      <c r="A441" s="88"/>
      <c r="B441" s="96"/>
      <c r="C441" s="161"/>
      <c r="D441" s="162"/>
      <c r="E441" s="162"/>
      <c r="F441" s="163"/>
      <c r="G441" s="161"/>
      <c r="H441" s="162"/>
      <c r="I441" s="162"/>
      <c r="J441" s="162"/>
      <c r="K441" s="163"/>
    </row>
    <row r="442" spans="1:11" hidden="1">
      <c r="A442" s="88"/>
      <c r="B442" s="96"/>
      <c r="C442" s="160"/>
      <c r="D442" s="160"/>
      <c r="E442" s="160"/>
      <c r="F442" s="160"/>
      <c r="G442" s="160"/>
      <c r="H442" s="160"/>
      <c r="I442" s="160"/>
      <c r="J442" s="160"/>
      <c r="K442" s="160"/>
    </row>
    <row r="443" spans="1:11" hidden="1">
      <c r="A443" s="88"/>
      <c r="B443" s="96"/>
      <c r="C443" s="160"/>
      <c r="D443" s="160"/>
      <c r="E443" s="160"/>
      <c r="F443" s="160"/>
      <c r="G443" s="160"/>
      <c r="H443" s="160"/>
      <c r="I443" s="160"/>
      <c r="J443" s="160"/>
      <c r="K443" s="160"/>
    </row>
    <row r="444" spans="1:11" hidden="1">
      <c r="A444" s="88"/>
      <c r="B444" s="96"/>
      <c r="C444" s="161"/>
      <c r="D444" s="162"/>
      <c r="E444" s="162"/>
      <c r="F444" s="163"/>
      <c r="G444" s="161"/>
      <c r="H444" s="162"/>
      <c r="I444" s="162"/>
      <c r="J444" s="162"/>
      <c r="K444" s="163"/>
    </row>
    <row r="445" spans="1:11" hidden="1">
      <c r="A445" s="97"/>
      <c r="B445" s="97"/>
      <c r="C445" s="97"/>
      <c r="D445" s="97"/>
      <c r="E445" s="97"/>
      <c r="F445" s="97"/>
      <c r="G445" s="97"/>
      <c r="H445" s="97"/>
      <c r="I445" s="97"/>
      <c r="J445" s="97"/>
      <c r="K445" s="97"/>
    </row>
    <row r="446" spans="1:11" ht="13.5" hidden="1" thickBot="1">
      <c r="A446" s="52" t="s">
        <v>211</v>
      </c>
      <c r="B446" s="25"/>
      <c r="C446" s="25"/>
      <c r="D446" s="25"/>
      <c r="E446" s="25"/>
      <c r="F446" s="25"/>
      <c r="G446" s="25"/>
      <c r="H446" s="25"/>
      <c r="I446" s="25"/>
      <c r="J446" s="25"/>
      <c r="K446" s="25"/>
    </row>
    <row r="447" spans="1:11" ht="20.25" hidden="1">
      <c r="A447" s="153" t="s">
        <v>125</v>
      </c>
      <c r="B447" s="153"/>
      <c r="C447" s="153"/>
      <c r="D447" s="153"/>
      <c r="E447" s="153"/>
      <c r="F447" s="153"/>
      <c r="G447" s="153"/>
      <c r="H447" s="153"/>
      <c r="I447" s="153"/>
      <c r="J447" s="153"/>
      <c r="K447" s="153"/>
    </row>
    <row r="448" spans="1:11" hidden="1">
      <c r="A448"/>
      <c r="B448"/>
      <c r="C448"/>
      <c r="D448"/>
      <c r="E448"/>
      <c r="F448"/>
      <c r="G448"/>
      <c r="H448"/>
      <c r="I448"/>
      <c r="J448"/>
      <c r="K448"/>
    </row>
    <row r="449" spans="1:11" hidden="1">
      <c r="A449" s="98" t="s">
        <v>310</v>
      </c>
      <c r="B449" s="94"/>
      <c r="C449" s="98" t="s">
        <v>311</v>
      </c>
      <c r="D449" s="94"/>
      <c r="E449" s="98" t="s">
        <v>312</v>
      </c>
      <c r="F449" s="154"/>
      <c r="G449" s="155"/>
      <c r="H449" s="155"/>
      <c r="I449" s="155"/>
      <c r="J449" s="155"/>
      <c r="K449" s="156"/>
    </row>
    <row r="450" spans="1:11" hidden="1">
      <c r="A450" s="157" t="s">
        <v>313</v>
      </c>
      <c r="B450" s="158"/>
      <c r="C450" s="157" t="s">
        <v>314</v>
      </c>
      <c r="D450" s="159"/>
      <c r="E450" s="159"/>
      <c r="F450" s="159"/>
      <c r="G450" s="159"/>
      <c r="H450" s="159"/>
      <c r="I450" s="159"/>
      <c r="J450" s="159"/>
      <c r="K450" s="158"/>
    </row>
    <row r="451" spans="1:11" hidden="1">
      <c r="A451" s="152"/>
      <c r="B451" s="152"/>
      <c r="C451" s="152"/>
      <c r="D451" s="152"/>
      <c r="E451" s="152"/>
      <c r="F451" s="152"/>
      <c r="G451" s="152"/>
      <c r="H451" s="152"/>
      <c r="I451" s="152"/>
      <c r="J451" s="152"/>
      <c r="K451" s="152"/>
    </row>
    <row r="452" spans="1:11" hidden="1">
      <c r="A452" s="152"/>
      <c r="B452" s="152"/>
      <c r="C452" s="152"/>
      <c r="D452" s="152"/>
      <c r="E452" s="152"/>
      <c r="F452" s="152"/>
      <c r="G452" s="152"/>
      <c r="H452" s="152"/>
      <c r="I452" s="152"/>
      <c r="J452" s="152"/>
      <c r="K452" s="152"/>
    </row>
    <row r="453" spans="1:11" hidden="1">
      <c r="A453" s="152"/>
      <c r="B453" s="152"/>
      <c r="C453" s="152"/>
      <c r="D453" s="152"/>
      <c r="E453" s="152"/>
      <c r="F453" s="152"/>
      <c r="G453" s="152"/>
      <c r="H453" s="152"/>
      <c r="I453" s="152"/>
      <c r="J453" s="152"/>
      <c r="K453" s="152"/>
    </row>
    <row r="454" spans="1:11" hidden="1">
      <c r="A454" s="152"/>
      <c r="B454" s="152"/>
      <c r="C454" s="152"/>
      <c r="D454" s="152"/>
      <c r="E454" s="152"/>
      <c r="F454" s="152"/>
      <c r="G454" s="152"/>
      <c r="H454" s="152"/>
      <c r="I454" s="152"/>
      <c r="J454" s="152"/>
      <c r="K454" s="152"/>
    </row>
    <row r="455" spans="1:11" hidden="1">
      <c r="A455" s="152"/>
      <c r="B455" s="152"/>
      <c r="C455" s="152"/>
      <c r="D455" s="152"/>
      <c r="E455" s="152"/>
      <c r="F455" s="152"/>
      <c r="G455" s="152"/>
      <c r="H455" s="152"/>
      <c r="I455" s="152"/>
      <c r="J455" s="152"/>
      <c r="K455" s="152"/>
    </row>
    <row r="456" spans="1:11" hidden="1">
      <c r="A456" s="152"/>
      <c r="B456" s="152"/>
      <c r="C456" s="152"/>
      <c r="D456" s="152"/>
      <c r="E456" s="152"/>
      <c r="F456" s="152"/>
      <c r="G456" s="152"/>
      <c r="H456" s="152"/>
      <c r="I456" s="152"/>
      <c r="J456" s="152"/>
      <c r="K456" s="152"/>
    </row>
    <row r="457" spans="1:11" hidden="1">
      <c r="A457" s="152"/>
      <c r="B457" s="152"/>
      <c r="C457" s="152"/>
      <c r="D457" s="152"/>
      <c r="E457" s="152"/>
      <c r="F457" s="152"/>
      <c r="G457" s="152"/>
      <c r="H457" s="152"/>
      <c r="I457" s="152"/>
      <c r="J457" s="152"/>
      <c r="K457" s="152"/>
    </row>
    <row r="458" spans="1:11" hidden="1">
      <c r="A458" s="152"/>
      <c r="B458" s="152"/>
      <c r="C458" s="152"/>
      <c r="D458" s="152"/>
      <c r="E458" s="152"/>
      <c r="F458" s="152"/>
      <c r="G458" s="152"/>
      <c r="H458" s="152"/>
      <c r="I458" s="152"/>
      <c r="J458" s="152"/>
      <c r="K458" s="152"/>
    </row>
    <row r="459" spans="1:11" hidden="1">
      <c r="A459" s="152"/>
      <c r="B459" s="152"/>
      <c r="C459" s="152"/>
      <c r="D459" s="152"/>
      <c r="E459" s="152"/>
      <c r="F459" s="152"/>
      <c r="G459" s="152"/>
      <c r="H459" s="152"/>
      <c r="I459" s="152"/>
      <c r="J459" s="152"/>
      <c r="K459" s="152"/>
    </row>
    <row r="460" spans="1:11" hidden="1">
      <c r="A460" s="152"/>
      <c r="B460" s="152"/>
      <c r="C460" s="152"/>
      <c r="D460" s="152"/>
      <c r="E460" s="152"/>
      <c r="F460" s="152"/>
      <c r="G460" s="152"/>
      <c r="H460" s="152"/>
      <c r="I460" s="152"/>
      <c r="J460" s="152"/>
      <c r="K460" s="152"/>
    </row>
    <row r="461" spans="1:11" hidden="1">
      <c r="A461"/>
      <c r="B461"/>
      <c r="C461"/>
      <c r="D461"/>
      <c r="E461"/>
      <c r="F461"/>
      <c r="G461"/>
      <c r="H461"/>
      <c r="I461"/>
      <c r="J461"/>
      <c r="K461"/>
    </row>
    <row r="462" spans="1:11" hidden="1">
      <c r="A462" s="98" t="s">
        <v>310</v>
      </c>
      <c r="B462" s="94"/>
      <c r="C462" s="98" t="s">
        <v>311</v>
      </c>
      <c r="D462" s="94"/>
      <c r="E462" s="98" t="s">
        <v>312</v>
      </c>
      <c r="F462" s="154"/>
      <c r="G462" s="155"/>
      <c r="H462" s="155"/>
      <c r="I462" s="155"/>
      <c r="J462" s="155"/>
      <c r="K462" s="156"/>
    </row>
    <row r="463" spans="1:11" hidden="1">
      <c r="A463" s="157" t="s">
        <v>313</v>
      </c>
      <c r="B463" s="158"/>
      <c r="C463" s="157" t="s">
        <v>314</v>
      </c>
      <c r="D463" s="159"/>
      <c r="E463" s="159"/>
      <c r="F463" s="159"/>
      <c r="G463" s="159"/>
      <c r="H463" s="159"/>
      <c r="I463" s="159"/>
      <c r="J463" s="159"/>
      <c r="K463" s="158"/>
    </row>
    <row r="464" spans="1:11" hidden="1">
      <c r="A464" s="152"/>
      <c r="B464" s="152"/>
      <c r="C464" s="152"/>
      <c r="D464" s="152"/>
      <c r="E464" s="152"/>
      <c r="F464" s="152"/>
      <c r="G464" s="152"/>
      <c r="H464" s="152"/>
      <c r="I464" s="152"/>
      <c r="J464" s="152"/>
      <c r="K464" s="152"/>
    </row>
    <row r="465" spans="1:11" hidden="1">
      <c r="A465" s="152"/>
      <c r="B465" s="152"/>
      <c r="C465" s="152"/>
      <c r="D465" s="152"/>
      <c r="E465" s="152"/>
      <c r="F465" s="152"/>
      <c r="G465" s="152"/>
      <c r="H465" s="152"/>
      <c r="I465" s="152"/>
      <c r="J465" s="152"/>
      <c r="K465" s="152"/>
    </row>
    <row r="466" spans="1:11" hidden="1">
      <c r="A466" s="152"/>
      <c r="B466" s="152"/>
      <c r="C466" s="152"/>
      <c r="D466" s="152"/>
      <c r="E466" s="152"/>
      <c r="F466" s="152"/>
      <c r="G466" s="152"/>
      <c r="H466" s="152"/>
      <c r="I466" s="152"/>
      <c r="J466" s="152"/>
      <c r="K466" s="152"/>
    </row>
    <row r="467" spans="1:11" hidden="1">
      <c r="A467" s="152"/>
      <c r="B467" s="152"/>
      <c r="C467" s="152"/>
      <c r="D467" s="152"/>
      <c r="E467" s="152"/>
      <c r="F467" s="152"/>
      <c r="G467" s="152"/>
      <c r="H467" s="152"/>
      <c r="I467" s="152"/>
      <c r="J467" s="152"/>
      <c r="K467" s="152"/>
    </row>
    <row r="468" spans="1:11" hidden="1">
      <c r="A468" s="152"/>
      <c r="B468" s="152"/>
      <c r="C468" s="152"/>
      <c r="D468" s="152"/>
      <c r="E468" s="152"/>
      <c r="F468" s="152"/>
      <c r="G468" s="152"/>
      <c r="H468" s="152"/>
      <c r="I468" s="152"/>
      <c r="J468" s="152"/>
      <c r="K468" s="152"/>
    </row>
    <row r="469" spans="1:11" hidden="1">
      <c r="A469" s="152"/>
      <c r="B469" s="152"/>
      <c r="C469" s="152"/>
      <c r="D469" s="152"/>
      <c r="E469" s="152"/>
      <c r="F469" s="152"/>
      <c r="G469" s="152"/>
      <c r="H469" s="152"/>
      <c r="I469" s="152"/>
      <c r="J469" s="152"/>
      <c r="K469" s="152"/>
    </row>
    <row r="470" spans="1:11" hidden="1">
      <c r="A470" s="152"/>
      <c r="B470" s="152"/>
      <c r="C470" s="152"/>
      <c r="D470" s="152"/>
      <c r="E470" s="152"/>
      <c r="F470" s="152"/>
      <c r="G470" s="152"/>
      <c r="H470" s="152"/>
      <c r="I470" s="152"/>
      <c r="J470" s="152"/>
      <c r="K470" s="152"/>
    </row>
    <row r="471" spans="1:11" hidden="1">
      <c r="A471" s="152"/>
      <c r="B471" s="152"/>
      <c r="C471" s="152"/>
      <c r="D471" s="152"/>
      <c r="E471" s="152"/>
      <c r="F471" s="152"/>
      <c r="G471" s="152"/>
      <c r="H471" s="152"/>
      <c r="I471" s="152"/>
      <c r="J471" s="152"/>
      <c r="K471" s="152"/>
    </row>
    <row r="472" spans="1:11" hidden="1">
      <c r="A472" s="152"/>
      <c r="B472" s="152"/>
      <c r="C472" s="152"/>
      <c r="D472" s="152"/>
      <c r="E472" s="152"/>
      <c r="F472" s="152"/>
      <c r="G472" s="152"/>
      <c r="H472" s="152"/>
      <c r="I472" s="152"/>
      <c r="J472" s="152"/>
      <c r="K472" s="152"/>
    </row>
    <row r="473" spans="1:11" hidden="1">
      <c r="A473" s="152"/>
      <c r="B473" s="152"/>
      <c r="C473" s="152"/>
      <c r="D473" s="152"/>
      <c r="E473" s="152"/>
      <c r="F473" s="152"/>
      <c r="G473" s="152"/>
      <c r="H473" s="152"/>
      <c r="I473" s="152"/>
      <c r="J473" s="152"/>
      <c r="K473" s="152"/>
    </row>
    <row r="474" spans="1:11" hidden="1">
      <c r="A474"/>
      <c r="B474"/>
      <c r="C474"/>
      <c r="D474"/>
      <c r="E474"/>
      <c r="F474"/>
      <c r="G474"/>
      <c r="H474"/>
      <c r="I474"/>
      <c r="J474"/>
      <c r="K474"/>
    </row>
    <row r="475" spans="1:11" hidden="1">
      <c r="A475" s="98" t="s">
        <v>310</v>
      </c>
      <c r="B475" s="94"/>
      <c r="C475" s="98" t="s">
        <v>311</v>
      </c>
      <c r="D475" s="94"/>
      <c r="E475" s="98" t="s">
        <v>312</v>
      </c>
      <c r="F475" s="154"/>
      <c r="G475" s="155"/>
      <c r="H475" s="155"/>
      <c r="I475" s="155"/>
      <c r="J475" s="155"/>
      <c r="K475" s="156"/>
    </row>
    <row r="476" spans="1:11" hidden="1">
      <c r="A476" s="157" t="s">
        <v>313</v>
      </c>
      <c r="B476" s="158"/>
      <c r="C476" s="157" t="s">
        <v>314</v>
      </c>
      <c r="D476" s="159"/>
      <c r="E476" s="159"/>
      <c r="F476" s="159"/>
      <c r="G476" s="159"/>
      <c r="H476" s="159"/>
      <c r="I476" s="159"/>
      <c r="J476" s="159"/>
      <c r="K476" s="158"/>
    </row>
    <row r="477" spans="1:11" hidden="1">
      <c r="A477" s="152"/>
      <c r="B477" s="152"/>
      <c r="C477" s="152"/>
      <c r="D477" s="152"/>
      <c r="E477" s="152"/>
      <c r="F477" s="152"/>
      <c r="G477" s="152"/>
      <c r="H477" s="152"/>
      <c r="I477" s="152"/>
      <c r="J477" s="152"/>
      <c r="K477" s="152"/>
    </row>
    <row r="478" spans="1:11" hidden="1">
      <c r="A478" s="152"/>
      <c r="B478" s="152"/>
      <c r="C478" s="152"/>
      <c r="D478" s="152"/>
      <c r="E478" s="152"/>
      <c r="F478" s="152"/>
      <c r="G478" s="152"/>
      <c r="H478" s="152"/>
      <c r="I478" s="152"/>
      <c r="J478" s="152"/>
      <c r="K478" s="152"/>
    </row>
    <row r="479" spans="1:11" hidden="1">
      <c r="A479" s="152"/>
      <c r="B479" s="152"/>
      <c r="C479" s="152"/>
      <c r="D479" s="152"/>
      <c r="E479" s="152"/>
      <c r="F479" s="152"/>
      <c r="G479" s="152"/>
      <c r="H479" s="152"/>
      <c r="I479" s="152"/>
      <c r="J479" s="152"/>
      <c r="K479" s="152"/>
    </row>
    <row r="480" spans="1:11" hidden="1">
      <c r="A480" s="152"/>
      <c r="B480" s="152"/>
      <c r="C480" s="152"/>
      <c r="D480" s="152"/>
      <c r="E480" s="152"/>
      <c r="F480" s="152"/>
      <c r="G480" s="152"/>
      <c r="H480" s="152"/>
      <c r="I480" s="152"/>
      <c r="J480" s="152"/>
      <c r="K480" s="152"/>
    </row>
    <row r="481" spans="1:11" hidden="1">
      <c r="A481" s="152"/>
      <c r="B481" s="152"/>
      <c r="C481" s="152"/>
      <c r="D481" s="152"/>
      <c r="E481" s="152"/>
      <c r="F481" s="152"/>
      <c r="G481" s="152"/>
      <c r="H481" s="152"/>
      <c r="I481" s="152"/>
      <c r="J481" s="152"/>
      <c r="K481" s="152"/>
    </row>
    <row r="482" spans="1:11" hidden="1">
      <c r="A482" s="152"/>
      <c r="B482" s="152"/>
      <c r="C482" s="152"/>
      <c r="D482" s="152"/>
      <c r="E482" s="152"/>
      <c r="F482" s="152"/>
      <c r="G482" s="152"/>
      <c r="H482" s="152"/>
      <c r="I482" s="152"/>
      <c r="J482" s="152"/>
      <c r="K482" s="152"/>
    </row>
    <row r="483" spans="1:11" hidden="1">
      <c r="A483" s="152"/>
      <c r="B483" s="152"/>
      <c r="C483" s="152"/>
      <c r="D483" s="152"/>
      <c r="E483" s="152"/>
      <c r="F483" s="152"/>
      <c r="G483" s="152"/>
      <c r="H483" s="152"/>
      <c r="I483" s="152"/>
      <c r="J483" s="152"/>
      <c r="K483" s="152"/>
    </row>
    <row r="484" spans="1:11" hidden="1">
      <c r="A484" s="152"/>
      <c r="B484" s="152"/>
      <c r="C484" s="152"/>
      <c r="D484" s="152"/>
      <c r="E484" s="152"/>
      <c r="F484" s="152"/>
      <c r="G484" s="152"/>
      <c r="H484" s="152"/>
      <c r="I484" s="152"/>
      <c r="J484" s="152"/>
      <c r="K484" s="152"/>
    </row>
    <row r="485" spans="1:11" hidden="1">
      <c r="A485" s="152"/>
      <c r="B485" s="152"/>
      <c r="C485" s="152"/>
      <c r="D485" s="152"/>
      <c r="E485" s="152"/>
      <c r="F485" s="152"/>
      <c r="G485" s="152"/>
      <c r="H485" s="152"/>
      <c r="I485" s="152"/>
      <c r="J485" s="152"/>
      <c r="K485" s="152"/>
    </row>
    <row r="486" spans="1:11" hidden="1">
      <c r="A486" s="152"/>
      <c r="B486" s="152"/>
      <c r="C486" s="152"/>
      <c r="D486" s="152"/>
      <c r="E486" s="152"/>
      <c r="F486" s="152"/>
      <c r="G486" s="152"/>
      <c r="H486" s="152"/>
      <c r="I486" s="152"/>
      <c r="J486" s="152"/>
      <c r="K486" s="152"/>
    </row>
    <row r="487" spans="1:11" hidden="1">
      <c r="A487"/>
      <c r="B487"/>
      <c r="C487"/>
      <c r="D487"/>
      <c r="E487"/>
      <c r="F487"/>
      <c r="G487"/>
      <c r="H487"/>
      <c r="I487"/>
      <c r="J487"/>
      <c r="K487"/>
    </row>
    <row r="488" spans="1:11" hidden="1">
      <c r="A488" s="98" t="s">
        <v>310</v>
      </c>
      <c r="B488" s="94"/>
      <c r="C488" s="98" t="s">
        <v>311</v>
      </c>
      <c r="D488" s="94"/>
      <c r="E488" s="98" t="s">
        <v>312</v>
      </c>
      <c r="F488" s="154"/>
      <c r="G488" s="155"/>
      <c r="H488" s="155"/>
      <c r="I488" s="155"/>
      <c r="J488" s="155"/>
      <c r="K488" s="156"/>
    </row>
    <row r="489" spans="1:11" hidden="1">
      <c r="A489" s="157" t="s">
        <v>313</v>
      </c>
      <c r="B489" s="158"/>
      <c r="C489" s="157" t="s">
        <v>314</v>
      </c>
      <c r="D489" s="159"/>
      <c r="E489" s="159"/>
      <c r="F489" s="159"/>
      <c r="G489" s="159"/>
      <c r="H489" s="159"/>
      <c r="I489" s="159"/>
      <c r="J489" s="159"/>
      <c r="K489" s="158"/>
    </row>
    <row r="490" spans="1:11" hidden="1">
      <c r="A490" s="152"/>
      <c r="B490" s="152"/>
      <c r="C490" s="152"/>
      <c r="D490" s="152"/>
      <c r="E490" s="152"/>
      <c r="F490" s="152"/>
      <c r="G490" s="152"/>
      <c r="H490" s="152"/>
      <c r="I490" s="152"/>
      <c r="J490" s="152"/>
      <c r="K490" s="152"/>
    </row>
    <row r="491" spans="1:11" hidden="1">
      <c r="A491" s="152"/>
      <c r="B491" s="152"/>
      <c r="C491" s="152"/>
      <c r="D491" s="152"/>
      <c r="E491" s="152"/>
      <c r="F491" s="152"/>
      <c r="G491" s="152"/>
      <c r="H491" s="152"/>
      <c r="I491" s="152"/>
      <c r="J491" s="152"/>
      <c r="K491" s="152"/>
    </row>
    <row r="492" spans="1:11" hidden="1">
      <c r="A492" s="152"/>
      <c r="B492" s="152"/>
      <c r="C492" s="152"/>
      <c r="D492" s="152"/>
      <c r="E492" s="152"/>
      <c r="F492" s="152"/>
      <c r="G492" s="152"/>
      <c r="H492" s="152"/>
      <c r="I492" s="152"/>
      <c r="J492" s="152"/>
      <c r="K492" s="152"/>
    </row>
    <row r="493" spans="1:11" hidden="1">
      <c r="A493" s="152"/>
      <c r="B493" s="152"/>
      <c r="C493" s="152"/>
      <c r="D493" s="152"/>
      <c r="E493" s="152"/>
      <c r="F493" s="152"/>
      <c r="G493" s="152"/>
      <c r="H493" s="152"/>
      <c r="I493" s="152"/>
      <c r="J493" s="152"/>
      <c r="K493" s="152"/>
    </row>
    <row r="494" spans="1:11" hidden="1">
      <c r="A494" s="152"/>
      <c r="B494" s="152"/>
      <c r="C494" s="152"/>
      <c r="D494" s="152"/>
      <c r="E494" s="152"/>
      <c r="F494" s="152"/>
      <c r="G494" s="152"/>
      <c r="H494" s="152"/>
      <c r="I494" s="152"/>
      <c r="J494" s="152"/>
      <c r="K494" s="152"/>
    </row>
    <row r="495" spans="1:11" hidden="1">
      <c r="A495" s="152"/>
      <c r="B495" s="152"/>
      <c r="C495" s="152"/>
      <c r="D495" s="152"/>
      <c r="E495" s="152"/>
      <c r="F495" s="152"/>
      <c r="G495" s="152"/>
      <c r="H495" s="152"/>
      <c r="I495" s="152"/>
      <c r="J495" s="152"/>
      <c r="K495" s="152"/>
    </row>
    <row r="496" spans="1:11" hidden="1">
      <c r="A496" s="152"/>
      <c r="B496" s="152"/>
      <c r="C496" s="152"/>
      <c r="D496" s="152"/>
      <c r="E496" s="152"/>
      <c r="F496" s="152"/>
      <c r="G496" s="152"/>
      <c r="H496" s="152"/>
      <c r="I496" s="152"/>
      <c r="J496" s="152"/>
      <c r="K496" s="152"/>
    </row>
    <row r="497" spans="1:11" hidden="1">
      <c r="A497" s="152"/>
      <c r="B497" s="152"/>
      <c r="C497" s="152"/>
      <c r="D497" s="152"/>
      <c r="E497" s="152"/>
      <c r="F497" s="152"/>
      <c r="G497" s="152"/>
      <c r="H497" s="152"/>
      <c r="I497" s="152"/>
      <c r="J497" s="152"/>
      <c r="K497" s="152"/>
    </row>
    <row r="498" spans="1:11" hidden="1">
      <c r="A498" s="152"/>
      <c r="B498" s="152"/>
      <c r="C498" s="152"/>
      <c r="D498" s="152"/>
      <c r="E498" s="152"/>
      <c r="F498" s="152"/>
      <c r="G498" s="152"/>
      <c r="H498" s="152"/>
      <c r="I498" s="152"/>
      <c r="J498" s="152"/>
      <c r="K498" s="152"/>
    </row>
    <row r="499" spans="1:11" hidden="1">
      <c r="A499" s="152"/>
      <c r="B499" s="152"/>
      <c r="C499" s="152"/>
      <c r="D499" s="152"/>
      <c r="E499" s="152"/>
      <c r="F499" s="152"/>
      <c r="G499" s="152"/>
      <c r="H499" s="152"/>
      <c r="I499" s="152"/>
      <c r="J499" s="152"/>
      <c r="K499" s="152"/>
    </row>
    <row r="500" spans="1:11" hidden="1">
      <c r="A500"/>
      <c r="B500"/>
      <c r="C500"/>
      <c r="D500"/>
      <c r="E500"/>
      <c r="F500"/>
      <c r="G500"/>
      <c r="H500"/>
      <c r="I500"/>
      <c r="J500"/>
      <c r="K500"/>
    </row>
    <row r="501" spans="1:11" hidden="1">
      <c r="A501" s="98" t="s">
        <v>310</v>
      </c>
      <c r="B501" s="94"/>
      <c r="C501" s="98" t="s">
        <v>311</v>
      </c>
      <c r="D501" s="94"/>
      <c r="E501" s="98" t="s">
        <v>312</v>
      </c>
      <c r="F501" s="154"/>
      <c r="G501" s="155"/>
      <c r="H501" s="155"/>
      <c r="I501" s="155"/>
      <c r="J501" s="155"/>
      <c r="K501" s="156"/>
    </row>
    <row r="502" spans="1:11" hidden="1">
      <c r="A502" s="157" t="s">
        <v>313</v>
      </c>
      <c r="B502" s="158"/>
      <c r="C502" s="157" t="s">
        <v>314</v>
      </c>
      <c r="D502" s="159"/>
      <c r="E502" s="159"/>
      <c r="F502" s="159"/>
      <c r="G502" s="159"/>
      <c r="H502" s="159"/>
      <c r="I502" s="159"/>
      <c r="J502" s="159"/>
      <c r="K502" s="158"/>
    </row>
    <row r="503" spans="1:11" hidden="1">
      <c r="A503" s="152"/>
      <c r="B503" s="152"/>
      <c r="C503" s="152"/>
      <c r="D503" s="152"/>
      <c r="E503" s="152"/>
      <c r="F503" s="152"/>
      <c r="G503" s="152"/>
      <c r="H503" s="152"/>
      <c r="I503" s="152"/>
      <c r="J503" s="152"/>
      <c r="K503" s="152"/>
    </row>
    <row r="504" spans="1:11" hidden="1">
      <c r="A504" s="152"/>
      <c r="B504" s="152"/>
      <c r="C504" s="152"/>
      <c r="D504" s="152"/>
      <c r="E504" s="152"/>
      <c r="F504" s="152"/>
      <c r="G504" s="152"/>
      <c r="H504" s="152"/>
      <c r="I504" s="152"/>
      <c r="J504" s="152"/>
      <c r="K504" s="152"/>
    </row>
    <row r="505" spans="1:11" hidden="1">
      <c r="A505" s="152"/>
      <c r="B505" s="152"/>
      <c r="C505" s="152"/>
      <c r="D505" s="152"/>
      <c r="E505" s="152"/>
      <c r="F505" s="152"/>
      <c r="G505" s="152"/>
      <c r="H505" s="152"/>
      <c r="I505" s="152"/>
      <c r="J505" s="152"/>
      <c r="K505" s="152"/>
    </row>
    <row r="506" spans="1:11" hidden="1">
      <c r="A506" s="152"/>
      <c r="B506" s="152"/>
      <c r="C506" s="152"/>
      <c r="D506" s="152"/>
      <c r="E506" s="152"/>
      <c r="F506" s="152"/>
      <c r="G506" s="152"/>
      <c r="H506" s="152"/>
      <c r="I506" s="152"/>
      <c r="J506" s="152"/>
      <c r="K506" s="152"/>
    </row>
    <row r="507" spans="1:11" hidden="1">
      <c r="A507" s="152"/>
      <c r="B507" s="152"/>
      <c r="C507" s="152"/>
      <c r="D507" s="152"/>
      <c r="E507" s="152"/>
      <c r="F507" s="152"/>
      <c r="G507" s="152"/>
      <c r="H507" s="152"/>
      <c r="I507" s="152"/>
      <c r="J507" s="152"/>
      <c r="K507" s="152"/>
    </row>
    <row r="508" spans="1:11" hidden="1">
      <c r="A508" s="152"/>
      <c r="B508" s="152"/>
      <c r="C508" s="152"/>
      <c r="D508" s="152"/>
      <c r="E508" s="152"/>
      <c r="F508" s="152"/>
      <c r="G508" s="152"/>
      <c r="H508" s="152"/>
      <c r="I508" s="152"/>
      <c r="J508" s="152"/>
      <c r="K508" s="152"/>
    </row>
    <row r="509" spans="1:11" hidden="1">
      <c r="A509" s="152"/>
      <c r="B509" s="152"/>
      <c r="C509" s="152"/>
      <c r="D509" s="152"/>
      <c r="E509" s="152"/>
      <c r="F509" s="152"/>
      <c r="G509" s="152"/>
      <c r="H509" s="152"/>
      <c r="I509" s="152"/>
      <c r="J509" s="152"/>
      <c r="K509" s="152"/>
    </row>
    <row r="510" spans="1:11" hidden="1">
      <c r="A510" s="152"/>
      <c r="B510" s="152"/>
      <c r="C510" s="152"/>
      <c r="D510" s="152"/>
      <c r="E510" s="152"/>
      <c r="F510" s="152"/>
      <c r="G510" s="152"/>
      <c r="H510" s="152"/>
      <c r="I510" s="152"/>
      <c r="J510" s="152"/>
      <c r="K510" s="152"/>
    </row>
    <row r="511" spans="1:11" hidden="1">
      <c r="A511" s="152"/>
      <c r="B511" s="152"/>
      <c r="C511" s="152"/>
      <c r="D511" s="152"/>
      <c r="E511" s="152"/>
      <c r="F511" s="152"/>
      <c r="G511" s="152"/>
      <c r="H511" s="152"/>
      <c r="I511" s="152"/>
      <c r="J511" s="152"/>
      <c r="K511" s="152"/>
    </row>
    <row r="512" spans="1:11" hidden="1">
      <c r="A512" s="152"/>
      <c r="B512" s="152"/>
      <c r="C512" s="152"/>
      <c r="D512" s="152"/>
      <c r="E512" s="152"/>
      <c r="F512" s="152"/>
      <c r="G512" s="152"/>
      <c r="H512" s="152"/>
      <c r="I512" s="152"/>
      <c r="J512" s="152"/>
      <c r="K512" s="152"/>
    </row>
    <row r="513" spans="1:11" hidden="1">
      <c r="A513"/>
      <c r="B513"/>
      <c r="C513"/>
      <c r="D513"/>
      <c r="E513"/>
      <c r="F513"/>
      <c r="G513"/>
      <c r="H513"/>
      <c r="I513"/>
      <c r="J513"/>
      <c r="K513"/>
    </row>
    <row r="514" spans="1:11" hidden="1">
      <c r="A514" s="98" t="s">
        <v>310</v>
      </c>
      <c r="B514" s="94"/>
      <c r="C514" s="98" t="s">
        <v>311</v>
      </c>
      <c r="D514" s="94"/>
      <c r="E514" s="98" t="s">
        <v>312</v>
      </c>
      <c r="F514" s="154"/>
      <c r="G514" s="155"/>
      <c r="H514" s="155"/>
      <c r="I514" s="155"/>
      <c r="J514" s="155"/>
      <c r="K514" s="156"/>
    </row>
    <row r="515" spans="1:11" hidden="1">
      <c r="A515" s="157" t="s">
        <v>313</v>
      </c>
      <c r="B515" s="158"/>
      <c r="C515" s="157" t="s">
        <v>314</v>
      </c>
      <c r="D515" s="159"/>
      <c r="E515" s="159"/>
      <c r="F515" s="159"/>
      <c r="G515" s="159"/>
      <c r="H515" s="159"/>
      <c r="I515" s="159"/>
      <c r="J515" s="159"/>
      <c r="K515" s="158"/>
    </row>
    <row r="516" spans="1:11" hidden="1">
      <c r="A516" s="152"/>
      <c r="B516" s="152"/>
      <c r="C516" s="152"/>
      <c r="D516" s="152"/>
      <c r="E516" s="152"/>
      <c r="F516" s="152"/>
      <c r="G516" s="152"/>
      <c r="H516" s="152"/>
      <c r="I516" s="152"/>
      <c r="J516" s="152"/>
      <c r="K516" s="152"/>
    </row>
    <row r="517" spans="1:11" hidden="1">
      <c r="A517" s="152"/>
      <c r="B517" s="152"/>
      <c r="C517" s="152"/>
      <c r="D517" s="152"/>
      <c r="E517" s="152"/>
      <c r="F517" s="152"/>
      <c r="G517" s="152"/>
      <c r="H517" s="152"/>
      <c r="I517" s="152"/>
      <c r="J517" s="152"/>
      <c r="K517" s="152"/>
    </row>
    <row r="518" spans="1:11" hidden="1">
      <c r="A518" s="152"/>
      <c r="B518" s="152"/>
      <c r="C518" s="152"/>
      <c r="D518" s="152"/>
      <c r="E518" s="152"/>
      <c r="F518" s="152"/>
      <c r="G518" s="152"/>
      <c r="H518" s="152"/>
      <c r="I518" s="152"/>
      <c r="J518" s="152"/>
      <c r="K518" s="152"/>
    </row>
    <row r="519" spans="1:11" hidden="1">
      <c r="A519" s="152"/>
      <c r="B519" s="152"/>
      <c r="C519" s="152"/>
      <c r="D519" s="152"/>
      <c r="E519" s="152"/>
      <c r="F519" s="152"/>
      <c r="G519" s="152"/>
      <c r="H519" s="152"/>
      <c r="I519" s="152"/>
      <c r="J519" s="152"/>
      <c r="K519" s="152"/>
    </row>
    <row r="520" spans="1:11" hidden="1">
      <c r="A520" s="152"/>
      <c r="B520" s="152"/>
      <c r="C520" s="152"/>
      <c r="D520" s="152"/>
      <c r="E520" s="152"/>
      <c r="F520" s="152"/>
      <c r="G520" s="152"/>
      <c r="H520" s="152"/>
      <c r="I520" s="152"/>
      <c r="J520" s="152"/>
      <c r="K520" s="152"/>
    </row>
    <row r="521" spans="1:11" hidden="1">
      <c r="A521" s="152"/>
      <c r="B521" s="152"/>
      <c r="C521" s="152"/>
      <c r="D521" s="152"/>
      <c r="E521" s="152"/>
      <c r="F521" s="152"/>
      <c r="G521" s="152"/>
      <c r="H521" s="152"/>
      <c r="I521" s="152"/>
      <c r="J521" s="152"/>
      <c r="K521" s="152"/>
    </row>
    <row r="522" spans="1:11" hidden="1">
      <c r="A522" s="152"/>
      <c r="B522" s="152"/>
      <c r="C522" s="152"/>
      <c r="D522" s="152"/>
      <c r="E522" s="152"/>
      <c r="F522" s="152"/>
      <c r="G522" s="152"/>
      <c r="H522" s="152"/>
      <c r="I522" s="152"/>
      <c r="J522" s="152"/>
      <c r="K522" s="152"/>
    </row>
    <row r="523" spans="1:11" hidden="1">
      <c r="A523" s="152"/>
      <c r="B523" s="152"/>
      <c r="C523" s="152"/>
      <c r="D523" s="152"/>
      <c r="E523" s="152"/>
      <c r="F523" s="152"/>
      <c r="G523" s="152"/>
      <c r="H523" s="152"/>
      <c r="I523" s="152"/>
      <c r="J523" s="152"/>
      <c r="K523" s="152"/>
    </row>
    <row r="524" spans="1:11" hidden="1">
      <c r="A524" s="152"/>
      <c r="B524" s="152"/>
      <c r="C524" s="152"/>
      <c r="D524" s="152"/>
      <c r="E524" s="152"/>
      <c r="F524" s="152"/>
      <c r="G524" s="152"/>
      <c r="H524" s="152"/>
      <c r="I524" s="152"/>
      <c r="J524" s="152"/>
      <c r="K524" s="152"/>
    </row>
    <row r="525" spans="1:11" hidden="1">
      <c r="A525" s="152"/>
      <c r="B525" s="152"/>
      <c r="C525" s="152"/>
      <c r="D525" s="152"/>
      <c r="E525" s="152"/>
      <c r="F525" s="152"/>
      <c r="G525" s="152"/>
      <c r="H525" s="152"/>
      <c r="I525" s="152"/>
      <c r="J525" s="152"/>
      <c r="K525" s="152"/>
    </row>
    <row r="526" spans="1:11" hidden="1">
      <c r="A526"/>
      <c r="B526"/>
      <c r="C526"/>
      <c r="D526"/>
      <c r="E526"/>
      <c r="F526"/>
      <c r="G526"/>
      <c r="H526"/>
      <c r="I526"/>
      <c r="J526"/>
      <c r="K526"/>
    </row>
    <row r="527" spans="1:11" hidden="1">
      <c r="A527" s="98" t="s">
        <v>310</v>
      </c>
      <c r="B527" s="94"/>
      <c r="C527" s="98" t="s">
        <v>311</v>
      </c>
      <c r="D527" s="94"/>
      <c r="E527" s="98" t="s">
        <v>312</v>
      </c>
      <c r="F527" s="154"/>
      <c r="G527" s="155"/>
      <c r="H527" s="155"/>
      <c r="I527" s="155"/>
      <c r="J527" s="155"/>
      <c r="K527" s="156"/>
    </row>
    <row r="528" spans="1:11" hidden="1">
      <c r="A528" s="157" t="s">
        <v>313</v>
      </c>
      <c r="B528" s="158"/>
      <c r="C528" s="157" t="s">
        <v>314</v>
      </c>
      <c r="D528" s="159"/>
      <c r="E528" s="159"/>
      <c r="F528" s="159"/>
      <c r="G528" s="159"/>
      <c r="H528" s="159"/>
      <c r="I528" s="159"/>
      <c r="J528" s="159"/>
      <c r="K528" s="158"/>
    </row>
    <row r="529" spans="1:11" hidden="1">
      <c r="A529" s="152"/>
      <c r="B529" s="152"/>
      <c r="C529" s="152"/>
      <c r="D529" s="152"/>
      <c r="E529" s="152"/>
      <c r="F529" s="152"/>
      <c r="G529" s="152"/>
      <c r="H529" s="152"/>
      <c r="I529" s="152"/>
      <c r="J529" s="152"/>
      <c r="K529" s="152"/>
    </row>
    <row r="530" spans="1:11" hidden="1">
      <c r="A530" s="152"/>
      <c r="B530" s="152"/>
      <c r="C530" s="152"/>
      <c r="D530" s="152"/>
      <c r="E530" s="152"/>
      <c r="F530" s="152"/>
      <c r="G530" s="152"/>
      <c r="H530" s="152"/>
      <c r="I530" s="152"/>
      <c r="J530" s="152"/>
      <c r="K530" s="152"/>
    </row>
    <row r="531" spans="1:11" hidden="1">
      <c r="A531" s="152"/>
      <c r="B531" s="152"/>
      <c r="C531" s="152"/>
      <c r="D531" s="152"/>
      <c r="E531" s="152"/>
      <c r="F531" s="152"/>
      <c r="G531" s="152"/>
      <c r="H531" s="152"/>
      <c r="I531" s="152"/>
      <c r="J531" s="152"/>
      <c r="K531" s="152"/>
    </row>
    <row r="532" spans="1:11" hidden="1">
      <c r="A532" s="152"/>
      <c r="B532" s="152"/>
      <c r="C532" s="152"/>
      <c r="D532" s="152"/>
      <c r="E532" s="152"/>
      <c r="F532" s="152"/>
      <c r="G532" s="152"/>
      <c r="H532" s="152"/>
      <c r="I532" s="152"/>
      <c r="J532" s="152"/>
      <c r="K532" s="152"/>
    </row>
    <row r="533" spans="1:11" hidden="1">
      <c r="A533" s="152"/>
      <c r="B533" s="152"/>
      <c r="C533" s="152"/>
      <c r="D533" s="152"/>
      <c r="E533" s="152"/>
      <c r="F533" s="152"/>
      <c r="G533" s="152"/>
      <c r="H533" s="152"/>
      <c r="I533" s="152"/>
      <c r="J533" s="152"/>
      <c r="K533" s="152"/>
    </row>
    <row r="534" spans="1:11" hidden="1">
      <c r="A534" s="152"/>
      <c r="B534" s="152"/>
      <c r="C534" s="152"/>
      <c r="D534" s="152"/>
      <c r="E534" s="152"/>
      <c r="F534" s="152"/>
      <c r="G534" s="152"/>
      <c r="H534" s="152"/>
      <c r="I534" s="152"/>
      <c r="J534" s="152"/>
      <c r="K534" s="152"/>
    </row>
    <row r="535" spans="1:11" hidden="1">
      <c r="A535" s="152"/>
      <c r="B535" s="152"/>
      <c r="C535" s="152"/>
      <c r="D535" s="152"/>
      <c r="E535" s="152"/>
      <c r="F535" s="152"/>
      <c r="G535" s="152"/>
      <c r="H535" s="152"/>
      <c r="I535" s="152"/>
      <c r="J535" s="152"/>
      <c r="K535" s="152"/>
    </row>
    <row r="536" spans="1:11" hidden="1">
      <c r="A536" s="152"/>
      <c r="B536" s="152"/>
      <c r="C536" s="152"/>
      <c r="D536" s="152"/>
      <c r="E536" s="152"/>
      <c r="F536" s="152"/>
      <c r="G536" s="152"/>
      <c r="H536" s="152"/>
      <c r="I536" s="152"/>
      <c r="J536" s="152"/>
      <c r="K536" s="152"/>
    </row>
    <row r="537" spans="1:11" hidden="1">
      <c r="A537" s="152"/>
      <c r="B537" s="152"/>
      <c r="C537" s="152"/>
      <c r="D537" s="152"/>
      <c r="E537" s="152"/>
      <c r="F537" s="152"/>
      <c r="G537" s="152"/>
      <c r="H537" s="152"/>
      <c r="I537" s="152"/>
      <c r="J537" s="152"/>
      <c r="K537" s="152"/>
    </row>
    <row r="538" spans="1:11" hidden="1">
      <c r="A538" s="152"/>
      <c r="B538" s="152"/>
      <c r="C538" s="152"/>
      <c r="D538" s="152"/>
      <c r="E538" s="152"/>
      <c r="F538" s="152"/>
      <c r="G538" s="152"/>
      <c r="H538" s="152"/>
      <c r="I538" s="152"/>
      <c r="J538" s="152"/>
      <c r="K538" s="152"/>
    </row>
    <row r="539" spans="1:11" ht="13.5" hidden="1" thickBot="1">
      <c r="A539" s="52" t="s">
        <v>211</v>
      </c>
      <c r="B539" s="25"/>
      <c r="C539" s="25"/>
      <c r="D539" s="25"/>
      <c r="E539" s="25"/>
      <c r="F539" s="25"/>
      <c r="G539" s="25"/>
      <c r="H539" s="25"/>
      <c r="I539" s="25"/>
      <c r="J539" s="25"/>
      <c r="K539" s="25"/>
    </row>
    <row r="540" spans="1:11" ht="20.25" hidden="1">
      <c r="A540" s="153" t="s">
        <v>315</v>
      </c>
      <c r="B540" s="153"/>
      <c r="C540" s="153"/>
      <c r="D540" s="153"/>
      <c r="E540" s="153"/>
      <c r="F540" s="153"/>
      <c r="G540" s="153"/>
      <c r="H540" s="153"/>
      <c r="I540" s="153"/>
      <c r="J540" s="153"/>
      <c r="K540" s="153"/>
    </row>
    <row r="541" spans="1:11" hidden="1">
      <c r="A541"/>
      <c r="B541"/>
      <c r="C541"/>
      <c r="D541"/>
      <c r="E541"/>
      <c r="F541"/>
      <c r="G541"/>
      <c r="H541"/>
      <c r="I541"/>
      <c r="J541"/>
      <c r="K541"/>
    </row>
    <row r="542" spans="1:11" ht="25.5" hidden="1">
      <c r="A542" s="99" t="s">
        <v>316</v>
      </c>
      <c r="B542" s="148"/>
      <c r="C542" s="148"/>
      <c r="D542" s="148"/>
      <c r="E542" s="148"/>
      <c r="F542" s="148"/>
      <c r="G542" s="148"/>
      <c r="H542" s="148"/>
      <c r="I542" s="148"/>
      <c r="J542" s="148"/>
      <c r="K542" s="148"/>
    </row>
    <row r="543" spans="1:11" hidden="1">
      <c r="A543" s="99" t="s">
        <v>317</v>
      </c>
      <c r="B543" s="148"/>
      <c r="C543" s="148"/>
      <c r="D543" s="148"/>
      <c r="E543" s="148"/>
      <c r="F543" s="148"/>
      <c r="G543" s="148"/>
      <c r="H543" s="148"/>
      <c r="I543" s="148"/>
      <c r="J543" s="148"/>
      <c r="K543" s="148"/>
    </row>
    <row r="544" spans="1:11" ht="43.5" hidden="1" customHeight="1">
      <c r="A544" s="99" t="s">
        <v>318</v>
      </c>
      <c r="B544" s="148"/>
      <c r="C544" s="148"/>
      <c r="D544" s="148"/>
      <c r="E544" s="148"/>
      <c r="F544" s="148"/>
      <c r="G544" s="148"/>
      <c r="H544" s="148"/>
      <c r="I544" s="148"/>
      <c r="J544" s="148"/>
      <c r="K544" s="148"/>
    </row>
    <row r="545" spans="1:11" hidden="1">
      <c r="A545" s="99" t="s">
        <v>293</v>
      </c>
      <c r="B545" s="149" t="s">
        <v>319</v>
      </c>
      <c r="C545" s="150"/>
      <c r="D545" s="150"/>
      <c r="E545" s="150"/>
      <c r="F545" s="150"/>
      <c r="G545" s="150"/>
      <c r="H545" s="150"/>
      <c r="I545" s="150"/>
      <c r="J545" s="150"/>
      <c r="K545" s="151"/>
    </row>
    <row r="546" spans="1:11" hidden="1">
      <c r="A546" s="100"/>
      <c r="B546" s="145"/>
      <c r="C546" s="146"/>
      <c r="D546" s="146"/>
      <c r="E546" s="146"/>
      <c r="F546" s="146"/>
      <c r="G546" s="146"/>
      <c r="H546" s="146"/>
      <c r="I546" s="146"/>
      <c r="J546" s="146"/>
      <c r="K546" s="147"/>
    </row>
    <row r="547" spans="1:11" hidden="1">
      <c r="A547" s="100"/>
      <c r="B547" s="145"/>
      <c r="C547" s="146"/>
      <c r="D547" s="146"/>
      <c r="E547" s="146"/>
      <c r="F547" s="146"/>
      <c r="G547" s="146"/>
      <c r="H547" s="146"/>
      <c r="I547" s="146"/>
      <c r="J547" s="146"/>
      <c r="K547" s="147"/>
    </row>
    <row r="548" spans="1:11" hidden="1">
      <c r="A548" s="100"/>
      <c r="B548" s="145"/>
      <c r="C548" s="146"/>
      <c r="D548" s="146"/>
      <c r="E548" s="146"/>
      <c r="F548" s="146"/>
      <c r="G548" s="146"/>
      <c r="H548" s="146"/>
      <c r="I548" s="146"/>
      <c r="J548" s="146"/>
      <c r="K548" s="147"/>
    </row>
    <row r="549" spans="1:11" hidden="1">
      <c r="A549" s="100"/>
      <c r="B549" s="145"/>
      <c r="C549" s="146"/>
      <c r="D549" s="146"/>
      <c r="E549" s="146"/>
      <c r="F549" s="146"/>
      <c r="G549" s="146"/>
      <c r="H549" s="146"/>
      <c r="I549" s="146"/>
      <c r="J549" s="146"/>
      <c r="K549" s="147"/>
    </row>
    <row r="550" spans="1:11" hidden="1">
      <c r="A550" s="100"/>
      <c r="B550" s="145"/>
      <c r="C550" s="146"/>
      <c r="D550" s="146"/>
      <c r="E550" s="146"/>
      <c r="F550" s="146"/>
      <c r="G550" s="146"/>
      <c r="H550" s="146"/>
      <c r="I550" s="146"/>
      <c r="J550" s="146"/>
      <c r="K550" s="147"/>
    </row>
    <row r="551" spans="1:11" hidden="1">
      <c r="A551" s="100"/>
      <c r="B551" s="145"/>
      <c r="C551" s="146"/>
      <c r="D551" s="146"/>
      <c r="E551" s="146"/>
      <c r="F551" s="146"/>
      <c r="G551" s="146"/>
      <c r="H551" s="146"/>
      <c r="I551" s="146"/>
      <c r="J551" s="146"/>
      <c r="K551" s="147"/>
    </row>
    <row r="552" spans="1:11" hidden="1">
      <c r="A552" s="100"/>
      <c r="B552" s="145"/>
      <c r="C552" s="146"/>
      <c r="D552" s="146"/>
      <c r="E552" s="146"/>
      <c r="F552" s="146"/>
      <c r="G552" s="146"/>
      <c r="H552" s="146"/>
      <c r="I552" s="146"/>
      <c r="J552" s="146"/>
      <c r="K552" s="147"/>
    </row>
    <row r="553" spans="1:11" hidden="1">
      <c r="A553" s="100"/>
      <c r="B553" s="145"/>
      <c r="C553" s="146"/>
      <c r="D553" s="146"/>
      <c r="E553" s="146"/>
      <c r="F553" s="146"/>
      <c r="G553" s="146"/>
      <c r="H553" s="146"/>
      <c r="I553" s="146"/>
      <c r="J553" s="146"/>
      <c r="K553" s="147"/>
    </row>
    <row r="554" spans="1:11" hidden="1">
      <c r="A554" s="100"/>
      <c r="B554" s="145"/>
      <c r="C554" s="146"/>
      <c r="D554" s="146"/>
      <c r="E554" s="146"/>
      <c r="F554" s="146"/>
      <c r="G554" s="146"/>
      <c r="H554" s="146"/>
      <c r="I554" s="146"/>
      <c r="J554" s="146"/>
      <c r="K554" s="147"/>
    </row>
    <row r="555" spans="1:11" hidden="1">
      <c r="A555" s="100"/>
      <c r="B555" s="145"/>
      <c r="C555" s="146"/>
      <c r="D555" s="146"/>
      <c r="E555" s="146"/>
      <c r="F555" s="146"/>
      <c r="G555" s="146"/>
      <c r="H555" s="146"/>
      <c r="I555" s="146"/>
      <c r="J555" s="146"/>
      <c r="K555" s="147"/>
    </row>
    <row r="556" spans="1:11" hidden="1">
      <c r="A556" s="100"/>
      <c r="B556" s="145"/>
      <c r="C556" s="146"/>
      <c r="D556" s="146"/>
      <c r="E556" s="146"/>
      <c r="F556" s="146"/>
      <c r="G556" s="146"/>
      <c r="H556" s="146"/>
      <c r="I556" s="146"/>
      <c r="J556" s="146"/>
      <c r="K556" s="147"/>
    </row>
    <row r="557" spans="1:11" hidden="1">
      <c r="A557" s="100"/>
      <c r="B557" s="145"/>
      <c r="C557" s="146"/>
      <c r="D557" s="146"/>
      <c r="E557" s="146"/>
      <c r="F557" s="146"/>
      <c r="G557" s="146"/>
      <c r="H557" s="146"/>
      <c r="I557" s="146"/>
      <c r="J557" s="146"/>
      <c r="K557" s="147"/>
    </row>
    <row r="558" spans="1:11" hidden="1">
      <c r="A558" s="100"/>
      <c r="B558" s="145"/>
      <c r="C558" s="146"/>
      <c r="D558" s="146"/>
      <c r="E558" s="146"/>
      <c r="F558" s="146"/>
      <c r="G558" s="146"/>
      <c r="H558" s="146"/>
      <c r="I558" s="146"/>
      <c r="J558" s="146"/>
      <c r="K558" s="147"/>
    </row>
    <row r="559" spans="1:11" hidden="1">
      <c r="A559" s="100"/>
      <c r="B559" s="145"/>
      <c r="C559" s="146"/>
      <c r="D559" s="146"/>
      <c r="E559" s="146"/>
      <c r="F559" s="146"/>
      <c r="G559" s="146"/>
      <c r="H559" s="146"/>
      <c r="I559" s="146"/>
      <c r="J559" s="146"/>
      <c r="K559" s="147"/>
    </row>
    <row r="560" spans="1:11" hidden="1">
      <c r="A560" s="100"/>
      <c r="B560" s="145"/>
      <c r="C560" s="146"/>
      <c r="D560" s="146"/>
      <c r="E560" s="146"/>
      <c r="F560" s="146"/>
      <c r="G560" s="146"/>
      <c r="H560" s="146"/>
      <c r="I560" s="146"/>
      <c r="J560" s="146"/>
      <c r="K560" s="147"/>
    </row>
    <row r="561" spans="1:11" hidden="1">
      <c r="A561" s="100"/>
      <c r="B561" s="145"/>
      <c r="C561" s="146"/>
      <c r="D561" s="146"/>
      <c r="E561" s="146"/>
      <c r="F561" s="146"/>
      <c r="G561" s="146"/>
      <c r="H561" s="146"/>
      <c r="I561" s="146"/>
      <c r="J561" s="146"/>
      <c r="K561" s="147"/>
    </row>
    <row r="562" spans="1:11" hidden="1">
      <c r="A562" s="100"/>
      <c r="B562" s="145"/>
      <c r="C562" s="146"/>
      <c r="D562" s="146"/>
      <c r="E562" s="146"/>
      <c r="F562" s="146"/>
      <c r="G562" s="146"/>
      <c r="H562" s="146"/>
      <c r="I562" s="146"/>
      <c r="J562" s="146"/>
      <c r="K562" s="147"/>
    </row>
    <row r="563" spans="1:11" hidden="1">
      <c r="A563" s="100"/>
      <c r="B563" s="145"/>
      <c r="C563" s="146"/>
      <c r="D563" s="146"/>
      <c r="E563" s="146"/>
      <c r="F563" s="146"/>
      <c r="G563" s="146"/>
      <c r="H563" s="146"/>
      <c r="I563" s="146"/>
      <c r="J563" s="146"/>
      <c r="K563" s="147"/>
    </row>
    <row r="564" spans="1:11" hidden="1">
      <c r="A564" s="100"/>
      <c r="B564" s="145"/>
      <c r="C564" s="146"/>
      <c r="D564" s="146"/>
      <c r="E564" s="146"/>
      <c r="F564" s="146"/>
      <c r="G564" s="146"/>
      <c r="H564" s="146"/>
      <c r="I564" s="146"/>
      <c r="J564" s="146"/>
      <c r="K564" s="147"/>
    </row>
    <row r="565" spans="1:11" hidden="1">
      <c r="A565" s="100"/>
      <c r="B565" s="145"/>
      <c r="C565" s="146"/>
      <c r="D565" s="146"/>
      <c r="E565" s="146"/>
      <c r="F565" s="146"/>
      <c r="G565" s="146"/>
      <c r="H565" s="146"/>
      <c r="I565" s="146"/>
      <c r="J565" s="146"/>
      <c r="K565" s="147"/>
    </row>
    <row r="566" spans="1:11" hidden="1">
      <c r="A566" s="100"/>
      <c r="B566" s="145"/>
      <c r="C566" s="146"/>
      <c r="D566" s="146"/>
      <c r="E566" s="146"/>
      <c r="F566" s="146"/>
      <c r="G566" s="146"/>
      <c r="H566" s="146"/>
      <c r="I566" s="146"/>
      <c r="J566" s="146"/>
      <c r="K566" s="147"/>
    </row>
    <row r="567" spans="1:11" hidden="1">
      <c r="A567" s="100"/>
      <c r="B567" s="145"/>
      <c r="C567" s="146"/>
      <c r="D567" s="146"/>
      <c r="E567" s="146"/>
      <c r="F567" s="146"/>
      <c r="G567" s="146"/>
      <c r="H567" s="146"/>
      <c r="I567" s="146"/>
      <c r="J567" s="146"/>
      <c r="K567" s="147"/>
    </row>
    <row r="568" spans="1:11" hidden="1">
      <c r="A568" s="100"/>
      <c r="B568" s="145"/>
      <c r="C568" s="146"/>
      <c r="D568" s="146"/>
      <c r="E568" s="146"/>
      <c r="F568" s="146"/>
      <c r="G568" s="146"/>
      <c r="H568" s="146"/>
      <c r="I568" s="146"/>
      <c r="J568" s="146"/>
      <c r="K568" s="147"/>
    </row>
    <row r="569" spans="1:11" hidden="1">
      <c r="A569" s="100"/>
      <c r="B569" s="145"/>
      <c r="C569" s="146"/>
      <c r="D569" s="146"/>
      <c r="E569" s="146"/>
      <c r="F569" s="146"/>
      <c r="G569" s="146"/>
      <c r="H569" s="146"/>
      <c r="I569" s="146"/>
      <c r="J569" s="146"/>
      <c r="K569" s="147"/>
    </row>
    <row r="570" spans="1:11" hidden="1">
      <c r="A570"/>
      <c r="B570"/>
      <c r="C570"/>
      <c r="D570"/>
      <c r="E570"/>
      <c r="F570"/>
      <c r="G570"/>
      <c r="H570"/>
      <c r="I570"/>
      <c r="J570"/>
      <c r="K570"/>
    </row>
    <row r="571" spans="1:11" ht="25.5" hidden="1">
      <c r="A571" s="99" t="s">
        <v>316</v>
      </c>
      <c r="B571" s="148"/>
      <c r="C571" s="148"/>
      <c r="D571" s="148"/>
      <c r="E571" s="148"/>
      <c r="F571" s="148"/>
      <c r="G571" s="148"/>
      <c r="H571" s="148"/>
      <c r="I571" s="148"/>
      <c r="J571" s="148"/>
      <c r="K571" s="148"/>
    </row>
    <row r="572" spans="1:11" hidden="1">
      <c r="A572" s="99" t="s">
        <v>317</v>
      </c>
      <c r="B572" s="148"/>
      <c r="C572" s="148"/>
      <c r="D572" s="148"/>
      <c r="E572" s="148"/>
      <c r="F572" s="148"/>
      <c r="G572" s="148"/>
      <c r="H572" s="148"/>
      <c r="I572" s="148"/>
      <c r="J572" s="148"/>
      <c r="K572" s="148"/>
    </row>
    <row r="573" spans="1:11" ht="43.5" hidden="1" customHeight="1">
      <c r="A573" s="99" t="s">
        <v>318</v>
      </c>
      <c r="B573" s="148"/>
      <c r="C573" s="148"/>
      <c r="D573" s="148"/>
      <c r="E573" s="148"/>
      <c r="F573" s="148"/>
      <c r="G573" s="148"/>
      <c r="H573" s="148"/>
      <c r="I573" s="148"/>
      <c r="J573" s="148"/>
      <c r="K573" s="148"/>
    </row>
    <row r="574" spans="1:11" hidden="1">
      <c r="A574" s="99" t="s">
        <v>293</v>
      </c>
      <c r="B574" s="149" t="s">
        <v>319</v>
      </c>
      <c r="C574" s="150"/>
      <c r="D574" s="150"/>
      <c r="E574" s="150"/>
      <c r="F574" s="150"/>
      <c r="G574" s="150"/>
      <c r="H574" s="150"/>
      <c r="I574" s="150"/>
      <c r="J574" s="150"/>
      <c r="K574" s="151"/>
    </row>
    <row r="575" spans="1:11" hidden="1">
      <c r="A575" s="100"/>
      <c r="B575" s="145"/>
      <c r="C575" s="146"/>
      <c r="D575" s="146"/>
      <c r="E575" s="146"/>
      <c r="F575" s="146"/>
      <c r="G575" s="146"/>
      <c r="H575" s="146"/>
      <c r="I575" s="146"/>
      <c r="J575" s="146"/>
      <c r="K575" s="147"/>
    </row>
    <row r="576" spans="1:11" hidden="1">
      <c r="A576" s="100"/>
      <c r="B576" s="145"/>
      <c r="C576" s="146"/>
      <c r="D576" s="146"/>
      <c r="E576" s="146"/>
      <c r="F576" s="146"/>
      <c r="G576" s="146"/>
      <c r="H576" s="146"/>
      <c r="I576" s="146"/>
      <c r="J576" s="146"/>
      <c r="K576" s="147"/>
    </row>
    <row r="577" spans="1:11" hidden="1">
      <c r="A577" s="100"/>
      <c r="B577" s="145"/>
      <c r="C577" s="146"/>
      <c r="D577" s="146"/>
      <c r="E577" s="146"/>
      <c r="F577" s="146"/>
      <c r="G577" s="146"/>
      <c r="H577" s="146"/>
      <c r="I577" s="146"/>
      <c r="J577" s="146"/>
      <c r="K577" s="147"/>
    </row>
    <row r="578" spans="1:11" hidden="1">
      <c r="A578" s="100"/>
      <c r="B578" s="145"/>
      <c r="C578" s="146"/>
      <c r="D578" s="146"/>
      <c r="E578" s="146"/>
      <c r="F578" s="146"/>
      <c r="G578" s="146"/>
      <c r="H578" s="146"/>
      <c r="I578" s="146"/>
      <c r="J578" s="146"/>
      <c r="K578" s="147"/>
    </row>
    <row r="579" spans="1:11" hidden="1">
      <c r="A579" s="100"/>
      <c r="B579" s="145"/>
      <c r="C579" s="146"/>
      <c r="D579" s="146"/>
      <c r="E579" s="146"/>
      <c r="F579" s="146"/>
      <c r="G579" s="146"/>
      <c r="H579" s="146"/>
      <c r="I579" s="146"/>
      <c r="J579" s="146"/>
      <c r="K579" s="147"/>
    </row>
    <row r="580" spans="1:11" hidden="1">
      <c r="A580" s="100"/>
      <c r="B580" s="145"/>
      <c r="C580" s="146"/>
      <c r="D580" s="146"/>
      <c r="E580" s="146"/>
      <c r="F580" s="146"/>
      <c r="G580" s="146"/>
      <c r="H580" s="146"/>
      <c r="I580" s="146"/>
      <c r="J580" s="146"/>
      <c r="K580" s="147"/>
    </row>
    <row r="581" spans="1:11" hidden="1">
      <c r="A581" s="100"/>
      <c r="B581" s="145"/>
      <c r="C581" s="146"/>
      <c r="D581" s="146"/>
      <c r="E581" s="146"/>
      <c r="F581" s="146"/>
      <c r="G581" s="146"/>
      <c r="H581" s="146"/>
      <c r="I581" s="146"/>
      <c r="J581" s="146"/>
      <c r="K581" s="147"/>
    </row>
    <row r="582" spans="1:11" hidden="1">
      <c r="A582" s="100"/>
      <c r="B582" s="145"/>
      <c r="C582" s="146"/>
      <c r="D582" s="146"/>
      <c r="E582" s="146"/>
      <c r="F582" s="146"/>
      <c r="G582" s="146"/>
      <c r="H582" s="146"/>
      <c r="I582" s="146"/>
      <c r="J582" s="146"/>
      <c r="K582" s="147"/>
    </row>
    <row r="583" spans="1:11" hidden="1">
      <c r="A583" s="100"/>
      <c r="B583" s="145"/>
      <c r="C583" s="146"/>
      <c r="D583" s="146"/>
      <c r="E583" s="146"/>
      <c r="F583" s="146"/>
      <c r="G583" s="146"/>
      <c r="H583" s="146"/>
      <c r="I583" s="146"/>
      <c r="J583" s="146"/>
      <c r="K583" s="147"/>
    </row>
    <row r="584" spans="1:11" hidden="1">
      <c r="A584" s="100"/>
      <c r="B584" s="145"/>
      <c r="C584" s="146"/>
      <c r="D584" s="146"/>
      <c r="E584" s="146"/>
      <c r="F584" s="146"/>
      <c r="G584" s="146"/>
      <c r="H584" s="146"/>
      <c r="I584" s="146"/>
      <c r="J584" s="146"/>
      <c r="K584" s="147"/>
    </row>
    <row r="585" spans="1:11" hidden="1">
      <c r="A585" s="100"/>
      <c r="B585" s="145"/>
      <c r="C585" s="146"/>
      <c r="D585" s="146"/>
      <c r="E585" s="146"/>
      <c r="F585" s="146"/>
      <c r="G585" s="146"/>
      <c r="H585" s="146"/>
      <c r="I585" s="146"/>
      <c r="J585" s="146"/>
      <c r="K585" s="147"/>
    </row>
    <row r="586" spans="1:11" hidden="1">
      <c r="A586" s="100"/>
      <c r="B586" s="145"/>
      <c r="C586" s="146"/>
      <c r="D586" s="146"/>
      <c r="E586" s="146"/>
      <c r="F586" s="146"/>
      <c r="G586" s="146"/>
      <c r="H586" s="146"/>
      <c r="I586" s="146"/>
      <c r="J586" s="146"/>
      <c r="K586" s="147"/>
    </row>
    <row r="587" spans="1:11" hidden="1">
      <c r="A587" s="100"/>
      <c r="B587" s="145"/>
      <c r="C587" s="146"/>
      <c r="D587" s="146"/>
      <c r="E587" s="146"/>
      <c r="F587" s="146"/>
      <c r="G587" s="146"/>
      <c r="H587" s="146"/>
      <c r="I587" s="146"/>
      <c r="J587" s="146"/>
      <c r="K587" s="147"/>
    </row>
    <row r="588" spans="1:11" hidden="1">
      <c r="A588" s="100"/>
      <c r="B588" s="145"/>
      <c r="C588" s="146"/>
      <c r="D588" s="146"/>
      <c r="E588" s="146"/>
      <c r="F588" s="146"/>
      <c r="G588" s="146"/>
      <c r="H588" s="146"/>
      <c r="I588" s="146"/>
      <c r="J588" s="146"/>
      <c r="K588" s="147"/>
    </row>
    <row r="589" spans="1:11" hidden="1">
      <c r="A589" s="100"/>
      <c r="B589" s="145"/>
      <c r="C589" s="146"/>
      <c r="D589" s="146"/>
      <c r="E589" s="146"/>
      <c r="F589" s="146"/>
      <c r="G589" s="146"/>
      <c r="H589" s="146"/>
      <c r="I589" s="146"/>
      <c r="J589" s="146"/>
      <c r="K589" s="147"/>
    </row>
    <row r="590" spans="1:11" hidden="1">
      <c r="A590" s="100"/>
      <c r="B590" s="145"/>
      <c r="C590" s="146"/>
      <c r="D590" s="146"/>
      <c r="E590" s="146"/>
      <c r="F590" s="146"/>
      <c r="G590" s="146"/>
      <c r="H590" s="146"/>
      <c r="I590" s="146"/>
      <c r="J590" s="146"/>
      <c r="K590" s="147"/>
    </row>
    <row r="591" spans="1:11" hidden="1">
      <c r="A591" s="100"/>
      <c r="B591" s="145"/>
      <c r="C591" s="146"/>
      <c r="D591" s="146"/>
      <c r="E591" s="146"/>
      <c r="F591" s="146"/>
      <c r="G591" s="146"/>
      <c r="H591" s="146"/>
      <c r="I591" s="146"/>
      <c r="J591" s="146"/>
      <c r="K591" s="147"/>
    </row>
    <row r="592" spans="1:11" hidden="1">
      <c r="A592" s="100"/>
      <c r="B592" s="145"/>
      <c r="C592" s="146"/>
      <c r="D592" s="146"/>
      <c r="E592" s="146"/>
      <c r="F592" s="146"/>
      <c r="G592" s="146"/>
      <c r="H592" s="146"/>
      <c r="I592" s="146"/>
      <c r="J592" s="146"/>
      <c r="K592" s="147"/>
    </row>
    <row r="593" spans="1:11" hidden="1">
      <c r="A593" s="100"/>
      <c r="B593" s="145"/>
      <c r="C593" s="146"/>
      <c r="D593" s="146"/>
      <c r="E593" s="146"/>
      <c r="F593" s="146"/>
      <c r="G593" s="146"/>
      <c r="H593" s="146"/>
      <c r="I593" s="146"/>
      <c r="J593" s="146"/>
      <c r="K593" s="147"/>
    </row>
    <row r="594" spans="1:11" hidden="1">
      <c r="A594" s="100"/>
      <c r="B594" s="145"/>
      <c r="C594" s="146"/>
      <c r="D594" s="146"/>
      <c r="E594" s="146"/>
      <c r="F594" s="146"/>
      <c r="G594" s="146"/>
      <c r="H594" s="146"/>
      <c r="I594" s="146"/>
      <c r="J594" s="146"/>
      <c r="K594" s="147"/>
    </row>
    <row r="595" spans="1:11" hidden="1">
      <c r="A595" s="100"/>
      <c r="B595" s="145"/>
      <c r="C595" s="146"/>
      <c r="D595" s="146"/>
      <c r="E595" s="146"/>
      <c r="F595" s="146"/>
      <c r="G595" s="146"/>
      <c r="H595" s="146"/>
      <c r="I595" s="146"/>
      <c r="J595" s="146"/>
      <c r="K595" s="147"/>
    </row>
    <row r="596" spans="1:11" hidden="1">
      <c r="A596" s="100"/>
      <c r="B596" s="145"/>
      <c r="C596" s="146"/>
      <c r="D596" s="146"/>
      <c r="E596" s="146"/>
      <c r="F596" s="146"/>
      <c r="G596" s="146"/>
      <c r="H596" s="146"/>
      <c r="I596" s="146"/>
      <c r="J596" s="146"/>
      <c r="K596" s="147"/>
    </row>
    <row r="597" spans="1:11" hidden="1">
      <c r="A597" s="100"/>
      <c r="B597" s="145"/>
      <c r="C597" s="146"/>
      <c r="D597" s="146"/>
      <c r="E597" s="146"/>
      <c r="F597" s="146"/>
      <c r="G597" s="146"/>
      <c r="H597" s="146"/>
      <c r="I597" s="146"/>
      <c r="J597" s="146"/>
      <c r="K597" s="147"/>
    </row>
    <row r="598" spans="1:11" hidden="1">
      <c r="A598" s="100"/>
      <c r="B598" s="145"/>
      <c r="C598" s="146"/>
      <c r="D598" s="146"/>
      <c r="E598" s="146"/>
      <c r="F598" s="146"/>
      <c r="G598" s="146"/>
      <c r="H598" s="146"/>
      <c r="I598" s="146"/>
      <c r="J598" s="146"/>
      <c r="K598" s="147"/>
    </row>
    <row r="599" spans="1:11" hidden="1">
      <c r="A599"/>
      <c r="B599"/>
      <c r="C599"/>
      <c r="D599"/>
      <c r="E599"/>
      <c r="F599"/>
      <c r="G599"/>
      <c r="H599"/>
      <c r="I599"/>
      <c r="J599"/>
      <c r="K599"/>
    </row>
    <row r="600" spans="1:11" ht="25.5" hidden="1">
      <c r="A600" s="99" t="s">
        <v>316</v>
      </c>
      <c r="B600" s="148"/>
      <c r="C600" s="148"/>
      <c r="D600" s="148"/>
      <c r="E600" s="148"/>
      <c r="F600" s="148"/>
      <c r="G600" s="148"/>
      <c r="H600" s="148"/>
      <c r="I600" s="148"/>
      <c r="J600" s="148"/>
      <c r="K600" s="148"/>
    </row>
    <row r="601" spans="1:11" hidden="1">
      <c r="A601" s="99" t="s">
        <v>317</v>
      </c>
      <c r="B601" s="148"/>
      <c r="C601" s="148"/>
      <c r="D601" s="148"/>
      <c r="E601" s="148"/>
      <c r="F601" s="148"/>
      <c r="G601" s="148"/>
      <c r="H601" s="148"/>
      <c r="I601" s="148"/>
      <c r="J601" s="148"/>
      <c r="K601" s="148"/>
    </row>
    <row r="602" spans="1:11" ht="43.5" hidden="1" customHeight="1">
      <c r="A602" s="99" t="s">
        <v>318</v>
      </c>
      <c r="B602" s="148"/>
      <c r="C602" s="148"/>
      <c r="D602" s="148"/>
      <c r="E602" s="148"/>
      <c r="F602" s="148"/>
      <c r="G602" s="148"/>
      <c r="H602" s="148"/>
      <c r="I602" s="148"/>
      <c r="J602" s="148"/>
      <c r="K602" s="148"/>
    </row>
    <row r="603" spans="1:11" hidden="1">
      <c r="A603" s="99" t="s">
        <v>293</v>
      </c>
      <c r="B603" s="149" t="s">
        <v>319</v>
      </c>
      <c r="C603" s="150"/>
      <c r="D603" s="150"/>
      <c r="E603" s="150"/>
      <c r="F603" s="150"/>
      <c r="G603" s="150"/>
      <c r="H603" s="150"/>
      <c r="I603" s="150"/>
      <c r="J603" s="150"/>
      <c r="K603" s="151"/>
    </row>
    <row r="604" spans="1:11" hidden="1">
      <c r="A604" s="100"/>
      <c r="B604" s="145"/>
      <c r="C604" s="146"/>
      <c r="D604" s="146"/>
      <c r="E604" s="146"/>
      <c r="F604" s="146"/>
      <c r="G604" s="146"/>
      <c r="H604" s="146"/>
      <c r="I604" s="146"/>
      <c r="J604" s="146"/>
      <c r="K604" s="147"/>
    </row>
    <row r="605" spans="1:11" hidden="1">
      <c r="A605" s="100"/>
      <c r="B605" s="145"/>
      <c r="C605" s="146"/>
      <c r="D605" s="146"/>
      <c r="E605" s="146"/>
      <c r="F605" s="146"/>
      <c r="G605" s="146"/>
      <c r="H605" s="146"/>
      <c r="I605" s="146"/>
      <c r="J605" s="146"/>
      <c r="K605" s="147"/>
    </row>
    <row r="606" spans="1:11" hidden="1">
      <c r="A606" s="100"/>
      <c r="B606" s="145"/>
      <c r="C606" s="146"/>
      <c r="D606" s="146"/>
      <c r="E606" s="146"/>
      <c r="F606" s="146"/>
      <c r="G606" s="146"/>
      <c r="H606" s="146"/>
      <c r="I606" s="146"/>
      <c r="J606" s="146"/>
      <c r="K606" s="147"/>
    </row>
    <row r="607" spans="1:11" hidden="1">
      <c r="A607" s="100"/>
      <c r="B607" s="145"/>
      <c r="C607" s="146"/>
      <c r="D607" s="146"/>
      <c r="E607" s="146"/>
      <c r="F607" s="146"/>
      <c r="G607" s="146"/>
      <c r="H607" s="146"/>
      <c r="I607" s="146"/>
      <c r="J607" s="146"/>
      <c r="K607" s="147"/>
    </row>
    <row r="608" spans="1:11" hidden="1">
      <c r="A608" s="100"/>
      <c r="B608" s="145"/>
      <c r="C608" s="146"/>
      <c r="D608" s="146"/>
      <c r="E608" s="146"/>
      <c r="F608" s="146"/>
      <c r="G608" s="146"/>
      <c r="H608" s="146"/>
      <c r="I608" s="146"/>
      <c r="J608" s="146"/>
      <c r="K608" s="147"/>
    </row>
    <row r="609" spans="1:11" hidden="1">
      <c r="A609" s="100"/>
      <c r="B609" s="145"/>
      <c r="C609" s="146"/>
      <c r="D609" s="146"/>
      <c r="E609" s="146"/>
      <c r="F609" s="146"/>
      <c r="G609" s="146"/>
      <c r="H609" s="146"/>
      <c r="I609" s="146"/>
      <c r="J609" s="146"/>
      <c r="K609" s="147"/>
    </row>
    <row r="610" spans="1:11" hidden="1">
      <c r="A610" s="100"/>
      <c r="B610" s="145"/>
      <c r="C610" s="146"/>
      <c r="D610" s="146"/>
      <c r="E610" s="146"/>
      <c r="F610" s="146"/>
      <c r="G610" s="146"/>
      <c r="H610" s="146"/>
      <c r="I610" s="146"/>
      <c r="J610" s="146"/>
      <c r="K610" s="147"/>
    </row>
    <row r="611" spans="1:11" hidden="1">
      <c r="A611" s="100"/>
      <c r="B611" s="145"/>
      <c r="C611" s="146"/>
      <c r="D611" s="146"/>
      <c r="E611" s="146"/>
      <c r="F611" s="146"/>
      <c r="G611" s="146"/>
      <c r="H611" s="146"/>
      <c r="I611" s="146"/>
      <c r="J611" s="146"/>
      <c r="K611" s="147"/>
    </row>
    <row r="612" spans="1:11" hidden="1">
      <c r="A612" s="100"/>
      <c r="B612" s="145"/>
      <c r="C612" s="146"/>
      <c r="D612" s="146"/>
      <c r="E612" s="146"/>
      <c r="F612" s="146"/>
      <c r="G612" s="146"/>
      <c r="H612" s="146"/>
      <c r="I612" s="146"/>
      <c r="J612" s="146"/>
      <c r="K612" s="147"/>
    </row>
    <row r="613" spans="1:11" hidden="1">
      <c r="A613" s="100"/>
      <c r="B613" s="145"/>
      <c r="C613" s="146"/>
      <c r="D613" s="146"/>
      <c r="E613" s="146"/>
      <c r="F613" s="146"/>
      <c r="G613" s="146"/>
      <c r="H613" s="146"/>
      <c r="I613" s="146"/>
      <c r="J613" s="146"/>
      <c r="K613" s="147"/>
    </row>
    <row r="614" spans="1:11" hidden="1">
      <c r="A614" s="100"/>
      <c r="B614" s="145"/>
      <c r="C614" s="146"/>
      <c r="D614" s="146"/>
      <c r="E614" s="146"/>
      <c r="F614" s="146"/>
      <c r="G614" s="146"/>
      <c r="H614" s="146"/>
      <c r="I614" s="146"/>
      <c r="J614" s="146"/>
      <c r="K614" s="147"/>
    </row>
    <row r="615" spans="1:11" hidden="1">
      <c r="A615" s="100"/>
      <c r="B615" s="145"/>
      <c r="C615" s="146"/>
      <c r="D615" s="146"/>
      <c r="E615" s="146"/>
      <c r="F615" s="146"/>
      <c r="G615" s="146"/>
      <c r="H615" s="146"/>
      <c r="I615" s="146"/>
      <c r="J615" s="146"/>
      <c r="K615" s="147"/>
    </row>
    <row r="616" spans="1:11" hidden="1">
      <c r="A616" s="100"/>
      <c r="B616" s="145"/>
      <c r="C616" s="146"/>
      <c r="D616" s="146"/>
      <c r="E616" s="146"/>
      <c r="F616" s="146"/>
      <c r="G616" s="146"/>
      <c r="H616" s="146"/>
      <c r="I616" s="146"/>
      <c r="J616" s="146"/>
      <c r="K616" s="147"/>
    </row>
    <row r="617" spans="1:11" hidden="1">
      <c r="A617" s="100"/>
      <c r="B617" s="145"/>
      <c r="C617" s="146"/>
      <c r="D617" s="146"/>
      <c r="E617" s="146"/>
      <c r="F617" s="146"/>
      <c r="G617" s="146"/>
      <c r="H617" s="146"/>
      <c r="I617" s="146"/>
      <c r="J617" s="146"/>
      <c r="K617" s="147"/>
    </row>
    <row r="618" spans="1:11" hidden="1">
      <c r="A618" s="100"/>
      <c r="B618" s="145"/>
      <c r="C618" s="146"/>
      <c r="D618" s="146"/>
      <c r="E618" s="146"/>
      <c r="F618" s="146"/>
      <c r="G618" s="146"/>
      <c r="H618" s="146"/>
      <c r="I618" s="146"/>
      <c r="J618" s="146"/>
      <c r="K618" s="147"/>
    </row>
    <row r="619" spans="1:11" hidden="1">
      <c r="A619" s="100"/>
      <c r="B619" s="145"/>
      <c r="C619" s="146"/>
      <c r="D619" s="146"/>
      <c r="E619" s="146"/>
      <c r="F619" s="146"/>
      <c r="G619" s="146"/>
      <c r="H619" s="146"/>
      <c r="I619" s="146"/>
      <c r="J619" s="146"/>
      <c r="K619" s="147"/>
    </row>
    <row r="620" spans="1:11" hidden="1">
      <c r="A620" s="100"/>
      <c r="B620" s="145"/>
      <c r="C620" s="146"/>
      <c r="D620" s="146"/>
      <c r="E620" s="146"/>
      <c r="F620" s="146"/>
      <c r="G620" s="146"/>
      <c r="H620" s="146"/>
      <c r="I620" s="146"/>
      <c r="J620" s="146"/>
      <c r="K620" s="147"/>
    </row>
    <row r="621" spans="1:11" hidden="1">
      <c r="A621" s="100"/>
      <c r="B621" s="145"/>
      <c r="C621" s="146"/>
      <c r="D621" s="146"/>
      <c r="E621" s="146"/>
      <c r="F621" s="146"/>
      <c r="G621" s="146"/>
      <c r="H621" s="146"/>
      <c r="I621" s="146"/>
      <c r="J621" s="146"/>
      <c r="K621" s="147"/>
    </row>
    <row r="622" spans="1:11" hidden="1">
      <c r="A622" s="100"/>
      <c r="B622" s="145"/>
      <c r="C622" s="146"/>
      <c r="D622" s="146"/>
      <c r="E622" s="146"/>
      <c r="F622" s="146"/>
      <c r="G622" s="146"/>
      <c r="H622" s="146"/>
      <c r="I622" s="146"/>
      <c r="J622" s="146"/>
      <c r="K622" s="147"/>
    </row>
    <row r="623" spans="1:11" hidden="1">
      <c r="A623" s="100"/>
      <c r="B623" s="145"/>
      <c r="C623" s="146"/>
      <c r="D623" s="146"/>
      <c r="E623" s="146"/>
      <c r="F623" s="146"/>
      <c r="G623" s="146"/>
      <c r="H623" s="146"/>
      <c r="I623" s="146"/>
      <c r="J623" s="146"/>
      <c r="K623" s="147"/>
    </row>
    <row r="624" spans="1:11" hidden="1">
      <c r="A624" s="100"/>
      <c r="B624" s="145"/>
      <c r="C624" s="146"/>
      <c r="D624" s="146"/>
      <c r="E624" s="146"/>
      <c r="F624" s="146"/>
      <c r="G624" s="146"/>
      <c r="H624" s="146"/>
      <c r="I624" s="146"/>
      <c r="J624" s="146"/>
      <c r="K624" s="147"/>
    </row>
    <row r="625" spans="1:11" hidden="1">
      <c r="A625" s="100"/>
      <c r="B625" s="145"/>
      <c r="C625" s="146"/>
      <c r="D625" s="146"/>
      <c r="E625" s="146"/>
      <c r="F625" s="146"/>
      <c r="G625" s="146"/>
      <c r="H625" s="146"/>
      <c r="I625" s="146"/>
      <c r="J625" s="146"/>
      <c r="K625" s="147"/>
    </row>
    <row r="626" spans="1:11" hidden="1">
      <c r="A626" s="100"/>
      <c r="B626" s="145"/>
      <c r="C626" s="146"/>
      <c r="D626" s="146"/>
      <c r="E626" s="146"/>
      <c r="F626" s="146"/>
      <c r="G626" s="146"/>
      <c r="H626" s="146"/>
      <c r="I626" s="146"/>
      <c r="J626" s="146"/>
      <c r="K626" s="147"/>
    </row>
    <row r="627" spans="1:11" hidden="1">
      <c r="A627" s="100"/>
      <c r="B627" s="145"/>
      <c r="C627" s="146"/>
      <c r="D627" s="146"/>
      <c r="E627" s="146"/>
      <c r="F627" s="146"/>
      <c r="G627" s="146"/>
      <c r="H627" s="146"/>
      <c r="I627" s="146"/>
      <c r="J627" s="146"/>
      <c r="K627" s="147"/>
    </row>
    <row r="628" spans="1:11" hidden="1">
      <c r="A628"/>
      <c r="B628"/>
      <c r="C628"/>
      <c r="D628"/>
      <c r="E628"/>
      <c r="F628"/>
      <c r="G628"/>
      <c r="H628"/>
      <c r="I628"/>
      <c r="J628"/>
      <c r="K628"/>
    </row>
    <row r="629" spans="1:11" ht="25.5" hidden="1">
      <c r="A629" s="99" t="s">
        <v>316</v>
      </c>
      <c r="B629" s="148"/>
      <c r="C629" s="148"/>
      <c r="D629" s="148"/>
      <c r="E629" s="148"/>
      <c r="F629" s="148"/>
      <c r="G629" s="148"/>
      <c r="H629" s="148"/>
      <c r="I629" s="148"/>
      <c r="J629" s="148"/>
      <c r="K629" s="148"/>
    </row>
    <row r="630" spans="1:11" hidden="1">
      <c r="A630" s="99" t="s">
        <v>317</v>
      </c>
      <c r="B630" s="148"/>
      <c r="C630" s="148"/>
      <c r="D630" s="148"/>
      <c r="E630" s="148"/>
      <c r="F630" s="148"/>
      <c r="G630" s="148"/>
      <c r="H630" s="148"/>
      <c r="I630" s="148"/>
      <c r="J630" s="148"/>
      <c r="K630" s="148"/>
    </row>
    <row r="631" spans="1:11" ht="43.5" hidden="1" customHeight="1">
      <c r="A631" s="99" t="s">
        <v>318</v>
      </c>
      <c r="B631" s="148"/>
      <c r="C631" s="148"/>
      <c r="D631" s="148"/>
      <c r="E631" s="148"/>
      <c r="F631" s="148"/>
      <c r="G631" s="148"/>
      <c r="H631" s="148"/>
      <c r="I631" s="148"/>
      <c r="J631" s="148"/>
      <c r="K631" s="148"/>
    </row>
    <row r="632" spans="1:11" hidden="1">
      <c r="A632" s="99" t="s">
        <v>293</v>
      </c>
      <c r="B632" s="149" t="s">
        <v>319</v>
      </c>
      <c r="C632" s="150"/>
      <c r="D632" s="150"/>
      <c r="E632" s="150"/>
      <c r="F632" s="150"/>
      <c r="G632" s="150"/>
      <c r="H632" s="150"/>
      <c r="I632" s="150"/>
      <c r="J632" s="150"/>
      <c r="K632" s="151"/>
    </row>
    <row r="633" spans="1:11" hidden="1">
      <c r="A633" s="100"/>
      <c r="B633" s="145"/>
      <c r="C633" s="146"/>
      <c r="D633" s="146"/>
      <c r="E633" s="146"/>
      <c r="F633" s="146"/>
      <c r="G633" s="146"/>
      <c r="H633" s="146"/>
      <c r="I633" s="146"/>
      <c r="J633" s="146"/>
      <c r="K633" s="147"/>
    </row>
    <row r="634" spans="1:11" hidden="1">
      <c r="A634" s="100"/>
      <c r="B634" s="145"/>
      <c r="C634" s="146"/>
      <c r="D634" s="146"/>
      <c r="E634" s="146"/>
      <c r="F634" s="146"/>
      <c r="G634" s="146"/>
      <c r="H634" s="146"/>
      <c r="I634" s="146"/>
      <c r="J634" s="146"/>
      <c r="K634" s="147"/>
    </row>
    <row r="635" spans="1:11" hidden="1">
      <c r="A635" s="100"/>
      <c r="B635" s="145"/>
      <c r="C635" s="146"/>
      <c r="D635" s="146"/>
      <c r="E635" s="146"/>
      <c r="F635" s="146"/>
      <c r="G635" s="146"/>
      <c r="H635" s="146"/>
      <c r="I635" s="146"/>
      <c r="J635" s="146"/>
      <c r="K635" s="147"/>
    </row>
    <row r="636" spans="1:11" hidden="1">
      <c r="A636" s="100"/>
      <c r="B636" s="145"/>
      <c r="C636" s="146"/>
      <c r="D636" s="146"/>
      <c r="E636" s="146"/>
      <c r="F636" s="146"/>
      <c r="G636" s="146"/>
      <c r="H636" s="146"/>
      <c r="I636" s="146"/>
      <c r="J636" s="146"/>
      <c r="K636" s="147"/>
    </row>
    <row r="637" spans="1:11" hidden="1">
      <c r="A637" s="100"/>
      <c r="B637" s="145"/>
      <c r="C637" s="146"/>
      <c r="D637" s="146"/>
      <c r="E637" s="146"/>
      <c r="F637" s="146"/>
      <c r="G637" s="146"/>
      <c r="H637" s="146"/>
      <c r="I637" s="146"/>
      <c r="J637" s="146"/>
      <c r="K637" s="147"/>
    </row>
    <row r="638" spans="1:11" hidden="1">
      <c r="A638" s="100"/>
      <c r="B638" s="145"/>
      <c r="C638" s="146"/>
      <c r="D638" s="146"/>
      <c r="E638" s="146"/>
      <c r="F638" s="146"/>
      <c r="G638" s="146"/>
      <c r="H638" s="146"/>
      <c r="I638" s="146"/>
      <c r="J638" s="146"/>
      <c r="K638" s="147"/>
    </row>
    <row r="639" spans="1:11" hidden="1">
      <c r="A639" s="100"/>
      <c r="B639" s="145"/>
      <c r="C639" s="146"/>
      <c r="D639" s="146"/>
      <c r="E639" s="146"/>
      <c r="F639" s="146"/>
      <c r="G639" s="146"/>
      <c r="H639" s="146"/>
      <c r="I639" s="146"/>
      <c r="J639" s="146"/>
      <c r="K639" s="147"/>
    </row>
    <row r="640" spans="1:11" hidden="1">
      <c r="A640" s="100"/>
      <c r="B640" s="145"/>
      <c r="C640" s="146"/>
      <c r="D640" s="146"/>
      <c r="E640" s="146"/>
      <c r="F640" s="146"/>
      <c r="G640" s="146"/>
      <c r="H640" s="146"/>
      <c r="I640" s="146"/>
      <c r="J640" s="146"/>
      <c r="K640" s="147"/>
    </row>
    <row r="641" spans="1:11" hidden="1">
      <c r="A641" s="100"/>
      <c r="B641" s="145"/>
      <c r="C641" s="146"/>
      <c r="D641" s="146"/>
      <c r="E641" s="146"/>
      <c r="F641" s="146"/>
      <c r="G641" s="146"/>
      <c r="H641" s="146"/>
      <c r="I641" s="146"/>
      <c r="J641" s="146"/>
      <c r="K641" s="147"/>
    </row>
    <row r="642" spans="1:11" hidden="1">
      <c r="A642" s="100"/>
      <c r="B642" s="145"/>
      <c r="C642" s="146"/>
      <c r="D642" s="146"/>
      <c r="E642" s="146"/>
      <c r="F642" s="146"/>
      <c r="G642" s="146"/>
      <c r="H642" s="146"/>
      <c r="I642" s="146"/>
      <c r="J642" s="146"/>
      <c r="K642" s="147"/>
    </row>
    <row r="643" spans="1:11" hidden="1">
      <c r="A643" s="100"/>
      <c r="B643" s="145"/>
      <c r="C643" s="146"/>
      <c r="D643" s="146"/>
      <c r="E643" s="146"/>
      <c r="F643" s="146"/>
      <c r="G643" s="146"/>
      <c r="H643" s="146"/>
      <c r="I643" s="146"/>
      <c r="J643" s="146"/>
      <c r="K643" s="147"/>
    </row>
    <row r="644" spans="1:11" hidden="1">
      <c r="A644" s="100"/>
      <c r="B644" s="145"/>
      <c r="C644" s="146"/>
      <c r="D644" s="146"/>
      <c r="E644" s="146"/>
      <c r="F644" s="146"/>
      <c r="G644" s="146"/>
      <c r="H644" s="146"/>
      <c r="I644" s="146"/>
      <c r="J644" s="146"/>
      <c r="K644" s="147"/>
    </row>
    <row r="645" spans="1:11" hidden="1">
      <c r="A645" s="100"/>
      <c r="B645" s="145"/>
      <c r="C645" s="146"/>
      <c r="D645" s="146"/>
      <c r="E645" s="146"/>
      <c r="F645" s="146"/>
      <c r="G645" s="146"/>
      <c r="H645" s="146"/>
      <c r="I645" s="146"/>
      <c r="J645" s="146"/>
      <c r="K645" s="147"/>
    </row>
    <row r="646" spans="1:11" hidden="1">
      <c r="A646" s="100"/>
      <c r="B646" s="145"/>
      <c r="C646" s="146"/>
      <c r="D646" s="146"/>
      <c r="E646" s="146"/>
      <c r="F646" s="146"/>
      <c r="G646" s="146"/>
      <c r="H646" s="146"/>
      <c r="I646" s="146"/>
      <c r="J646" s="146"/>
      <c r="K646" s="147"/>
    </row>
    <row r="647" spans="1:11" hidden="1">
      <c r="A647" s="100"/>
      <c r="B647" s="145"/>
      <c r="C647" s="146"/>
      <c r="D647" s="146"/>
      <c r="E647" s="146"/>
      <c r="F647" s="146"/>
      <c r="G647" s="146"/>
      <c r="H647" s="146"/>
      <c r="I647" s="146"/>
      <c r="J647" s="146"/>
      <c r="K647" s="147"/>
    </row>
    <row r="648" spans="1:11" hidden="1">
      <c r="A648" s="100"/>
      <c r="B648" s="145"/>
      <c r="C648" s="146"/>
      <c r="D648" s="146"/>
      <c r="E648" s="146"/>
      <c r="F648" s="146"/>
      <c r="G648" s="146"/>
      <c r="H648" s="146"/>
      <c r="I648" s="146"/>
      <c r="J648" s="146"/>
      <c r="K648" s="147"/>
    </row>
    <row r="649" spans="1:11" hidden="1">
      <c r="A649" s="100"/>
      <c r="B649" s="145"/>
      <c r="C649" s="146"/>
      <c r="D649" s="146"/>
      <c r="E649" s="146"/>
      <c r="F649" s="146"/>
      <c r="G649" s="146"/>
      <c r="H649" s="146"/>
      <c r="I649" s="146"/>
      <c r="J649" s="146"/>
      <c r="K649" s="147"/>
    </row>
    <row r="650" spans="1:11" hidden="1">
      <c r="A650" s="100"/>
      <c r="B650" s="145"/>
      <c r="C650" s="146"/>
      <c r="D650" s="146"/>
      <c r="E650" s="146"/>
      <c r="F650" s="146"/>
      <c r="G650" s="146"/>
      <c r="H650" s="146"/>
      <c r="I650" s="146"/>
      <c r="J650" s="146"/>
      <c r="K650" s="147"/>
    </row>
    <row r="651" spans="1:11" hidden="1">
      <c r="A651" s="100"/>
      <c r="B651" s="145"/>
      <c r="C651" s="146"/>
      <c r="D651" s="146"/>
      <c r="E651" s="146"/>
      <c r="F651" s="146"/>
      <c r="G651" s="146"/>
      <c r="H651" s="146"/>
      <c r="I651" s="146"/>
      <c r="J651" s="146"/>
      <c r="K651" s="147"/>
    </row>
    <row r="652" spans="1:11" hidden="1">
      <c r="A652" s="100"/>
      <c r="B652" s="145"/>
      <c r="C652" s="146"/>
      <c r="D652" s="146"/>
      <c r="E652" s="146"/>
      <c r="F652" s="146"/>
      <c r="G652" s="146"/>
      <c r="H652" s="146"/>
      <c r="I652" s="146"/>
      <c r="J652" s="146"/>
      <c r="K652" s="147"/>
    </row>
    <row r="653" spans="1:11" hidden="1">
      <c r="A653" s="100"/>
      <c r="B653" s="145"/>
      <c r="C653" s="146"/>
      <c r="D653" s="146"/>
      <c r="E653" s="146"/>
      <c r="F653" s="146"/>
      <c r="G653" s="146"/>
      <c r="H653" s="146"/>
      <c r="I653" s="146"/>
      <c r="J653" s="146"/>
      <c r="K653" s="147"/>
    </row>
    <row r="654" spans="1:11" hidden="1">
      <c r="A654" s="100"/>
      <c r="B654" s="145"/>
      <c r="C654" s="146"/>
      <c r="D654" s="146"/>
      <c r="E654" s="146"/>
      <c r="F654" s="146"/>
      <c r="G654" s="146"/>
      <c r="H654" s="146"/>
      <c r="I654" s="146"/>
      <c r="J654" s="146"/>
      <c r="K654" s="147"/>
    </row>
    <row r="655" spans="1:11" hidden="1">
      <c r="A655" s="100"/>
      <c r="B655" s="145"/>
      <c r="C655" s="146"/>
      <c r="D655" s="146"/>
      <c r="E655" s="146"/>
      <c r="F655" s="146"/>
      <c r="G655" s="146"/>
      <c r="H655" s="146"/>
      <c r="I655" s="146"/>
      <c r="J655" s="146"/>
      <c r="K655" s="147"/>
    </row>
    <row r="656" spans="1:11" hidden="1">
      <c r="A656" s="100"/>
      <c r="B656" s="145"/>
      <c r="C656" s="146"/>
      <c r="D656" s="146"/>
      <c r="E656" s="146"/>
      <c r="F656" s="146"/>
      <c r="G656" s="146"/>
      <c r="H656" s="146"/>
      <c r="I656" s="146"/>
      <c r="J656" s="146"/>
      <c r="K656" s="147"/>
    </row>
    <row r="657" spans="1:11" hidden="1">
      <c r="A657"/>
      <c r="B657"/>
      <c r="C657"/>
      <c r="D657"/>
      <c r="E657"/>
      <c r="F657"/>
      <c r="G657"/>
      <c r="H657"/>
      <c r="I657"/>
      <c r="J657"/>
      <c r="K657"/>
    </row>
    <row r="658" spans="1:11" ht="25.5" hidden="1">
      <c r="A658" s="99" t="s">
        <v>316</v>
      </c>
      <c r="B658" s="148"/>
      <c r="C658" s="148"/>
      <c r="D658" s="148"/>
      <c r="E658" s="148"/>
      <c r="F658" s="148"/>
      <c r="G658" s="148"/>
      <c r="H658" s="148"/>
      <c r="I658" s="148"/>
      <c r="J658" s="148"/>
      <c r="K658" s="148"/>
    </row>
    <row r="659" spans="1:11" hidden="1">
      <c r="A659" s="99" t="s">
        <v>317</v>
      </c>
      <c r="B659" s="148"/>
      <c r="C659" s="148"/>
      <c r="D659" s="148"/>
      <c r="E659" s="148"/>
      <c r="F659" s="148"/>
      <c r="G659" s="148"/>
      <c r="H659" s="148"/>
      <c r="I659" s="148"/>
      <c r="J659" s="148"/>
      <c r="K659" s="148"/>
    </row>
    <row r="660" spans="1:11" ht="43.5" hidden="1" customHeight="1">
      <c r="A660" s="99" t="s">
        <v>318</v>
      </c>
      <c r="B660" s="148"/>
      <c r="C660" s="148"/>
      <c r="D660" s="148"/>
      <c r="E660" s="148"/>
      <c r="F660" s="148"/>
      <c r="G660" s="148"/>
      <c r="H660" s="148"/>
      <c r="I660" s="148"/>
      <c r="J660" s="148"/>
      <c r="K660" s="148"/>
    </row>
    <row r="661" spans="1:11" hidden="1">
      <c r="A661" s="99" t="s">
        <v>293</v>
      </c>
      <c r="B661" s="149" t="s">
        <v>319</v>
      </c>
      <c r="C661" s="150"/>
      <c r="D661" s="150"/>
      <c r="E661" s="150"/>
      <c r="F661" s="150"/>
      <c r="G661" s="150"/>
      <c r="H661" s="150"/>
      <c r="I661" s="150"/>
      <c r="J661" s="150"/>
      <c r="K661" s="151"/>
    </row>
    <row r="662" spans="1:11" hidden="1">
      <c r="A662" s="100"/>
      <c r="B662" s="145"/>
      <c r="C662" s="146"/>
      <c r="D662" s="146"/>
      <c r="E662" s="146"/>
      <c r="F662" s="146"/>
      <c r="G662" s="146"/>
      <c r="H662" s="146"/>
      <c r="I662" s="146"/>
      <c r="J662" s="146"/>
      <c r="K662" s="147"/>
    </row>
    <row r="663" spans="1:11" hidden="1">
      <c r="A663" s="100"/>
      <c r="B663" s="145"/>
      <c r="C663" s="146"/>
      <c r="D663" s="146"/>
      <c r="E663" s="146"/>
      <c r="F663" s="146"/>
      <c r="G663" s="146"/>
      <c r="H663" s="146"/>
      <c r="I663" s="146"/>
      <c r="J663" s="146"/>
      <c r="K663" s="147"/>
    </row>
    <row r="664" spans="1:11" hidden="1">
      <c r="A664" s="100"/>
      <c r="B664" s="145"/>
      <c r="C664" s="146"/>
      <c r="D664" s="146"/>
      <c r="E664" s="146"/>
      <c r="F664" s="146"/>
      <c r="G664" s="146"/>
      <c r="H664" s="146"/>
      <c r="I664" s="146"/>
      <c r="J664" s="146"/>
      <c r="K664" s="147"/>
    </row>
    <row r="665" spans="1:11" hidden="1">
      <c r="A665" s="100"/>
      <c r="B665" s="145"/>
      <c r="C665" s="146"/>
      <c r="D665" s="146"/>
      <c r="E665" s="146"/>
      <c r="F665" s="146"/>
      <c r="G665" s="146"/>
      <c r="H665" s="146"/>
      <c r="I665" s="146"/>
      <c r="J665" s="146"/>
      <c r="K665" s="147"/>
    </row>
    <row r="666" spans="1:11" hidden="1">
      <c r="A666" s="100"/>
      <c r="B666" s="145"/>
      <c r="C666" s="146"/>
      <c r="D666" s="146"/>
      <c r="E666" s="146"/>
      <c r="F666" s="146"/>
      <c r="G666" s="146"/>
      <c r="H666" s="146"/>
      <c r="I666" s="146"/>
      <c r="J666" s="146"/>
      <c r="K666" s="147"/>
    </row>
    <row r="667" spans="1:11" hidden="1">
      <c r="A667" s="100"/>
      <c r="B667" s="145"/>
      <c r="C667" s="146"/>
      <c r="D667" s="146"/>
      <c r="E667" s="146"/>
      <c r="F667" s="146"/>
      <c r="G667" s="146"/>
      <c r="H667" s="146"/>
      <c r="I667" s="146"/>
      <c r="J667" s="146"/>
      <c r="K667" s="147"/>
    </row>
    <row r="668" spans="1:11" hidden="1">
      <c r="A668" s="100"/>
      <c r="B668" s="145"/>
      <c r="C668" s="146"/>
      <c r="D668" s="146"/>
      <c r="E668" s="146"/>
      <c r="F668" s="146"/>
      <c r="G668" s="146"/>
      <c r="H668" s="146"/>
      <c r="I668" s="146"/>
      <c r="J668" s="146"/>
      <c r="K668" s="147"/>
    </row>
    <row r="669" spans="1:11" hidden="1">
      <c r="A669" s="100"/>
      <c r="B669" s="145"/>
      <c r="C669" s="146"/>
      <c r="D669" s="146"/>
      <c r="E669" s="146"/>
      <c r="F669" s="146"/>
      <c r="G669" s="146"/>
      <c r="H669" s="146"/>
      <c r="I669" s="146"/>
      <c r="J669" s="146"/>
      <c r="K669" s="147"/>
    </row>
    <row r="670" spans="1:11" hidden="1">
      <c r="A670" s="100"/>
      <c r="B670" s="145"/>
      <c r="C670" s="146"/>
      <c r="D670" s="146"/>
      <c r="E670" s="146"/>
      <c r="F670" s="146"/>
      <c r="G670" s="146"/>
      <c r="H670" s="146"/>
      <c r="I670" s="146"/>
      <c r="J670" s="146"/>
      <c r="K670" s="147"/>
    </row>
    <row r="671" spans="1:11" hidden="1">
      <c r="A671" s="100"/>
      <c r="B671" s="145"/>
      <c r="C671" s="146"/>
      <c r="D671" s="146"/>
      <c r="E671" s="146"/>
      <c r="F671" s="146"/>
      <c r="G671" s="146"/>
      <c r="H671" s="146"/>
      <c r="I671" s="146"/>
      <c r="J671" s="146"/>
      <c r="K671" s="147"/>
    </row>
    <row r="672" spans="1:11" hidden="1">
      <c r="A672" s="100"/>
      <c r="B672" s="145"/>
      <c r="C672" s="146"/>
      <c r="D672" s="146"/>
      <c r="E672" s="146"/>
      <c r="F672" s="146"/>
      <c r="G672" s="146"/>
      <c r="H672" s="146"/>
      <c r="I672" s="146"/>
      <c r="J672" s="146"/>
      <c r="K672" s="147"/>
    </row>
    <row r="673" spans="1:11" hidden="1">
      <c r="A673" s="100"/>
      <c r="B673" s="145"/>
      <c r="C673" s="146"/>
      <c r="D673" s="146"/>
      <c r="E673" s="146"/>
      <c r="F673" s="146"/>
      <c r="G673" s="146"/>
      <c r="H673" s="146"/>
      <c r="I673" s="146"/>
      <c r="J673" s="146"/>
      <c r="K673" s="147"/>
    </row>
    <row r="674" spans="1:11" hidden="1">
      <c r="A674" s="100"/>
      <c r="B674" s="145"/>
      <c r="C674" s="146"/>
      <c r="D674" s="146"/>
      <c r="E674" s="146"/>
      <c r="F674" s="146"/>
      <c r="G674" s="146"/>
      <c r="H674" s="146"/>
      <c r="I674" s="146"/>
      <c r="J674" s="146"/>
      <c r="K674" s="147"/>
    </row>
    <row r="675" spans="1:11" hidden="1">
      <c r="A675" s="100"/>
      <c r="B675" s="145"/>
      <c r="C675" s="146"/>
      <c r="D675" s="146"/>
      <c r="E675" s="146"/>
      <c r="F675" s="146"/>
      <c r="G675" s="146"/>
      <c r="H675" s="146"/>
      <c r="I675" s="146"/>
      <c r="J675" s="146"/>
      <c r="K675" s="147"/>
    </row>
    <row r="676" spans="1:11" hidden="1">
      <c r="A676" s="100"/>
      <c r="B676" s="145"/>
      <c r="C676" s="146"/>
      <c r="D676" s="146"/>
      <c r="E676" s="146"/>
      <c r="F676" s="146"/>
      <c r="G676" s="146"/>
      <c r="H676" s="146"/>
      <c r="I676" s="146"/>
      <c r="J676" s="146"/>
      <c r="K676" s="147"/>
    </row>
    <row r="677" spans="1:11" hidden="1">
      <c r="A677" s="100"/>
      <c r="B677" s="145"/>
      <c r="C677" s="146"/>
      <c r="D677" s="146"/>
      <c r="E677" s="146"/>
      <c r="F677" s="146"/>
      <c r="G677" s="146"/>
      <c r="H677" s="146"/>
      <c r="I677" s="146"/>
      <c r="J677" s="146"/>
      <c r="K677" s="147"/>
    </row>
    <row r="678" spans="1:11" hidden="1">
      <c r="A678" s="100"/>
      <c r="B678" s="145"/>
      <c r="C678" s="146"/>
      <c r="D678" s="146"/>
      <c r="E678" s="146"/>
      <c r="F678" s="146"/>
      <c r="G678" s="146"/>
      <c r="H678" s="146"/>
      <c r="I678" s="146"/>
      <c r="J678" s="146"/>
      <c r="K678" s="147"/>
    </row>
    <row r="679" spans="1:11" hidden="1">
      <c r="A679" s="100"/>
      <c r="B679" s="145"/>
      <c r="C679" s="146"/>
      <c r="D679" s="146"/>
      <c r="E679" s="146"/>
      <c r="F679" s="146"/>
      <c r="G679" s="146"/>
      <c r="H679" s="146"/>
      <c r="I679" s="146"/>
      <c r="J679" s="146"/>
      <c r="K679" s="147"/>
    </row>
    <row r="680" spans="1:11" hidden="1">
      <c r="A680" s="100"/>
      <c r="B680" s="145"/>
      <c r="C680" s="146"/>
      <c r="D680" s="146"/>
      <c r="E680" s="146"/>
      <c r="F680" s="146"/>
      <c r="G680" s="146"/>
      <c r="H680" s="146"/>
      <c r="I680" s="146"/>
      <c r="J680" s="146"/>
      <c r="K680" s="147"/>
    </row>
    <row r="681" spans="1:11" hidden="1">
      <c r="A681" s="100"/>
      <c r="B681" s="145"/>
      <c r="C681" s="146"/>
      <c r="D681" s="146"/>
      <c r="E681" s="146"/>
      <c r="F681" s="146"/>
      <c r="G681" s="146"/>
      <c r="H681" s="146"/>
      <c r="I681" s="146"/>
      <c r="J681" s="146"/>
      <c r="K681" s="147"/>
    </row>
    <row r="682" spans="1:11" hidden="1">
      <c r="A682" s="100"/>
      <c r="B682" s="145"/>
      <c r="C682" s="146"/>
      <c r="D682" s="146"/>
      <c r="E682" s="146"/>
      <c r="F682" s="146"/>
      <c r="G682" s="146"/>
      <c r="H682" s="146"/>
      <c r="I682" s="146"/>
      <c r="J682" s="146"/>
      <c r="K682" s="147"/>
    </row>
    <row r="683" spans="1:11" hidden="1">
      <c r="A683" s="100"/>
      <c r="B683" s="145"/>
      <c r="C683" s="146"/>
      <c r="D683" s="146"/>
      <c r="E683" s="146"/>
      <c r="F683" s="146"/>
      <c r="G683" s="146"/>
      <c r="H683" s="146"/>
      <c r="I683" s="146"/>
      <c r="J683" s="146"/>
      <c r="K683" s="147"/>
    </row>
    <row r="684" spans="1:11" hidden="1">
      <c r="A684" s="100"/>
      <c r="B684" s="145"/>
      <c r="C684" s="146"/>
      <c r="D684" s="146"/>
      <c r="E684" s="146"/>
      <c r="F684" s="146"/>
      <c r="G684" s="146"/>
      <c r="H684" s="146"/>
      <c r="I684" s="146"/>
      <c r="J684" s="146"/>
      <c r="K684" s="147"/>
    </row>
    <row r="685" spans="1:11" hidden="1">
      <c r="A685" s="100"/>
      <c r="B685" s="145"/>
      <c r="C685" s="146"/>
      <c r="D685" s="146"/>
      <c r="E685" s="146"/>
      <c r="F685" s="146"/>
      <c r="G685" s="146"/>
      <c r="H685" s="146"/>
      <c r="I685" s="146"/>
      <c r="J685" s="146"/>
      <c r="K685" s="147"/>
    </row>
    <row r="686" spans="1:11" hidden="1">
      <c r="A686"/>
      <c r="B686"/>
      <c r="C686"/>
      <c r="D686"/>
      <c r="E686"/>
      <c r="F686"/>
      <c r="G686"/>
      <c r="H686"/>
      <c r="I686"/>
      <c r="J686"/>
      <c r="K686"/>
    </row>
    <row r="687" spans="1:11" ht="25.5" hidden="1">
      <c r="A687" s="99" t="s">
        <v>316</v>
      </c>
      <c r="B687" s="148"/>
      <c r="C687" s="148"/>
      <c r="D687" s="148"/>
      <c r="E687" s="148"/>
      <c r="F687" s="148"/>
      <c r="G687" s="148"/>
      <c r="H687" s="148"/>
      <c r="I687" s="148"/>
      <c r="J687" s="148"/>
      <c r="K687" s="148"/>
    </row>
    <row r="688" spans="1:11" hidden="1">
      <c r="A688" s="99" t="s">
        <v>317</v>
      </c>
      <c r="B688" s="148"/>
      <c r="C688" s="148"/>
      <c r="D688" s="148"/>
      <c r="E688" s="148"/>
      <c r="F688" s="148"/>
      <c r="G688" s="148"/>
      <c r="H688" s="148"/>
      <c r="I688" s="148"/>
      <c r="J688" s="148"/>
      <c r="K688" s="148"/>
    </row>
    <row r="689" spans="1:11" ht="43.5" hidden="1" customHeight="1">
      <c r="A689" s="99" t="s">
        <v>318</v>
      </c>
      <c r="B689" s="148"/>
      <c r="C689" s="148"/>
      <c r="D689" s="148"/>
      <c r="E689" s="148"/>
      <c r="F689" s="148"/>
      <c r="G689" s="148"/>
      <c r="H689" s="148"/>
      <c r="I689" s="148"/>
      <c r="J689" s="148"/>
      <c r="K689" s="148"/>
    </row>
    <row r="690" spans="1:11" hidden="1">
      <c r="A690" s="99" t="s">
        <v>293</v>
      </c>
      <c r="B690" s="149" t="s">
        <v>319</v>
      </c>
      <c r="C690" s="150"/>
      <c r="D690" s="150"/>
      <c r="E690" s="150"/>
      <c r="F690" s="150"/>
      <c r="G690" s="150"/>
      <c r="H690" s="150"/>
      <c r="I690" s="150"/>
      <c r="J690" s="150"/>
      <c r="K690" s="151"/>
    </row>
    <row r="691" spans="1:11" hidden="1">
      <c r="A691" s="100"/>
      <c r="B691" s="145"/>
      <c r="C691" s="146"/>
      <c r="D691" s="146"/>
      <c r="E691" s="146"/>
      <c r="F691" s="146"/>
      <c r="G691" s="146"/>
      <c r="H691" s="146"/>
      <c r="I691" s="146"/>
      <c r="J691" s="146"/>
      <c r="K691" s="147"/>
    </row>
    <row r="692" spans="1:11" hidden="1">
      <c r="A692" s="100"/>
      <c r="B692" s="145"/>
      <c r="C692" s="146"/>
      <c r="D692" s="146"/>
      <c r="E692" s="146"/>
      <c r="F692" s="146"/>
      <c r="G692" s="146"/>
      <c r="H692" s="146"/>
      <c r="I692" s="146"/>
      <c r="J692" s="146"/>
      <c r="K692" s="147"/>
    </row>
    <row r="693" spans="1:11" hidden="1">
      <c r="A693" s="100"/>
      <c r="B693" s="145"/>
      <c r="C693" s="146"/>
      <c r="D693" s="146"/>
      <c r="E693" s="146"/>
      <c r="F693" s="146"/>
      <c r="G693" s="146"/>
      <c r="H693" s="146"/>
      <c r="I693" s="146"/>
      <c r="J693" s="146"/>
      <c r="K693" s="147"/>
    </row>
    <row r="694" spans="1:11" hidden="1">
      <c r="A694" s="100"/>
      <c r="B694" s="145"/>
      <c r="C694" s="146"/>
      <c r="D694" s="146"/>
      <c r="E694" s="146"/>
      <c r="F694" s="146"/>
      <c r="G694" s="146"/>
      <c r="H694" s="146"/>
      <c r="I694" s="146"/>
      <c r="J694" s="146"/>
      <c r="K694" s="147"/>
    </row>
    <row r="695" spans="1:11" hidden="1">
      <c r="A695" s="100"/>
      <c r="B695" s="145"/>
      <c r="C695" s="146"/>
      <c r="D695" s="146"/>
      <c r="E695" s="146"/>
      <c r="F695" s="146"/>
      <c r="G695" s="146"/>
      <c r="H695" s="146"/>
      <c r="I695" s="146"/>
      <c r="J695" s="146"/>
      <c r="K695" s="147"/>
    </row>
    <row r="696" spans="1:11" hidden="1">
      <c r="A696" s="100"/>
      <c r="B696" s="145"/>
      <c r="C696" s="146"/>
      <c r="D696" s="146"/>
      <c r="E696" s="146"/>
      <c r="F696" s="146"/>
      <c r="G696" s="146"/>
      <c r="H696" s="146"/>
      <c r="I696" s="146"/>
      <c r="J696" s="146"/>
      <c r="K696" s="147"/>
    </row>
    <row r="697" spans="1:11" hidden="1">
      <c r="A697" s="100"/>
      <c r="B697" s="145"/>
      <c r="C697" s="146"/>
      <c r="D697" s="146"/>
      <c r="E697" s="146"/>
      <c r="F697" s="146"/>
      <c r="G697" s="146"/>
      <c r="H697" s="146"/>
      <c r="I697" s="146"/>
      <c r="J697" s="146"/>
      <c r="K697" s="147"/>
    </row>
    <row r="698" spans="1:11" hidden="1">
      <c r="A698" s="100"/>
      <c r="B698" s="145"/>
      <c r="C698" s="146"/>
      <c r="D698" s="146"/>
      <c r="E698" s="146"/>
      <c r="F698" s="146"/>
      <c r="G698" s="146"/>
      <c r="H698" s="146"/>
      <c r="I698" s="146"/>
      <c r="J698" s="146"/>
      <c r="K698" s="147"/>
    </row>
    <row r="699" spans="1:11" hidden="1">
      <c r="A699" s="100"/>
      <c r="B699" s="145"/>
      <c r="C699" s="146"/>
      <c r="D699" s="146"/>
      <c r="E699" s="146"/>
      <c r="F699" s="146"/>
      <c r="G699" s="146"/>
      <c r="H699" s="146"/>
      <c r="I699" s="146"/>
      <c r="J699" s="146"/>
      <c r="K699" s="147"/>
    </row>
    <row r="700" spans="1:11" hidden="1">
      <c r="A700" s="100"/>
      <c r="B700" s="145"/>
      <c r="C700" s="146"/>
      <c r="D700" s="146"/>
      <c r="E700" s="146"/>
      <c r="F700" s="146"/>
      <c r="G700" s="146"/>
      <c r="H700" s="146"/>
      <c r="I700" s="146"/>
      <c r="J700" s="146"/>
      <c r="K700" s="147"/>
    </row>
    <row r="701" spans="1:11" hidden="1">
      <c r="A701" s="100"/>
      <c r="B701" s="145"/>
      <c r="C701" s="146"/>
      <c r="D701" s="146"/>
      <c r="E701" s="146"/>
      <c r="F701" s="146"/>
      <c r="G701" s="146"/>
      <c r="H701" s="146"/>
      <c r="I701" s="146"/>
      <c r="J701" s="146"/>
      <c r="K701" s="147"/>
    </row>
    <row r="702" spans="1:11" hidden="1">
      <c r="A702" s="100"/>
      <c r="B702" s="145"/>
      <c r="C702" s="146"/>
      <c r="D702" s="146"/>
      <c r="E702" s="146"/>
      <c r="F702" s="146"/>
      <c r="G702" s="146"/>
      <c r="H702" s="146"/>
      <c r="I702" s="146"/>
      <c r="J702" s="146"/>
      <c r="K702" s="147"/>
    </row>
    <row r="703" spans="1:11" hidden="1">
      <c r="A703" s="100"/>
      <c r="B703" s="145"/>
      <c r="C703" s="146"/>
      <c r="D703" s="146"/>
      <c r="E703" s="146"/>
      <c r="F703" s="146"/>
      <c r="G703" s="146"/>
      <c r="H703" s="146"/>
      <c r="I703" s="146"/>
      <c r="J703" s="146"/>
      <c r="K703" s="147"/>
    </row>
    <row r="704" spans="1:11" hidden="1">
      <c r="A704" s="100"/>
      <c r="B704" s="145"/>
      <c r="C704" s="146"/>
      <c r="D704" s="146"/>
      <c r="E704" s="146"/>
      <c r="F704" s="146"/>
      <c r="G704" s="146"/>
      <c r="H704" s="146"/>
      <c r="I704" s="146"/>
      <c r="J704" s="146"/>
      <c r="K704" s="147"/>
    </row>
    <row r="705" spans="1:11" hidden="1">
      <c r="A705" s="100"/>
      <c r="B705" s="145"/>
      <c r="C705" s="146"/>
      <c r="D705" s="146"/>
      <c r="E705" s="146"/>
      <c r="F705" s="146"/>
      <c r="G705" s="146"/>
      <c r="H705" s="146"/>
      <c r="I705" s="146"/>
      <c r="J705" s="146"/>
      <c r="K705" s="147"/>
    </row>
    <row r="706" spans="1:11" hidden="1">
      <c r="A706" s="100"/>
      <c r="B706" s="145"/>
      <c r="C706" s="146"/>
      <c r="D706" s="146"/>
      <c r="E706" s="146"/>
      <c r="F706" s="146"/>
      <c r="G706" s="146"/>
      <c r="H706" s="146"/>
      <c r="I706" s="146"/>
      <c r="J706" s="146"/>
      <c r="K706" s="147"/>
    </row>
    <row r="707" spans="1:11" hidden="1">
      <c r="A707" s="100"/>
      <c r="B707" s="145"/>
      <c r="C707" s="146"/>
      <c r="D707" s="146"/>
      <c r="E707" s="146"/>
      <c r="F707" s="146"/>
      <c r="G707" s="146"/>
      <c r="H707" s="146"/>
      <c r="I707" s="146"/>
      <c r="J707" s="146"/>
      <c r="K707" s="147"/>
    </row>
    <row r="708" spans="1:11" hidden="1">
      <c r="A708" s="100"/>
      <c r="B708" s="145"/>
      <c r="C708" s="146"/>
      <c r="D708" s="146"/>
      <c r="E708" s="146"/>
      <c r="F708" s="146"/>
      <c r="G708" s="146"/>
      <c r="H708" s="146"/>
      <c r="I708" s="146"/>
      <c r="J708" s="146"/>
      <c r="K708" s="147"/>
    </row>
    <row r="709" spans="1:11" hidden="1">
      <c r="A709" s="100"/>
      <c r="B709" s="145"/>
      <c r="C709" s="146"/>
      <c r="D709" s="146"/>
      <c r="E709" s="146"/>
      <c r="F709" s="146"/>
      <c r="G709" s="146"/>
      <c r="H709" s="146"/>
      <c r="I709" s="146"/>
      <c r="J709" s="146"/>
      <c r="K709" s="147"/>
    </row>
    <row r="710" spans="1:11" hidden="1">
      <c r="A710" s="100"/>
      <c r="B710" s="145"/>
      <c r="C710" s="146"/>
      <c r="D710" s="146"/>
      <c r="E710" s="146"/>
      <c r="F710" s="146"/>
      <c r="G710" s="146"/>
      <c r="H710" s="146"/>
      <c r="I710" s="146"/>
      <c r="J710" s="146"/>
      <c r="K710" s="147"/>
    </row>
    <row r="711" spans="1:11" hidden="1">
      <c r="A711" s="100"/>
      <c r="B711" s="145"/>
      <c r="C711" s="146"/>
      <c r="D711" s="146"/>
      <c r="E711" s="146"/>
      <c r="F711" s="146"/>
      <c r="G711" s="146"/>
      <c r="H711" s="146"/>
      <c r="I711" s="146"/>
      <c r="J711" s="146"/>
      <c r="K711" s="147"/>
    </row>
    <row r="712" spans="1:11" hidden="1">
      <c r="A712" s="100"/>
      <c r="B712" s="145"/>
      <c r="C712" s="146"/>
      <c r="D712" s="146"/>
      <c r="E712" s="146"/>
      <c r="F712" s="146"/>
      <c r="G712" s="146"/>
      <c r="H712" s="146"/>
      <c r="I712" s="146"/>
      <c r="J712" s="146"/>
      <c r="K712" s="147"/>
    </row>
    <row r="713" spans="1:11" hidden="1">
      <c r="A713" s="100"/>
      <c r="B713" s="145"/>
      <c r="C713" s="146"/>
      <c r="D713" s="146"/>
      <c r="E713" s="146"/>
      <c r="F713" s="146"/>
      <c r="G713" s="146"/>
      <c r="H713" s="146"/>
      <c r="I713" s="146"/>
      <c r="J713" s="146"/>
      <c r="K713" s="147"/>
    </row>
    <row r="714" spans="1:11" hidden="1">
      <c r="A714" s="100"/>
      <c r="B714" s="145"/>
      <c r="C714" s="146"/>
      <c r="D714" s="146"/>
      <c r="E714" s="146"/>
      <c r="F714" s="146"/>
      <c r="G714" s="146"/>
      <c r="H714" s="146"/>
      <c r="I714" s="146"/>
      <c r="J714" s="146"/>
      <c r="K714" s="147"/>
    </row>
    <row r="715" spans="1:11" hidden="1">
      <c r="A715"/>
      <c r="B715"/>
      <c r="C715"/>
      <c r="D715"/>
      <c r="E715"/>
      <c r="F715"/>
      <c r="G715"/>
      <c r="H715"/>
      <c r="I715"/>
      <c r="J715"/>
      <c r="K715"/>
    </row>
    <row r="716" spans="1:11" ht="25.5" hidden="1">
      <c r="A716" s="99" t="s">
        <v>316</v>
      </c>
      <c r="B716" s="148"/>
      <c r="C716" s="148"/>
      <c r="D716" s="148"/>
      <c r="E716" s="148"/>
      <c r="F716" s="148"/>
      <c r="G716" s="148"/>
      <c r="H716" s="148"/>
      <c r="I716" s="148"/>
      <c r="J716" s="148"/>
      <c r="K716" s="148"/>
    </row>
    <row r="717" spans="1:11" hidden="1">
      <c r="A717" s="99" t="s">
        <v>317</v>
      </c>
      <c r="B717" s="148"/>
      <c r="C717" s="148"/>
      <c r="D717" s="148"/>
      <c r="E717" s="148"/>
      <c r="F717" s="148"/>
      <c r="G717" s="148"/>
      <c r="H717" s="148"/>
      <c r="I717" s="148"/>
      <c r="J717" s="148"/>
      <c r="K717" s="148"/>
    </row>
    <row r="718" spans="1:11" ht="43.5" hidden="1" customHeight="1">
      <c r="A718" s="99" t="s">
        <v>318</v>
      </c>
      <c r="B718" s="148"/>
      <c r="C718" s="148"/>
      <c r="D718" s="148"/>
      <c r="E718" s="148"/>
      <c r="F718" s="148"/>
      <c r="G718" s="148"/>
      <c r="H718" s="148"/>
      <c r="I718" s="148"/>
      <c r="J718" s="148"/>
      <c r="K718" s="148"/>
    </row>
    <row r="719" spans="1:11" hidden="1">
      <c r="A719" s="99" t="s">
        <v>293</v>
      </c>
      <c r="B719" s="149" t="s">
        <v>319</v>
      </c>
      <c r="C719" s="150"/>
      <c r="D719" s="150"/>
      <c r="E719" s="150"/>
      <c r="F719" s="150"/>
      <c r="G719" s="150"/>
      <c r="H719" s="150"/>
      <c r="I719" s="150"/>
      <c r="J719" s="150"/>
      <c r="K719" s="151"/>
    </row>
    <row r="720" spans="1:11" hidden="1">
      <c r="A720" s="100"/>
      <c r="B720" s="145"/>
      <c r="C720" s="146"/>
      <c r="D720" s="146"/>
      <c r="E720" s="146"/>
      <c r="F720" s="146"/>
      <c r="G720" s="146"/>
      <c r="H720" s="146"/>
      <c r="I720" s="146"/>
      <c r="J720" s="146"/>
      <c r="K720" s="147"/>
    </row>
    <row r="721" spans="1:11" hidden="1">
      <c r="A721" s="100"/>
      <c r="B721" s="145"/>
      <c r="C721" s="146"/>
      <c r="D721" s="146"/>
      <c r="E721" s="146"/>
      <c r="F721" s="146"/>
      <c r="G721" s="146"/>
      <c r="H721" s="146"/>
      <c r="I721" s="146"/>
      <c r="J721" s="146"/>
      <c r="K721" s="147"/>
    </row>
    <row r="722" spans="1:11" hidden="1">
      <c r="A722" s="100"/>
      <c r="B722" s="145"/>
      <c r="C722" s="146"/>
      <c r="D722" s="146"/>
      <c r="E722" s="146"/>
      <c r="F722" s="146"/>
      <c r="G722" s="146"/>
      <c r="H722" s="146"/>
      <c r="I722" s="146"/>
      <c r="J722" s="146"/>
      <c r="K722" s="147"/>
    </row>
    <row r="723" spans="1:11" hidden="1">
      <c r="A723" s="100"/>
      <c r="B723" s="145"/>
      <c r="C723" s="146"/>
      <c r="D723" s="146"/>
      <c r="E723" s="146"/>
      <c r="F723" s="146"/>
      <c r="G723" s="146"/>
      <c r="H723" s="146"/>
      <c r="I723" s="146"/>
      <c r="J723" s="146"/>
      <c r="K723" s="147"/>
    </row>
    <row r="724" spans="1:11" hidden="1">
      <c r="A724" s="100"/>
      <c r="B724" s="145"/>
      <c r="C724" s="146"/>
      <c r="D724" s="146"/>
      <c r="E724" s="146"/>
      <c r="F724" s="146"/>
      <c r="G724" s="146"/>
      <c r="H724" s="146"/>
      <c r="I724" s="146"/>
      <c r="J724" s="146"/>
      <c r="K724" s="147"/>
    </row>
    <row r="725" spans="1:11" hidden="1">
      <c r="A725" s="100"/>
      <c r="B725" s="145"/>
      <c r="C725" s="146"/>
      <c r="D725" s="146"/>
      <c r="E725" s="146"/>
      <c r="F725" s="146"/>
      <c r="G725" s="146"/>
      <c r="H725" s="146"/>
      <c r="I725" s="146"/>
      <c r="J725" s="146"/>
      <c r="K725" s="147"/>
    </row>
    <row r="726" spans="1:11" hidden="1">
      <c r="A726" s="100"/>
      <c r="B726" s="145"/>
      <c r="C726" s="146"/>
      <c r="D726" s="146"/>
      <c r="E726" s="146"/>
      <c r="F726" s="146"/>
      <c r="G726" s="146"/>
      <c r="H726" s="146"/>
      <c r="I726" s="146"/>
      <c r="J726" s="146"/>
      <c r="K726" s="147"/>
    </row>
    <row r="727" spans="1:11" hidden="1">
      <c r="A727" s="100"/>
      <c r="B727" s="145"/>
      <c r="C727" s="146"/>
      <c r="D727" s="146"/>
      <c r="E727" s="146"/>
      <c r="F727" s="146"/>
      <c r="G727" s="146"/>
      <c r="H727" s="146"/>
      <c r="I727" s="146"/>
      <c r="J727" s="146"/>
      <c r="K727" s="147"/>
    </row>
    <row r="728" spans="1:11" hidden="1">
      <c r="A728" s="100"/>
      <c r="B728" s="145"/>
      <c r="C728" s="146"/>
      <c r="D728" s="146"/>
      <c r="E728" s="146"/>
      <c r="F728" s="146"/>
      <c r="G728" s="146"/>
      <c r="H728" s="146"/>
      <c r="I728" s="146"/>
      <c r="J728" s="146"/>
      <c r="K728" s="147"/>
    </row>
    <row r="729" spans="1:11" hidden="1">
      <c r="A729" s="100"/>
      <c r="B729" s="145"/>
      <c r="C729" s="146"/>
      <c r="D729" s="146"/>
      <c r="E729" s="146"/>
      <c r="F729" s="146"/>
      <c r="G729" s="146"/>
      <c r="H729" s="146"/>
      <c r="I729" s="146"/>
      <c r="J729" s="146"/>
      <c r="K729" s="147"/>
    </row>
    <row r="730" spans="1:11" hidden="1">
      <c r="A730" s="100"/>
      <c r="B730" s="145"/>
      <c r="C730" s="146"/>
      <c r="D730" s="146"/>
      <c r="E730" s="146"/>
      <c r="F730" s="146"/>
      <c r="G730" s="146"/>
      <c r="H730" s="146"/>
      <c r="I730" s="146"/>
      <c r="J730" s="146"/>
      <c r="K730" s="147"/>
    </row>
    <row r="731" spans="1:11" hidden="1">
      <c r="A731" s="100"/>
      <c r="B731" s="145"/>
      <c r="C731" s="146"/>
      <c r="D731" s="146"/>
      <c r="E731" s="146"/>
      <c r="F731" s="146"/>
      <c r="G731" s="146"/>
      <c r="H731" s="146"/>
      <c r="I731" s="146"/>
      <c r="J731" s="146"/>
      <c r="K731" s="147"/>
    </row>
    <row r="732" spans="1:11" hidden="1">
      <c r="A732" s="100"/>
      <c r="B732" s="145"/>
      <c r="C732" s="146"/>
      <c r="D732" s="146"/>
      <c r="E732" s="146"/>
      <c r="F732" s="146"/>
      <c r="G732" s="146"/>
      <c r="H732" s="146"/>
      <c r="I732" s="146"/>
      <c r="J732" s="146"/>
      <c r="K732" s="147"/>
    </row>
    <row r="733" spans="1:11" hidden="1">
      <c r="A733" s="100"/>
      <c r="B733" s="145"/>
      <c r="C733" s="146"/>
      <c r="D733" s="146"/>
      <c r="E733" s="146"/>
      <c r="F733" s="146"/>
      <c r="G733" s="146"/>
      <c r="H733" s="146"/>
      <c r="I733" s="146"/>
      <c r="J733" s="146"/>
      <c r="K733" s="147"/>
    </row>
    <row r="734" spans="1:11" hidden="1">
      <c r="A734" s="100"/>
      <c r="B734" s="145"/>
      <c r="C734" s="146"/>
      <c r="D734" s="146"/>
      <c r="E734" s="146"/>
      <c r="F734" s="146"/>
      <c r="G734" s="146"/>
      <c r="H734" s="146"/>
      <c r="I734" s="146"/>
      <c r="J734" s="146"/>
      <c r="K734" s="147"/>
    </row>
    <row r="735" spans="1:11" hidden="1">
      <c r="A735" s="100"/>
      <c r="B735" s="145"/>
      <c r="C735" s="146"/>
      <c r="D735" s="146"/>
      <c r="E735" s="146"/>
      <c r="F735" s="146"/>
      <c r="G735" s="146"/>
      <c r="H735" s="146"/>
      <c r="I735" s="146"/>
      <c r="J735" s="146"/>
      <c r="K735" s="147"/>
    </row>
    <row r="736" spans="1:11" hidden="1">
      <c r="A736" s="100"/>
      <c r="B736" s="145"/>
      <c r="C736" s="146"/>
      <c r="D736" s="146"/>
      <c r="E736" s="146"/>
      <c r="F736" s="146"/>
      <c r="G736" s="146"/>
      <c r="H736" s="146"/>
      <c r="I736" s="146"/>
      <c r="J736" s="146"/>
      <c r="K736" s="147"/>
    </row>
    <row r="737" spans="1:11" hidden="1">
      <c r="A737" s="100"/>
      <c r="B737" s="145"/>
      <c r="C737" s="146"/>
      <c r="D737" s="146"/>
      <c r="E737" s="146"/>
      <c r="F737" s="146"/>
      <c r="G737" s="146"/>
      <c r="H737" s="146"/>
      <c r="I737" s="146"/>
      <c r="J737" s="146"/>
      <c r="K737" s="147"/>
    </row>
    <row r="738" spans="1:11" hidden="1">
      <c r="A738" s="100"/>
      <c r="B738" s="145"/>
      <c r="C738" s="146"/>
      <c r="D738" s="146"/>
      <c r="E738" s="146"/>
      <c r="F738" s="146"/>
      <c r="G738" s="146"/>
      <c r="H738" s="146"/>
      <c r="I738" s="146"/>
      <c r="J738" s="146"/>
      <c r="K738" s="147"/>
    </row>
    <row r="739" spans="1:11" hidden="1">
      <c r="A739" s="100"/>
      <c r="B739" s="145"/>
      <c r="C739" s="146"/>
      <c r="D739" s="146"/>
      <c r="E739" s="146"/>
      <c r="F739" s="146"/>
      <c r="G739" s="146"/>
      <c r="H739" s="146"/>
      <c r="I739" s="146"/>
      <c r="J739" s="146"/>
      <c r="K739" s="147"/>
    </row>
    <row r="740" spans="1:11" hidden="1">
      <c r="A740" s="100"/>
      <c r="B740" s="145"/>
      <c r="C740" s="146"/>
      <c r="D740" s="146"/>
      <c r="E740" s="146"/>
      <c r="F740" s="146"/>
      <c r="G740" s="146"/>
      <c r="H740" s="146"/>
      <c r="I740" s="146"/>
      <c r="J740" s="146"/>
      <c r="K740" s="147"/>
    </row>
    <row r="741" spans="1:11" hidden="1">
      <c r="A741" s="100"/>
      <c r="B741" s="145"/>
      <c r="C741" s="146"/>
      <c r="D741" s="146"/>
      <c r="E741" s="146"/>
      <c r="F741" s="146"/>
      <c r="G741" s="146"/>
      <c r="H741" s="146"/>
      <c r="I741" s="146"/>
      <c r="J741" s="146"/>
      <c r="K741" s="147"/>
    </row>
    <row r="742" spans="1:11" hidden="1">
      <c r="A742" s="100"/>
      <c r="B742" s="145"/>
      <c r="C742" s="146"/>
      <c r="D742" s="146"/>
      <c r="E742" s="146"/>
      <c r="F742" s="146"/>
      <c r="G742" s="146"/>
      <c r="H742" s="146"/>
      <c r="I742" s="146"/>
      <c r="J742" s="146"/>
      <c r="K742" s="147"/>
    </row>
    <row r="743" spans="1:11" hidden="1">
      <c r="A743" s="100"/>
      <c r="B743" s="145"/>
      <c r="C743" s="146"/>
      <c r="D743" s="146"/>
      <c r="E743" s="146"/>
      <c r="F743" s="146"/>
      <c r="G743" s="146"/>
      <c r="H743" s="146"/>
      <c r="I743" s="146"/>
      <c r="J743" s="146"/>
      <c r="K743" s="147"/>
    </row>
    <row r="744" spans="1:11" ht="13.5" hidden="1" thickBot="1">
      <c r="A744" s="52" t="s">
        <v>211</v>
      </c>
      <c r="B744" s="25"/>
      <c r="C744" s="25"/>
      <c r="D744" s="25"/>
      <c r="E744" s="31"/>
      <c r="F744" s="31"/>
      <c r="G744" s="31"/>
      <c r="H744" s="31"/>
      <c r="I744" s="31"/>
      <c r="J744" s="31"/>
      <c r="K744" s="31"/>
    </row>
    <row r="745" spans="1:11" ht="13.5" hidden="1" thickBot="1">
      <c r="A745" s="25"/>
      <c r="B745" s="25"/>
      <c r="C745" s="25"/>
      <c r="D745" s="25"/>
      <c r="E745" s="25"/>
      <c r="F745" s="25"/>
      <c r="G745" s="25"/>
      <c r="H745" s="25"/>
      <c r="I745" s="25"/>
      <c r="J745" s="25"/>
      <c r="K745" s="25"/>
    </row>
    <row r="746" spans="1:11" ht="13.5" hidden="1" thickBot="1">
      <c r="A746" s="25"/>
      <c r="B746" s="25"/>
      <c r="C746" s="25"/>
      <c r="D746" s="25"/>
      <c r="E746" s="25"/>
      <c r="F746" s="25"/>
      <c r="G746" s="25"/>
      <c r="H746" s="25"/>
      <c r="I746" s="25"/>
      <c r="J746" s="25"/>
      <c r="K746" s="25"/>
    </row>
    <row r="747" spans="1:11" ht="20.25">
      <c r="A747" s="2" t="s">
        <v>98</v>
      </c>
      <c r="B747" s="2"/>
      <c r="C747" s="2"/>
      <c r="D747" s="2"/>
      <c r="E747" s="2"/>
      <c r="F747" s="2"/>
      <c r="G747" s="2"/>
      <c r="H747" s="2"/>
      <c r="I747"/>
      <c r="J747"/>
      <c r="K747"/>
    </row>
    <row r="748" spans="1:11" s="13" customFormat="1">
      <c r="A748" s="6" t="s">
        <v>320</v>
      </c>
      <c r="B748" s="1"/>
      <c r="C748" s="101"/>
      <c r="D748" s="102"/>
      <c r="E748" s="102"/>
      <c r="F748" s="102"/>
      <c r="G748" s="102"/>
      <c r="H748" s="102"/>
      <c r="I748" s="102"/>
      <c r="J748" s="102"/>
      <c r="K748" s="103"/>
    </row>
    <row r="749" spans="1:11" s="13" customFormat="1">
      <c r="A749" s="6"/>
      <c r="B749" s="1"/>
      <c r="C749" s="104"/>
      <c r="D749"/>
      <c r="E749"/>
      <c r="F749"/>
      <c r="G749"/>
      <c r="H749"/>
      <c r="I749"/>
      <c r="J749"/>
      <c r="K749" s="38"/>
    </row>
    <row r="750" spans="1:11" s="13" customFormat="1">
      <c r="A750" s="6"/>
      <c r="B750" s="1"/>
      <c r="C750" s="104"/>
      <c r="D750" s="54" t="s">
        <v>18</v>
      </c>
      <c r="E750" s="55" t="s">
        <v>19</v>
      </c>
      <c r="F750" s="55" t="s">
        <v>20</v>
      </c>
      <c r="G750"/>
      <c r="H750"/>
      <c r="I750"/>
      <c r="J750"/>
      <c r="K750" s="38"/>
    </row>
    <row r="751" spans="1:11" s="13" customFormat="1">
      <c r="A751" s="6"/>
      <c r="B751" s="1"/>
      <c r="C751" s="104"/>
      <c r="D751" s="108">
        <v>160</v>
      </c>
      <c r="E751" s="111">
        <v>415</v>
      </c>
      <c r="F751" s="113">
        <v>129.81975300927624</v>
      </c>
      <c r="G751"/>
      <c r="H751"/>
      <c r="I751"/>
      <c r="J751"/>
      <c r="K751" s="38"/>
    </row>
    <row r="752" spans="1:11" s="13" customFormat="1">
      <c r="A752" s="6"/>
      <c r="B752" s="1"/>
      <c r="C752" s="104"/>
      <c r="D752" s="109">
        <v>135</v>
      </c>
      <c r="E752" s="87">
        <v>804</v>
      </c>
      <c r="F752" s="114">
        <v>361.52762603235527</v>
      </c>
      <c r="G752"/>
      <c r="H752"/>
      <c r="I752"/>
      <c r="J752"/>
      <c r="K752" s="38"/>
    </row>
    <row r="753" spans="1:11" s="13" customFormat="1">
      <c r="A753" s="6"/>
      <c r="B753" s="1"/>
      <c r="C753" s="104"/>
      <c r="D753" s="109">
        <v>179</v>
      </c>
      <c r="E753" s="87">
        <v>1031</v>
      </c>
      <c r="F753" s="114">
        <v>177.910991748649</v>
      </c>
      <c r="G753"/>
      <c r="H753"/>
      <c r="I753"/>
      <c r="J753"/>
      <c r="K753" s="38"/>
    </row>
    <row r="754" spans="1:11" s="13" customFormat="1">
      <c r="A754" s="6"/>
      <c r="B754" s="1"/>
      <c r="C754" s="104"/>
      <c r="D754" s="109">
        <v>177</v>
      </c>
      <c r="E754" s="87">
        <v>597</v>
      </c>
      <c r="F754" s="114">
        <v>71.386540329000397</v>
      </c>
      <c r="G754"/>
      <c r="H754"/>
      <c r="I754"/>
      <c r="J754"/>
      <c r="K754" s="38"/>
    </row>
    <row r="755" spans="1:11" s="13" customFormat="1">
      <c r="A755" s="6"/>
      <c r="B755" s="1"/>
      <c r="C755" s="104"/>
      <c r="D755" s="109">
        <v>225</v>
      </c>
      <c r="E755" s="87">
        <v>330</v>
      </c>
      <c r="F755" s="114">
        <v>3.7913629011496939</v>
      </c>
      <c r="G755"/>
      <c r="H755"/>
      <c r="I755"/>
      <c r="J755"/>
      <c r="K755" s="38"/>
    </row>
    <row r="756" spans="1:11" s="13" customFormat="1">
      <c r="A756" s="6"/>
      <c r="B756" s="1"/>
      <c r="C756" s="104"/>
      <c r="D756" s="109">
        <v>99</v>
      </c>
      <c r="E756" s="87">
        <v>-74</v>
      </c>
      <c r="F756" s="114">
        <v>262.72001055492683</v>
      </c>
      <c r="G756"/>
      <c r="H756"/>
      <c r="I756"/>
      <c r="J756"/>
      <c r="K756" s="38"/>
    </row>
    <row r="757" spans="1:11" s="13" customFormat="1">
      <c r="A757" s="6"/>
      <c r="B757" s="1"/>
      <c r="C757" s="104"/>
      <c r="D757" s="109">
        <v>151</v>
      </c>
      <c r="E757" s="87">
        <v>-31</v>
      </c>
      <c r="F757" s="114">
        <v>46.232250407418761</v>
      </c>
      <c r="G757"/>
      <c r="H757"/>
      <c r="I757"/>
      <c r="J757"/>
      <c r="K757" s="38"/>
    </row>
    <row r="758" spans="1:11" s="13" customFormat="1">
      <c r="A758" s="6"/>
      <c r="B758" s="1"/>
      <c r="C758" s="104"/>
      <c r="D758" s="109">
        <v>166</v>
      </c>
      <c r="E758" s="87">
        <v>80</v>
      </c>
      <c r="F758" s="114"/>
      <c r="G758"/>
      <c r="H758"/>
      <c r="I758"/>
      <c r="J758"/>
      <c r="K758" s="38"/>
    </row>
    <row r="759" spans="1:11" s="13" customFormat="1">
      <c r="A759" s="6"/>
      <c r="B759" s="1"/>
      <c r="C759" s="104"/>
      <c r="D759" s="109">
        <v>101</v>
      </c>
      <c r="E759" s="87">
        <v>279</v>
      </c>
      <c r="F759" s="114"/>
      <c r="G759"/>
      <c r="H759"/>
      <c r="I759"/>
      <c r="J759"/>
      <c r="K759" s="38"/>
    </row>
    <row r="760" spans="1:11" s="13" customFormat="1">
      <c r="A760" s="14"/>
      <c r="C760" s="104"/>
      <c r="D760" s="117">
        <v>156</v>
      </c>
      <c r="E760" s="112">
        <v>-27</v>
      </c>
      <c r="F760" s="118"/>
      <c r="G760" s="11"/>
      <c r="H760" s="11"/>
      <c r="I760" s="11"/>
      <c r="J760" s="11"/>
      <c r="K760" s="62"/>
    </row>
    <row r="761" spans="1:11" s="13" customFormat="1">
      <c r="A761" s="14"/>
      <c r="C761" s="104" t="s">
        <v>321</v>
      </c>
      <c r="D761" s="75">
        <v>154.9</v>
      </c>
      <c r="E761" s="75">
        <v>340.4</v>
      </c>
      <c r="F761" s="107">
        <v>150.48400000000001</v>
      </c>
      <c r="G761" s="11"/>
      <c r="H761" s="11"/>
      <c r="I761" s="11"/>
      <c r="J761" s="11"/>
      <c r="K761" s="62"/>
    </row>
    <row r="762" spans="1:11" s="13" customFormat="1">
      <c r="A762" s="14"/>
      <c r="C762" s="104" t="s">
        <v>322</v>
      </c>
      <c r="D762" s="75">
        <v>37.378999999999998</v>
      </c>
      <c r="E762" s="75">
        <v>377.06400000000002</v>
      </c>
      <c r="F762" s="75">
        <v>127.122</v>
      </c>
      <c r="G762" s="11"/>
      <c r="H762" s="11"/>
      <c r="I762" s="11"/>
      <c r="J762" s="11"/>
      <c r="K762" s="62"/>
    </row>
    <row r="763" spans="1:11" s="13" customFormat="1">
      <c r="A763" s="14"/>
      <c r="C763" s="104" t="s">
        <v>323</v>
      </c>
      <c r="D763" s="75">
        <v>158</v>
      </c>
      <c r="E763" s="75">
        <v>304.5</v>
      </c>
      <c r="F763" s="75">
        <v>129.82</v>
      </c>
      <c r="G763" s="11"/>
      <c r="H763" s="11"/>
      <c r="I763" s="11"/>
      <c r="J763" s="11"/>
      <c r="K763" s="62"/>
    </row>
    <row r="764" spans="1:11" s="13" customFormat="1">
      <c r="A764" s="14"/>
      <c r="C764" s="104"/>
      <c r="D764" s="11"/>
      <c r="E764" s="11"/>
      <c r="F764" s="11"/>
      <c r="G764" s="11"/>
      <c r="H764" s="11"/>
      <c r="I764" s="11"/>
      <c r="J764" s="11"/>
      <c r="K764" s="62"/>
    </row>
    <row r="765" spans="1:11" s="13" customFormat="1">
      <c r="A765" s="14"/>
      <c r="C765" s="104"/>
      <c r="D765" s="11"/>
      <c r="E765" s="11"/>
      <c r="F765" s="11"/>
      <c r="G765" s="11"/>
      <c r="H765" s="11"/>
      <c r="I765" s="11"/>
      <c r="J765" s="11"/>
      <c r="K765" s="62"/>
    </row>
    <row r="766" spans="1:11" s="13" customFormat="1">
      <c r="A766" s="14"/>
      <c r="C766" s="104"/>
      <c r="D766" s="11"/>
      <c r="E766" s="11"/>
      <c r="F766" s="11"/>
      <c r="G766" s="11"/>
      <c r="H766" s="11"/>
      <c r="I766" s="11"/>
      <c r="J766" s="11"/>
      <c r="K766" s="62"/>
    </row>
    <row r="767" spans="1:11" s="13" customFormat="1">
      <c r="A767" s="14"/>
      <c r="C767" s="104"/>
      <c r="D767" s="11"/>
      <c r="E767" s="11"/>
      <c r="F767" s="11"/>
      <c r="G767" s="11"/>
      <c r="H767" s="11"/>
      <c r="I767" s="11"/>
      <c r="J767" s="11"/>
      <c r="K767" s="62"/>
    </row>
    <row r="768" spans="1:11" s="13" customFormat="1">
      <c r="A768" s="14"/>
      <c r="C768" s="104"/>
      <c r="D768" s="11"/>
      <c r="E768" s="11"/>
      <c r="F768" s="11"/>
      <c r="G768" s="11"/>
      <c r="H768" s="11"/>
      <c r="I768" s="11"/>
      <c r="J768" s="11"/>
      <c r="K768" s="62"/>
    </row>
    <row r="769" spans="1:11" s="13" customFormat="1">
      <c r="A769" s="14"/>
      <c r="C769" s="104"/>
      <c r="D769" s="11"/>
      <c r="E769" s="11"/>
      <c r="F769" s="11"/>
      <c r="G769" s="11"/>
      <c r="H769" s="11"/>
      <c r="I769" s="11"/>
      <c r="J769" s="11"/>
      <c r="K769" s="62"/>
    </row>
    <row r="770" spans="1:11" s="13" customFormat="1">
      <c r="A770" s="14"/>
      <c r="C770" s="104"/>
      <c r="D770" s="11"/>
      <c r="E770" s="11"/>
      <c r="F770" s="11"/>
      <c r="G770" s="11"/>
      <c r="H770" s="11"/>
      <c r="I770" s="11"/>
      <c r="J770" s="11"/>
      <c r="K770" s="62"/>
    </row>
    <row r="771" spans="1:11" s="13" customFormat="1">
      <c r="A771" s="14"/>
      <c r="C771" s="104"/>
      <c r="D771" s="11"/>
      <c r="E771" s="11"/>
      <c r="F771" s="11"/>
      <c r="G771" s="11"/>
      <c r="H771" s="11"/>
      <c r="I771" s="11"/>
      <c r="J771" s="11"/>
      <c r="K771" s="62"/>
    </row>
    <row r="772" spans="1:11" s="13" customFormat="1">
      <c r="A772" s="14"/>
      <c r="C772" s="104"/>
      <c r="D772" s="11"/>
      <c r="E772" s="11"/>
      <c r="F772" s="11"/>
      <c r="G772" s="11"/>
      <c r="H772" s="11"/>
      <c r="I772" s="11"/>
      <c r="J772" s="11"/>
      <c r="K772" s="62"/>
    </row>
    <row r="773" spans="1:11" s="13" customFormat="1">
      <c r="A773" s="14"/>
      <c r="C773" s="104"/>
      <c r="D773" s="11"/>
      <c r="E773" s="11"/>
      <c r="F773" s="11"/>
      <c r="G773" s="11"/>
      <c r="H773" s="11"/>
      <c r="I773" s="11"/>
      <c r="J773" s="11"/>
      <c r="K773" s="62"/>
    </row>
    <row r="774" spans="1:11" s="13" customFormat="1">
      <c r="A774" s="14"/>
      <c r="C774" s="63"/>
      <c r="D774" s="64"/>
      <c r="E774" s="64"/>
      <c r="F774" s="64"/>
      <c r="G774" s="64"/>
      <c r="H774" s="64"/>
      <c r="I774" s="64"/>
      <c r="J774" s="64"/>
      <c r="K774" s="65"/>
    </row>
    <row r="775" spans="1:11" s="13" customFormat="1">
      <c r="A775" s="6" t="s">
        <v>324</v>
      </c>
      <c r="C775" s="60" t="s">
        <v>325</v>
      </c>
      <c r="D775" s="61" t="s">
        <v>326</v>
      </c>
      <c r="E775" s="83">
        <v>154.9</v>
      </c>
      <c r="F775" s="61"/>
      <c r="G775" s="61"/>
      <c r="H775" s="15"/>
      <c r="I775" s="15"/>
      <c r="J775" s="15"/>
      <c r="K775" s="16"/>
    </row>
    <row r="776" spans="1:11" s="13" customFormat="1">
      <c r="A776" s="14"/>
      <c r="C776" s="48"/>
      <c r="D776" s="53" t="s">
        <v>327</v>
      </c>
      <c r="E776" s="84">
        <v>158</v>
      </c>
      <c r="F776" s="53"/>
      <c r="G776" s="53"/>
      <c r="H776" s="18"/>
      <c r="I776" s="18"/>
      <c r="J776" s="18"/>
      <c r="K776" s="19"/>
    </row>
    <row r="777" spans="1:11" s="13" customFormat="1">
      <c r="A777" s="14"/>
      <c r="C777" s="48"/>
      <c r="D777" s="53" t="s">
        <v>328</v>
      </c>
      <c r="E777" s="84">
        <v>37.378999999999998</v>
      </c>
      <c r="F777" s="53"/>
      <c r="G777" s="53"/>
      <c r="H777" s="18"/>
      <c r="I777" s="18"/>
      <c r="J777" s="18"/>
      <c r="K777" s="19"/>
    </row>
    <row r="778" spans="1:11" s="13" customFormat="1">
      <c r="A778" s="14"/>
      <c r="C778" s="48"/>
      <c r="D778" s="53"/>
      <c r="E778" s="53"/>
      <c r="F778" s="53"/>
      <c r="G778" s="53"/>
      <c r="H778" s="18"/>
      <c r="I778" s="18"/>
      <c r="J778" s="18"/>
      <c r="K778" s="19"/>
    </row>
    <row r="779" spans="1:11" s="13" customFormat="1">
      <c r="A779" s="14"/>
      <c r="C779" s="17" t="s">
        <v>329</v>
      </c>
      <c r="D779" s="18" t="s">
        <v>326</v>
      </c>
      <c r="E779" s="84">
        <v>340.4</v>
      </c>
      <c r="F779" s="18"/>
      <c r="G779" s="18"/>
      <c r="H779" s="18"/>
      <c r="I779" s="18"/>
      <c r="J779" s="18"/>
      <c r="K779" s="19"/>
    </row>
    <row r="780" spans="1:11" s="13" customFormat="1">
      <c r="A780" s="14"/>
      <c r="C780" s="17"/>
      <c r="D780" s="18" t="s">
        <v>327</v>
      </c>
      <c r="E780" s="84">
        <v>304.5</v>
      </c>
      <c r="F780" s="18"/>
      <c r="G780" s="18"/>
      <c r="H780" s="18"/>
      <c r="I780" s="18"/>
      <c r="J780" s="18"/>
      <c r="K780" s="19"/>
    </row>
    <row r="781" spans="1:11" s="13" customFormat="1">
      <c r="A781" s="14"/>
      <c r="C781" s="17"/>
      <c r="D781" s="18" t="s">
        <v>330</v>
      </c>
      <c r="E781" s="84">
        <v>377.06400000000002</v>
      </c>
      <c r="F781" s="18"/>
      <c r="G781" s="18"/>
      <c r="H781" s="18"/>
      <c r="I781" s="18"/>
      <c r="J781" s="18"/>
      <c r="K781" s="19"/>
    </row>
    <row r="782" spans="1:11" s="13" customFormat="1">
      <c r="A782" s="14"/>
      <c r="C782" s="17"/>
      <c r="D782" s="18"/>
      <c r="E782" s="18"/>
      <c r="F782" s="18"/>
      <c r="G782" s="18"/>
      <c r="H782" s="18"/>
      <c r="I782" s="18"/>
      <c r="J782" s="18"/>
      <c r="K782" s="19"/>
    </row>
    <row r="783" spans="1:11" s="13" customFormat="1">
      <c r="A783" s="14"/>
      <c r="C783" s="17" t="s">
        <v>329</v>
      </c>
      <c r="D783" s="18" t="s">
        <v>331</v>
      </c>
      <c r="E783" s="84">
        <v>150.48400000000001</v>
      </c>
      <c r="F783" s="18"/>
      <c r="G783" s="18"/>
      <c r="H783" s="18"/>
      <c r="I783" s="18"/>
      <c r="J783" s="18"/>
      <c r="K783" s="19"/>
    </row>
    <row r="784" spans="1:11" s="13" customFormat="1">
      <c r="A784" s="14"/>
      <c r="C784" s="17"/>
      <c r="D784" s="18" t="s">
        <v>327</v>
      </c>
      <c r="E784" s="84">
        <v>129.82</v>
      </c>
      <c r="F784" s="18"/>
      <c r="G784" s="18"/>
      <c r="H784" s="18"/>
      <c r="I784" s="18"/>
      <c r="J784" s="18"/>
      <c r="K784" s="19"/>
    </row>
    <row r="785" spans="1:11" s="13" customFormat="1">
      <c r="A785" s="14"/>
      <c r="C785" s="17" t="s">
        <v>332</v>
      </c>
      <c r="D785" s="18" t="s">
        <v>333</v>
      </c>
      <c r="E785" s="84">
        <v>127.122</v>
      </c>
      <c r="F785" s="18"/>
      <c r="G785" s="18"/>
      <c r="H785" s="18"/>
      <c r="I785" s="18"/>
      <c r="J785" s="18"/>
      <c r="K785" s="19"/>
    </row>
    <row r="786" spans="1:11" s="13" customFormat="1">
      <c r="A786" s="14"/>
      <c r="C786" s="17"/>
      <c r="D786" s="18"/>
      <c r="E786" s="18"/>
      <c r="F786" s="18"/>
      <c r="G786" s="18"/>
      <c r="H786" s="18"/>
      <c r="I786" s="18"/>
      <c r="J786" s="18"/>
      <c r="K786" s="19"/>
    </row>
    <row r="787" spans="1:11" s="13" customFormat="1">
      <c r="A787" s="14"/>
      <c r="C787" s="17"/>
      <c r="D787" s="18"/>
      <c r="E787" s="18"/>
      <c r="F787" s="18"/>
      <c r="G787" s="18"/>
      <c r="H787" s="18"/>
      <c r="I787" s="18"/>
      <c r="J787" s="18"/>
      <c r="K787" s="19"/>
    </row>
    <row r="788" spans="1:11" s="13" customFormat="1">
      <c r="A788" s="14"/>
      <c r="C788" s="17"/>
      <c r="D788" s="18"/>
      <c r="E788" s="18"/>
      <c r="F788" s="18"/>
      <c r="G788" s="18"/>
      <c r="H788" s="18"/>
      <c r="I788" s="18"/>
      <c r="J788" s="18"/>
      <c r="K788" s="19"/>
    </row>
    <row r="789" spans="1:11" s="13" customFormat="1">
      <c r="A789" s="14"/>
      <c r="C789" s="17"/>
      <c r="D789" s="18"/>
      <c r="E789" s="18"/>
      <c r="F789" s="18"/>
      <c r="G789" s="18"/>
      <c r="H789" s="18"/>
      <c r="I789" s="18"/>
      <c r="J789" s="18"/>
      <c r="K789" s="19"/>
    </row>
    <row r="790" spans="1:11" s="13" customFormat="1">
      <c r="A790" s="14"/>
      <c r="C790" s="17"/>
      <c r="D790" s="18"/>
      <c r="E790" s="18"/>
      <c r="F790" s="18"/>
      <c r="G790" s="18"/>
      <c r="H790" s="18"/>
      <c r="I790" s="18"/>
      <c r="J790" s="18"/>
      <c r="K790" s="19"/>
    </row>
    <row r="791" spans="1:11" s="13" customFormat="1">
      <c r="A791" s="14"/>
      <c r="C791" s="20"/>
      <c r="D791" s="21"/>
      <c r="E791" s="21"/>
      <c r="F791" s="21"/>
      <c r="G791" s="21"/>
      <c r="H791" s="21"/>
      <c r="I791" s="21"/>
      <c r="J791" s="21"/>
      <c r="K791" s="22"/>
    </row>
    <row r="792" spans="1:11" s="13" customFormat="1" hidden="1">
      <c r="A792" s="14" t="s">
        <v>334</v>
      </c>
    </row>
    <row r="793" spans="1:11" ht="13.5" thickBot="1">
      <c r="A793" s="52" t="s">
        <v>211</v>
      </c>
      <c r="B793" s="12"/>
      <c r="C793" s="25"/>
      <c r="D793" s="12"/>
      <c r="E793" s="12"/>
      <c r="F793" s="12"/>
      <c r="G793" s="12"/>
      <c r="H793" s="12"/>
      <c r="I793" s="12"/>
      <c r="J793" s="12"/>
      <c r="K793" s="12"/>
    </row>
    <row r="794" spans="1:11" s="13" customFormat="1" ht="20.25">
      <c r="A794" s="105" t="s">
        <v>126</v>
      </c>
      <c r="B794" s="1"/>
      <c r="C794" s="1"/>
      <c r="D794" s="1"/>
      <c r="E794" s="1"/>
      <c r="F794" s="1"/>
      <c r="G794" s="1"/>
      <c r="H794" s="1"/>
      <c r="I794" s="1"/>
      <c r="J794" s="1"/>
      <c r="K794" s="1"/>
    </row>
    <row r="795" spans="1:11" s="13" customFormat="1">
      <c r="A795" s="6" t="s">
        <v>335</v>
      </c>
      <c r="B795" s="1"/>
      <c r="C795" s="1"/>
      <c r="D795" s="1"/>
      <c r="E795" s="1"/>
      <c r="F795" s="1"/>
      <c r="G795" s="1"/>
      <c r="H795" s="1"/>
      <c r="I795" s="1"/>
      <c r="J795" s="1"/>
      <c r="K795" s="1"/>
    </row>
    <row r="796" spans="1:11" s="13" customFormat="1" ht="25.5" customHeight="1">
      <c r="A796" s="23">
        <v>1</v>
      </c>
      <c r="B796" s="175" t="s">
        <v>336</v>
      </c>
      <c r="C796" s="191"/>
      <c r="D796" s="191"/>
      <c r="E796" s="191"/>
      <c r="F796" s="191"/>
      <c r="G796" s="191"/>
      <c r="H796" s="191"/>
      <c r="I796" s="191"/>
      <c r="J796" s="191"/>
      <c r="K796" s="192"/>
    </row>
    <row r="797" spans="1:11" s="13" customFormat="1" ht="25.5" customHeight="1">
      <c r="A797" s="23">
        <v>2</v>
      </c>
      <c r="B797" s="176" t="s">
        <v>337</v>
      </c>
      <c r="C797" s="176"/>
      <c r="D797" s="176"/>
      <c r="E797" s="176"/>
      <c r="F797" s="176"/>
      <c r="G797" s="176"/>
      <c r="H797" s="176"/>
      <c r="I797" s="176"/>
      <c r="J797" s="176"/>
      <c r="K797" s="176"/>
    </row>
    <row r="798" spans="1:11" s="13" customFormat="1" ht="25.5" customHeight="1">
      <c r="A798" s="23">
        <v>3</v>
      </c>
      <c r="B798" s="176" t="s">
        <v>338</v>
      </c>
      <c r="C798" s="176"/>
      <c r="D798" s="176"/>
      <c r="E798" s="176"/>
      <c r="F798" s="176"/>
      <c r="G798" s="176"/>
      <c r="H798" s="176"/>
      <c r="I798" s="176"/>
      <c r="J798" s="176"/>
      <c r="K798" s="176"/>
    </row>
    <row r="799" spans="1:11" s="13" customFormat="1" ht="25.5" customHeight="1">
      <c r="A799" s="23">
        <v>4</v>
      </c>
      <c r="B799" s="176"/>
      <c r="C799" s="176"/>
      <c r="D799" s="176"/>
      <c r="E799" s="176"/>
      <c r="F799" s="176"/>
      <c r="G799" s="176"/>
      <c r="H799" s="176"/>
      <c r="I799" s="176"/>
      <c r="J799" s="176"/>
      <c r="K799" s="176"/>
    </row>
    <row r="800" spans="1:11" s="13" customFormat="1" ht="25.5" customHeight="1">
      <c r="A800" s="23">
        <v>5</v>
      </c>
      <c r="B800" s="176"/>
      <c r="C800" s="176"/>
      <c r="D800" s="176"/>
      <c r="E800" s="176"/>
      <c r="F800" s="176"/>
      <c r="G800" s="176"/>
      <c r="H800" s="176"/>
      <c r="I800" s="176"/>
      <c r="J800" s="176"/>
      <c r="K800" s="176"/>
    </row>
    <row r="801" spans="1:15" s="13" customFormat="1">
      <c r="A801" s="6" t="s">
        <v>339</v>
      </c>
      <c r="B801" s="1"/>
      <c r="C801" s="1"/>
      <c r="D801" s="1"/>
      <c r="E801" s="1"/>
      <c r="F801" s="1"/>
      <c r="G801" s="1"/>
      <c r="H801" s="1"/>
      <c r="I801" s="1"/>
      <c r="J801" s="1"/>
      <c r="K801" s="1"/>
    </row>
    <row r="802" spans="1:15" s="13" customFormat="1" ht="25.5" customHeight="1">
      <c r="A802" s="23">
        <v>1</v>
      </c>
      <c r="B802" s="176" t="s">
        <v>340</v>
      </c>
      <c r="C802" s="176"/>
      <c r="D802" s="176"/>
      <c r="E802" s="176"/>
      <c r="F802" s="176"/>
      <c r="G802" s="176"/>
      <c r="H802" s="176"/>
      <c r="I802" s="176"/>
      <c r="J802" s="176"/>
      <c r="K802" s="176"/>
    </row>
    <row r="803" spans="1:15" s="13" customFormat="1" ht="25.5" customHeight="1">
      <c r="A803" s="23">
        <v>2</v>
      </c>
      <c r="B803" s="176" t="s">
        <v>341</v>
      </c>
      <c r="C803" s="176"/>
      <c r="D803" s="176"/>
      <c r="E803" s="176"/>
      <c r="F803" s="176"/>
      <c r="G803" s="176"/>
      <c r="H803" s="176"/>
      <c r="I803" s="176"/>
      <c r="J803" s="176"/>
      <c r="K803" s="176"/>
    </row>
    <row r="804" spans="1:15" s="13" customFormat="1" ht="25.5" customHeight="1">
      <c r="A804" s="23">
        <v>3</v>
      </c>
      <c r="B804" s="176"/>
      <c r="C804" s="176"/>
      <c r="D804" s="176"/>
      <c r="E804" s="176"/>
      <c r="F804" s="176"/>
      <c r="G804" s="176"/>
      <c r="H804" s="176"/>
      <c r="I804" s="176"/>
      <c r="J804" s="176"/>
      <c r="K804" s="176"/>
    </row>
    <row r="805" spans="1:15" s="13" customFormat="1" ht="25.5" customHeight="1">
      <c r="A805" s="23">
        <v>4</v>
      </c>
      <c r="B805" s="176"/>
      <c r="C805" s="176"/>
      <c r="D805" s="176"/>
      <c r="E805" s="176"/>
      <c r="F805" s="176"/>
      <c r="G805" s="176"/>
      <c r="H805" s="176"/>
      <c r="I805" s="176"/>
      <c r="J805" s="176"/>
      <c r="K805" s="176"/>
    </row>
    <row r="806" spans="1:15" s="13" customFormat="1" ht="25.5" customHeight="1">
      <c r="A806" s="23">
        <v>5</v>
      </c>
      <c r="B806" s="176"/>
      <c r="C806" s="176"/>
      <c r="D806" s="176"/>
      <c r="E806" s="176"/>
      <c r="F806" s="176"/>
      <c r="G806" s="176"/>
      <c r="H806" s="176"/>
      <c r="I806" s="176"/>
      <c r="J806" s="176"/>
      <c r="K806" s="176"/>
    </row>
    <row r="807" spans="1:15" s="13" customFormat="1">
      <c r="A807" s="6" t="s">
        <v>342</v>
      </c>
      <c r="B807" s="1"/>
      <c r="C807" s="1"/>
      <c r="D807" s="1"/>
      <c r="E807" s="1"/>
      <c r="F807" s="1"/>
      <c r="G807" s="1"/>
      <c r="H807" s="1"/>
      <c r="I807" s="1"/>
      <c r="J807" s="1"/>
      <c r="K807" s="1"/>
      <c r="L807" s="1"/>
    </row>
    <row r="808" spans="1:15" s="13" customFormat="1" ht="51" customHeight="1">
      <c r="A808" s="23">
        <v>1</v>
      </c>
      <c r="B808" s="175"/>
      <c r="C808" s="191"/>
      <c r="D808" s="191"/>
      <c r="E808" s="191"/>
      <c r="F808" s="191"/>
      <c r="G808" s="191"/>
      <c r="H808" s="191"/>
      <c r="I808" s="191"/>
      <c r="J808" s="191"/>
      <c r="K808" s="192"/>
    </row>
    <row r="809" spans="1:15" s="13" customFormat="1" ht="51" customHeight="1">
      <c r="A809" s="23">
        <v>2</v>
      </c>
      <c r="B809" s="175"/>
      <c r="C809" s="191"/>
      <c r="D809" s="191"/>
      <c r="E809" s="191"/>
      <c r="F809" s="191"/>
      <c r="G809" s="191"/>
      <c r="H809" s="191"/>
      <c r="I809" s="191"/>
      <c r="J809" s="191"/>
      <c r="K809" s="192"/>
    </row>
    <row r="810" spans="1:15" s="13" customFormat="1" ht="51" customHeight="1">
      <c r="A810" s="23">
        <v>3</v>
      </c>
      <c r="B810" s="175"/>
      <c r="C810" s="191"/>
      <c r="D810" s="191"/>
      <c r="E810" s="191"/>
      <c r="F810" s="191"/>
      <c r="G810" s="191"/>
      <c r="H810" s="191"/>
      <c r="I810" s="191"/>
      <c r="J810" s="191"/>
      <c r="K810" s="192"/>
    </row>
    <row r="811" spans="1:15" s="13" customFormat="1" ht="51" customHeight="1">
      <c r="A811" s="23">
        <v>4</v>
      </c>
      <c r="B811" s="175"/>
      <c r="C811" s="191"/>
      <c r="D811" s="191"/>
      <c r="E811" s="191"/>
      <c r="F811" s="191"/>
      <c r="G811" s="191"/>
      <c r="H811" s="191"/>
      <c r="I811" s="191"/>
      <c r="J811" s="191"/>
      <c r="K811" s="192"/>
    </row>
    <row r="812" spans="1:15" s="13" customFormat="1" ht="51" customHeight="1">
      <c r="A812" s="23">
        <v>5</v>
      </c>
      <c r="B812" s="175"/>
      <c r="C812" s="191"/>
      <c r="D812" s="191"/>
      <c r="E812" s="191"/>
      <c r="F812" s="191"/>
      <c r="G812" s="191"/>
      <c r="H812" s="191"/>
      <c r="I812" s="191"/>
      <c r="J812" s="191"/>
      <c r="K812" s="192"/>
    </row>
    <row r="813" spans="1:15" ht="13.5" thickBot="1">
      <c r="A813" s="52" t="s">
        <v>211</v>
      </c>
      <c r="B813" s="25"/>
      <c r="C813" s="25"/>
      <c r="D813" s="25"/>
      <c r="E813" s="25"/>
      <c r="F813" s="25"/>
      <c r="G813" s="25"/>
      <c r="H813" s="25"/>
      <c r="I813" s="25"/>
      <c r="J813" s="25"/>
      <c r="K813" s="25"/>
      <c r="L813"/>
      <c r="M813"/>
      <c r="N813"/>
      <c r="O813"/>
    </row>
    <row r="814" spans="1:15" ht="20.25">
      <c r="A814" s="106" t="s">
        <v>101</v>
      </c>
      <c r="B814"/>
      <c r="C814"/>
      <c r="D814"/>
      <c r="E814"/>
      <c r="F814"/>
      <c r="G814"/>
      <c r="H814"/>
      <c r="I814"/>
      <c r="J814"/>
      <c r="K814"/>
      <c r="L814"/>
      <c r="M814"/>
      <c r="N814"/>
      <c r="O814"/>
    </row>
    <row r="815" spans="1:15">
      <c r="A815" t="s">
        <v>343</v>
      </c>
      <c r="B815"/>
      <c r="C815"/>
      <c r="D815"/>
      <c r="E815"/>
      <c r="F815"/>
      <c r="G815"/>
      <c r="H815"/>
      <c r="I815"/>
      <c r="J815"/>
      <c r="K815"/>
      <c r="L815"/>
      <c r="M815"/>
      <c r="N815"/>
      <c r="O815"/>
    </row>
    <row r="816" spans="1:15" ht="15">
      <c r="A816" s="188" t="s">
        <v>344</v>
      </c>
      <c r="B816" s="13"/>
    </row>
    <row r="817" spans="1:2" ht="15">
      <c r="A817" s="188" t="s">
        <v>345</v>
      </c>
      <c r="B817" s="13"/>
    </row>
    <row r="818" spans="1:2" ht="15">
      <c r="A818" s="188" t="s">
        <v>346</v>
      </c>
      <c r="B818" s="13"/>
    </row>
    <row r="819" spans="1:2" ht="15">
      <c r="A819" s="188" t="s">
        <v>347</v>
      </c>
      <c r="B819" s="13"/>
    </row>
    <row r="820" spans="1:2">
      <c r="B820" s="13"/>
    </row>
    <row r="821" spans="1:2" ht="15">
      <c r="A821" s="188" t="s">
        <v>348</v>
      </c>
      <c r="B821" s="13"/>
    </row>
    <row r="822" spans="1:2">
      <c r="B822" s="13"/>
    </row>
    <row r="823" spans="1:2" ht="15">
      <c r="A823" s="189" t="s">
        <v>349</v>
      </c>
      <c r="B823" s="13"/>
    </row>
    <row r="824" spans="1:2" ht="15">
      <c r="A824" s="188" t="s">
        <v>350</v>
      </c>
      <c r="B824" s="13"/>
    </row>
    <row r="825" spans="1:2" ht="15">
      <c r="A825" s="190" t="s">
        <v>351</v>
      </c>
      <c r="B825" s="13"/>
    </row>
    <row r="826" spans="1:2" ht="15">
      <c r="A826" s="190" t="s">
        <v>352</v>
      </c>
      <c r="B826" s="13"/>
    </row>
    <row r="827" spans="1:2" ht="15">
      <c r="A827" s="190" t="s">
        <v>353</v>
      </c>
      <c r="B827" s="13"/>
    </row>
    <row r="828" spans="1:2" ht="15">
      <c r="A828" s="190" t="s">
        <v>354</v>
      </c>
      <c r="B828" s="13"/>
    </row>
    <row r="829" spans="1:2" ht="15">
      <c r="A829" s="190" t="s">
        <v>355</v>
      </c>
      <c r="B829" s="13"/>
    </row>
    <row r="830" spans="1:2">
      <c r="B830" s="13"/>
    </row>
    <row r="831" spans="1:2" ht="15">
      <c r="A831" s="189" t="s">
        <v>356</v>
      </c>
      <c r="B831" s="13"/>
    </row>
    <row r="832" spans="1:2" ht="15">
      <c r="A832" s="188" t="s">
        <v>357</v>
      </c>
      <c r="B832" s="13"/>
    </row>
    <row r="833" spans="1:2" ht="15">
      <c r="A833" s="190" t="s">
        <v>358</v>
      </c>
      <c r="B833" s="13"/>
    </row>
    <row r="834" spans="1:2" ht="15">
      <c r="A834" s="190" t="s">
        <v>359</v>
      </c>
      <c r="B834" s="13"/>
    </row>
    <row r="835" spans="1:2" ht="15">
      <c r="A835" s="190" t="s">
        <v>360</v>
      </c>
      <c r="B835" s="13"/>
    </row>
    <row r="836" spans="1:2" ht="15">
      <c r="A836" s="190" t="s">
        <v>353</v>
      </c>
      <c r="B836" s="13"/>
    </row>
    <row r="837" spans="1:2" ht="15">
      <c r="A837" s="190" t="s">
        <v>361</v>
      </c>
      <c r="B837" s="13"/>
    </row>
    <row r="838" spans="1:2" ht="15">
      <c r="A838" s="190" t="s">
        <v>355</v>
      </c>
      <c r="B838" s="13"/>
    </row>
    <row r="839" spans="1:2">
      <c r="B839" s="13"/>
    </row>
    <row r="840" spans="1:2">
      <c r="B840" s="13"/>
    </row>
    <row r="841" spans="1:2" ht="15">
      <c r="A841" s="189" t="s">
        <v>362</v>
      </c>
      <c r="B841" s="13"/>
    </row>
    <row r="842" spans="1:2" ht="15">
      <c r="A842" s="188" t="s">
        <v>363</v>
      </c>
      <c r="B842" s="13"/>
    </row>
    <row r="843" spans="1:2" ht="15">
      <c r="A843" s="190" t="s">
        <v>364</v>
      </c>
      <c r="B843" s="13"/>
    </row>
    <row r="844" spans="1:2" ht="15">
      <c r="A844" s="190" t="s">
        <v>365</v>
      </c>
      <c r="B844" s="13"/>
    </row>
    <row r="845" spans="1:2" ht="15">
      <c r="A845" s="190" t="s">
        <v>366</v>
      </c>
      <c r="B845" s="13"/>
    </row>
    <row r="846" spans="1:2" ht="15">
      <c r="A846" s="190" t="s">
        <v>367</v>
      </c>
      <c r="B846" s="13"/>
    </row>
    <row r="847" spans="1:2" ht="15">
      <c r="A847" s="190" t="s">
        <v>368</v>
      </c>
      <c r="B847" s="13"/>
    </row>
    <row r="848" spans="1:2" ht="15">
      <c r="A848" s="190" t="s">
        <v>369</v>
      </c>
      <c r="B848" s="13"/>
    </row>
    <row r="849" spans="1:4" ht="15">
      <c r="A849" s="190" t="s">
        <v>370</v>
      </c>
      <c r="B849" s="13"/>
    </row>
    <row r="850" spans="1:4" ht="15">
      <c r="A850" s="190" t="s">
        <v>355</v>
      </c>
      <c r="B850" s="13"/>
    </row>
    <row r="851" spans="1:4">
      <c r="B851" s="13"/>
    </row>
    <row r="852" spans="1:4" ht="15">
      <c r="A852" s="189" t="s">
        <v>371</v>
      </c>
      <c r="B852" s="13"/>
    </row>
    <row r="853" spans="1:4" ht="15">
      <c r="A853" s="188" t="s">
        <v>372</v>
      </c>
      <c r="B853" s="13"/>
    </row>
    <row r="854" spans="1:4" ht="15">
      <c r="A854" s="190" t="s">
        <v>373</v>
      </c>
      <c r="B854" s="13"/>
    </row>
    <row r="855" spans="1:4" ht="15">
      <c r="A855" s="190" t="s">
        <v>359</v>
      </c>
      <c r="B855" s="13"/>
    </row>
    <row r="856" spans="1:4" ht="15">
      <c r="A856" s="190" t="s">
        <v>374</v>
      </c>
      <c r="B856" s="13"/>
    </row>
    <row r="857" spans="1:4" ht="15">
      <c r="A857" s="190" t="s">
        <v>353</v>
      </c>
      <c r="B857" s="13"/>
    </row>
    <row r="858" spans="1:4" ht="15">
      <c r="A858" s="190" t="s">
        <v>375</v>
      </c>
      <c r="B858" s="13"/>
    </row>
    <row r="859" spans="1:4" ht="15">
      <c r="A859" s="190" t="s">
        <v>355</v>
      </c>
      <c r="B859" s="13"/>
    </row>
    <row r="860" spans="1:4">
      <c r="B860" s="13"/>
    </row>
    <row r="861" spans="1:4">
      <c r="B861" s="13"/>
    </row>
    <row r="862" spans="1:4" ht="15">
      <c r="A862" s="188" t="s">
        <v>376</v>
      </c>
      <c r="B862" s="13"/>
    </row>
    <row r="863" spans="1:4">
      <c r="B863" s="13"/>
    </row>
    <row r="864" spans="1:4" ht="15">
      <c r="A864" s="190" t="s">
        <v>377</v>
      </c>
      <c r="B864" s="13"/>
      <c r="D864" s="11" t="s">
        <v>378</v>
      </c>
    </row>
    <row r="865" spans="1:2" ht="15">
      <c r="A865" s="190" t="s">
        <v>379</v>
      </c>
      <c r="B865" s="13"/>
    </row>
    <row r="866" spans="1:2" ht="15">
      <c r="A866" s="190" t="s">
        <v>380</v>
      </c>
      <c r="B866" s="13"/>
    </row>
    <row r="867" spans="1:2">
      <c r="B867" s="13"/>
    </row>
    <row r="868" spans="1:2" ht="15">
      <c r="A868" s="189" t="s">
        <v>381</v>
      </c>
      <c r="B868" s="13"/>
    </row>
    <row r="869" spans="1:2" ht="15">
      <c r="A869" s="190" t="s">
        <v>382</v>
      </c>
      <c r="B869" s="13"/>
    </row>
    <row r="870" spans="1:2" ht="15">
      <c r="A870" s="190" t="s">
        <v>383</v>
      </c>
      <c r="B870" s="13"/>
    </row>
    <row r="871" spans="1:2" ht="15">
      <c r="A871" s="190" t="s">
        <v>384</v>
      </c>
      <c r="B871" s="13"/>
    </row>
    <row r="872" spans="1:2" ht="15">
      <c r="A872" s="190" t="s">
        <v>353</v>
      </c>
      <c r="B872" s="13"/>
    </row>
    <row r="873" spans="1:2" ht="15">
      <c r="A873" s="190" t="s">
        <v>385</v>
      </c>
      <c r="B873" s="13"/>
    </row>
    <row r="874" spans="1:2" ht="15">
      <c r="A874" s="190" t="s">
        <v>386</v>
      </c>
      <c r="B874" s="13"/>
    </row>
    <row r="875" spans="1:2" ht="15">
      <c r="A875" s="190" t="s">
        <v>384</v>
      </c>
      <c r="B875" s="13"/>
    </row>
    <row r="876" spans="1:2" ht="15">
      <c r="A876" s="190" t="s">
        <v>353</v>
      </c>
      <c r="B876" s="13"/>
    </row>
    <row r="877" spans="1:2">
      <c r="B877" s="13"/>
    </row>
    <row r="878" spans="1:2" ht="15">
      <c r="A878" s="189" t="s">
        <v>387</v>
      </c>
      <c r="B878" s="13"/>
    </row>
    <row r="879" spans="1:2" ht="15">
      <c r="A879" s="190" t="s">
        <v>388</v>
      </c>
      <c r="B879" s="13"/>
    </row>
    <row r="880" spans="1:2">
      <c r="B880" s="13"/>
    </row>
    <row r="881" spans="1:2" ht="15">
      <c r="A881" s="189" t="s">
        <v>389</v>
      </c>
      <c r="B881" s="13"/>
    </row>
    <row r="882" spans="1:2" ht="15">
      <c r="A882" s="190" t="s">
        <v>390</v>
      </c>
      <c r="B882" s="13"/>
    </row>
    <row r="883" spans="1:2" ht="15">
      <c r="A883" s="190" t="s">
        <v>391</v>
      </c>
      <c r="B883" s="13"/>
    </row>
    <row r="884" spans="1:2">
      <c r="B884" s="13"/>
    </row>
    <row r="885" spans="1:2" ht="15">
      <c r="A885" s="190" t="s">
        <v>392</v>
      </c>
      <c r="B885" s="13"/>
    </row>
    <row r="886" spans="1:2" ht="15">
      <c r="A886" s="190" t="s">
        <v>393</v>
      </c>
      <c r="B886" s="13"/>
    </row>
    <row r="887" spans="1:2" ht="15">
      <c r="A887" s="190" t="s">
        <v>394</v>
      </c>
    </row>
    <row r="888" spans="1:2" ht="15">
      <c r="A888" s="190" t="s">
        <v>395</v>
      </c>
    </row>
    <row r="889" spans="1:2" ht="15">
      <c r="A889" s="190" t="s">
        <v>396</v>
      </c>
    </row>
    <row r="890" spans="1:2" ht="15">
      <c r="A890" s="190" t="s">
        <v>397</v>
      </c>
    </row>
    <row r="891" spans="1:2" ht="15">
      <c r="A891" s="190" t="s">
        <v>398</v>
      </c>
    </row>
    <row r="892" spans="1:2" ht="15">
      <c r="A892" s="190" t="s">
        <v>399</v>
      </c>
    </row>
    <row r="893" spans="1:2" ht="15">
      <c r="A893" s="190" t="s">
        <v>400</v>
      </c>
    </row>
    <row r="894" spans="1:2" ht="15">
      <c r="A894" s="190" t="s">
        <v>397</v>
      </c>
    </row>
    <row r="895" spans="1:2" ht="15">
      <c r="A895" s="190" t="s">
        <v>401</v>
      </c>
    </row>
    <row r="896" spans="1:2" ht="15">
      <c r="A896" s="190" t="s">
        <v>353</v>
      </c>
    </row>
    <row r="897" spans="1:1" ht="15">
      <c r="A897" s="190" t="s">
        <v>402</v>
      </c>
    </row>
    <row r="898" spans="1:1" ht="15">
      <c r="A898" s="190" t="s">
        <v>403</v>
      </c>
    </row>
    <row r="899" spans="1:1" ht="15">
      <c r="A899" s="190" t="s">
        <v>384</v>
      </c>
    </row>
    <row r="900" spans="1:1" ht="15">
      <c r="A900" s="190" t="s">
        <v>353</v>
      </c>
    </row>
    <row r="902" spans="1:1" ht="15">
      <c r="A902" s="190" t="s">
        <v>404</v>
      </c>
    </row>
    <row r="903" spans="1:1" ht="15">
      <c r="A903" s="190" t="s">
        <v>405</v>
      </c>
    </row>
    <row r="905" spans="1:1" ht="15">
      <c r="A905" s="190" t="s">
        <v>406</v>
      </c>
    </row>
    <row r="906" spans="1:1" ht="15">
      <c r="A906" s="190" t="s">
        <v>407</v>
      </c>
    </row>
    <row r="907" spans="1:1" ht="15">
      <c r="A907" s="190" t="s">
        <v>408</v>
      </c>
    </row>
    <row r="908" spans="1:1" ht="15">
      <c r="A908" s="190" t="s">
        <v>409</v>
      </c>
    </row>
    <row r="910" spans="1:1" ht="15">
      <c r="A910" s="190" t="s">
        <v>410</v>
      </c>
    </row>
    <row r="911" spans="1:1" ht="15">
      <c r="A911" s="190" t="s">
        <v>355</v>
      </c>
    </row>
  </sheetData>
  <sheetProtection password="CB4C" sheet="1"/>
  <mergeCells count="585">
    <mergeCell ref="C1:E1"/>
    <mergeCell ref="C2:E2"/>
    <mergeCell ref="C3:E3"/>
    <mergeCell ref="E40:K40"/>
    <mergeCell ref="E45:K45"/>
    <mergeCell ref="E41:K41"/>
    <mergeCell ref="E42:K42"/>
    <mergeCell ref="A4:B6"/>
    <mergeCell ref="C6:D6"/>
    <mergeCell ref="E43:K43"/>
    <mergeCell ref="E44:K44"/>
    <mergeCell ref="B804:K804"/>
    <mergeCell ref="B812:K812"/>
    <mergeCell ref="B808:K808"/>
    <mergeCell ref="B809:K809"/>
    <mergeCell ref="B810:K810"/>
    <mergeCell ref="B811:K811"/>
    <mergeCell ref="B803:K803"/>
    <mergeCell ref="B800:K800"/>
    <mergeCell ref="B802:K802"/>
    <mergeCell ref="B805:K805"/>
    <mergeCell ref="H234:K234"/>
    <mergeCell ref="H228:K228"/>
    <mergeCell ref="H229:K229"/>
    <mergeCell ref="H230:K230"/>
    <mergeCell ref="H231:K231"/>
    <mergeCell ref="H218:K218"/>
    <mergeCell ref="H219:K219"/>
    <mergeCell ref="B806:K806"/>
    <mergeCell ref="B277:E277"/>
    <mergeCell ref="B289:E289"/>
    <mergeCell ref="B290:E290"/>
    <mergeCell ref="B291:E291"/>
    <mergeCell ref="B292:E292"/>
    <mergeCell ref="E52:K52"/>
    <mergeCell ref="E46:K46"/>
    <mergeCell ref="E50:K50"/>
    <mergeCell ref="E51:K51"/>
    <mergeCell ref="E47:K47"/>
    <mergeCell ref="H212:K212"/>
    <mergeCell ref="H213:K213"/>
    <mergeCell ref="H214:K214"/>
    <mergeCell ref="H215:K215"/>
    <mergeCell ref="H211:K211"/>
    <mergeCell ref="B796:K796"/>
    <mergeCell ref="B797:K797"/>
    <mergeCell ref="B798:K798"/>
    <mergeCell ref="B799:K799"/>
    <mergeCell ref="H226:K226"/>
    <mergeCell ref="H227:K227"/>
    <mergeCell ref="H232:K232"/>
    <mergeCell ref="H216:K216"/>
    <mergeCell ref="H217:K217"/>
    <mergeCell ref="H220:K220"/>
    <mergeCell ref="H221:K221"/>
    <mergeCell ref="H222:K222"/>
    <mergeCell ref="H223:K223"/>
    <mergeCell ref="H224:K224"/>
    <mergeCell ref="H225:K225"/>
    <mergeCell ref="H233:K233"/>
    <mergeCell ref="B274:E274"/>
    <mergeCell ref="B275:E275"/>
    <mergeCell ref="B276:E276"/>
    <mergeCell ref="G197:K197"/>
    <mergeCell ref="G198:K198"/>
    <mergeCell ref="G199:K199"/>
    <mergeCell ref="G200:K200"/>
    <mergeCell ref="H208:K208"/>
    <mergeCell ref="H204:K204"/>
    <mergeCell ref="H205:K205"/>
    <mergeCell ref="H206:K206"/>
    <mergeCell ref="H207:K207"/>
    <mergeCell ref="G188:K188"/>
    <mergeCell ref="G189:K189"/>
    <mergeCell ref="G190:K190"/>
    <mergeCell ref="G191:K191"/>
    <mergeCell ref="G192:K192"/>
    <mergeCell ref="G193:K193"/>
    <mergeCell ref="G194:K194"/>
    <mergeCell ref="G195:K195"/>
    <mergeCell ref="G196:K196"/>
    <mergeCell ref="G179:K179"/>
    <mergeCell ref="G180:K180"/>
    <mergeCell ref="G181:K181"/>
    <mergeCell ref="G182:K182"/>
    <mergeCell ref="G183:K183"/>
    <mergeCell ref="G184:K184"/>
    <mergeCell ref="G185:K185"/>
    <mergeCell ref="G186:K186"/>
    <mergeCell ref="G187:K187"/>
    <mergeCell ref="G157:K157"/>
    <mergeCell ref="H209:K209"/>
    <mergeCell ref="H210:K210"/>
    <mergeCell ref="G167:K167"/>
    <mergeCell ref="G168:K168"/>
    <mergeCell ref="G169:K169"/>
    <mergeCell ref="G170:K170"/>
    <mergeCell ref="G171:K171"/>
    <mergeCell ref="G172:K172"/>
    <mergeCell ref="G173:K173"/>
    <mergeCell ref="G158:K158"/>
    <mergeCell ref="G159:K159"/>
    <mergeCell ref="G160:K160"/>
    <mergeCell ref="G161:K161"/>
    <mergeCell ref="G162:K162"/>
    <mergeCell ref="G163:K163"/>
    <mergeCell ref="G164:K164"/>
    <mergeCell ref="G165:K165"/>
    <mergeCell ref="G166:K166"/>
    <mergeCell ref="G174:K174"/>
    <mergeCell ref="G175:K175"/>
    <mergeCell ref="G176:K176"/>
    <mergeCell ref="G177:K177"/>
    <mergeCell ref="G178:K178"/>
    <mergeCell ref="B285:E285"/>
    <mergeCell ref="B286:E286"/>
    <mergeCell ref="B287:E287"/>
    <mergeCell ref="B288:E288"/>
    <mergeCell ref="B278:E278"/>
    <mergeCell ref="B279:E279"/>
    <mergeCell ref="B283:E283"/>
    <mergeCell ref="B284:E284"/>
    <mergeCell ref="A465:B465"/>
    <mergeCell ref="C465:K465"/>
    <mergeCell ref="C457:K457"/>
    <mergeCell ref="A455:B455"/>
    <mergeCell ref="C455:K455"/>
    <mergeCell ref="C410:F410"/>
    <mergeCell ref="A453:B453"/>
    <mergeCell ref="C453:K453"/>
    <mergeCell ref="C416:F416"/>
    <mergeCell ref="A454:B454"/>
    <mergeCell ref="C454:K454"/>
    <mergeCell ref="A451:B451"/>
    <mergeCell ref="C451:K451"/>
    <mergeCell ref="A452:B452"/>
    <mergeCell ref="C452:K452"/>
    <mergeCell ref="A395:I395"/>
    <mergeCell ref="A466:B466"/>
    <mergeCell ref="C466:K466"/>
    <mergeCell ref="A322:B322"/>
    <mergeCell ref="C322:G322"/>
    <mergeCell ref="H322:J322"/>
    <mergeCell ref="C359:E359"/>
    <mergeCell ref="F359:I359"/>
    <mergeCell ref="A463:B463"/>
    <mergeCell ref="C463:K463"/>
    <mergeCell ref="C397:F397"/>
    <mergeCell ref="A464:B464"/>
    <mergeCell ref="C464:K464"/>
    <mergeCell ref="A460:B460"/>
    <mergeCell ref="C460:K460"/>
    <mergeCell ref="C401:F401"/>
    <mergeCell ref="F462:K462"/>
    <mergeCell ref="A458:B458"/>
    <mergeCell ref="C458:K458"/>
    <mergeCell ref="A459:B459"/>
    <mergeCell ref="C459:K459"/>
    <mergeCell ref="A456:B456"/>
    <mergeCell ref="C456:K456"/>
    <mergeCell ref="C407:F407"/>
    <mergeCell ref="A457:B457"/>
    <mergeCell ref="C396:F396"/>
    <mergeCell ref="C399:F399"/>
    <mergeCell ref="G396:K396"/>
    <mergeCell ref="G399:K399"/>
    <mergeCell ref="G397:K397"/>
    <mergeCell ref="C398:F398"/>
    <mergeCell ref="G398:K398"/>
    <mergeCell ref="C413:F413"/>
    <mergeCell ref="C403:F403"/>
    <mergeCell ref="G403:K403"/>
    <mergeCell ref="G404:K404"/>
    <mergeCell ref="C405:F405"/>
    <mergeCell ref="G405:K405"/>
    <mergeCell ref="C400:F400"/>
    <mergeCell ref="G400:K400"/>
    <mergeCell ref="G401:K401"/>
    <mergeCell ref="C402:F402"/>
    <mergeCell ref="G402:K402"/>
    <mergeCell ref="C404:F404"/>
    <mergeCell ref="C409:F409"/>
    <mergeCell ref="G409:K409"/>
    <mergeCell ref="G410:K410"/>
    <mergeCell ref="C411:F411"/>
    <mergeCell ref="G411:K411"/>
    <mergeCell ref="C406:F406"/>
    <mergeCell ref="G406:K406"/>
    <mergeCell ref="G407:K407"/>
    <mergeCell ref="C408:F408"/>
    <mergeCell ref="G408:K408"/>
    <mergeCell ref="C415:F415"/>
    <mergeCell ref="G415:K415"/>
    <mergeCell ref="G416:K416"/>
    <mergeCell ref="C417:F417"/>
    <mergeCell ref="G417:K417"/>
    <mergeCell ref="C412:F412"/>
    <mergeCell ref="G412:K412"/>
    <mergeCell ref="G413:K413"/>
    <mergeCell ref="C414:F414"/>
    <mergeCell ref="C423:F423"/>
    <mergeCell ref="G423:K423"/>
    <mergeCell ref="C424:F424"/>
    <mergeCell ref="G424:K424"/>
    <mergeCell ref="C421:F421"/>
    <mergeCell ref="G421:K421"/>
    <mergeCell ref="G414:K414"/>
    <mergeCell ref="C419:F419"/>
    <mergeCell ref="G422:K422"/>
    <mergeCell ref="C422:F422"/>
    <mergeCell ref="C418:F418"/>
    <mergeCell ref="G418:K418"/>
    <mergeCell ref="G419:K419"/>
    <mergeCell ref="C420:F420"/>
    <mergeCell ref="G420:K420"/>
    <mergeCell ref="C428:F428"/>
    <mergeCell ref="G428:K428"/>
    <mergeCell ref="C429:F429"/>
    <mergeCell ref="G429:K429"/>
    <mergeCell ref="G425:K425"/>
    <mergeCell ref="C426:F426"/>
    <mergeCell ref="G426:K426"/>
    <mergeCell ref="C427:F427"/>
    <mergeCell ref="G427:K427"/>
    <mergeCell ref="C425:F425"/>
    <mergeCell ref="C434:F434"/>
    <mergeCell ref="G434:K434"/>
    <mergeCell ref="C435:F435"/>
    <mergeCell ref="G435:K435"/>
    <mergeCell ref="C432:F432"/>
    <mergeCell ref="G432:K432"/>
    <mergeCell ref="C433:F433"/>
    <mergeCell ref="G433:K433"/>
    <mergeCell ref="C430:F430"/>
    <mergeCell ref="G430:K430"/>
    <mergeCell ref="C431:F431"/>
    <mergeCell ref="G431:K431"/>
    <mergeCell ref="C440:F440"/>
    <mergeCell ref="G440:K440"/>
    <mergeCell ref="C441:F441"/>
    <mergeCell ref="G441:K441"/>
    <mergeCell ref="C438:F438"/>
    <mergeCell ref="G438:K438"/>
    <mergeCell ref="C439:F439"/>
    <mergeCell ref="G439:K439"/>
    <mergeCell ref="C436:F436"/>
    <mergeCell ref="G436:K436"/>
    <mergeCell ref="C437:F437"/>
    <mergeCell ref="G437:K437"/>
    <mergeCell ref="A450:B450"/>
    <mergeCell ref="C450:K450"/>
    <mergeCell ref="C442:F442"/>
    <mergeCell ref="G442:K442"/>
    <mergeCell ref="C443:F443"/>
    <mergeCell ref="G443:K443"/>
    <mergeCell ref="A447:K447"/>
    <mergeCell ref="C444:F444"/>
    <mergeCell ref="G444:K444"/>
    <mergeCell ref="F449:K449"/>
    <mergeCell ref="A472:B472"/>
    <mergeCell ref="C472:K472"/>
    <mergeCell ref="A473:B473"/>
    <mergeCell ref="C473:K473"/>
    <mergeCell ref="A470:B470"/>
    <mergeCell ref="C470:K470"/>
    <mergeCell ref="A471:B471"/>
    <mergeCell ref="C471:K471"/>
    <mergeCell ref="C467:K467"/>
    <mergeCell ref="A468:B468"/>
    <mergeCell ref="C468:K468"/>
    <mergeCell ref="A469:B469"/>
    <mergeCell ref="C469:K469"/>
    <mergeCell ref="A467:B467"/>
    <mergeCell ref="A478:B478"/>
    <mergeCell ref="C478:K478"/>
    <mergeCell ref="A479:B479"/>
    <mergeCell ref="C479:K479"/>
    <mergeCell ref="F475:K475"/>
    <mergeCell ref="A476:B476"/>
    <mergeCell ref="C476:K476"/>
    <mergeCell ref="A477:B477"/>
    <mergeCell ref="C477:K477"/>
    <mergeCell ref="A484:B484"/>
    <mergeCell ref="C484:K484"/>
    <mergeCell ref="A485:B485"/>
    <mergeCell ref="C485:K485"/>
    <mergeCell ref="A482:B482"/>
    <mergeCell ref="C482:K482"/>
    <mergeCell ref="A483:B483"/>
    <mergeCell ref="C483:K483"/>
    <mergeCell ref="A480:B480"/>
    <mergeCell ref="C480:K480"/>
    <mergeCell ref="A481:B481"/>
    <mergeCell ref="C481:K481"/>
    <mergeCell ref="A492:B492"/>
    <mergeCell ref="C492:K492"/>
    <mergeCell ref="A493:B493"/>
    <mergeCell ref="C493:K493"/>
    <mergeCell ref="A490:B490"/>
    <mergeCell ref="C490:K490"/>
    <mergeCell ref="A491:B491"/>
    <mergeCell ref="C491:K491"/>
    <mergeCell ref="A486:B486"/>
    <mergeCell ref="C486:K486"/>
    <mergeCell ref="F488:K488"/>
    <mergeCell ref="A489:B489"/>
    <mergeCell ref="C489:K489"/>
    <mergeCell ref="A498:B498"/>
    <mergeCell ref="C498:K498"/>
    <mergeCell ref="A499:B499"/>
    <mergeCell ref="C499:K499"/>
    <mergeCell ref="A496:B496"/>
    <mergeCell ref="C496:K496"/>
    <mergeCell ref="A497:B497"/>
    <mergeCell ref="C497:K497"/>
    <mergeCell ref="A494:B494"/>
    <mergeCell ref="C494:K494"/>
    <mergeCell ref="A495:B495"/>
    <mergeCell ref="C495:K495"/>
    <mergeCell ref="A504:B504"/>
    <mergeCell ref="C504:K504"/>
    <mergeCell ref="A505:B505"/>
    <mergeCell ref="C505:K505"/>
    <mergeCell ref="F501:K501"/>
    <mergeCell ref="A502:B502"/>
    <mergeCell ref="C502:K502"/>
    <mergeCell ref="A503:B503"/>
    <mergeCell ref="C503:K503"/>
    <mergeCell ref="A510:B510"/>
    <mergeCell ref="C510:K510"/>
    <mergeCell ref="A511:B511"/>
    <mergeCell ref="C511:K511"/>
    <mergeCell ref="A508:B508"/>
    <mergeCell ref="C508:K508"/>
    <mergeCell ref="A509:B509"/>
    <mergeCell ref="C509:K509"/>
    <mergeCell ref="A506:B506"/>
    <mergeCell ref="C506:K506"/>
    <mergeCell ref="A507:B507"/>
    <mergeCell ref="C507:K507"/>
    <mergeCell ref="A516:B516"/>
    <mergeCell ref="C516:K516"/>
    <mergeCell ref="A517:B517"/>
    <mergeCell ref="C517:K517"/>
    <mergeCell ref="A512:B512"/>
    <mergeCell ref="C512:K512"/>
    <mergeCell ref="F514:K514"/>
    <mergeCell ref="A515:B515"/>
    <mergeCell ref="C515:K515"/>
    <mergeCell ref="A522:B522"/>
    <mergeCell ref="C522:K522"/>
    <mergeCell ref="A523:B523"/>
    <mergeCell ref="C523:K523"/>
    <mergeCell ref="A520:B520"/>
    <mergeCell ref="C520:K520"/>
    <mergeCell ref="A521:B521"/>
    <mergeCell ref="C521:K521"/>
    <mergeCell ref="A518:B518"/>
    <mergeCell ref="C518:K518"/>
    <mergeCell ref="A519:B519"/>
    <mergeCell ref="C519:K519"/>
    <mergeCell ref="F527:K527"/>
    <mergeCell ref="A528:B528"/>
    <mergeCell ref="C528:K528"/>
    <mergeCell ref="A529:B529"/>
    <mergeCell ref="C529:K529"/>
    <mergeCell ref="A524:B524"/>
    <mergeCell ref="C524:K524"/>
    <mergeCell ref="A525:B525"/>
    <mergeCell ref="C525:K525"/>
    <mergeCell ref="A534:B534"/>
    <mergeCell ref="C534:K534"/>
    <mergeCell ref="A535:B535"/>
    <mergeCell ref="C535:K535"/>
    <mergeCell ref="A532:B532"/>
    <mergeCell ref="C532:K532"/>
    <mergeCell ref="A533:B533"/>
    <mergeCell ref="C533:K533"/>
    <mergeCell ref="A530:B530"/>
    <mergeCell ref="C530:K530"/>
    <mergeCell ref="A531:B531"/>
    <mergeCell ref="C531:K531"/>
    <mergeCell ref="B543:K543"/>
    <mergeCell ref="B544:K544"/>
    <mergeCell ref="B545:K545"/>
    <mergeCell ref="B546:K546"/>
    <mergeCell ref="A538:B538"/>
    <mergeCell ref="C538:K538"/>
    <mergeCell ref="A540:K540"/>
    <mergeCell ref="B542:K542"/>
    <mergeCell ref="A536:B536"/>
    <mergeCell ref="C536:K536"/>
    <mergeCell ref="A537:B537"/>
    <mergeCell ref="C537:K537"/>
    <mergeCell ref="B555:K555"/>
    <mergeCell ref="B556:K556"/>
    <mergeCell ref="B557:K557"/>
    <mergeCell ref="B558:K558"/>
    <mergeCell ref="B551:K551"/>
    <mergeCell ref="B552:K552"/>
    <mergeCell ref="B553:K553"/>
    <mergeCell ref="B554:K554"/>
    <mergeCell ref="B547:K547"/>
    <mergeCell ref="B548:K548"/>
    <mergeCell ref="B549:K549"/>
    <mergeCell ref="B550:K550"/>
    <mergeCell ref="B567:K567"/>
    <mergeCell ref="B568:K568"/>
    <mergeCell ref="B569:K569"/>
    <mergeCell ref="B571:K571"/>
    <mergeCell ref="B563:K563"/>
    <mergeCell ref="B564:K564"/>
    <mergeCell ref="B565:K565"/>
    <mergeCell ref="B566:K566"/>
    <mergeCell ref="B559:K559"/>
    <mergeCell ref="B560:K560"/>
    <mergeCell ref="B561:K561"/>
    <mergeCell ref="B562:K562"/>
    <mergeCell ref="B580:K580"/>
    <mergeCell ref="B581:K581"/>
    <mergeCell ref="B582:K582"/>
    <mergeCell ref="B583:K583"/>
    <mergeCell ref="B576:K576"/>
    <mergeCell ref="B577:K577"/>
    <mergeCell ref="B578:K578"/>
    <mergeCell ref="B579:K579"/>
    <mergeCell ref="B572:K572"/>
    <mergeCell ref="B573:K573"/>
    <mergeCell ref="B574:K574"/>
    <mergeCell ref="B575:K575"/>
    <mergeCell ref="B592:K592"/>
    <mergeCell ref="B593:K593"/>
    <mergeCell ref="B594:K594"/>
    <mergeCell ref="B595:K595"/>
    <mergeCell ref="B588:K588"/>
    <mergeCell ref="B589:K589"/>
    <mergeCell ref="B590:K590"/>
    <mergeCell ref="B591:K591"/>
    <mergeCell ref="B584:K584"/>
    <mergeCell ref="B585:K585"/>
    <mergeCell ref="B586:K586"/>
    <mergeCell ref="B587:K587"/>
    <mergeCell ref="B605:K605"/>
    <mergeCell ref="B606:K606"/>
    <mergeCell ref="B607:K607"/>
    <mergeCell ref="B608:K608"/>
    <mergeCell ref="B601:K601"/>
    <mergeCell ref="B602:K602"/>
    <mergeCell ref="B603:K603"/>
    <mergeCell ref="B604:K604"/>
    <mergeCell ref="B596:K596"/>
    <mergeCell ref="B597:K597"/>
    <mergeCell ref="B598:K598"/>
    <mergeCell ref="B600:K600"/>
    <mergeCell ref="B617:K617"/>
    <mergeCell ref="B618:K618"/>
    <mergeCell ref="B619:K619"/>
    <mergeCell ref="B620:K620"/>
    <mergeCell ref="B613:K613"/>
    <mergeCell ref="B614:K614"/>
    <mergeCell ref="B615:K615"/>
    <mergeCell ref="B616:K616"/>
    <mergeCell ref="B609:K609"/>
    <mergeCell ref="B610:K610"/>
    <mergeCell ref="B611:K611"/>
    <mergeCell ref="B612:K612"/>
    <mergeCell ref="B630:K630"/>
    <mergeCell ref="B631:K631"/>
    <mergeCell ref="B632:K632"/>
    <mergeCell ref="B633:K633"/>
    <mergeCell ref="B625:K625"/>
    <mergeCell ref="B626:K626"/>
    <mergeCell ref="B627:K627"/>
    <mergeCell ref="B629:K629"/>
    <mergeCell ref="B621:K621"/>
    <mergeCell ref="B622:K622"/>
    <mergeCell ref="B623:K623"/>
    <mergeCell ref="B624:K624"/>
    <mergeCell ref="B642:K642"/>
    <mergeCell ref="B643:K643"/>
    <mergeCell ref="B644:K644"/>
    <mergeCell ref="B645:K645"/>
    <mergeCell ref="B638:K638"/>
    <mergeCell ref="B639:K639"/>
    <mergeCell ref="B640:K640"/>
    <mergeCell ref="B641:K641"/>
    <mergeCell ref="B634:K634"/>
    <mergeCell ref="B635:K635"/>
    <mergeCell ref="B636:K636"/>
    <mergeCell ref="B637:K637"/>
    <mergeCell ref="B654:K654"/>
    <mergeCell ref="B655:K655"/>
    <mergeCell ref="B656:K656"/>
    <mergeCell ref="B658:K658"/>
    <mergeCell ref="B650:K650"/>
    <mergeCell ref="B651:K651"/>
    <mergeCell ref="B652:K652"/>
    <mergeCell ref="B653:K653"/>
    <mergeCell ref="B646:K646"/>
    <mergeCell ref="B647:K647"/>
    <mergeCell ref="B648:K648"/>
    <mergeCell ref="B649:K649"/>
    <mergeCell ref="B667:K667"/>
    <mergeCell ref="B668:K668"/>
    <mergeCell ref="B669:K669"/>
    <mergeCell ref="B670:K670"/>
    <mergeCell ref="B663:K663"/>
    <mergeCell ref="B664:K664"/>
    <mergeCell ref="B665:K665"/>
    <mergeCell ref="B666:K666"/>
    <mergeCell ref="B659:K659"/>
    <mergeCell ref="B660:K660"/>
    <mergeCell ref="B661:K661"/>
    <mergeCell ref="B662:K662"/>
    <mergeCell ref="B679:K679"/>
    <mergeCell ref="B680:K680"/>
    <mergeCell ref="B681:K681"/>
    <mergeCell ref="B682:K682"/>
    <mergeCell ref="B675:K675"/>
    <mergeCell ref="B676:K676"/>
    <mergeCell ref="B677:K677"/>
    <mergeCell ref="B678:K678"/>
    <mergeCell ref="B671:K671"/>
    <mergeCell ref="B672:K672"/>
    <mergeCell ref="B673:K673"/>
    <mergeCell ref="B674:K674"/>
    <mergeCell ref="B692:K692"/>
    <mergeCell ref="B693:K693"/>
    <mergeCell ref="B694:K694"/>
    <mergeCell ref="B695:K695"/>
    <mergeCell ref="B688:K688"/>
    <mergeCell ref="B689:K689"/>
    <mergeCell ref="B690:K690"/>
    <mergeCell ref="B691:K691"/>
    <mergeCell ref="B683:K683"/>
    <mergeCell ref="B684:K684"/>
    <mergeCell ref="B685:K685"/>
    <mergeCell ref="B687:K687"/>
    <mergeCell ref="B704:K704"/>
    <mergeCell ref="B705:K705"/>
    <mergeCell ref="B706:K706"/>
    <mergeCell ref="B707:K707"/>
    <mergeCell ref="B700:K700"/>
    <mergeCell ref="B701:K701"/>
    <mergeCell ref="B702:K702"/>
    <mergeCell ref="B703:K703"/>
    <mergeCell ref="B696:K696"/>
    <mergeCell ref="B697:K697"/>
    <mergeCell ref="B698:K698"/>
    <mergeCell ref="B699:K699"/>
    <mergeCell ref="B717:K717"/>
    <mergeCell ref="B718:K718"/>
    <mergeCell ref="B719:K719"/>
    <mergeCell ref="B720:K720"/>
    <mergeCell ref="B712:K712"/>
    <mergeCell ref="B713:K713"/>
    <mergeCell ref="B714:K714"/>
    <mergeCell ref="B716:K716"/>
    <mergeCell ref="B708:K708"/>
    <mergeCell ref="B709:K709"/>
    <mergeCell ref="B710:K710"/>
    <mergeCell ref="B711:K711"/>
    <mergeCell ref="B729:K729"/>
    <mergeCell ref="B730:K730"/>
    <mergeCell ref="B731:K731"/>
    <mergeCell ref="B732:K732"/>
    <mergeCell ref="B725:K725"/>
    <mergeCell ref="B726:K726"/>
    <mergeCell ref="B727:K727"/>
    <mergeCell ref="B728:K728"/>
    <mergeCell ref="B721:K721"/>
    <mergeCell ref="B722:K722"/>
    <mergeCell ref="B723:K723"/>
    <mergeCell ref="B724:K724"/>
    <mergeCell ref="B741:K741"/>
    <mergeCell ref="B742:K742"/>
    <mergeCell ref="B743:K743"/>
    <mergeCell ref="B737:K737"/>
    <mergeCell ref="B738:K738"/>
    <mergeCell ref="B739:K739"/>
    <mergeCell ref="B740:K740"/>
    <mergeCell ref="B733:K733"/>
    <mergeCell ref="B734:K734"/>
    <mergeCell ref="B735:K735"/>
    <mergeCell ref="B736:K736"/>
  </mergeCells>
  <phoneticPr fontId="0" type="noConversion"/>
  <dataValidations count="17">
    <dataValidation type="whole" operator="greaterThanOrEqual" allowBlank="1" showErrorMessage="1" errorTitle=".GE. zero" error="Value must be an integer greater than or equal to zero." sqref="D144:D153 D133:D141 D122:D129" xr:uid="{00000000-0002-0000-0200-000000000000}">
      <formula1>0</formula1>
    </dataValidation>
    <dataValidation operator="greaterThanOrEqual" allowBlank="1" showErrorMessage="1" errorTitle=".GE. zero integer" error="Value must be an integer greater than or equal to zero." sqref="C122:C129" xr:uid="{00000000-0002-0000-0200-000001000000}"/>
    <dataValidation type="whole" operator="greaterThanOrEqual" allowBlank="1" showInputMessage="1" showErrorMessage="1" errorTitle="Positive Number" error="Value must be greater than or equal to zero." sqref="D157:D200 B206:B234 F206:G234" xr:uid="{00000000-0002-0000-0200-000002000000}">
      <formula1>0</formula1>
    </dataValidation>
    <dataValidation type="time" allowBlank="1" showInputMessage="1" showErrorMessage="1" errorTitle="Time error" error="Times must be in the following format:_x000a_    hh:mm am        or_x000a_    hh:mm pm" sqref="B157:C200" xr:uid="{00000000-0002-0000-0200-000003000000}">
      <formula1>0</formula1>
      <formula2>0.999305555555556</formula2>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206:C234" xr:uid="{00000000-0002-0000-0200-000004000000}">
      <formula1>$B$66:$B$75</formula1>
    </dataValidation>
    <dataValidation type="date" allowBlank="1" showErrorMessage="1" errorTitle="Date" error="Date must be in MM/DD/YY format." sqref="A206:A234 A157:A200" xr:uid="{00000000-0002-0000-0200-000005000000}">
      <formula1>$B$56</formula1>
      <formula2>$B$57</formula2>
    </dataValidation>
    <dataValidation type="list" allowBlank="1" showInputMessage="1" showErrorMessage="1" sqref="C6" xr:uid="{00000000-0002-0000-0200-000006000000}">
      <formula1>$B$76:$B$77</formula1>
    </dataValidation>
    <dataValidation type="whole" operator="greaterThan" allowBlank="1" showErrorMessage="1" errorTitle="Value must be " error="Value must be greater than 0" sqref="D244:D255 D259:D269" xr:uid="{00000000-0002-0000-0200-000007000000}">
      <formula1>0</formula1>
    </dataValidation>
    <dataValidation type="list" allowBlank="1" showErrorMessage="1" errorTitle="Categories" error="Relative size be one of_x000a_   VS_x000a_   S_x000a_   M_x000a_   L_x000a_   VL" sqref="E244:E255 E259:E269" xr:uid="{00000000-0002-0000-0200-000008000000}">
      <formula1>$B$84:$B$88</formula1>
    </dataValidation>
    <dataValidation type="list" showErrorMessage="1" errorTitle="Y or N" error="Input value must be_x000a_    &quot;Y&quot; or_x000a_    &quot;N&quot;" sqref="G259:G269" xr:uid="{00000000-0002-0000-0200-000009000000}">
      <formula1>$B$76:$B$77</formula1>
    </dataValidation>
    <dataValidation type="list" allowBlank="1" showInputMessage="1" showErrorMessage="1" sqref="C244:C255 C259:C269" xr:uid="{00000000-0002-0000-0200-00000A000000}">
      <formula1>$B$78:$B$83</formula1>
    </dataValidation>
    <dataValidation type="list" allowBlank="1" showInputMessage="1" showErrorMessage="1" sqref="C318" xr:uid="{00000000-0002-0000-0200-00000B000000}">
      <formula1>$B$89:$B$91</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157:F200 D206:E234" xr:uid="{00000000-0002-0000-0200-00000C000000}">
      <formula1>$B$58:$B$65</formula1>
    </dataValidation>
    <dataValidation type="decimal" operator="greaterThanOrEqual" allowBlank="1" showInputMessage="1" showErrorMessage="1" prompt="Positive Number - Value must be greater than or equal to zero." sqref="B204:B205 F204:G205" xr:uid="{00000000-0002-0000-0200-00000D000000}">
      <formula1>0</formula1>
    </dataValidation>
    <dataValidation type="date" allowBlank="1" showInputMessage="1" showErrorMessage="1" prompt="Date - Date must be in MM/DD/YY format." sqref="A204:A205" xr:uid="{00000000-0002-0000-0200-00000E000000}">
      <formula1>$B$56</formula1>
      <formula2>$B$57</formula2>
    </dataValidation>
    <dataValidation type="list" allowBlank="1" showInputMessage="1" showErrorMessage="1" prompt="Phase Name Error - Phase must be one of:_x000a_   Planning_x000a_   Design_x000a_   Code_x000a_   Compile_x000a_   Test_x000a_   Postmortem_x000a_   Design Review_x000a_   Code Review" sqref="D204:E205" xr:uid="{00000000-0002-0000-0200-00000F000000}">
      <formula1>$B$58:$B$65</formula1>
    </dataValidation>
    <dataValidation type="list" allowBlank="1" showInputMessage="1" showErrorMessage="1" prompt="Defect Type Error - Error type must be one of:_x000a_  Documentation_x000a_  Syntax_x000a_  Build,Package_x000a_  Assignment_x000a_  Interface_x000a_  Checking_x000a_  Data_x000a_  Function_x000a_  System_x000a_  Environment" sqref="C204:C205" xr:uid="{00000000-0002-0000-0200-000010000000}">
      <formula1>$B$66:$B$75</formula1>
    </dataValidation>
  </dataValidations>
  <hyperlinks>
    <hyperlink ref="A15" location="InstructorAssessment4A" display="go to " xr:uid="{00000000-0004-0000-0200-000000000000}"/>
    <hyperlink ref="A16" location="ProjectPlanSummary4A" display="go to " xr:uid="{00000000-0004-0000-0200-000001000000}"/>
    <hyperlink ref="A17" location="TimeLog4A" display="go to " xr:uid="{00000000-0004-0000-0200-000002000000}"/>
    <hyperlink ref="A18" location="DefectLog4A" display="go to " xr:uid="{00000000-0004-0000-0200-000003000000}"/>
    <hyperlink ref="A24" location="TestReport4A" display="go to " xr:uid="{00000000-0004-0000-0200-000004000000}"/>
    <hyperlink ref="A25" location="LessonLearned4A" display="go to " xr:uid="{00000000-0004-0000-0200-000005000000}"/>
    <hyperlink ref="A37" location="SourceCode4A" display="go to " xr:uid="{00000000-0004-0000-0200-000006000000}"/>
    <hyperlink ref="A19" location="SizeEstimate4A" display="go to " xr:uid="{00000000-0004-0000-0200-000007000000}"/>
    <hyperlink ref="A20" location="TaskPlan6A" display="go to" xr:uid="{00000000-0004-0000-0200-000008000000}"/>
    <hyperlink ref="A21" location="Schedule6A" display="go to" xr:uid="{00000000-0004-0000-0200-000009000000}"/>
    <hyperlink ref="A22" location="OperationalSpecification6A" display="go to" xr:uid="{00000000-0004-0000-0200-00000A000000}"/>
    <hyperlink ref="A23" location="FunctionalSpecification6A" display="go to" xr:uid="{00000000-0004-0000-0200-00000B000000}"/>
    <hyperlink ref="A154" location="toc6A" display="go to" xr:uid="{00000000-0004-0000-0200-00000C000000}"/>
    <hyperlink ref="A201" location="toc6A" display="go to" xr:uid="{00000000-0004-0000-0200-00000D000000}"/>
    <hyperlink ref="A235" location="toc6A" display="go to" xr:uid="{00000000-0004-0000-0200-00000E000000}"/>
    <hyperlink ref="A293" location="toc6A" display="go to Table of Contents" xr:uid="{00000000-0004-0000-0200-00000F000000}"/>
    <hyperlink ref="A320" location="toc6A" display="go to" xr:uid="{00000000-0004-0000-0200-000010000000}"/>
    <hyperlink ref="A357" location="toc6A" display="go to" xr:uid="{00000000-0004-0000-0200-000011000000}"/>
    <hyperlink ref="A394" location="toc6A" display="go to" xr:uid="{00000000-0004-0000-0200-000012000000}"/>
    <hyperlink ref="A446" location="toc6A" display="go to" xr:uid="{00000000-0004-0000-0200-000013000000}"/>
    <hyperlink ref="A539" location="toc6A" display="go to" xr:uid="{00000000-0004-0000-0200-000014000000}"/>
    <hyperlink ref="A744" location="toc6A" display="go to" xr:uid="{00000000-0004-0000-0200-000015000000}"/>
    <hyperlink ref="A793" location="toc6A" display="go to" xr:uid="{00000000-0004-0000-0200-000016000000}"/>
    <hyperlink ref="A813" location="toc6A" display="go to" xr:uid="{00000000-0004-0000-0200-000017000000}"/>
  </hyperlinks>
  <pageMargins left="0.75" right="0.75" top="1" bottom="1" header="0.5" footer="0.5"/>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D8148598E1D94098669E123806F45E" ma:contentTypeVersion="11" ma:contentTypeDescription="Create a new document." ma:contentTypeScope="" ma:versionID="5dd42ad01c5968fca3a7a0b2108fa602">
  <xsd:schema xmlns:xsd="http://www.w3.org/2001/XMLSchema" xmlns:xs="http://www.w3.org/2001/XMLSchema" xmlns:p="http://schemas.microsoft.com/office/2006/metadata/properties" xmlns:ns3="a35c429f-c101-4b46-9034-38823662abb2" xmlns:ns4="ade91cc1-619b-4b37-840b-92c9a49e170e" targetNamespace="http://schemas.microsoft.com/office/2006/metadata/properties" ma:root="true" ma:fieldsID="b86f598a1c214db7cf757e2a70bd96f4" ns3:_="" ns4:_="">
    <xsd:import namespace="a35c429f-c101-4b46-9034-38823662abb2"/>
    <xsd:import namespace="ade91cc1-619b-4b37-840b-92c9a49e170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5c429f-c101-4b46-9034-38823662abb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e91cc1-619b-4b37-840b-92c9a49e170e"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4DC0E0-FCE2-4C40-94B9-76B2A2DD94E4}"/>
</file>

<file path=customXml/itemProps2.xml><?xml version="1.0" encoding="utf-8"?>
<ds:datastoreItem xmlns:ds="http://schemas.openxmlformats.org/officeDocument/2006/customXml" ds:itemID="{A1A15658-028C-4AE8-A2D8-7DDEEA2E5503}"/>
</file>

<file path=docProps/app.xml><?xml version="1.0" encoding="utf-8"?>
<Properties xmlns="http://schemas.openxmlformats.org/officeDocument/2006/extended-properties" xmlns:vt="http://schemas.openxmlformats.org/officeDocument/2006/docPropsVTypes">
  <Application>Microsoft Excel Online</Application>
  <Manager/>
  <Company>Auburn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Umphress</dc:creator>
  <cp:keywords/>
  <dc:description/>
  <cp:lastModifiedBy/>
  <cp:revision/>
  <dcterms:created xsi:type="dcterms:W3CDTF">2001-05-29T14:24:49Z</dcterms:created>
  <dcterms:modified xsi:type="dcterms:W3CDTF">2022-02-21T08:25:14Z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0x010100B2D8148598E1D94098669E123806F45E</vt:lpwstr>
  </property>
</Properties>
</file>