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7th semester\Supply Chain\"/>
    </mc:Choice>
  </mc:AlternateContent>
  <xr:revisionPtr revIDLastSave="0" documentId="13_ncr:1_{C6528A12-84F2-49D2-9EE4-4202CEB9419A}" xr6:coauthVersionLast="47" xr6:coauthVersionMax="47" xr10:uidLastSave="{00000000-0000-0000-0000-000000000000}"/>
  <bookViews>
    <workbookView xWindow="-120" yWindow="-120" windowWidth="20730" windowHeight="11160" activeTab="2" xr2:uid="{EF99C273-85CD-DC41-969E-7AD91FD9E517}"/>
  </bookViews>
  <sheets>
    <sheet name="Final Exam_Part 2" sheetId="7" r:id="rId1"/>
    <sheet name="Farthest - Question " sheetId="3" r:id="rId2"/>
    <sheet name="Nearest_Neighbour-Question" sheetId="6" r:id="rId3"/>
    <sheet name="EOQ-Question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4" i="6" l="1"/>
  <c r="O22" i="6"/>
  <c r="O37" i="6"/>
  <c r="O33" i="6"/>
  <c r="O30" i="6"/>
  <c r="O29" i="6"/>
  <c r="O28" i="6"/>
  <c r="O25" i="6"/>
  <c r="O24" i="6"/>
  <c r="O23" i="6"/>
  <c r="O12" i="3"/>
  <c r="O33" i="3" l="1"/>
  <c r="O32" i="3"/>
  <c r="O31" i="3"/>
  <c r="O30" i="3"/>
  <c r="O36" i="3" s="1"/>
  <c r="O26" i="3"/>
  <c r="O25" i="3"/>
  <c r="O24" i="3"/>
  <c r="O21" i="3"/>
  <c r="O20" i="3"/>
  <c r="O19" i="3"/>
  <c r="O27" i="3" s="1"/>
  <c r="O16" i="3"/>
  <c r="O15" i="3"/>
  <c r="O14" i="3"/>
  <c r="O11" i="3"/>
  <c r="O10" i="3"/>
  <c r="O9" i="3"/>
  <c r="D16" i="8"/>
  <c r="D14" i="8"/>
  <c r="D8" i="8"/>
</calcChain>
</file>

<file path=xl/sharedStrings.xml><?xml version="1.0" encoding="utf-8"?>
<sst xmlns="http://schemas.openxmlformats.org/spreadsheetml/2006/main" count="66" uniqueCount="54">
  <si>
    <t>HO</t>
  </si>
  <si>
    <t>Distance Matrix</t>
  </si>
  <si>
    <t xml:space="preserve">Locations to be covered </t>
  </si>
  <si>
    <t>Name</t>
  </si>
  <si>
    <t>Roll number</t>
  </si>
  <si>
    <t>Time</t>
  </si>
  <si>
    <t>Date</t>
  </si>
  <si>
    <t>Late submissions and submissions via email won't be entertained</t>
  </si>
  <si>
    <t>Final Exam: DISC 333 (Part 2)</t>
  </si>
  <si>
    <t>45 min</t>
  </si>
  <si>
    <t>The Whispering Pines is a popular 500-room hotel in the North Woods. Managers need to keep close tabs on all room service items, including a special pine-scented bar soap. The daily demand for the soap is 275 bars, with a standard deviation of 30 bars. Ordering cost is $10 and the inventory holding cost is $0.30/bar/year. The lead time from the supplier is 5 days, with a standard deviation of 1 day. The lodge is open 365 days a year.</t>
  </si>
  <si>
    <t>What is the economic order quantity for the bar of soap?</t>
  </si>
  <si>
    <t>What should the reorder point be for the bar of soap if management wants to have a 99 percent cycle-service level? (z value for 99% service level corresponds to 2.33)</t>
  </si>
  <si>
    <t>You are required to solve all (three) questions and upload answers in designated folder on LMS by 16:25</t>
  </si>
  <si>
    <t>Syed Haider Ali Shah</t>
  </si>
  <si>
    <t>EOQ</t>
  </si>
  <si>
    <t xml:space="preserve">=(2DS/H)^0.5 </t>
  </si>
  <si>
    <t>Safety Stock</t>
  </si>
  <si>
    <t>=z * std dev</t>
  </si>
  <si>
    <t>Converting bar/year to bar per day</t>
  </si>
  <si>
    <t>ROP</t>
  </si>
  <si>
    <t>= D in lead time + safety stock</t>
  </si>
  <si>
    <t>Distance(km)</t>
  </si>
  <si>
    <t>Adding 5</t>
  </si>
  <si>
    <t>Adding 7</t>
  </si>
  <si>
    <t>min</t>
  </si>
  <si>
    <t>Distance</t>
  </si>
  <si>
    <t>max</t>
  </si>
  <si>
    <t>FINAL</t>
  </si>
  <si>
    <t>H0- 8- 7- 5- 3-  HO</t>
  </si>
  <si>
    <t xml:space="preserve"> HO- 5- 8- 7- 3- HO</t>
  </si>
  <si>
    <t>HO- 3- HO</t>
  </si>
  <si>
    <t>HO- 5- HO</t>
  </si>
  <si>
    <t>HO- 7- HO</t>
  </si>
  <si>
    <t>HO- 8- HO</t>
  </si>
  <si>
    <t>HO- 8- 3- HO</t>
  </si>
  <si>
    <t>HO- 8- 5- HO</t>
  </si>
  <si>
    <t>HO- 8- 7- HO</t>
  </si>
  <si>
    <t>HO- 5- 8- 3- HO</t>
  </si>
  <si>
    <t>HO- 8- 3- 5- HO</t>
  </si>
  <si>
    <t>HO- 8- 5- 3- HO</t>
  </si>
  <si>
    <t>HO- 7- 8- 3- HO</t>
  </si>
  <si>
    <t>HO- 8- 3- 7- HO</t>
  </si>
  <si>
    <t>HO- 8- 7- 3- HO</t>
  </si>
  <si>
    <t>Highest HO- 8-7- 3- HO</t>
  </si>
  <si>
    <t>HO- 5- 8- 7- 3- HO</t>
  </si>
  <si>
    <t>HO- 8- 7- 3- 5- HO</t>
  </si>
  <si>
    <t>HO- 8- 5- 7- 3-  HO</t>
  </si>
  <si>
    <t>Trips to Location</t>
  </si>
  <si>
    <t>Distance from 6</t>
  </si>
  <si>
    <t>Distance from HO</t>
  </si>
  <si>
    <t>Distance from 1</t>
  </si>
  <si>
    <t>HO- 6- 1- 3- 4- HO</t>
  </si>
  <si>
    <t>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</si>
</sst>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Times"/>
      <family val="1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Times"/>
      <family val="1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62">
    <xf numFmtId="0" fontId="0" fillId="0" borderId="0" xfId="0"/>
    <xf numFmtId="0" fontId="3" fillId="0" borderId="0" xfId="1"/>
    <xf numFmtId="0" fontId="3" fillId="0" borderId="13" xfId="1" applyBorder="1"/>
    <xf numFmtId="0" fontId="6" fillId="0" borderId="13" xfId="1" applyFont="1" applyBorder="1" applyAlignment="1">
      <alignment horizontal="center"/>
    </xf>
    <xf numFmtId="0" fontId="6" fillId="0" borderId="14" xfId="1" applyFont="1" applyBorder="1" applyAlignment="1">
      <alignment horizontal="center"/>
    </xf>
    <xf numFmtId="0" fontId="6" fillId="0" borderId="15" xfId="1" applyFont="1" applyBorder="1" applyAlignment="1">
      <alignment horizontal="center"/>
    </xf>
    <xf numFmtId="0" fontId="3" fillId="0" borderId="2" xfId="1" applyBorder="1" applyAlignment="1">
      <alignment horizontal="center"/>
    </xf>
    <xf numFmtId="0" fontId="3" fillId="0" borderId="3" xfId="1" applyBorder="1" applyAlignment="1">
      <alignment horizontal="center"/>
    </xf>
    <xf numFmtId="0" fontId="3" fillId="0" borderId="4" xfId="1" applyBorder="1" applyAlignment="1">
      <alignment horizontal="center"/>
    </xf>
    <xf numFmtId="0" fontId="6" fillId="0" borderId="16" xfId="1" applyFont="1" applyBorder="1" applyAlignment="1">
      <alignment horizontal="center"/>
    </xf>
    <xf numFmtId="0" fontId="3" fillId="0" borderId="5" xfId="1" applyBorder="1" applyAlignment="1">
      <alignment horizontal="center"/>
    </xf>
    <xf numFmtId="0" fontId="3" fillId="0" borderId="1" xfId="1" applyBorder="1" applyAlignment="1">
      <alignment horizontal="center"/>
    </xf>
    <xf numFmtId="0" fontId="3" fillId="0" borderId="6" xfId="1" applyBorder="1" applyAlignment="1">
      <alignment horizontal="center"/>
    </xf>
    <xf numFmtId="0" fontId="3" fillId="0" borderId="7" xfId="1" applyBorder="1" applyAlignment="1">
      <alignment horizontal="center"/>
    </xf>
    <xf numFmtId="0" fontId="3" fillId="0" borderId="8" xfId="1" applyBorder="1" applyAlignment="1">
      <alignment horizontal="center"/>
    </xf>
    <xf numFmtId="0" fontId="3" fillId="0" borderId="9" xfId="1" applyBorder="1" applyAlignment="1">
      <alignment horizontal="center"/>
    </xf>
    <xf numFmtId="0" fontId="7" fillId="3" borderId="17" xfId="1" applyFont="1" applyFill="1" applyBorder="1" applyAlignment="1">
      <alignment wrapText="1"/>
    </xf>
    <xf numFmtId="0" fontId="7" fillId="2" borderId="18" xfId="1" applyFont="1" applyFill="1" applyBorder="1"/>
    <xf numFmtId="0" fontId="0" fillId="4" borderId="0" xfId="0" applyFill="1"/>
    <xf numFmtId="0" fontId="4" fillId="4" borderId="2" xfId="1" applyFont="1" applyFill="1" applyBorder="1"/>
    <xf numFmtId="0" fontId="4" fillId="4" borderId="3" xfId="1" applyFont="1" applyFill="1" applyBorder="1"/>
    <xf numFmtId="0" fontId="4" fillId="4" borderId="4" xfId="1" applyFont="1" applyFill="1" applyBorder="1"/>
    <xf numFmtId="0" fontId="4" fillId="4" borderId="5" xfId="1" applyFont="1" applyFill="1" applyBorder="1"/>
    <xf numFmtId="0" fontId="4" fillId="4" borderId="1" xfId="1" applyFont="1" applyFill="1" applyBorder="1"/>
    <xf numFmtId="0" fontId="4" fillId="4" borderId="6" xfId="1" applyFont="1" applyFill="1" applyBorder="1"/>
    <xf numFmtId="0" fontId="4" fillId="4" borderId="7" xfId="1" applyFont="1" applyFill="1" applyBorder="1"/>
    <xf numFmtId="0" fontId="4" fillId="4" borderId="8" xfId="1" applyFont="1" applyFill="1" applyBorder="1"/>
    <xf numFmtId="0" fontId="4" fillId="4" borderId="9" xfId="1" applyFont="1" applyFill="1" applyBorder="1"/>
    <xf numFmtId="0" fontId="0" fillId="0" borderId="0" xfId="0" applyAlignment="1"/>
    <xf numFmtId="0" fontId="2" fillId="0" borderId="0" xfId="0" applyFont="1" applyAlignment="1">
      <alignment horizontal="left"/>
    </xf>
    <xf numFmtId="0" fontId="2" fillId="0" borderId="0" xfId="0" applyFont="1"/>
    <xf numFmtId="15" fontId="2" fillId="0" borderId="0" xfId="0" applyNumberFormat="1" applyFont="1"/>
    <xf numFmtId="0" fontId="2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5" fillId="0" borderId="10" xfId="1" applyFont="1" applyBorder="1" applyAlignment="1">
      <alignment horizontal="center"/>
    </xf>
    <xf numFmtId="0" fontId="5" fillId="0" borderId="11" xfId="1" applyFont="1" applyBorder="1" applyAlignment="1">
      <alignment horizontal="center"/>
    </xf>
    <xf numFmtId="0" fontId="5" fillId="0" borderId="12" xfId="1" applyFont="1" applyBorder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11" fillId="0" borderId="0" xfId="0" applyFont="1"/>
    <xf numFmtId="0" fontId="0" fillId="0" borderId="0" xfId="0" applyFont="1" applyAlignment="1">
      <alignment horizontal="left"/>
    </xf>
    <xf numFmtId="0" fontId="11" fillId="0" borderId="0" xfId="0" quotePrefix="1" applyFont="1"/>
    <xf numFmtId="0" fontId="0" fillId="0" borderId="0" xfId="0" applyFont="1"/>
    <xf numFmtId="0" fontId="0" fillId="0" borderId="0" xfId="0" quotePrefix="1"/>
    <xf numFmtId="0" fontId="0" fillId="5" borderId="0" xfId="0" applyFill="1"/>
    <xf numFmtId="0" fontId="0" fillId="0" borderId="0" xfId="0"/>
    <xf numFmtId="0" fontId="0" fillId="7" borderId="0" xfId="0" applyFill="1"/>
    <xf numFmtId="0" fontId="4" fillId="0" borderId="0" xfId="2" applyFont="1" applyBorder="1"/>
    <xf numFmtId="0" fontId="3" fillId="0" borderId="0" xfId="1" applyBorder="1"/>
    <xf numFmtId="0" fontId="13" fillId="0" borderId="0" xfId="2" applyFont="1" applyBorder="1"/>
    <xf numFmtId="0" fontId="11" fillId="0" borderId="0" xfId="2" applyFont="1" applyBorder="1"/>
    <xf numFmtId="0" fontId="12" fillId="0" borderId="0" xfId="2" applyFont="1" applyBorder="1"/>
    <xf numFmtId="0" fontId="10" fillId="0" borderId="0" xfId="0" applyFont="1"/>
    <xf numFmtId="0" fontId="10" fillId="5" borderId="0" xfId="0" applyFont="1" applyFill="1"/>
    <xf numFmtId="0" fontId="11" fillId="0" borderId="0" xfId="2" applyFont="1" applyFill="1" applyBorder="1"/>
    <xf numFmtId="0" fontId="11" fillId="8" borderId="0" xfId="2" applyFont="1" applyFill="1" applyBorder="1"/>
    <xf numFmtId="0" fontId="7" fillId="2" borderId="19" xfId="1" applyFont="1" applyFill="1" applyBorder="1"/>
    <xf numFmtId="0" fontId="1" fillId="0" borderId="0" xfId="1" applyFont="1" applyBorder="1"/>
  </cellXfs>
  <cellStyles count="3">
    <cellStyle name="Normal" xfId="0" builtinId="0"/>
    <cellStyle name="Normal 2" xfId="1" xr:uid="{754B2822-9FB0-2C40-8FF0-E5F134D2F078}"/>
    <cellStyle name="Normal 2 2" xfId="2" xr:uid="{B431F930-FD08-4A07-9573-21F9CBFCBF1D}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8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187740</xdr:rowOff>
    </xdr:from>
    <xdr:to>
      <xdr:col>9</xdr:col>
      <xdr:colOff>22087</xdr:colOff>
      <xdr:row>24</xdr:row>
      <xdr:rowOff>136071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511FAB-7771-A74E-8B9F-EF4322B29237}"/>
            </a:ext>
          </a:extLst>
        </xdr:cNvPr>
        <xdr:cNvSpPr txBox="1"/>
      </xdr:nvSpPr>
      <xdr:spPr>
        <a:xfrm>
          <a:off x="831548" y="2773097"/>
          <a:ext cx="6674468" cy="21103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Compute route sequence for route 1 using farthest insert method from distance matrix given above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Route 1 locations: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3,5,7,8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Direct answers without any working will not be accepted. Explain/show your workings as given in the technical note. </a:t>
          </a:r>
          <a:endParaRPr lang="en-GB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6</xdr:col>
      <xdr:colOff>291224</xdr:colOff>
      <xdr:row>15</xdr:row>
      <xdr:rowOff>157765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48A3CB1-9BC3-6542-A640-EFBBA8D449FC}"/>
            </a:ext>
          </a:extLst>
        </xdr:cNvPr>
        <xdr:cNvSpPr txBox="1"/>
      </xdr:nvSpPr>
      <xdr:spPr>
        <a:xfrm>
          <a:off x="673100" y="584200"/>
          <a:ext cx="3859924" cy="2608865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rPr>
            <a:t>Use the following distance matrix to recommend the  route sequence to be used for Route 1. The locations covered are given below.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rPr>
            <a:t>The route sequence should be given for the following nearest neighbour method: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GB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GB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GB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rPr>
            <a:t>Direct answers without any working will not be accepted. Explain/show your workings as given in the technical note.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09989-E6AA-495D-B15E-999FC7FC072D}">
  <dimension ref="D1:Q14"/>
  <sheetViews>
    <sheetView topLeftCell="B2" workbookViewId="0">
      <selection activeCell="H10" sqref="H10"/>
    </sheetView>
  </sheetViews>
  <sheetFormatPr defaultRowHeight="15.75" x14ac:dyDescent="0.25"/>
  <cols>
    <col min="6" max="6" width="9" bestFit="1" customWidth="1"/>
  </cols>
  <sheetData>
    <row r="1" spans="4:17" ht="23.25" x14ac:dyDescent="0.35">
      <c r="F1" s="33" t="s">
        <v>8</v>
      </c>
      <c r="G1" s="33"/>
      <c r="H1" s="33"/>
      <c r="I1" s="33"/>
      <c r="J1" s="33"/>
      <c r="K1" s="33"/>
    </row>
    <row r="5" spans="4:17" x14ac:dyDescent="0.25">
      <c r="D5" s="36" t="s">
        <v>3</v>
      </c>
      <c r="E5" s="36"/>
      <c r="F5" s="37" t="s">
        <v>14</v>
      </c>
      <c r="G5" s="37"/>
      <c r="H5" s="28"/>
      <c r="I5" s="28"/>
      <c r="J5" s="28"/>
      <c r="K5" s="28"/>
      <c r="L5" s="28"/>
      <c r="M5" s="28"/>
      <c r="N5" s="28"/>
    </row>
    <row r="6" spans="4:17" x14ac:dyDescent="0.25">
      <c r="D6" s="36" t="s">
        <v>4</v>
      </c>
      <c r="E6" s="36"/>
      <c r="F6" s="38">
        <v>22110282</v>
      </c>
      <c r="G6" s="38"/>
    </row>
    <row r="9" spans="4:17" x14ac:dyDescent="0.25">
      <c r="D9" s="30" t="s">
        <v>5</v>
      </c>
      <c r="F9" s="30" t="s">
        <v>9</v>
      </c>
    </row>
    <row r="10" spans="4:17" x14ac:dyDescent="0.25">
      <c r="D10" s="30" t="s">
        <v>6</v>
      </c>
      <c r="F10" s="31">
        <v>44557</v>
      </c>
    </row>
    <row r="13" spans="4:17" ht="21" x14ac:dyDescent="0.35">
      <c r="D13" s="34" t="s">
        <v>13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</row>
    <row r="14" spans="4:17" ht="21" x14ac:dyDescent="0.35">
      <c r="D14" s="35" t="s">
        <v>7</v>
      </c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</row>
  </sheetData>
  <mergeCells count="7">
    <mergeCell ref="F1:K1"/>
    <mergeCell ref="D13:Q13"/>
    <mergeCell ref="D14:P14"/>
    <mergeCell ref="D5:E5"/>
    <mergeCell ref="F5:G5"/>
    <mergeCell ref="D6:E6"/>
    <mergeCell ref="F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80382-3297-A94C-B72C-8812BCFE04DF}">
  <sheetPr>
    <tabColor rgb="FFD883FF"/>
  </sheetPr>
  <dimension ref="B2:P37"/>
  <sheetViews>
    <sheetView topLeftCell="A2" zoomScale="84" zoomScaleNormal="115" workbookViewId="0">
      <selection activeCell="N9" sqref="N9"/>
    </sheetView>
  </sheetViews>
  <sheetFormatPr defaultColWidth="10.875" defaultRowHeight="15.75" x14ac:dyDescent="0.25"/>
  <cols>
    <col min="1" max="2" width="10.875" style="18"/>
    <col min="3" max="3" width="7.5" style="18" customWidth="1"/>
    <col min="4" max="13" width="10.875" style="18"/>
    <col min="14" max="14" width="25" style="18" bestFit="1" customWidth="1"/>
    <col min="15" max="16384" width="10.875" style="18"/>
  </cols>
  <sheetData>
    <row r="2" spans="2:16" ht="16.5" thickBot="1" x14ac:dyDescent="0.3"/>
    <row r="3" spans="2:16" x14ac:dyDescent="0.25">
      <c r="B3" s="19"/>
      <c r="C3" s="20" t="s">
        <v>0</v>
      </c>
      <c r="D3" s="20">
        <v>1</v>
      </c>
      <c r="E3" s="20">
        <v>2</v>
      </c>
      <c r="F3" s="20">
        <v>3</v>
      </c>
      <c r="G3" s="20">
        <v>4</v>
      </c>
      <c r="H3" s="20">
        <v>5</v>
      </c>
      <c r="I3" s="20">
        <v>6</v>
      </c>
      <c r="J3" s="20">
        <v>7</v>
      </c>
      <c r="K3" s="21">
        <v>8</v>
      </c>
    </row>
    <row r="4" spans="2:16" x14ac:dyDescent="0.25">
      <c r="B4" s="22" t="s">
        <v>0</v>
      </c>
      <c r="C4" s="23">
        <v>0</v>
      </c>
      <c r="D4" s="23"/>
      <c r="E4" s="23"/>
      <c r="F4" s="23"/>
      <c r="G4" s="23"/>
      <c r="H4" s="23"/>
      <c r="I4" s="23"/>
      <c r="J4" s="23"/>
      <c r="K4" s="24"/>
    </row>
    <row r="5" spans="2:16" x14ac:dyDescent="0.25">
      <c r="B5" s="22">
        <v>1</v>
      </c>
      <c r="C5" s="23">
        <v>8.8000000000000007</v>
      </c>
      <c r="D5" s="23">
        <v>0</v>
      </c>
      <c r="E5" s="23"/>
      <c r="F5" s="23"/>
      <c r="G5" s="23"/>
      <c r="H5" s="23"/>
      <c r="I5" s="23"/>
      <c r="J5" s="23"/>
      <c r="K5" s="24"/>
      <c r="M5"/>
      <c r="N5"/>
      <c r="O5"/>
      <c r="P5"/>
    </row>
    <row r="6" spans="2:16" x14ac:dyDescent="0.25">
      <c r="B6" s="22">
        <v>2</v>
      </c>
      <c r="C6" s="23">
        <v>9.1</v>
      </c>
      <c r="D6" s="23">
        <v>10.8</v>
      </c>
      <c r="E6" s="23">
        <v>0</v>
      </c>
      <c r="F6" s="23"/>
      <c r="G6" s="23"/>
      <c r="H6" s="23"/>
      <c r="I6" s="23"/>
      <c r="J6" s="23"/>
      <c r="K6" s="24"/>
      <c r="M6"/>
      <c r="N6"/>
      <c r="O6"/>
      <c r="P6"/>
    </row>
    <row r="7" spans="2:16" x14ac:dyDescent="0.25">
      <c r="B7" s="22">
        <v>3</v>
      </c>
      <c r="C7" s="23">
        <v>12.9</v>
      </c>
      <c r="D7" s="23">
        <v>13.7</v>
      </c>
      <c r="E7" s="23">
        <v>11.8</v>
      </c>
      <c r="F7" s="23">
        <v>0</v>
      </c>
      <c r="G7" s="23"/>
      <c r="H7" s="23"/>
      <c r="I7" s="23"/>
      <c r="J7" s="23"/>
      <c r="K7" s="24"/>
      <c r="M7"/>
      <c r="N7"/>
      <c r="O7"/>
      <c r="P7"/>
    </row>
    <row r="8" spans="2:16" x14ac:dyDescent="0.25">
      <c r="B8" s="22">
        <v>4</v>
      </c>
      <c r="C8" s="23">
        <v>14.4</v>
      </c>
      <c r="D8" s="23">
        <v>8.1999999999999993</v>
      </c>
      <c r="E8" s="23">
        <v>5.0999999999999996</v>
      </c>
      <c r="F8" s="23">
        <v>8.6999999999999993</v>
      </c>
      <c r="G8" s="23">
        <v>0</v>
      </c>
      <c r="H8" s="23"/>
      <c r="I8" s="23"/>
      <c r="J8" s="23"/>
      <c r="K8" s="24"/>
      <c r="M8"/>
      <c r="N8" t="s">
        <v>48</v>
      </c>
      <c r="O8" s="49" t="s">
        <v>26</v>
      </c>
      <c r="P8"/>
    </row>
    <row r="9" spans="2:16" x14ac:dyDescent="0.25">
      <c r="B9" s="22">
        <v>5</v>
      </c>
      <c r="C9" s="23">
        <v>8</v>
      </c>
      <c r="D9" s="23">
        <v>10.8</v>
      </c>
      <c r="E9" s="23">
        <v>13.3</v>
      </c>
      <c r="F9" s="23">
        <v>9.5</v>
      </c>
      <c r="G9" s="23">
        <v>11.6</v>
      </c>
      <c r="H9" s="23">
        <v>0</v>
      </c>
      <c r="I9" s="23"/>
      <c r="J9" s="23"/>
      <c r="K9" s="24"/>
      <c r="M9"/>
      <c r="N9" t="s">
        <v>31</v>
      </c>
      <c r="O9">
        <f>C7*2</f>
        <v>25.8</v>
      </c>
      <c r="P9"/>
    </row>
    <row r="10" spans="2:16" x14ac:dyDescent="0.25">
      <c r="B10" s="22">
        <v>6</v>
      </c>
      <c r="C10" s="23">
        <v>10.5</v>
      </c>
      <c r="D10" s="23">
        <v>10</v>
      </c>
      <c r="E10" s="23">
        <v>3.8</v>
      </c>
      <c r="F10" s="23">
        <v>15.1</v>
      </c>
      <c r="G10" s="23">
        <v>7.4</v>
      </c>
      <c r="H10" s="23">
        <v>6.9</v>
      </c>
      <c r="I10" s="23">
        <v>0</v>
      </c>
      <c r="J10" s="23"/>
      <c r="K10" s="24"/>
      <c r="M10"/>
      <c r="N10" t="s">
        <v>32</v>
      </c>
      <c r="O10">
        <f>C9*2</f>
        <v>16</v>
      </c>
      <c r="P10"/>
    </row>
    <row r="11" spans="2:16" x14ac:dyDescent="0.25">
      <c r="B11" s="22">
        <v>7</v>
      </c>
      <c r="C11" s="23">
        <v>13.4</v>
      </c>
      <c r="D11" s="23">
        <v>4.4000000000000004</v>
      </c>
      <c r="E11" s="23">
        <v>7.1</v>
      </c>
      <c r="F11" s="23">
        <v>14</v>
      </c>
      <c r="G11" s="23">
        <v>9.4</v>
      </c>
      <c r="H11" s="23">
        <v>6.5</v>
      </c>
      <c r="I11" s="23">
        <v>9.9</v>
      </c>
      <c r="J11" s="23">
        <v>0</v>
      </c>
      <c r="K11" s="24"/>
      <c r="M11"/>
      <c r="N11" t="s">
        <v>33</v>
      </c>
      <c r="O11">
        <f>C11*2</f>
        <v>26.8</v>
      </c>
      <c r="P11"/>
    </row>
    <row r="12" spans="2:16" ht="16.5" thickBot="1" x14ac:dyDescent="0.3">
      <c r="B12" s="25">
        <v>8</v>
      </c>
      <c r="C12" s="26">
        <v>14</v>
      </c>
      <c r="D12" s="26">
        <v>8.4</v>
      </c>
      <c r="E12" s="26">
        <v>2.8</v>
      </c>
      <c r="F12" s="26">
        <v>18.2</v>
      </c>
      <c r="G12" s="26">
        <v>14.7</v>
      </c>
      <c r="H12" s="26">
        <v>0.75</v>
      </c>
      <c r="I12" s="26">
        <v>4.7</v>
      </c>
      <c r="J12" s="26">
        <v>6.3</v>
      </c>
      <c r="K12" s="27">
        <v>0</v>
      </c>
      <c r="M12"/>
      <c r="N12" s="48" t="s">
        <v>34</v>
      </c>
      <c r="O12" s="48">
        <f>C12*2</f>
        <v>28</v>
      </c>
      <c r="P12" t="s">
        <v>27</v>
      </c>
    </row>
    <row r="13" spans="2:16" x14ac:dyDescent="0.25">
      <c r="M13"/>
      <c r="N13"/>
      <c r="O13"/>
      <c r="P13"/>
    </row>
    <row r="14" spans="2:16" x14ac:dyDescent="0.25">
      <c r="M14"/>
      <c r="N14" s="48" t="s">
        <v>35</v>
      </c>
      <c r="O14" s="48">
        <f>C12+F12+C7</f>
        <v>45.1</v>
      </c>
      <c r="P14" t="s">
        <v>27</v>
      </c>
    </row>
    <row r="15" spans="2:16" x14ac:dyDescent="0.25">
      <c r="M15"/>
      <c r="N15" t="s">
        <v>36</v>
      </c>
      <c r="O15">
        <f>C12+H12+C9</f>
        <v>22.75</v>
      </c>
      <c r="P15"/>
    </row>
    <row r="16" spans="2:16" x14ac:dyDescent="0.25">
      <c r="M16"/>
      <c r="N16" t="s">
        <v>37</v>
      </c>
      <c r="O16">
        <f>C12+J12+C11</f>
        <v>33.700000000000003</v>
      </c>
      <c r="P16"/>
    </row>
    <row r="17" spans="13:16" x14ac:dyDescent="0.25">
      <c r="M17"/>
      <c r="N17"/>
      <c r="O17"/>
      <c r="P17"/>
    </row>
    <row r="18" spans="13:16" x14ac:dyDescent="0.25">
      <c r="M18"/>
      <c r="N18" t="s">
        <v>23</v>
      </c>
      <c r="O18"/>
      <c r="P18"/>
    </row>
    <row r="19" spans="13:16" x14ac:dyDescent="0.25">
      <c r="M19"/>
      <c r="N19" t="s">
        <v>38</v>
      </c>
      <c r="O19">
        <f>C9+H12+F12+C7</f>
        <v>39.85</v>
      </c>
      <c r="P19"/>
    </row>
    <row r="20" spans="13:16" x14ac:dyDescent="0.25">
      <c r="M20"/>
      <c r="N20" t="s">
        <v>39</v>
      </c>
      <c r="O20">
        <f>C12+F12+F9+C9</f>
        <v>49.7</v>
      </c>
      <c r="P20"/>
    </row>
    <row r="21" spans="13:16" x14ac:dyDescent="0.25">
      <c r="M21"/>
      <c r="N21" s="48" t="s">
        <v>40</v>
      </c>
      <c r="O21" s="48">
        <f>C12+H12+F9+C7</f>
        <v>37.15</v>
      </c>
      <c r="P21" t="s">
        <v>25</v>
      </c>
    </row>
    <row r="22" spans="13:16" x14ac:dyDescent="0.25">
      <c r="M22"/>
    </row>
    <row r="23" spans="13:16" x14ac:dyDescent="0.25">
      <c r="M23"/>
      <c r="N23" t="s">
        <v>24</v>
      </c>
      <c r="O23"/>
      <c r="P23"/>
    </row>
    <row r="24" spans="13:16" x14ac:dyDescent="0.25">
      <c r="M24"/>
      <c r="N24" t="s">
        <v>41</v>
      </c>
      <c r="O24">
        <f>C11+J12+F12+C7</f>
        <v>50.8</v>
      </c>
      <c r="P24"/>
    </row>
    <row r="25" spans="13:16" x14ac:dyDescent="0.25">
      <c r="M25"/>
      <c r="N25" t="s">
        <v>42</v>
      </c>
      <c r="O25">
        <f>C12+F12+F11+C11</f>
        <v>59.6</v>
      </c>
      <c r="P25"/>
    </row>
    <row r="26" spans="13:16" x14ac:dyDescent="0.25">
      <c r="M26"/>
      <c r="N26" s="48" t="s">
        <v>43</v>
      </c>
      <c r="O26" s="48">
        <f>C12+J12+F11+C7</f>
        <v>47.199999999999996</v>
      </c>
      <c r="P26" t="s">
        <v>25</v>
      </c>
    </row>
    <row r="27" spans="13:16" x14ac:dyDescent="0.25">
      <c r="M27"/>
      <c r="N27" t="s">
        <v>44</v>
      </c>
      <c r="O27">
        <f>MAX(O19,O26)</f>
        <v>47.199999999999996</v>
      </c>
      <c r="P27"/>
    </row>
    <row r="28" spans="13:16" x14ac:dyDescent="0.25">
      <c r="M28"/>
      <c r="N28"/>
      <c r="O28"/>
      <c r="P28"/>
    </row>
    <row r="29" spans="13:16" x14ac:dyDescent="0.25">
      <c r="M29"/>
      <c r="N29" s="18" t="s">
        <v>23</v>
      </c>
    </row>
    <row r="30" spans="13:16" x14ac:dyDescent="0.25">
      <c r="M30"/>
      <c r="N30" s="50" t="s">
        <v>45</v>
      </c>
      <c r="O30" s="50">
        <f>C9+H12+J12+F11+C7</f>
        <v>41.95</v>
      </c>
      <c r="P30" s="18" t="s">
        <v>25</v>
      </c>
    </row>
    <row r="31" spans="13:16" x14ac:dyDescent="0.25">
      <c r="M31"/>
      <c r="N31" s="18" t="s">
        <v>46</v>
      </c>
      <c r="O31" s="18">
        <f>C12+J12+F11+F9+C9</f>
        <v>51.8</v>
      </c>
    </row>
    <row r="32" spans="13:16" x14ac:dyDescent="0.25">
      <c r="M32"/>
      <c r="N32" s="18" t="s">
        <v>47</v>
      </c>
      <c r="O32" s="18">
        <f>C12+H12+H11+F11+C7</f>
        <v>48.15</v>
      </c>
    </row>
    <row r="33" spans="13:15" x14ac:dyDescent="0.25">
      <c r="M33"/>
      <c r="N33" s="18" t="s">
        <v>29</v>
      </c>
      <c r="O33" s="18">
        <f>C12+J12+H11+F9+C7</f>
        <v>49.199999999999996</v>
      </c>
    </row>
    <row r="34" spans="13:15" x14ac:dyDescent="0.25">
      <c r="M34"/>
    </row>
    <row r="35" spans="13:15" x14ac:dyDescent="0.25">
      <c r="M35"/>
      <c r="N35" s="18" t="s">
        <v>28</v>
      </c>
    </row>
    <row r="36" spans="13:15" x14ac:dyDescent="0.25">
      <c r="M36"/>
      <c r="N36" s="18" t="s">
        <v>30</v>
      </c>
      <c r="O36" s="18">
        <f>MIN(O30:O33)</f>
        <v>41.95</v>
      </c>
    </row>
    <row r="37" spans="13:15" x14ac:dyDescent="0.25">
      <c r="M3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45FC0-51AD-D544-A8B5-9B4390D5D9C4}">
  <sheetPr>
    <tabColor theme="4" tint="0.39997558519241921"/>
  </sheetPr>
  <dimension ref="B3:T48"/>
  <sheetViews>
    <sheetView tabSelected="1" topLeftCell="A14" zoomScale="70" zoomScaleNormal="70" workbookViewId="0">
      <selection activeCell="Q29" sqref="Q29"/>
    </sheetView>
  </sheetViews>
  <sheetFormatPr defaultColWidth="8.875" defaultRowHeight="15" x14ac:dyDescent="0.25"/>
  <cols>
    <col min="1" max="1" width="8.875" style="1"/>
    <col min="2" max="2" width="11.5" style="1" customWidth="1"/>
    <col min="3" max="3" width="20.25" style="1" bestFit="1" customWidth="1"/>
    <col min="4" max="4" width="19.25" style="1" bestFit="1" customWidth="1"/>
    <col min="5" max="11" width="8.875" style="1"/>
    <col min="12" max="12" width="11.5" style="1" customWidth="1"/>
    <col min="13" max="13" width="11.625" style="1" customWidth="1"/>
    <col min="14" max="14" width="20.25" style="1" bestFit="1" customWidth="1"/>
    <col min="15" max="15" width="19.25" style="1" bestFit="1" customWidth="1"/>
    <col min="16" max="16384" width="8.875" style="1"/>
  </cols>
  <sheetData>
    <row r="3" spans="9:20" ht="15.75" thickBot="1" x14ac:dyDescent="0.3"/>
    <row r="4" spans="9:20" ht="27" thickBot="1" x14ac:dyDescent="0.45">
      <c r="I4" s="39" t="s">
        <v>1</v>
      </c>
      <c r="J4" s="40"/>
      <c r="K4" s="40"/>
      <c r="L4" s="40"/>
      <c r="M4" s="40"/>
      <c r="N4" s="40"/>
      <c r="O4" s="40"/>
      <c r="P4" s="40"/>
      <c r="Q4" s="40"/>
      <c r="R4" s="40"/>
      <c r="S4" s="40"/>
      <c r="T4" s="41"/>
    </row>
    <row r="5" spans="9:20" ht="15.75" thickBot="1" x14ac:dyDescent="0.3">
      <c r="I5" s="2"/>
      <c r="J5" s="3" t="s">
        <v>0</v>
      </c>
      <c r="K5" s="3">
        <v>1</v>
      </c>
      <c r="L5" s="3">
        <v>2</v>
      </c>
      <c r="M5" s="3">
        <v>3</v>
      </c>
      <c r="N5" s="3">
        <v>4</v>
      </c>
      <c r="O5" s="3">
        <v>5</v>
      </c>
      <c r="P5" s="3">
        <v>6</v>
      </c>
      <c r="Q5" s="3">
        <v>7</v>
      </c>
      <c r="R5" s="3">
        <v>8</v>
      </c>
      <c r="S5" s="3">
        <v>9</v>
      </c>
      <c r="T5" s="4">
        <v>10</v>
      </c>
    </row>
    <row r="6" spans="9:20" x14ac:dyDescent="0.25">
      <c r="I6" s="5" t="s">
        <v>0</v>
      </c>
      <c r="J6" s="6">
        <v>0</v>
      </c>
      <c r="K6" s="7"/>
      <c r="L6" s="7"/>
      <c r="M6" s="7"/>
      <c r="N6" s="7"/>
      <c r="O6" s="7"/>
      <c r="P6" s="7"/>
      <c r="Q6" s="7"/>
      <c r="R6" s="7"/>
      <c r="S6" s="7"/>
      <c r="T6" s="8"/>
    </row>
    <row r="7" spans="9:20" x14ac:dyDescent="0.25">
      <c r="I7" s="9">
        <v>1</v>
      </c>
      <c r="J7" s="10">
        <v>7.2</v>
      </c>
      <c r="K7" s="11">
        <v>0</v>
      </c>
      <c r="L7" s="11"/>
      <c r="M7" s="11"/>
      <c r="N7" s="11"/>
      <c r="O7" s="11"/>
      <c r="P7" s="11"/>
      <c r="Q7" s="11"/>
      <c r="R7" s="11"/>
      <c r="S7" s="11"/>
      <c r="T7" s="12"/>
    </row>
    <row r="8" spans="9:20" x14ac:dyDescent="0.25">
      <c r="I8" s="9">
        <v>2</v>
      </c>
      <c r="J8" s="10">
        <v>6.3</v>
      </c>
      <c r="K8" s="11">
        <v>4.8</v>
      </c>
      <c r="L8" s="11">
        <v>0</v>
      </c>
      <c r="M8" s="11"/>
      <c r="N8" s="11"/>
      <c r="O8" s="11"/>
      <c r="P8" s="11"/>
      <c r="Q8" s="11"/>
      <c r="R8" s="11"/>
      <c r="S8" s="11"/>
      <c r="T8" s="12"/>
    </row>
    <row r="9" spans="9:20" x14ac:dyDescent="0.25">
      <c r="I9" s="9">
        <v>3</v>
      </c>
      <c r="J9" s="10">
        <v>9.6</v>
      </c>
      <c r="K9" s="11">
        <v>4.7</v>
      </c>
      <c r="L9" s="11">
        <v>7.4</v>
      </c>
      <c r="M9" s="11">
        <v>0</v>
      </c>
      <c r="N9" s="11"/>
      <c r="O9" s="11"/>
      <c r="P9" s="11"/>
      <c r="Q9" s="11"/>
      <c r="R9" s="11"/>
      <c r="S9" s="11"/>
      <c r="T9" s="12"/>
    </row>
    <row r="10" spans="9:20" x14ac:dyDescent="0.25">
      <c r="I10" s="9">
        <v>4</v>
      </c>
      <c r="J10" s="10">
        <v>19.399999999999999</v>
      </c>
      <c r="K10" s="11">
        <v>12.1</v>
      </c>
      <c r="L10" s="11">
        <v>17.2</v>
      </c>
      <c r="M10" s="11">
        <v>9.1</v>
      </c>
      <c r="N10" s="11">
        <v>0</v>
      </c>
      <c r="O10" s="11"/>
      <c r="P10" s="11"/>
      <c r="Q10" s="11"/>
      <c r="R10" s="11"/>
      <c r="S10" s="11"/>
      <c r="T10" s="12"/>
    </row>
    <row r="11" spans="9:20" x14ac:dyDescent="0.25">
      <c r="I11" s="9">
        <v>5</v>
      </c>
      <c r="J11" s="10">
        <v>12.1</v>
      </c>
      <c r="K11" s="11">
        <v>12.8</v>
      </c>
      <c r="L11" s="11">
        <v>14.6</v>
      </c>
      <c r="M11" s="11">
        <v>15.7</v>
      </c>
      <c r="N11" s="11">
        <v>22.1</v>
      </c>
      <c r="O11" s="11">
        <v>0</v>
      </c>
      <c r="P11" s="11"/>
      <c r="Q11" s="11"/>
      <c r="R11" s="11"/>
      <c r="S11" s="11"/>
      <c r="T11" s="12"/>
    </row>
    <row r="12" spans="9:20" x14ac:dyDescent="0.25">
      <c r="I12" s="9">
        <v>6</v>
      </c>
      <c r="J12" s="10">
        <v>4.4000000000000004</v>
      </c>
      <c r="K12" s="11">
        <v>4.2</v>
      </c>
      <c r="L12" s="11">
        <v>2.7</v>
      </c>
      <c r="M12" s="11">
        <v>6.6</v>
      </c>
      <c r="N12" s="11">
        <v>15.6</v>
      </c>
      <c r="O12" s="11">
        <v>12.7</v>
      </c>
      <c r="P12" s="11">
        <v>0</v>
      </c>
      <c r="Q12" s="11"/>
      <c r="R12" s="11"/>
      <c r="S12" s="11"/>
      <c r="T12" s="12"/>
    </row>
    <row r="13" spans="9:20" x14ac:dyDescent="0.25">
      <c r="I13" s="9">
        <v>7</v>
      </c>
      <c r="J13" s="10">
        <v>3.7</v>
      </c>
      <c r="K13" s="11">
        <v>9.1999999999999993</v>
      </c>
      <c r="L13" s="11">
        <v>7.8</v>
      </c>
      <c r="M13" s="11">
        <v>11.5</v>
      </c>
      <c r="N13" s="11">
        <v>20.8</v>
      </c>
      <c r="O13" s="11">
        <v>13.7</v>
      </c>
      <c r="P13" s="11">
        <v>4.9000000000000004</v>
      </c>
      <c r="Q13" s="11">
        <v>0</v>
      </c>
      <c r="R13" s="11"/>
      <c r="S13" s="11"/>
      <c r="T13" s="12"/>
    </row>
    <row r="14" spans="9:20" x14ac:dyDescent="0.25">
      <c r="I14" s="9">
        <v>8</v>
      </c>
      <c r="J14" s="10">
        <v>3.4</v>
      </c>
      <c r="K14" s="11">
        <v>7</v>
      </c>
      <c r="L14" s="11">
        <v>7.8</v>
      </c>
      <c r="M14" s="11">
        <v>10.7</v>
      </c>
      <c r="N14" s="11">
        <v>19.2</v>
      </c>
      <c r="O14" s="11">
        <v>8.6999999999999993</v>
      </c>
      <c r="P14" s="11">
        <v>5.8</v>
      </c>
      <c r="Q14" s="11">
        <v>6.8</v>
      </c>
      <c r="R14" s="11">
        <v>0</v>
      </c>
      <c r="S14" s="11"/>
      <c r="T14" s="12"/>
    </row>
    <row r="15" spans="9:20" x14ac:dyDescent="0.25">
      <c r="I15" s="9">
        <v>9</v>
      </c>
      <c r="J15" s="10">
        <v>8.4</v>
      </c>
      <c r="K15" s="11">
        <v>10.4</v>
      </c>
      <c r="L15" s="11">
        <v>5.7</v>
      </c>
      <c r="M15" s="11">
        <v>12</v>
      </c>
      <c r="N15" s="11">
        <v>22.1</v>
      </c>
      <c r="O15" s="11">
        <v>18.399999999999999</v>
      </c>
      <c r="P15" s="11">
        <v>7.6</v>
      </c>
      <c r="Q15" s="11">
        <v>5.4</v>
      </c>
      <c r="R15" s="11">
        <v>9.9</v>
      </c>
      <c r="S15" s="11">
        <v>0</v>
      </c>
      <c r="T15" s="12"/>
    </row>
    <row r="16" spans="9:20" ht="15.75" thickBot="1" x14ac:dyDescent="0.3">
      <c r="I16" s="9">
        <v>10</v>
      </c>
      <c r="J16" s="13">
        <v>13.4</v>
      </c>
      <c r="K16" s="14">
        <v>16.600000000000001</v>
      </c>
      <c r="L16" s="14">
        <v>17.2</v>
      </c>
      <c r="M16" s="14">
        <v>18.7</v>
      </c>
      <c r="N16" s="14">
        <v>25.3</v>
      </c>
      <c r="O16" s="14">
        <v>3.3</v>
      </c>
      <c r="P16" s="14">
        <v>16.3</v>
      </c>
      <c r="Q16" s="14">
        <v>15.6</v>
      </c>
      <c r="R16" s="14">
        <v>10.1</v>
      </c>
      <c r="S16" s="14">
        <v>21</v>
      </c>
      <c r="T16" s="15">
        <v>0</v>
      </c>
    </row>
    <row r="19" spans="2:16" ht="29.25" x14ac:dyDescent="0.25">
      <c r="B19" s="16" t="s">
        <v>2</v>
      </c>
    </row>
    <row r="20" spans="2:16" ht="15.75" x14ac:dyDescent="0.25">
      <c r="B20" s="17">
        <v>1</v>
      </c>
      <c r="N20" s="53"/>
      <c r="O20" s="54"/>
      <c r="P20" s="52"/>
    </row>
    <row r="21" spans="2:16" x14ac:dyDescent="0.25">
      <c r="B21" s="17">
        <v>3</v>
      </c>
      <c r="N21" s="54" t="s">
        <v>53</v>
      </c>
      <c r="O21" s="54" t="s">
        <v>50</v>
      </c>
      <c r="P21" s="52"/>
    </row>
    <row r="22" spans="2:16" ht="15.75" x14ac:dyDescent="0.25">
      <c r="B22" s="17">
        <v>4</v>
      </c>
      <c r="N22" s="54">
        <v>1</v>
      </c>
      <c r="O22" s="56">
        <f>J7</f>
        <v>7.2</v>
      </c>
      <c r="P22" s="52"/>
    </row>
    <row r="23" spans="2:16" ht="15.75" x14ac:dyDescent="0.25">
      <c r="B23" s="60">
        <v>6</v>
      </c>
      <c r="C23" s="52"/>
      <c r="D23" s="52"/>
      <c r="E23" s="52"/>
      <c r="N23" s="54">
        <v>3</v>
      </c>
      <c r="O23" s="56">
        <f>J9</f>
        <v>9.6</v>
      </c>
      <c r="P23" s="52"/>
    </row>
    <row r="24" spans="2:16" ht="15.75" x14ac:dyDescent="0.25">
      <c r="C24" s="52"/>
      <c r="D24" s="52"/>
      <c r="E24" s="52"/>
      <c r="N24" s="54">
        <v>4</v>
      </c>
      <c r="O24" s="56">
        <f>J10</f>
        <v>19.399999999999999</v>
      </c>
      <c r="P24" s="52"/>
    </row>
    <row r="25" spans="2:16" ht="15.75" x14ac:dyDescent="0.25">
      <c r="N25" s="57">
        <v>6</v>
      </c>
      <c r="O25" s="57">
        <f>J12</f>
        <v>4.4000000000000004</v>
      </c>
      <c r="P25" s="61" t="s">
        <v>25</v>
      </c>
    </row>
    <row r="26" spans="2:16" x14ac:dyDescent="0.25">
      <c r="N26" s="54"/>
      <c r="O26" s="54"/>
      <c r="P26" s="52"/>
    </row>
    <row r="27" spans="2:16" x14ac:dyDescent="0.25">
      <c r="N27" s="55"/>
      <c r="O27" s="54" t="s">
        <v>49</v>
      </c>
      <c r="P27" s="52"/>
    </row>
    <row r="28" spans="2:16" ht="15.75" x14ac:dyDescent="0.25">
      <c r="N28" s="57">
        <v>1</v>
      </c>
      <c r="O28" s="57">
        <f>K12</f>
        <v>4.2</v>
      </c>
      <c r="P28" s="61" t="s">
        <v>25</v>
      </c>
    </row>
    <row r="29" spans="2:16" ht="15.75" x14ac:dyDescent="0.25">
      <c r="N29" s="54">
        <v>3</v>
      </c>
      <c r="O29" s="56">
        <f>M12</f>
        <v>6.6</v>
      </c>
      <c r="P29" s="52"/>
    </row>
    <row r="30" spans="2:16" ht="15.75" x14ac:dyDescent="0.25">
      <c r="B30" s="52"/>
      <c r="N30" s="54">
        <v>4</v>
      </c>
      <c r="O30" s="56">
        <f>N12</f>
        <v>15.6</v>
      </c>
      <c r="P30" s="52"/>
    </row>
    <row r="31" spans="2:16" x14ac:dyDescent="0.25">
      <c r="B31" s="52"/>
      <c r="N31" s="54"/>
      <c r="O31" s="54"/>
      <c r="P31" s="52"/>
    </row>
    <row r="32" spans="2:16" x14ac:dyDescent="0.25">
      <c r="B32" s="52"/>
      <c r="N32" s="55"/>
      <c r="O32" s="54" t="s">
        <v>51</v>
      </c>
      <c r="P32" s="52"/>
    </row>
    <row r="33" spans="2:16" ht="15.75" x14ac:dyDescent="0.25">
      <c r="B33" s="52"/>
      <c r="N33" s="57">
        <v>3</v>
      </c>
      <c r="O33" s="57">
        <f>K9</f>
        <v>4.7</v>
      </c>
      <c r="P33" s="61" t="s">
        <v>25</v>
      </c>
    </row>
    <row r="34" spans="2:16" ht="15.75" x14ac:dyDescent="0.25">
      <c r="B34" s="52"/>
      <c r="N34" s="54">
        <v>4</v>
      </c>
      <c r="O34" s="56">
        <f>K10</f>
        <v>12.1</v>
      </c>
      <c r="P34" s="52"/>
    </row>
    <row r="35" spans="2:16" x14ac:dyDescent="0.25">
      <c r="B35" s="52"/>
      <c r="N35" s="54"/>
      <c r="O35" s="54"/>
    </row>
    <row r="36" spans="2:16" x14ac:dyDescent="0.25">
      <c r="B36" s="52"/>
      <c r="N36" s="58" t="s">
        <v>28</v>
      </c>
      <c r="O36" s="58" t="s">
        <v>22</v>
      </c>
    </row>
    <row r="37" spans="2:16" x14ac:dyDescent="0.25">
      <c r="N37" s="59" t="s">
        <v>52</v>
      </c>
      <c r="O37" s="59">
        <f>J12+K12+K9+M10+J10</f>
        <v>41.8</v>
      </c>
    </row>
    <row r="38" spans="2:16" x14ac:dyDescent="0.25">
      <c r="N38" s="51"/>
      <c r="O38" s="51"/>
    </row>
    <row r="39" spans="2:16" x14ac:dyDescent="0.25">
      <c r="N39" s="51"/>
      <c r="O39" s="51"/>
    </row>
    <row r="40" spans="2:16" x14ac:dyDescent="0.25">
      <c r="N40" s="51"/>
      <c r="O40" s="51"/>
    </row>
    <row r="41" spans="2:16" x14ac:dyDescent="0.25">
      <c r="N41" s="51"/>
      <c r="O41" s="51"/>
    </row>
    <row r="44" spans="2:16" x14ac:dyDescent="0.25">
      <c r="N44" s="52"/>
    </row>
    <row r="45" spans="2:16" x14ac:dyDescent="0.25">
      <c r="N45" s="52"/>
    </row>
    <row r="46" spans="2:16" x14ac:dyDescent="0.25">
      <c r="N46" s="52"/>
    </row>
    <row r="47" spans="2:16" x14ac:dyDescent="0.25">
      <c r="N47" s="52"/>
    </row>
    <row r="48" spans="2:16" x14ac:dyDescent="0.25">
      <c r="N48" s="52"/>
    </row>
  </sheetData>
  <mergeCells count="1">
    <mergeCell ref="I4:T4"/>
  </mergeCells>
  <conditionalFormatting sqref="O31">
    <cfRule type="top10" dxfId="0" priority="4" bottom="1" rank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BA6E3-849A-4B05-AD1D-18A59C93BDA8}">
  <sheetPr>
    <tabColor theme="5" tint="-0.249977111117893"/>
  </sheetPr>
  <dimension ref="A1:Q16"/>
  <sheetViews>
    <sheetView showFormulas="1" workbookViewId="0">
      <selection activeCell="D10" sqref="D10"/>
    </sheetView>
  </sheetViews>
  <sheetFormatPr defaultRowHeight="15.75" x14ac:dyDescent="0.25"/>
  <cols>
    <col min="3" max="3" width="10.625" bestFit="1" customWidth="1"/>
    <col min="4" max="4" width="12.25" bestFit="1" customWidth="1"/>
    <col min="5" max="5" width="11.875" bestFit="1" customWidth="1"/>
  </cols>
  <sheetData>
    <row r="1" spans="1:17" x14ac:dyDescent="0.25">
      <c r="A1" s="42" t="s">
        <v>10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7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</row>
    <row r="3" spans="1:17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</row>
    <row r="4" spans="1:17" x14ac:dyDescent="0.25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</row>
    <row r="5" spans="1:17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</row>
    <row r="6" spans="1:17" x14ac:dyDescent="0.25">
      <c r="A6" s="29">
        <v>1</v>
      </c>
      <c r="B6" s="36" t="s">
        <v>11</v>
      </c>
      <c r="C6" s="36"/>
      <c r="D6" s="36"/>
      <c r="E6" s="36"/>
      <c r="F6" s="36"/>
      <c r="G6" s="36"/>
    </row>
    <row r="7" spans="1:17" x14ac:dyDescent="0.25">
      <c r="A7" s="32"/>
      <c r="B7" s="32"/>
      <c r="C7" s="43" t="s">
        <v>15</v>
      </c>
      <c r="D7" s="44" t="s">
        <v>16</v>
      </c>
      <c r="E7" s="32"/>
      <c r="F7" s="32"/>
      <c r="G7" s="32"/>
    </row>
    <row r="8" spans="1:17" x14ac:dyDescent="0.25">
      <c r="A8" s="32"/>
      <c r="B8" s="32"/>
      <c r="C8" s="44" t="s">
        <v>15</v>
      </c>
      <c r="D8" s="44">
        <f>(((2*275*10)/(0.3/365))^0.5)</f>
        <v>2586.8255964920918</v>
      </c>
      <c r="E8" s="44"/>
      <c r="F8" s="44" t="s">
        <v>19</v>
      </c>
      <c r="G8" s="44"/>
      <c r="H8" s="46"/>
      <c r="I8" s="46"/>
    </row>
    <row r="9" spans="1:17" x14ac:dyDescent="0.25">
      <c r="A9" s="32"/>
      <c r="B9" s="32"/>
      <c r="E9" s="32"/>
      <c r="F9" s="32"/>
      <c r="G9" s="32"/>
    </row>
    <row r="10" spans="1:17" x14ac:dyDescent="0.25">
      <c r="A10" s="32"/>
      <c r="B10" s="32"/>
      <c r="C10" s="32"/>
      <c r="D10" s="32"/>
      <c r="E10" s="32"/>
      <c r="F10" s="32"/>
      <c r="G10" s="32"/>
    </row>
    <row r="11" spans="1:17" x14ac:dyDescent="0.25">
      <c r="A11" s="29">
        <v>2</v>
      </c>
      <c r="B11" s="36" t="s">
        <v>12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</row>
    <row r="13" spans="1:17" x14ac:dyDescent="0.25">
      <c r="C13" t="s">
        <v>17</v>
      </c>
      <c r="D13" s="45" t="s">
        <v>18</v>
      </c>
    </row>
    <row r="14" spans="1:17" x14ac:dyDescent="0.25">
      <c r="D14">
        <f>2.576*30</f>
        <v>77.28</v>
      </c>
    </row>
    <row r="15" spans="1:17" x14ac:dyDescent="0.25">
      <c r="C15" s="43" t="s">
        <v>20</v>
      </c>
      <c r="D15" s="47" t="s">
        <v>21</v>
      </c>
    </row>
    <row r="16" spans="1:17" x14ac:dyDescent="0.25">
      <c r="D16">
        <f>D14+5*(275)</f>
        <v>1452.28</v>
      </c>
    </row>
  </sheetData>
  <mergeCells count="3">
    <mergeCell ref="A1:N4"/>
    <mergeCell ref="B6:G6"/>
    <mergeCell ref="B11:Q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Exam_Part 2</vt:lpstr>
      <vt:lpstr>Farthest - Question </vt:lpstr>
      <vt:lpstr>Nearest_Neighbour-Question</vt:lpstr>
      <vt:lpstr>EOQ-Question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Haider Shah</cp:lastModifiedBy>
  <dcterms:created xsi:type="dcterms:W3CDTF">2021-12-07T10:25:54Z</dcterms:created>
  <dcterms:modified xsi:type="dcterms:W3CDTF">2021-12-27T11:23:46Z</dcterms:modified>
</cp:coreProperties>
</file>