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7th semester\Supply Chain\"/>
    </mc:Choice>
  </mc:AlternateContent>
  <xr:revisionPtr revIDLastSave="0" documentId="13_ncr:1_{3282BDA4-8099-49CE-9B73-A15B1D23841A}" xr6:coauthVersionLast="47" xr6:coauthVersionMax="47" xr10:uidLastSave="{00000000-0000-0000-0000-000000000000}"/>
  <bookViews>
    <workbookView xWindow="-120" yWindow="-120" windowWidth="20730" windowHeight="11160" activeTab="3" xr2:uid="{52377798-2B06-B540-ABE4-5895FBC79577}"/>
  </bookViews>
  <sheets>
    <sheet name="Name " sheetId="2" r:id="rId1"/>
    <sheet name="Q1" sheetId="1" r:id="rId2"/>
    <sheet name="Q2" sheetId="3" r:id="rId3"/>
    <sheet name="Q3" sheetId="4" r:id="rId4"/>
    <sheet name="Q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6" l="1"/>
  <c r="U25" i="6"/>
  <c r="U24" i="6"/>
  <c r="U21" i="6"/>
  <c r="U22" i="6"/>
  <c r="U20" i="6"/>
  <c r="Q20" i="4"/>
  <c r="Q27" i="6" l="1"/>
  <c r="Q24" i="6"/>
  <c r="Q25" i="6"/>
  <c r="Q20" i="6"/>
  <c r="Q22" i="6"/>
  <c r="Q21" i="6"/>
  <c r="Q15" i="6"/>
  <c r="Q18" i="6"/>
  <c r="Q17" i="6"/>
  <c r="Q16" i="6"/>
  <c r="F34" i="3"/>
  <c r="F33" i="3"/>
  <c r="F32" i="3"/>
  <c r="Q27" i="4" l="1"/>
  <c r="Q25" i="4"/>
  <c r="Q24" i="4"/>
  <c r="Q22" i="4"/>
  <c r="Q21" i="4"/>
  <c r="Q18" i="4"/>
  <c r="Q17" i="4"/>
  <c r="Q16" i="4"/>
  <c r="Q15" i="4"/>
  <c r="L13" i="1"/>
  <c r="L10" i="1"/>
  <c r="N13" i="1"/>
  <c r="O13" i="1"/>
  <c r="M13" i="1"/>
  <c r="N12" i="1"/>
  <c r="M12" i="1"/>
  <c r="L12" i="1"/>
  <c r="M11" i="1"/>
  <c r="L11" i="1"/>
  <c r="C42" i="3"/>
</calcChain>
</file>

<file path=xl/sharedStrings.xml><?xml version="1.0" encoding="utf-8"?>
<sst xmlns="http://schemas.openxmlformats.org/spreadsheetml/2006/main" count="138" uniqueCount="57">
  <si>
    <t>Name</t>
  </si>
  <si>
    <t>Rollnumber</t>
  </si>
  <si>
    <t>HO</t>
  </si>
  <si>
    <t xml:space="preserve">     </t>
  </si>
  <si>
    <t>Weight per truck</t>
  </si>
  <si>
    <t>Kgs</t>
  </si>
  <si>
    <t>-</t>
  </si>
  <si>
    <t>3 marks</t>
  </si>
  <si>
    <t>7 marks</t>
  </si>
  <si>
    <t>Total Demand</t>
  </si>
  <si>
    <t>5 marks</t>
  </si>
  <si>
    <t>Route 1</t>
  </si>
  <si>
    <t xml:space="preserve">Locations covered </t>
  </si>
  <si>
    <t>(supplies to each location)</t>
  </si>
  <si>
    <t>Syed Haider Ali Shah</t>
  </si>
  <si>
    <t>SAVING MATRIX</t>
  </si>
  <si>
    <t>initial trip</t>
  </si>
  <si>
    <t>H.O-4-H.O</t>
  </si>
  <si>
    <t>Nearest</t>
  </si>
  <si>
    <t>H.O-2-H.O</t>
  </si>
  <si>
    <t>H.O-7-H.O</t>
  </si>
  <si>
    <t>Trip 2</t>
  </si>
  <si>
    <t>Trip 3</t>
  </si>
  <si>
    <t>Final trip</t>
  </si>
  <si>
    <t>Nearest insert</t>
  </si>
  <si>
    <t>Rider 1 Sequence(7,1,2,9)</t>
  </si>
  <si>
    <t>H.O-1-H.O</t>
  </si>
  <si>
    <t>H.O-7-1-H.O</t>
  </si>
  <si>
    <t>H.O-7-2-H.O</t>
  </si>
  <si>
    <t>H.O-7-9-H.O</t>
  </si>
  <si>
    <t>H.O-7-1-2-H.O</t>
  </si>
  <si>
    <t>H.O-7-1-9-H.O</t>
  </si>
  <si>
    <t>H.O-7-1-9-2-H.O</t>
  </si>
  <si>
    <t>1-5-7</t>
  </si>
  <si>
    <t>2-4-6-8</t>
  </si>
  <si>
    <t>3-9</t>
  </si>
  <si>
    <t>Rider 1 Sequence(3,4,6,8)</t>
  </si>
  <si>
    <t>H.O-3-H.O</t>
  </si>
  <si>
    <t>H.O-6-H.O</t>
  </si>
  <si>
    <t>H.O-9-H.O</t>
  </si>
  <si>
    <t>H.O-8-H.O</t>
  </si>
  <si>
    <t>H.O-3-4-H.O</t>
  </si>
  <si>
    <t>H.O-3-6-H.O</t>
  </si>
  <si>
    <t>H.O-3-8-H.O</t>
  </si>
  <si>
    <t>H.O-3-4-6-H.O</t>
  </si>
  <si>
    <t>H.O-3-4-8-H.O</t>
  </si>
  <si>
    <t>H.O-3-4-6-8-H.O</t>
  </si>
  <si>
    <t>Nearest neighbor</t>
  </si>
  <si>
    <t>Farthesst insert</t>
  </si>
  <si>
    <t>H.O-8-6-H.O</t>
  </si>
  <si>
    <t>H.O-8-4-H.O</t>
  </si>
  <si>
    <t>H.O-8-3-H.O</t>
  </si>
  <si>
    <t>H.O-8-3-6-H.O</t>
  </si>
  <si>
    <t>H.O-8-3-4-H.O</t>
  </si>
  <si>
    <t>H.O-8-3-6-4-H.O</t>
  </si>
  <si>
    <t>H.O-9-2-H.O</t>
  </si>
  <si>
    <t>H.O-9-7-H.O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</si>
</sst>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Times"/>
      <family val="1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7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5" xfId="1" applyFont="1" applyBorder="1"/>
    <xf numFmtId="0" fontId="4" fillId="0" borderId="6" xfId="1" applyFont="1" applyBorder="1"/>
    <xf numFmtId="0" fontId="4" fillId="0" borderId="10" xfId="1" applyFont="1" applyBorder="1"/>
    <xf numFmtId="0" fontId="4" fillId="0" borderId="7" xfId="1" applyFont="1" applyBorder="1"/>
    <xf numFmtId="0" fontId="4" fillId="0" borderId="11" xfId="1" applyFont="1" applyBorder="1"/>
    <xf numFmtId="0" fontId="4" fillId="0" borderId="12" xfId="1" applyFont="1" applyBorder="1"/>
    <xf numFmtId="0" fontId="4" fillId="0" borderId="8" xfId="1" applyFont="1" applyBorder="1"/>
    <xf numFmtId="0" fontId="4" fillId="0" borderId="13" xfId="1" applyFont="1" applyBorder="1"/>
    <xf numFmtId="0" fontId="4" fillId="0" borderId="9" xfId="1" applyFont="1" applyBorder="1"/>
    <xf numFmtId="0" fontId="1" fillId="4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4" xfId="0" applyBorder="1"/>
    <xf numFmtId="0" fontId="0" fillId="0" borderId="15" xfId="0" applyBorder="1"/>
    <xf numFmtId="0" fontId="7" fillId="0" borderId="16" xfId="2" applyFont="1" applyBorder="1"/>
    <xf numFmtId="0" fontId="7" fillId="0" borderId="17" xfId="2" applyFont="1" applyBorder="1"/>
    <xf numFmtId="0" fontId="7" fillId="0" borderId="18" xfId="2" applyFont="1" applyBorder="1"/>
    <xf numFmtId="0" fontId="7" fillId="0" borderId="19" xfId="2" applyFont="1" applyBorder="1"/>
    <xf numFmtId="0" fontId="7" fillId="0" borderId="20" xfId="2" applyFont="1" applyBorder="1"/>
    <xf numFmtId="0" fontId="7" fillId="0" borderId="21" xfId="2" applyFont="1" applyBorder="1"/>
    <xf numFmtId="0" fontId="7" fillId="0" borderId="22" xfId="2" applyFont="1" applyBorder="1"/>
    <xf numFmtId="0" fontId="7" fillId="0" borderId="23" xfId="2" applyFont="1" applyBorder="1"/>
    <xf numFmtId="0" fontId="7" fillId="0" borderId="24" xfId="2" applyFont="1" applyBorder="1"/>
    <xf numFmtId="0" fontId="7" fillId="0" borderId="25" xfId="2" applyFont="1" applyBorder="1"/>
    <xf numFmtId="0" fontId="1" fillId="0" borderId="0" xfId="0" applyFont="1"/>
    <xf numFmtId="14" fontId="3" fillId="0" borderId="0" xfId="0" quotePrefix="1" applyNumberFormat="1" applyFont="1"/>
    <xf numFmtId="0" fontId="3" fillId="0" borderId="0" xfId="0" quotePrefix="1" applyFont="1"/>
    <xf numFmtId="0" fontId="0" fillId="6" borderId="5" xfId="0" applyFill="1" applyBorder="1"/>
    <xf numFmtId="164" fontId="0" fillId="0" borderId="5" xfId="0" applyNumberFormat="1" applyBorder="1"/>
    <xf numFmtId="164" fontId="0" fillId="6" borderId="5" xfId="0" applyNumberFormat="1" applyFill="1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164" fontId="0" fillId="0" borderId="5" xfId="0" applyNumberFormat="1" applyFill="1" applyBorder="1"/>
    <xf numFmtId="0" fontId="1" fillId="2" borderId="0" xfId="0" applyFont="1" applyFill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7" borderId="5" xfId="0" applyFill="1" applyBorder="1"/>
    <xf numFmtId="164" fontId="0" fillId="7" borderId="5" xfId="0" applyNumberFormat="1" applyFill="1" applyBorder="1"/>
  </cellXfs>
  <cellStyles count="3">
    <cellStyle name="Normal" xfId="0" builtinId="0"/>
    <cellStyle name="Normal 2" xfId="1" xr:uid="{AB662501-B295-1943-B4B4-6C67E35E5012}"/>
    <cellStyle name="Normal 3" xfId="2" xr:uid="{9B45CC5B-A917-42CA-AF63-83939F2A97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5</xdr:row>
      <xdr:rowOff>38100</xdr:rowOff>
    </xdr:from>
    <xdr:to>
      <xdr:col>9</xdr:col>
      <xdr:colOff>431800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66B0D1-3C6C-4F41-960F-FA59396D0B74}"/>
            </a:ext>
          </a:extLst>
        </xdr:cNvPr>
        <xdr:cNvSpPr txBox="1"/>
      </xdr:nvSpPr>
      <xdr:spPr>
        <a:xfrm>
          <a:off x="1562100" y="1079500"/>
          <a:ext cx="81915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/>
            <a:t>There a total of 4 questions and each question is given on a separate sheet. You have been given 45 minutes to show all your workings either on excel or attach your handwritten scanned workings.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3</xdr:row>
      <xdr:rowOff>38100</xdr:rowOff>
    </xdr:from>
    <xdr:to>
      <xdr:col>7</xdr:col>
      <xdr:colOff>635000</xdr:colOff>
      <xdr:row>5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B62D34-56AD-B446-BA50-B428B14771D0}"/>
            </a:ext>
          </a:extLst>
        </xdr:cNvPr>
        <xdr:cNvSpPr txBox="1"/>
      </xdr:nvSpPr>
      <xdr:spPr>
        <a:xfrm>
          <a:off x="241300" y="647700"/>
          <a:ext cx="61722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1) Compute</a:t>
          </a:r>
          <a:r>
            <a:rPr lang="en-GB" sz="1100" b="1" baseline="0"/>
            <a:t> the savings matrix for the following distance matrix. 		</a:t>
          </a:r>
          <a:endParaRPr lang="en-GB" sz="1100" b="1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127000</xdr:rowOff>
    </xdr:from>
    <xdr:to>
      <xdr:col>12</xdr:col>
      <xdr:colOff>330200</xdr:colOff>
      <xdr:row>14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0E1C88-CE7F-554B-A5EE-9424D225B8FE}"/>
            </a:ext>
          </a:extLst>
        </xdr:cNvPr>
        <xdr:cNvSpPr txBox="1"/>
      </xdr:nvSpPr>
      <xdr:spPr>
        <a:xfrm>
          <a:off x="762000" y="330200"/>
          <a:ext cx="10058400" cy="259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Using the following </a:t>
          </a:r>
          <a:r>
            <a:rPr lang="en-GB" sz="1600" b="1"/>
            <a:t>savings</a:t>
          </a:r>
          <a:r>
            <a:rPr lang="en-GB" sz="1600" b="1" baseline="0"/>
            <a:t> matrix</a:t>
          </a:r>
          <a:r>
            <a:rPr lang="en-GB" sz="1600" baseline="0"/>
            <a:t> and the capacity of each location, please advice the number of routes needed under the saving matrix method. For each route give the </a:t>
          </a:r>
          <a:r>
            <a:rPr lang="en-GB" sz="1600" b="1" baseline="0"/>
            <a:t>locations</a:t>
          </a:r>
          <a:r>
            <a:rPr lang="en-GB" sz="1600" baseline="0"/>
            <a:t> included for that route.</a:t>
          </a:r>
        </a:p>
        <a:p>
          <a:endParaRPr lang="en-GB" sz="1600" baseline="0"/>
        </a:p>
        <a:p>
          <a:r>
            <a:rPr lang="en-GB" sz="1600" baseline="0"/>
            <a:t>Show </a:t>
          </a:r>
          <a:r>
            <a:rPr lang="en-GB" sz="1600" b="1" baseline="0"/>
            <a:t>all workings </a:t>
          </a:r>
          <a:r>
            <a:rPr lang="en-GB" sz="1600" baseline="0"/>
            <a:t>for each route. </a:t>
          </a:r>
        </a:p>
        <a:p>
          <a:r>
            <a:rPr lang="en-GB" sz="1600" baseline="0"/>
            <a:t>Please note at this point you </a:t>
          </a:r>
          <a:r>
            <a:rPr lang="en-GB" sz="1600" b="1" baseline="0"/>
            <a:t>DONOT</a:t>
          </a:r>
          <a:r>
            <a:rPr lang="en-GB" sz="1600" baseline="0"/>
            <a:t> need to check the routes for route sequencing. Just state the locations included for each route. </a:t>
          </a:r>
        </a:p>
        <a:p>
          <a:r>
            <a:rPr lang="en-GB" sz="160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 baseline="0"/>
            <a:t>Direct answers without any working will not be accepted. Explain/show your workings as given in the technical note. </a:t>
          </a:r>
        </a:p>
        <a:p>
          <a:endParaRPr lang="en-GB" sz="1600" baseline="0"/>
        </a:p>
        <a:p>
          <a:endParaRPr lang="en-GB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114300</xdr:rowOff>
    </xdr:from>
    <xdr:to>
      <xdr:col>11</xdr:col>
      <xdr:colOff>673100</xdr:colOff>
      <xdr:row>9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5A4344-2643-7048-940B-06DA321C2FF7}"/>
            </a:ext>
          </a:extLst>
        </xdr:cNvPr>
        <xdr:cNvSpPr txBox="1"/>
      </xdr:nvSpPr>
      <xdr:spPr>
        <a:xfrm>
          <a:off x="863600" y="114300"/>
          <a:ext cx="9271000" cy="187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the following distance matrix to recommend the  route sequence to</a:t>
          </a:r>
          <a:r>
            <a:rPr lang="en-GB" sz="1100" baseline="0"/>
            <a:t> be used for Route 1. The locations covered are given below.</a:t>
          </a:r>
        </a:p>
        <a:p>
          <a:r>
            <a:rPr lang="en-GB" sz="1100" b="0" baseline="0"/>
            <a:t>The route sequence should be given for the following methods: </a:t>
          </a:r>
        </a:p>
        <a:p>
          <a:r>
            <a:rPr lang="en-GB" sz="1100" b="0" baseline="0"/>
            <a:t>1)Farthest Insert </a:t>
          </a:r>
        </a:p>
        <a:p>
          <a:r>
            <a:rPr lang="en-GB" sz="1100" b="0" baseline="0"/>
            <a:t>2) Nearest Insert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/>
            <a:t>3)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Nearest Neighbor </a:t>
          </a:r>
          <a:endParaRPr lang="en-GB" sz="1100" b="0" baseline="0"/>
        </a:p>
        <a:p>
          <a:endParaRPr lang="en-GB" sz="1100" b="0" baseline="0"/>
        </a:p>
        <a:p>
          <a:endParaRPr lang="en-GB" sz="1100" b="0" baseline="0"/>
        </a:p>
        <a:p>
          <a:r>
            <a:rPr lang="en-GB" sz="1100" b="1" baseline="0"/>
            <a:t>Direct answers without any working will not be accepted. Explain/show your workings as given in the technical note. Show all steps as one location is added to each route.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114300</xdr:rowOff>
    </xdr:from>
    <xdr:to>
      <xdr:col>11</xdr:col>
      <xdr:colOff>673100</xdr:colOff>
      <xdr:row>9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8466E2-892F-1B4F-AFCB-359A2C954642}"/>
            </a:ext>
          </a:extLst>
        </xdr:cNvPr>
        <xdr:cNvSpPr txBox="1"/>
      </xdr:nvSpPr>
      <xdr:spPr>
        <a:xfrm>
          <a:off x="863600" y="114300"/>
          <a:ext cx="5727700" cy="187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the following distance matrix to recommend the  route sequence to</a:t>
          </a:r>
          <a:r>
            <a:rPr lang="en-GB" sz="1100" baseline="0"/>
            <a:t> be used for Route 1. The locations covered are given below.</a:t>
          </a:r>
        </a:p>
        <a:p>
          <a:r>
            <a:rPr lang="en-GB" sz="1100" b="0" baseline="0"/>
            <a:t>The route sequence should be given for the following methods: </a:t>
          </a:r>
        </a:p>
        <a:p>
          <a:r>
            <a:rPr lang="en-GB" sz="1100" b="0" baseline="0"/>
            <a:t>1)Farthest Insert </a:t>
          </a:r>
        </a:p>
        <a:p>
          <a:r>
            <a:rPr lang="en-GB" sz="1100" b="0" baseline="0"/>
            <a:t>2) Nearest Insert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/>
            <a:t>3)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Nearest Neighbor </a:t>
          </a:r>
          <a:endParaRPr lang="en-GB" sz="1100" b="0" baseline="0"/>
        </a:p>
        <a:p>
          <a:endParaRPr lang="en-GB" sz="1100" b="0" baseline="0"/>
        </a:p>
        <a:p>
          <a:endParaRPr lang="en-GB" sz="1100" b="0" baseline="0"/>
        </a:p>
        <a:p>
          <a:r>
            <a:rPr lang="en-GB" sz="1100" b="1" baseline="0"/>
            <a:t>Direct answers without any working will not be accepted. Explain/show your workings as given in the technical note. Show all steps as one location is added to each route.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9E98-C787-9740-9317-FB4CCB79BEFA}">
  <dimension ref="A2:F10"/>
  <sheetViews>
    <sheetView workbookViewId="0">
      <selection activeCell="B4" sqref="B4"/>
    </sheetView>
  </sheetViews>
  <sheetFormatPr defaultColWidth="10.875" defaultRowHeight="15.75" x14ac:dyDescent="0.25"/>
  <cols>
    <col min="1" max="1" width="17.625" style="9" customWidth="1"/>
    <col min="2" max="2" width="28.875" style="9" customWidth="1"/>
    <col min="3" max="16384" width="10.875" style="9"/>
  </cols>
  <sheetData>
    <row r="2" spans="1:6" ht="16.5" thickBot="1" x14ac:dyDescent="0.3"/>
    <row r="3" spans="1:6" x14ac:dyDescent="0.25">
      <c r="A3" s="10" t="s">
        <v>0</v>
      </c>
      <c r="B3" s="11" t="s">
        <v>14</v>
      </c>
    </row>
    <row r="4" spans="1:6" ht="16.5" thickBot="1" x14ac:dyDescent="0.3">
      <c r="A4" s="12" t="s">
        <v>1</v>
      </c>
      <c r="B4" s="13">
        <v>22110282</v>
      </c>
    </row>
    <row r="7" spans="1:6" x14ac:dyDescent="0.25">
      <c r="B7" s="63"/>
      <c r="C7" s="63"/>
      <c r="D7" s="63"/>
      <c r="E7" s="63"/>
      <c r="F7" s="63"/>
    </row>
    <row r="8" spans="1:6" x14ac:dyDescent="0.25">
      <c r="B8" s="63"/>
      <c r="C8" s="63"/>
      <c r="D8" s="63"/>
      <c r="E8" s="63"/>
      <c r="F8" s="63"/>
    </row>
    <row r="9" spans="1:6" x14ac:dyDescent="0.25">
      <c r="B9" s="63"/>
      <c r="C9" s="63"/>
      <c r="D9" s="63"/>
      <c r="E9" s="63"/>
      <c r="F9" s="63"/>
    </row>
    <row r="10" spans="1:6" x14ac:dyDescent="0.25">
      <c r="B10" s="63"/>
      <c r="C10" s="63"/>
      <c r="D10" s="63"/>
      <c r="E10" s="63"/>
      <c r="F10" s="63"/>
    </row>
  </sheetData>
  <mergeCells count="1">
    <mergeCell ref="B7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A1F8-0435-8E40-AE9A-6424BF06733E}">
  <dimension ref="A1:P14"/>
  <sheetViews>
    <sheetView topLeftCell="A3" workbookViewId="0">
      <selection activeCell="I19" sqref="I19"/>
    </sheetView>
  </sheetViews>
  <sheetFormatPr defaultColWidth="11" defaultRowHeight="15.75" x14ac:dyDescent="0.25"/>
  <sheetData>
    <row r="1" spans="1:16" x14ac:dyDescent="0.25">
      <c r="A1" s="18" t="s">
        <v>7</v>
      </c>
    </row>
    <row r="5" spans="1:16" x14ac:dyDescent="0.25">
      <c r="K5" s="54" t="s">
        <v>15</v>
      </c>
      <c r="L5" s="54"/>
    </row>
    <row r="7" spans="1:16" ht="16.5" thickBot="1" x14ac:dyDescent="0.3"/>
    <row r="8" spans="1:16" x14ac:dyDescent="0.25">
      <c r="B8" s="5"/>
      <c r="C8" s="20" t="s">
        <v>2</v>
      </c>
      <c r="D8" s="20">
        <v>1</v>
      </c>
      <c r="E8" s="20">
        <v>2</v>
      </c>
      <c r="F8" s="20">
        <v>3</v>
      </c>
      <c r="G8" s="20">
        <v>4</v>
      </c>
      <c r="H8" s="6">
        <v>5</v>
      </c>
      <c r="K8" s="44"/>
      <c r="L8" s="45">
        <v>1</v>
      </c>
      <c r="M8" s="45">
        <v>2</v>
      </c>
      <c r="N8" s="45">
        <v>3</v>
      </c>
      <c r="O8" s="45">
        <v>4</v>
      </c>
      <c r="P8" s="46">
        <v>5</v>
      </c>
    </row>
    <row r="9" spans="1:16" x14ac:dyDescent="0.25">
      <c r="B9" s="21" t="s">
        <v>2</v>
      </c>
      <c r="C9" s="4">
        <v>0</v>
      </c>
      <c r="D9" s="4"/>
      <c r="E9" s="4"/>
      <c r="F9" s="4"/>
      <c r="G9" s="4"/>
      <c r="H9" s="22"/>
      <c r="K9" s="47">
        <v>1</v>
      </c>
      <c r="L9" s="48">
        <v>0</v>
      </c>
      <c r="M9" s="48"/>
      <c r="N9" s="48"/>
      <c r="O9" s="48"/>
      <c r="P9" s="49"/>
    </row>
    <row r="10" spans="1:16" x14ac:dyDescent="0.25">
      <c r="B10" s="21">
        <v>1</v>
      </c>
      <c r="C10" s="4">
        <v>11</v>
      </c>
      <c r="D10" s="4">
        <v>0</v>
      </c>
      <c r="E10" s="4"/>
      <c r="F10" s="4"/>
      <c r="G10" s="4"/>
      <c r="H10" s="22"/>
      <c r="K10" s="47">
        <v>2</v>
      </c>
      <c r="L10" s="48">
        <f>$C$10+C11-D11</f>
        <v>15</v>
      </c>
      <c r="M10" s="48">
        <v>0</v>
      </c>
      <c r="N10" s="48"/>
      <c r="O10" s="48"/>
      <c r="P10" s="49"/>
    </row>
    <row r="11" spans="1:16" x14ac:dyDescent="0.25">
      <c r="B11" s="21">
        <v>2</v>
      </c>
      <c r="C11" s="4">
        <v>13</v>
      </c>
      <c r="D11" s="4">
        <v>9</v>
      </c>
      <c r="E11" s="4">
        <v>0</v>
      </c>
      <c r="F11" s="4"/>
      <c r="G11" s="4"/>
      <c r="H11" s="22"/>
      <c r="K11" s="47">
        <v>3</v>
      </c>
      <c r="L11" s="48">
        <f>$C$10+C12-D12</f>
        <v>9.6999999999999993</v>
      </c>
      <c r="M11" s="48">
        <f>$C$11+C12-E12</f>
        <v>16.5</v>
      </c>
      <c r="N11" s="48">
        <v>0</v>
      </c>
      <c r="O11" s="48"/>
      <c r="P11" s="49"/>
    </row>
    <row r="12" spans="1:16" x14ac:dyDescent="0.25">
      <c r="B12" s="21">
        <v>3</v>
      </c>
      <c r="C12" s="4">
        <v>15.5</v>
      </c>
      <c r="D12" s="4">
        <v>16.8</v>
      </c>
      <c r="E12" s="4">
        <v>12</v>
      </c>
      <c r="F12" s="4">
        <v>0</v>
      </c>
      <c r="G12" s="4"/>
      <c r="H12" s="22"/>
      <c r="K12" s="47">
        <v>4</v>
      </c>
      <c r="L12" s="48">
        <f>$C$10+C13-D13</f>
        <v>19.2</v>
      </c>
      <c r="M12" s="48">
        <f>$C$11+C13-E13</f>
        <v>23.299999999999997</v>
      </c>
      <c r="N12" s="48">
        <f>$C$12+C13-F13</f>
        <v>20.099999999999998</v>
      </c>
      <c r="O12" s="48"/>
      <c r="P12" s="49"/>
    </row>
    <row r="13" spans="1:16" ht="16.5" thickBot="1" x14ac:dyDescent="0.3">
      <c r="B13" s="21">
        <v>4</v>
      </c>
      <c r="C13" s="4">
        <v>16.399999999999999</v>
      </c>
      <c r="D13" s="4">
        <v>8.1999999999999993</v>
      </c>
      <c r="E13" s="4">
        <v>6.1</v>
      </c>
      <c r="F13" s="4">
        <v>11.8</v>
      </c>
      <c r="G13" s="4">
        <v>0</v>
      </c>
      <c r="H13" s="22"/>
      <c r="K13" s="50">
        <v>5</v>
      </c>
      <c r="L13" s="53">
        <f>$C$10+C14-D14</f>
        <v>4</v>
      </c>
      <c r="M13" s="53">
        <f>$C$11+C14-E14</f>
        <v>10.199999999999999</v>
      </c>
      <c r="N13" s="53">
        <f>$C$12+C14-F14</f>
        <v>14</v>
      </c>
      <c r="O13" s="51">
        <f>C13+C14-G14</f>
        <v>17.5</v>
      </c>
      <c r="P13" s="52">
        <v>0</v>
      </c>
    </row>
    <row r="14" spans="1:16" ht="16.5" thickBot="1" x14ac:dyDescent="0.3">
      <c r="B14" s="7">
        <v>5</v>
      </c>
      <c r="C14" s="23">
        <v>8</v>
      </c>
      <c r="D14" s="23">
        <v>15</v>
      </c>
      <c r="E14" s="23">
        <v>10.8</v>
      </c>
      <c r="F14" s="23">
        <v>9.5</v>
      </c>
      <c r="G14" s="23">
        <v>6.9</v>
      </c>
      <c r="H14" s="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84FB-FD40-C947-A309-FD03F55F5B5A}">
  <dimension ref="A1:L42"/>
  <sheetViews>
    <sheetView topLeftCell="A20" workbookViewId="0">
      <selection activeCell="F35" sqref="F35"/>
    </sheetView>
  </sheetViews>
  <sheetFormatPr defaultColWidth="11" defaultRowHeight="15.75" x14ac:dyDescent="0.25"/>
  <cols>
    <col min="2" max="2" width="18.5" customWidth="1"/>
  </cols>
  <sheetData>
    <row r="1" spans="1:12" x14ac:dyDescent="0.25">
      <c r="A1" s="18" t="s">
        <v>8</v>
      </c>
    </row>
    <row r="16" spans="1:12" x14ac:dyDescent="0.25">
      <c r="B16" s="15"/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14">
        <v>6</v>
      </c>
      <c r="I16" s="14">
        <v>7</v>
      </c>
      <c r="J16" s="14">
        <v>8</v>
      </c>
      <c r="K16" s="14">
        <v>9</v>
      </c>
      <c r="L16" s="16"/>
    </row>
    <row r="17" spans="2:12" x14ac:dyDescent="0.25">
      <c r="B17" s="14">
        <v>1</v>
      </c>
      <c r="C17" s="4">
        <v>0</v>
      </c>
      <c r="D17" s="4"/>
      <c r="E17" s="4"/>
      <c r="F17" s="4"/>
      <c r="G17" s="4"/>
      <c r="H17" s="4"/>
      <c r="I17" s="4"/>
      <c r="J17" s="4"/>
      <c r="K17" s="4"/>
      <c r="L17" s="17"/>
    </row>
    <row r="18" spans="2:12" x14ac:dyDescent="0.25">
      <c r="B18" s="14">
        <v>2</v>
      </c>
      <c r="C18" s="4">
        <v>13.999999999999998</v>
      </c>
      <c r="D18" s="4">
        <v>0</v>
      </c>
      <c r="E18" s="4"/>
      <c r="F18" s="4"/>
      <c r="G18" s="4"/>
      <c r="H18" s="4"/>
      <c r="I18" s="4"/>
      <c r="J18" s="4"/>
      <c r="K18" s="4"/>
      <c r="L18" s="17"/>
    </row>
    <row r="19" spans="2:12" x14ac:dyDescent="0.25">
      <c r="B19" s="14">
        <v>3</v>
      </c>
      <c r="C19" s="4">
        <v>1.9</v>
      </c>
      <c r="D19" s="4">
        <v>6.3000000000000007</v>
      </c>
      <c r="E19" s="4">
        <v>0</v>
      </c>
      <c r="F19" s="4"/>
      <c r="G19" s="4"/>
      <c r="H19" s="4"/>
      <c r="I19" s="4"/>
      <c r="J19" s="4"/>
      <c r="K19" s="4"/>
      <c r="L19" s="17"/>
    </row>
    <row r="20" spans="2:12" x14ac:dyDescent="0.25">
      <c r="B20" s="14">
        <v>4</v>
      </c>
      <c r="C20" s="4">
        <v>10.900000000000002</v>
      </c>
      <c r="D20" s="4">
        <v>16.899999999999999</v>
      </c>
      <c r="E20" s="4">
        <v>4.6999999999999993</v>
      </c>
      <c r="F20" s="4">
        <v>0</v>
      </c>
      <c r="G20" s="4"/>
      <c r="H20" s="4"/>
      <c r="I20" s="4"/>
      <c r="J20" s="4"/>
      <c r="K20" s="4"/>
      <c r="L20" s="17"/>
    </row>
    <row r="21" spans="2:12" x14ac:dyDescent="0.25">
      <c r="B21" s="14">
        <v>5</v>
      </c>
      <c r="C21" s="4">
        <v>19</v>
      </c>
      <c r="D21" s="4">
        <v>10.599999999999998</v>
      </c>
      <c r="E21" s="4">
        <v>6.4</v>
      </c>
      <c r="F21" s="4">
        <v>9.7000000000000011</v>
      </c>
      <c r="G21" s="4">
        <v>0</v>
      </c>
      <c r="H21" s="4"/>
      <c r="I21" s="4"/>
      <c r="J21" s="4"/>
      <c r="K21" s="4"/>
      <c r="L21" s="17"/>
    </row>
    <row r="22" spans="2:12" x14ac:dyDescent="0.25">
      <c r="B22" s="14">
        <v>6</v>
      </c>
      <c r="C22" s="4">
        <v>5.2</v>
      </c>
      <c r="D22" s="4">
        <v>18.100000000000001</v>
      </c>
      <c r="E22" s="4">
        <v>15</v>
      </c>
      <c r="F22" s="4">
        <v>10.899999999999999</v>
      </c>
      <c r="G22" s="4">
        <v>5.2000000000000011</v>
      </c>
      <c r="H22" s="4">
        <v>0</v>
      </c>
      <c r="I22" s="4"/>
      <c r="J22" s="4"/>
      <c r="K22" s="4"/>
      <c r="L22" s="17"/>
    </row>
    <row r="23" spans="2:12" x14ac:dyDescent="0.25">
      <c r="B23" s="14">
        <v>7</v>
      </c>
      <c r="C23" s="4">
        <v>20.9</v>
      </c>
      <c r="D23" s="4">
        <v>12.2</v>
      </c>
      <c r="E23" s="4">
        <v>2.8000000000000007</v>
      </c>
      <c r="F23" s="4">
        <v>16.95</v>
      </c>
      <c r="G23" s="4">
        <v>9.7000000000000011</v>
      </c>
      <c r="H23" s="4">
        <v>7</v>
      </c>
      <c r="I23" s="4">
        <v>0</v>
      </c>
      <c r="J23" s="4"/>
      <c r="K23" s="4"/>
      <c r="L23" s="17"/>
    </row>
    <row r="24" spans="2:12" x14ac:dyDescent="0.25">
      <c r="B24" s="14">
        <v>8</v>
      </c>
      <c r="C24" s="4">
        <v>12</v>
      </c>
      <c r="D24" s="4">
        <v>16</v>
      </c>
      <c r="E24" s="4">
        <v>2.6000000000000014</v>
      </c>
      <c r="F24" s="4">
        <v>12.8</v>
      </c>
      <c r="G24" s="4">
        <v>7.7999999999999989</v>
      </c>
      <c r="H24" s="4">
        <v>13.500000000000004</v>
      </c>
      <c r="I24" s="4">
        <v>15.4</v>
      </c>
      <c r="J24" s="4">
        <v>0</v>
      </c>
      <c r="K24" s="4"/>
      <c r="L24" s="17"/>
    </row>
    <row r="25" spans="2:12" x14ac:dyDescent="0.25">
      <c r="B25" s="14">
        <v>9</v>
      </c>
      <c r="C25" s="4">
        <v>1.8999999999999986</v>
      </c>
      <c r="D25" s="4">
        <v>2.1999999999999993</v>
      </c>
      <c r="E25" s="4">
        <v>10.600000000000001</v>
      </c>
      <c r="F25" s="4">
        <v>2.0999999999999996</v>
      </c>
      <c r="G25" s="4">
        <v>2.9000000000000004</v>
      </c>
      <c r="H25" s="4">
        <v>2.8000000000000007</v>
      </c>
      <c r="I25" s="4">
        <v>1.6999999999999993</v>
      </c>
      <c r="J25" s="4">
        <v>2.5</v>
      </c>
      <c r="K25" s="4">
        <v>0</v>
      </c>
      <c r="L25" s="17"/>
    </row>
    <row r="26" spans="2:12" x14ac:dyDescent="0.25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2" ht="16.5" thickBot="1" x14ac:dyDescent="0.3"/>
    <row r="28" spans="2:12" x14ac:dyDescent="0.25">
      <c r="B28" s="1"/>
      <c r="C28" s="35" t="s">
        <v>5</v>
      </c>
    </row>
    <row r="29" spans="2:12" ht="16.5" thickBot="1" x14ac:dyDescent="0.3">
      <c r="B29" s="36" t="s">
        <v>4</v>
      </c>
      <c r="C29" s="37">
        <v>500</v>
      </c>
    </row>
    <row r="30" spans="2:12" ht="16.5" thickBot="1" x14ac:dyDescent="0.3">
      <c r="B30" t="s">
        <v>3</v>
      </c>
    </row>
    <row r="31" spans="2:12" x14ac:dyDescent="0.25">
      <c r="B31" s="38" t="s">
        <v>2</v>
      </c>
      <c r="C31" s="39" t="s">
        <v>6</v>
      </c>
      <c r="D31" t="s">
        <v>13</v>
      </c>
    </row>
    <row r="32" spans="2:12" x14ac:dyDescent="0.25">
      <c r="B32" s="40">
        <v>1</v>
      </c>
      <c r="C32" s="41">
        <v>120</v>
      </c>
      <c r="E32" s="55" t="s">
        <v>33</v>
      </c>
      <c r="F32">
        <f>C32+C38+C36</f>
        <v>480</v>
      </c>
    </row>
    <row r="33" spans="2:6" x14ac:dyDescent="0.25">
      <c r="B33" s="40">
        <v>2</v>
      </c>
      <c r="C33" s="41">
        <v>30</v>
      </c>
      <c r="E33" s="56" t="s">
        <v>34</v>
      </c>
      <c r="F33">
        <f>C33+C37+C35+C39</f>
        <v>500</v>
      </c>
    </row>
    <row r="34" spans="2:6" x14ac:dyDescent="0.25">
      <c r="B34" s="40">
        <v>3</v>
      </c>
      <c r="C34" s="41">
        <v>210</v>
      </c>
      <c r="E34" s="56" t="s">
        <v>35</v>
      </c>
      <c r="F34">
        <f>C34+C40</f>
        <v>480</v>
      </c>
    </row>
    <row r="35" spans="2:6" x14ac:dyDescent="0.25">
      <c r="B35" s="40">
        <v>4</v>
      </c>
      <c r="C35" s="41">
        <v>250</v>
      </c>
      <c r="E35" s="19"/>
    </row>
    <row r="36" spans="2:6" x14ac:dyDescent="0.25">
      <c r="B36" s="40">
        <v>5</v>
      </c>
      <c r="C36" s="41">
        <v>170</v>
      </c>
      <c r="E36" s="19"/>
    </row>
    <row r="37" spans="2:6" x14ac:dyDescent="0.25">
      <c r="B37" s="40">
        <v>6</v>
      </c>
      <c r="C37" s="41">
        <v>140</v>
      </c>
      <c r="E37" s="19"/>
    </row>
    <row r="38" spans="2:6" x14ac:dyDescent="0.25">
      <c r="B38" s="40">
        <v>7</v>
      </c>
      <c r="C38" s="41">
        <v>190</v>
      </c>
      <c r="E38" s="19"/>
    </row>
    <row r="39" spans="2:6" x14ac:dyDescent="0.25">
      <c r="B39" s="40">
        <v>8</v>
      </c>
      <c r="C39" s="41">
        <v>80</v>
      </c>
      <c r="E39" s="19"/>
    </row>
    <row r="40" spans="2:6" x14ac:dyDescent="0.25">
      <c r="B40" s="40">
        <v>9</v>
      </c>
      <c r="C40" s="41">
        <v>270</v>
      </c>
      <c r="E40" s="19"/>
    </row>
    <row r="41" spans="2:6" x14ac:dyDescent="0.25">
      <c r="B41" s="42"/>
      <c r="C41" s="43"/>
    </row>
    <row r="42" spans="2:6" ht="16.5" thickBot="1" x14ac:dyDescent="0.3">
      <c r="B42" s="2" t="s">
        <v>9</v>
      </c>
      <c r="C42" s="3">
        <f>SUM(C32:C40)</f>
        <v>1460</v>
      </c>
    </row>
  </sheetData>
  <conditionalFormatting sqref="C17:K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FAAF-A13B-5D43-947B-048F5F586EEC}">
  <dimension ref="A1:V46"/>
  <sheetViews>
    <sheetView tabSelected="1" topLeftCell="H8" workbookViewId="0">
      <selection activeCell="U21" sqref="U21"/>
    </sheetView>
  </sheetViews>
  <sheetFormatPr defaultColWidth="11" defaultRowHeight="15.75" x14ac:dyDescent="0.25"/>
  <cols>
    <col min="2" max="2" width="6.625" customWidth="1"/>
    <col min="3" max="3" width="6.5" customWidth="1"/>
    <col min="4" max="4" width="7.625" customWidth="1"/>
    <col min="5" max="5" width="6.625" customWidth="1"/>
    <col min="6" max="6" width="6.5" customWidth="1"/>
    <col min="7" max="7" width="7.625" customWidth="1"/>
    <col min="8" max="8" width="6.625" customWidth="1"/>
    <col min="9" max="9" width="6.5" customWidth="1"/>
    <col min="10" max="10" width="7.625" customWidth="1"/>
    <col min="11" max="11" width="6.625" customWidth="1"/>
    <col min="12" max="12" width="6.5" customWidth="1"/>
    <col min="14" max="14" width="16.625" customWidth="1"/>
    <col min="16" max="16" width="12.5" customWidth="1"/>
  </cols>
  <sheetData>
    <row r="1" spans="1:22" x14ac:dyDescent="0.25">
      <c r="A1" s="19" t="s">
        <v>10</v>
      </c>
    </row>
    <row r="11" spans="1:22" x14ac:dyDescent="0.25">
      <c r="Q11" t="s">
        <v>24</v>
      </c>
      <c r="T11" t="s">
        <v>48</v>
      </c>
    </row>
    <row r="12" spans="1:22" ht="16.5" thickBot="1" x14ac:dyDescent="0.3"/>
    <row r="13" spans="1:22" x14ac:dyDescent="0.25">
      <c r="B13" s="25"/>
      <c r="C13" s="26" t="s">
        <v>2</v>
      </c>
      <c r="D13" s="26">
        <v>1</v>
      </c>
      <c r="E13" s="26">
        <v>2</v>
      </c>
      <c r="F13" s="26">
        <v>3</v>
      </c>
      <c r="G13" s="26">
        <v>4</v>
      </c>
      <c r="H13" s="26">
        <v>5</v>
      </c>
      <c r="I13" s="26">
        <v>6</v>
      </c>
      <c r="J13" s="26">
        <v>7</v>
      </c>
      <c r="K13" s="26">
        <v>8</v>
      </c>
      <c r="L13" s="27">
        <v>9</v>
      </c>
      <c r="N13" s="34" t="s">
        <v>11</v>
      </c>
      <c r="P13" s="64" t="s">
        <v>25</v>
      </c>
      <c r="Q13" s="64"/>
      <c r="R13" s="64"/>
      <c r="T13" s="64" t="s">
        <v>25</v>
      </c>
      <c r="U13" s="64"/>
      <c r="V13" s="64"/>
    </row>
    <row r="14" spans="1:22" x14ac:dyDescent="0.25">
      <c r="B14" s="28" t="s">
        <v>2</v>
      </c>
      <c r="C14" s="24">
        <v>0</v>
      </c>
      <c r="D14" s="24"/>
      <c r="E14" s="24"/>
      <c r="F14" s="24"/>
      <c r="G14" s="24"/>
      <c r="H14" s="24"/>
      <c r="I14" s="24"/>
      <c r="J14" s="24"/>
      <c r="K14" s="24"/>
      <c r="L14" s="29"/>
      <c r="N14" s="34" t="s">
        <v>12</v>
      </c>
      <c r="P14" s="65" t="s">
        <v>16</v>
      </c>
      <c r="Q14" s="66"/>
      <c r="R14" s="67"/>
      <c r="T14" s="65" t="s">
        <v>16</v>
      </c>
      <c r="U14" s="66"/>
      <c r="V14" s="67"/>
    </row>
    <row r="15" spans="1:22" x14ac:dyDescent="0.25">
      <c r="B15" s="28">
        <v>1</v>
      </c>
      <c r="C15" s="24">
        <v>10.5</v>
      </c>
      <c r="D15" s="24">
        <v>0</v>
      </c>
      <c r="E15" s="24"/>
      <c r="F15" s="24"/>
      <c r="G15" s="24"/>
      <c r="H15" s="24"/>
      <c r="I15" s="24"/>
      <c r="J15" s="24"/>
      <c r="K15" s="24"/>
      <c r="L15" s="29"/>
      <c r="N15" s="33">
        <v>7</v>
      </c>
      <c r="P15" s="57" t="s">
        <v>20</v>
      </c>
      <c r="Q15" s="57">
        <f>$C21*2</f>
        <v>18.2</v>
      </c>
      <c r="R15" s="57" t="s">
        <v>18</v>
      </c>
      <c r="T15" s="61" t="s">
        <v>20</v>
      </c>
      <c r="U15" s="61">
        <v>18.2</v>
      </c>
      <c r="V15" s="61"/>
    </row>
    <row r="16" spans="1:22" x14ac:dyDescent="0.25">
      <c r="B16" s="28">
        <v>2</v>
      </c>
      <c r="C16" s="24">
        <v>13.4</v>
      </c>
      <c r="D16" s="24">
        <v>9.9</v>
      </c>
      <c r="E16" s="24">
        <v>0</v>
      </c>
      <c r="F16" s="24"/>
      <c r="G16" s="24"/>
      <c r="H16" s="24"/>
      <c r="I16" s="24"/>
      <c r="J16" s="24"/>
      <c r="K16" s="24"/>
      <c r="L16" s="29"/>
      <c r="N16" s="33">
        <v>9</v>
      </c>
      <c r="P16" s="4" t="s">
        <v>26</v>
      </c>
      <c r="Q16" s="61">
        <f>$C15*2</f>
        <v>21</v>
      </c>
      <c r="R16" s="4"/>
      <c r="T16" s="4" t="s">
        <v>26</v>
      </c>
      <c r="U16" s="61">
        <v>21</v>
      </c>
      <c r="V16" s="4"/>
    </row>
    <row r="17" spans="2:22" x14ac:dyDescent="0.25">
      <c r="B17" s="28">
        <v>3</v>
      </c>
      <c r="C17" s="24">
        <v>14</v>
      </c>
      <c r="D17" s="24">
        <v>16.8</v>
      </c>
      <c r="E17" s="24">
        <v>15</v>
      </c>
      <c r="F17" s="24">
        <v>0</v>
      </c>
      <c r="G17" s="24"/>
      <c r="H17" s="24"/>
      <c r="I17" s="24"/>
      <c r="J17" s="24"/>
      <c r="K17" s="24"/>
      <c r="L17" s="29"/>
      <c r="N17" s="33">
        <v>1</v>
      </c>
      <c r="P17" s="4" t="s">
        <v>19</v>
      </c>
      <c r="Q17" s="61">
        <f>$C16*2</f>
        <v>26.8</v>
      </c>
      <c r="R17" s="4"/>
      <c r="T17" s="4" t="s">
        <v>19</v>
      </c>
      <c r="U17" s="61">
        <v>26.8</v>
      </c>
      <c r="V17" s="4"/>
    </row>
    <row r="18" spans="2:22" x14ac:dyDescent="0.25">
      <c r="B18" s="28">
        <v>4</v>
      </c>
      <c r="C18" s="24">
        <v>15</v>
      </c>
      <c r="D18" s="24">
        <v>8.1999999999999993</v>
      </c>
      <c r="E18" s="24">
        <v>5.0999999999999996</v>
      </c>
      <c r="F18" s="24">
        <v>11.8</v>
      </c>
      <c r="G18" s="24">
        <v>0</v>
      </c>
      <c r="H18" s="24"/>
      <c r="I18" s="24"/>
      <c r="J18" s="24"/>
      <c r="K18" s="24"/>
      <c r="L18" s="29"/>
      <c r="N18" s="33">
        <v>2</v>
      </c>
      <c r="P18" s="4" t="s">
        <v>39</v>
      </c>
      <c r="Q18" s="61">
        <f>$C23*2</f>
        <v>28.8</v>
      </c>
      <c r="R18" s="4"/>
      <c r="T18" s="68" t="s">
        <v>39</v>
      </c>
      <c r="U18" s="68">
        <v>28.8</v>
      </c>
      <c r="V18" s="68"/>
    </row>
    <row r="19" spans="2:22" x14ac:dyDescent="0.25">
      <c r="B19" s="28">
        <v>5</v>
      </c>
      <c r="C19" s="24">
        <v>8</v>
      </c>
      <c r="D19" s="24">
        <v>13.3</v>
      </c>
      <c r="E19" s="24">
        <v>10.8</v>
      </c>
      <c r="F19" s="24">
        <v>9.5</v>
      </c>
      <c r="G19" s="24">
        <v>6.9</v>
      </c>
      <c r="H19" s="24">
        <v>0</v>
      </c>
      <c r="I19" s="24"/>
      <c r="J19" s="24"/>
      <c r="K19" s="24"/>
      <c r="L19" s="29"/>
      <c r="P19" s="65" t="s">
        <v>21</v>
      </c>
      <c r="Q19" s="66"/>
      <c r="R19" s="67"/>
      <c r="T19" s="65" t="s">
        <v>21</v>
      </c>
      <c r="U19" s="66"/>
      <c r="V19" s="67"/>
    </row>
    <row r="20" spans="2:22" x14ac:dyDescent="0.25">
      <c r="B20" s="28">
        <v>6</v>
      </c>
      <c r="C20" s="24">
        <v>8.8000000000000007</v>
      </c>
      <c r="D20" s="24">
        <v>3.8</v>
      </c>
      <c r="E20" s="24">
        <v>10</v>
      </c>
      <c r="F20" s="24">
        <v>15.1</v>
      </c>
      <c r="G20" s="24">
        <v>6.5</v>
      </c>
      <c r="H20" s="24">
        <v>11.6</v>
      </c>
      <c r="I20" s="24">
        <v>0</v>
      </c>
      <c r="J20" s="24"/>
      <c r="K20" s="24"/>
      <c r="L20" s="29"/>
      <c r="P20" s="57" t="s">
        <v>27</v>
      </c>
      <c r="Q20" s="59">
        <f>C21+D21+C15</f>
        <v>26.7</v>
      </c>
      <c r="R20" s="57" t="s">
        <v>18</v>
      </c>
      <c r="T20" s="61" t="s">
        <v>55</v>
      </c>
      <c r="U20" s="62"/>
      <c r="V20" s="61"/>
    </row>
    <row r="21" spans="2:22" x14ac:dyDescent="0.25">
      <c r="B21" s="28">
        <v>7</v>
      </c>
      <c r="C21" s="24">
        <v>9.1</v>
      </c>
      <c r="D21" s="24">
        <v>7.1</v>
      </c>
      <c r="E21" s="24">
        <v>4.4000000000000004</v>
      </c>
      <c r="F21" s="24">
        <v>14.2</v>
      </c>
      <c r="G21" s="24">
        <v>0.75</v>
      </c>
      <c r="H21" s="24">
        <v>7.4</v>
      </c>
      <c r="I21" s="24">
        <v>9.9</v>
      </c>
      <c r="J21" s="24">
        <v>0</v>
      </c>
      <c r="K21" s="24"/>
      <c r="L21" s="29"/>
      <c r="P21" s="4" t="s">
        <v>28</v>
      </c>
      <c r="Q21" s="62">
        <f>C21+E21+C16</f>
        <v>26.9</v>
      </c>
      <c r="R21" s="4"/>
      <c r="T21" s="4" t="s">
        <v>55</v>
      </c>
      <c r="U21" s="62">
        <v>29.2</v>
      </c>
      <c r="V21" s="4"/>
    </row>
    <row r="22" spans="2:22" x14ac:dyDescent="0.25">
      <c r="B22" s="28">
        <v>8</v>
      </c>
      <c r="C22" s="24">
        <v>12.9</v>
      </c>
      <c r="D22" s="24">
        <v>2.8</v>
      </c>
      <c r="E22" s="24">
        <v>8.4</v>
      </c>
      <c r="F22" s="24">
        <v>18.2</v>
      </c>
      <c r="G22" s="24">
        <v>7.7</v>
      </c>
      <c r="H22" s="24">
        <v>13.1</v>
      </c>
      <c r="I22" s="24">
        <v>8.1999999999999993</v>
      </c>
      <c r="J22" s="24">
        <v>6.6</v>
      </c>
      <c r="K22" s="24">
        <v>0</v>
      </c>
      <c r="L22" s="29"/>
      <c r="P22" s="4" t="s">
        <v>29</v>
      </c>
      <c r="Q22" s="58">
        <f>C21+J23+C23</f>
        <v>31.6</v>
      </c>
      <c r="R22" s="4"/>
      <c r="T22" s="68" t="s">
        <v>56</v>
      </c>
      <c r="U22" s="69">
        <v>39</v>
      </c>
      <c r="V22" s="68"/>
    </row>
    <row r="23" spans="2:22" ht="16.5" thickBot="1" x14ac:dyDescent="0.3">
      <c r="B23" s="30">
        <v>9</v>
      </c>
      <c r="C23" s="31">
        <v>14.4</v>
      </c>
      <c r="D23" s="31">
        <v>5</v>
      </c>
      <c r="E23" s="31">
        <v>8.9</v>
      </c>
      <c r="F23" s="31">
        <v>19</v>
      </c>
      <c r="G23" s="31">
        <v>9.4</v>
      </c>
      <c r="H23" s="31">
        <v>14.7</v>
      </c>
      <c r="I23" s="31">
        <v>8.4</v>
      </c>
      <c r="J23" s="31">
        <v>8.1</v>
      </c>
      <c r="K23" s="31">
        <v>2.2000000000000002</v>
      </c>
      <c r="L23" s="32">
        <v>0</v>
      </c>
      <c r="P23" s="65" t="s">
        <v>22</v>
      </c>
      <c r="Q23" s="66"/>
      <c r="R23" s="67"/>
      <c r="T23" s="65" t="s">
        <v>22</v>
      </c>
      <c r="U23" s="66"/>
      <c r="V23" s="67"/>
    </row>
    <row r="24" spans="2:22" x14ac:dyDescent="0.25">
      <c r="P24" s="4" t="s">
        <v>30</v>
      </c>
      <c r="Q24" s="58">
        <f>C21+D21+D16+C16</f>
        <v>39.5</v>
      </c>
      <c r="R24" s="4"/>
      <c r="T24" s="68" t="s">
        <v>52</v>
      </c>
      <c r="U24" s="69">
        <v>55</v>
      </c>
      <c r="V24" s="68"/>
    </row>
    <row r="25" spans="2:22" x14ac:dyDescent="0.25">
      <c r="P25" s="57" t="s">
        <v>31</v>
      </c>
      <c r="Q25" s="59">
        <f>C21+D21+D23+C23</f>
        <v>35.6</v>
      </c>
      <c r="R25" s="57" t="s">
        <v>18</v>
      </c>
      <c r="T25" s="61" t="s">
        <v>53</v>
      </c>
      <c r="U25" s="62">
        <v>51.500000000000007</v>
      </c>
      <c r="V25" s="61"/>
    </row>
    <row r="26" spans="2:22" x14ac:dyDescent="0.25">
      <c r="P26" s="60" t="s">
        <v>23</v>
      </c>
      <c r="Q26" s="60"/>
      <c r="R26" s="60"/>
      <c r="T26" s="60" t="s">
        <v>23</v>
      </c>
      <c r="U26" s="60"/>
      <c r="V26" s="60"/>
    </row>
    <row r="27" spans="2:22" x14ac:dyDescent="0.25">
      <c r="P27" s="4" t="s">
        <v>32</v>
      </c>
      <c r="Q27" s="58">
        <f>C21+D21+D23+E23+C16</f>
        <v>43.5</v>
      </c>
      <c r="R27" s="4"/>
      <c r="T27" s="4" t="s">
        <v>54</v>
      </c>
      <c r="U27" s="58">
        <v>61.5</v>
      </c>
      <c r="V27" s="4"/>
    </row>
    <row r="30" spans="2:22" x14ac:dyDescent="0.25">
      <c r="Q30" t="s">
        <v>47</v>
      </c>
    </row>
    <row r="32" spans="2:22" x14ac:dyDescent="0.25">
      <c r="P32" s="64" t="s">
        <v>25</v>
      </c>
      <c r="Q32" s="64"/>
      <c r="R32" s="64"/>
    </row>
    <row r="33" spans="16:18" x14ac:dyDescent="0.25">
      <c r="P33" s="65" t="s">
        <v>16</v>
      </c>
      <c r="Q33" s="66"/>
      <c r="R33" s="67"/>
    </row>
    <row r="34" spans="16:18" x14ac:dyDescent="0.25">
      <c r="P34" s="57" t="s">
        <v>20</v>
      </c>
      <c r="Q34" s="57">
        <v>18.2</v>
      </c>
      <c r="R34" s="57" t="s">
        <v>18</v>
      </c>
    </row>
    <row r="35" spans="16:18" x14ac:dyDescent="0.25">
      <c r="P35" s="4" t="s">
        <v>26</v>
      </c>
      <c r="Q35" s="61">
        <v>21</v>
      </c>
      <c r="R35" s="4"/>
    </row>
    <row r="36" spans="16:18" x14ac:dyDescent="0.25">
      <c r="P36" s="4" t="s">
        <v>19</v>
      </c>
      <c r="Q36" s="61">
        <v>26.8</v>
      </c>
      <c r="R36" s="4"/>
    </row>
    <row r="37" spans="16:18" x14ac:dyDescent="0.25">
      <c r="P37" s="4" t="s">
        <v>39</v>
      </c>
      <c r="Q37" s="61">
        <v>28.8</v>
      </c>
      <c r="R37" s="4"/>
    </row>
    <row r="38" spans="16:18" x14ac:dyDescent="0.25">
      <c r="P38" s="65" t="s">
        <v>21</v>
      </c>
      <c r="Q38" s="66"/>
      <c r="R38" s="67"/>
    </row>
    <row r="39" spans="16:18" x14ac:dyDescent="0.25">
      <c r="P39" s="57" t="s">
        <v>27</v>
      </c>
      <c r="Q39" s="59">
        <v>26.7</v>
      </c>
      <c r="R39" s="57" t="s">
        <v>18</v>
      </c>
    </row>
    <row r="40" spans="16:18" x14ac:dyDescent="0.25">
      <c r="P40" s="4" t="s">
        <v>28</v>
      </c>
      <c r="Q40" s="62">
        <v>26.9</v>
      </c>
      <c r="R40" s="4"/>
    </row>
    <row r="41" spans="16:18" x14ac:dyDescent="0.25">
      <c r="P41" s="4" t="s">
        <v>29</v>
      </c>
      <c r="Q41" s="58">
        <v>31.6</v>
      </c>
      <c r="R41" s="4"/>
    </row>
    <row r="42" spans="16:18" x14ac:dyDescent="0.25">
      <c r="P42" s="65" t="s">
        <v>22</v>
      </c>
      <c r="Q42" s="66"/>
      <c r="R42" s="67"/>
    </row>
    <row r="43" spans="16:18" x14ac:dyDescent="0.25">
      <c r="P43" s="4" t="s">
        <v>30</v>
      </c>
      <c r="Q43" s="58">
        <v>39.5</v>
      </c>
      <c r="R43" s="4"/>
    </row>
    <row r="44" spans="16:18" x14ac:dyDescent="0.25">
      <c r="P44" s="57" t="s">
        <v>31</v>
      </c>
      <c r="Q44" s="59">
        <v>35.6</v>
      </c>
      <c r="R44" s="57" t="s">
        <v>18</v>
      </c>
    </row>
    <row r="45" spans="16:18" x14ac:dyDescent="0.25">
      <c r="P45" s="60" t="s">
        <v>23</v>
      </c>
      <c r="Q45" s="60"/>
      <c r="R45" s="60"/>
    </row>
    <row r="46" spans="16:18" x14ac:dyDescent="0.25">
      <c r="P46" s="4" t="s">
        <v>32</v>
      </c>
      <c r="Q46" s="58">
        <v>43.5</v>
      </c>
      <c r="R46" s="4"/>
    </row>
  </sheetData>
  <mergeCells count="12">
    <mergeCell ref="P32:R32"/>
    <mergeCell ref="T13:V13"/>
    <mergeCell ref="T14:V14"/>
    <mergeCell ref="T19:V19"/>
    <mergeCell ref="T23:V23"/>
    <mergeCell ref="P33:R33"/>
    <mergeCell ref="P38:R38"/>
    <mergeCell ref="P42:R42"/>
    <mergeCell ref="P13:R13"/>
    <mergeCell ref="P14:R14"/>
    <mergeCell ref="P19:R19"/>
    <mergeCell ref="P23:R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2DE0-75E2-114A-A8EC-25F57975613C}">
  <dimension ref="A1:V45"/>
  <sheetViews>
    <sheetView topLeftCell="A2" zoomScale="59" zoomScaleNormal="59" workbookViewId="0">
      <selection activeCell="T11" sqref="T11:V27"/>
    </sheetView>
  </sheetViews>
  <sheetFormatPr defaultColWidth="11" defaultRowHeight="15.75" x14ac:dyDescent="0.25"/>
  <cols>
    <col min="2" max="2" width="6.625" customWidth="1"/>
    <col min="3" max="3" width="6.5" customWidth="1"/>
    <col min="4" max="4" width="7.625" customWidth="1"/>
    <col min="5" max="5" width="6.625" customWidth="1"/>
    <col min="6" max="6" width="6.5" customWidth="1"/>
    <col min="7" max="7" width="7.625" customWidth="1"/>
    <col min="8" max="8" width="6.625" customWidth="1"/>
    <col min="9" max="9" width="6.5" customWidth="1"/>
    <col min="10" max="10" width="7.625" customWidth="1"/>
    <col min="11" max="11" width="6.625" customWidth="1"/>
    <col min="12" max="12" width="6.5" customWidth="1"/>
    <col min="14" max="14" width="16.625" customWidth="1"/>
  </cols>
  <sheetData>
    <row r="1" spans="1:22" x14ac:dyDescent="0.25">
      <c r="A1" s="19" t="s">
        <v>10</v>
      </c>
    </row>
    <row r="11" spans="1:22" x14ac:dyDescent="0.25">
      <c r="P11" t="s">
        <v>24</v>
      </c>
      <c r="T11" t="s">
        <v>48</v>
      </c>
    </row>
    <row r="12" spans="1:22" ht="16.5" thickBot="1" x14ac:dyDescent="0.3"/>
    <row r="13" spans="1:22" x14ac:dyDescent="0.25">
      <c r="B13" s="25"/>
      <c r="C13" s="26" t="s">
        <v>2</v>
      </c>
      <c r="D13" s="26">
        <v>1</v>
      </c>
      <c r="E13" s="26">
        <v>2</v>
      </c>
      <c r="F13" s="26">
        <v>3</v>
      </c>
      <c r="G13" s="26">
        <v>4</v>
      </c>
      <c r="H13" s="26">
        <v>5</v>
      </c>
      <c r="I13" s="26">
        <v>6</v>
      </c>
      <c r="J13" s="26">
        <v>7</v>
      </c>
      <c r="K13" s="26">
        <v>8</v>
      </c>
      <c r="L13" s="27">
        <v>9</v>
      </c>
      <c r="N13" s="34" t="s">
        <v>11</v>
      </c>
      <c r="P13" s="64" t="s">
        <v>36</v>
      </c>
      <c r="Q13" s="64"/>
      <c r="R13" s="64"/>
      <c r="T13" s="64" t="s">
        <v>36</v>
      </c>
      <c r="U13" s="64"/>
      <c r="V13" s="64"/>
    </row>
    <row r="14" spans="1:22" x14ac:dyDescent="0.25">
      <c r="B14" s="28" t="s">
        <v>2</v>
      </c>
      <c r="C14" s="24">
        <v>0</v>
      </c>
      <c r="D14" s="24"/>
      <c r="E14" s="24"/>
      <c r="F14" s="24"/>
      <c r="G14" s="24"/>
      <c r="H14" s="24"/>
      <c r="I14" s="24"/>
      <c r="J14" s="24"/>
      <c r="K14" s="24"/>
      <c r="L14" s="29"/>
      <c r="N14" s="34" t="s">
        <v>12</v>
      </c>
      <c r="P14" s="65" t="s">
        <v>16</v>
      </c>
      <c r="Q14" s="66"/>
      <c r="R14" s="67"/>
      <c r="T14" s="65" t="s">
        <v>16</v>
      </c>
      <c r="U14" s="66"/>
      <c r="V14" s="67"/>
    </row>
    <row r="15" spans="1:22" x14ac:dyDescent="0.25">
      <c r="B15" s="28">
        <v>1</v>
      </c>
      <c r="C15" s="24">
        <v>12</v>
      </c>
      <c r="D15" s="24">
        <v>0</v>
      </c>
      <c r="E15" s="24"/>
      <c r="F15" s="24"/>
      <c r="G15" s="24"/>
      <c r="H15" s="24"/>
      <c r="I15" s="24"/>
      <c r="J15" s="24"/>
      <c r="K15" s="24"/>
      <c r="L15" s="29"/>
      <c r="N15" s="33">
        <v>3</v>
      </c>
      <c r="P15" s="57" t="s">
        <v>37</v>
      </c>
      <c r="Q15" s="57">
        <f>C17*2</f>
        <v>15.8</v>
      </c>
      <c r="R15" s="57" t="s">
        <v>18</v>
      </c>
      <c r="T15" s="61" t="s">
        <v>37</v>
      </c>
      <c r="U15" s="61">
        <v>15.8</v>
      </c>
      <c r="V15" s="61"/>
    </row>
    <row r="16" spans="1:22" x14ac:dyDescent="0.25">
      <c r="B16" s="28">
        <v>2</v>
      </c>
      <c r="C16" s="24">
        <v>11</v>
      </c>
      <c r="D16" s="24">
        <v>9.9</v>
      </c>
      <c r="E16" s="24">
        <v>0</v>
      </c>
      <c r="F16" s="24"/>
      <c r="G16" s="24"/>
      <c r="H16" s="24"/>
      <c r="I16" s="24"/>
      <c r="J16" s="24"/>
      <c r="K16" s="24"/>
      <c r="L16" s="29"/>
      <c r="N16" s="33">
        <v>4</v>
      </c>
      <c r="P16" s="4" t="s">
        <v>17</v>
      </c>
      <c r="Q16" s="61">
        <f>C18*2</f>
        <v>17.2</v>
      </c>
      <c r="R16" s="4"/>
      <c r="T16" s="4" t="s">
        <v>17</v>
      </c>
      <c r="U16" s="61">
        <v>17.2</v>
      </c>
      <c r="V16" s="4"/>
    </row>
    <row r="17" spans="2:22" x14ac:dyDescent="0.25">
      <c r="B17" s="28">
        <v>3</v>
      </c>
      <c r="C17" s="24">
        <v>7.9</v>
      </c>
      <c r="D17" s="24">
        <v>16.8</v>
      </c>
      <c r="E17" s="24">
        <v>15</v>
      </c>
      <c r="F17" s="24">
        <v>0</v>
      </c>
      <c r="G17" s="24"/>
      <c r="H17" s="24"/>
      <c r="I17" s="24"/>
      <c r="J17" s="24"/>
      <c r="K17" s="24"/>
      <c r="L17" s="29"/>
      <c r="N17" s="33">
        <v>8</v>
      </c>
      <c r="P17" s="4" t="s">
        <v>38</v>
      </c>
      <c r="Q17" s="61">
        <f>C20*2</f>
        <v>17.600000000000001</v>
      </c>
      <c r="R17" s="4"/>
      <c r="T17" s="4" t="s">
        <v>38</v>
      </c>
      <c r="U17" s="61">
        <v>17.600000000000001</v>
      </c>
      <c r="V17" s="4"/>
    </row>
    <row r="18" spans="2:22" x14ac:dyDescent="0.25">
      <c r="B18" s="28">
        <v>4</v>
      </c>
      <c r="C18" s="24">
        <v>8.6</v>
      </c>
      <c r="D18" s="24">
        <v>8.1999999999999993</v>
      </c>
      <c r="E18" s="24">
        <v>5.0999999999999996</v>
      </c>
      <c r="F18" s="24">
        <v>11.8</v>
      </c>
      <c r="G18" s="24">
        <v>0</v>
      </c>
      <c r="H18" s="24"/>
      <c r="I18" s="24"/>
      <c r="J18" s="24"/>
      <c r="K18" s="24"/>
      <c r="L18" s="29"/>
      <c r="N18" s="33">
        <v>6</v>
      </c>
      <c r="P18" s="4" t="s">
        <v>40</v>
      </c>
      <c r="Q18" s="61">
        <f>C22*2</f>
        <v>25.8</v>
      </c>
      <c r="R18" s="4"/>
      <c r="T18" s="68" t="s">
        <v>40</v>
      </c>
      <c r="U18" s="68">
        <v>25.8</v>
      </c>
      <c r="V18" s="68"/>
    </row>
    <row r="19" spans="2:22" x14ac:dyDescent="0.25">
      <c r="B19" s="28">
        <v>5</v>
      </c>
      <c r="C19" s="24">
        <v>8</v>
      </c>
      <c r="D19" s="24">
        <v>13.3</v>
      </c>
      <c r="E19" s="24">
        <v>10.8</v>
      </c>
      <c r="F19" s="24">
        <v>9.5</v>
      </c>
      <c r="G19" s="24">
        <v>6.9</v>
      </c>
      <c r="H19" s="24">
        <v>0</v>
      </c>
      <c r="I19" s="24"/>
      <c r="J19" s="24"/>
      <c r="K19" s="24"/>
      <c r="L19" s="29"/>
      <c r="P19" s="65" t="s">
        <v>21</v>
      </c>
      <c r="Q19" s="66"/>
      <c r="R19" s="67"/>
      <c r="T19" s="65" t="s">
        <v>21</v>
      </c>
      <c r="U19" s="66"/>
      <c r="V19" s="67"/>
    </row>
    <row r="20" spans="2:22" x14ac:dyDescent="0.25">
      <c r="B20" s="28">
        <v>6</v>
      </c>
      <c r="C20" s="24">
        <v>8.8000000000000007</v>
      </c>
      <c r="D20" s="24">
        <v>3.8</v>
      </c>
      <c r="E20" s="24">
        <v>10</v>
      </c>
      <c r="F20" s="24">
        <v>15.1</v>
      </c>
      <c r="G20" s="24">
        <v>6.5</v>
      </c>
      <c r="H20" s="24">
        <v>11.6</v>
      </c>
      <c r="I20" s="24">
        <v>0</v>
      </c>
      <c r="J20" s="24"/>
      <c r="K20" s="24"/>
      <c r="L20" s="29"/>
      <c r="P20" s="57" t="s">
        <v>41</v>
      </c>
      <c r="Q20" s="59">
        <f>C17+F18+C18</f>
        <v>28.300000000000004</v>
      </c>
      <c r="R20" s="57" t="s">
        <v>18</v>
      </c>
      <c r="T20" s="61" t="s">
        <v>49</v>
      </c>
      <c r="U20" s="62">
        <f>C22+C20+I22</f>
        <v>29.900000000000002</v>
      </c>
      <c r="V20" s="61"/>
    </row>
    <row r="21" spans="2:22" x14ac:dyDescent="0.25">
      <c r="B21" s="28">
        <v>7</v>
      </c>
      <c r="C21" s="24">
        <v>9.1</v>
      </c>
      <c r="D21" s="24">
        <v>7.1</v>
      </c>
      <c r="E21" s="24">
        <v>4.4000000000000004</v>
      </c>
      <c r="F21" s="24">
        <v>14.2</v>
      </c>
      <c r="G21" s="24">
        <v>0.75</v>
      </c>
      <c r="H21" s="24">
        <v>7.4</v>
      </c>
      <c r="I21" s="24">
        <v>9.9</v>
      </c>
      <c r="J21" s="24">
        <v>0</v>
      </c>
      <c r="K21" s="24"/>
      <c r="L21" s="29"/>
      <c r="P21" s="4" t="s">
        <v>42</v>
      </c>
      <c r="Q21" s="62">
        <f>C17+F20+C20</f>
        <v>31.8</v>
      </c>
      <c r="R21" s="4"/>
      <c r="T21" s="4" t="s">
        <v>50</v>
      </c>
      <c r="U21" s="62">
        <f>C22+C18+G22</f>
        <v>29.2</v>
      </c>
      <c r="V21" s="4"/>
    </row>
    <row r="22" spans="2:22" x14ac:dyDescent="0.25">
      <c r="B22" s="28">
        <v>8</v>
      </c>
      <c r="C22" s="24">
        <v>12.9</v>
      </c>
      <c r="D22" s="24">
        <v>2.8</v>
      </c>
      <c r="E22" s="24">
        <v>8.4</v>
      </c>
      <c r="F22" s="24">
        <v>18.2</v>
      </c>
      <c r="G22" s="24">
        <v>7.7</v>
      </c>
      <c r="H22" s="24">
        <v>13.1</v>
      </c>
      <c r="I22" s="24">
        <v>8.1999999999999993</v>
      </c>
      <c r="J22" s="24">
        <v>6.6</v>
      </c>
      <c r="K22" s="24">
        <v>0</v>
      </c>
      <c r="L22" s="29"/>
      <c r="P22" s="4" t="s">
        <v>43</v>
      </c>
      <c r="Q22" s="58">
        <f>C17+F22+C22</f>
        <v>39</v>
      </c>
      <c r="R22" s="4"/>
      <c r="T22" s="68" t="s">
        <v>51</v>
      </c>
      <c r="U22" s="69">
        <f>C22+C17+F22</f>
        <v>39</v>
      </c>
      <c r="V22" s="68"/>
    </row>
    <row r="23" spans="2:22" ht="16.5" thickBot="1" x14ac:dyDescent="0.3">
      <c r="B23" s="30">
        <v>9</v>
      </c>
      <c r="C23" s="31">
        <v>14.4</v>
      </c>
      <c r="D23" s="31">
        <v>5</v>
      </c>
      <c r="E23" s="31">
        <v>8.9</v>
      </c>
      <c r="F23" s="31">
        <v>19</v>
      </c>
      <c r="G23" s="31">
        <v>9.4</v>
      </c>
      <c r="H23" s="31">
        <v>14.7</v>
      </c>
      <c r="I23" s="31">
        <v>8.4</v>
      </c>
      <c r="J23" s="31">
        <v>8.1</v>
      </c>
      <c r="K23" s="31">
        <v>2.2000000000000002</v>
      </c>
      <c r="L23" s="32">
        <v>0</v>
      </c>
      <c r="P23" s="65" t="s">
        <v>22</v>
      </c>
      <c r="Q23" s="66"/>
      <c r="R23" s="67"/>
      <c r="T23" s="65" t="s">
        <v>22</v>
      </c>
      <c r="U23" s="66"/>
      <c r="V23" s="67"/>
    </row>
    <row r="24" spans="2:22" x14ac:dyDescent="0.25">
      <c r="P24" s="57" t="s">
        <v>44</v>
      </c>
      <c r="Q24" s="59">
        <f>C17+F18+G20+C20</f>
        <v>35</v>
      </c>
      <c r="R24" s="57" t="s">
        <v>18</v>
      </c>
      <c r="T24" s="68" t="s">
        <v>52</v>
      </c>
      <c r="U24" s="69">
        <f>C22+F22+F20+C20</f>
        <v>55</v>
      </c>
      <c r="V24" s="68"/>
    </row>
    <row r="25" spans="2:22" x14ac:dyDescent="0.25">
      <c r="P25" s="61" t="s">
        <v>45</v>
      </c>
      <c r="Q25" s="62">
        <f>C17+F18+F22+C22</f>
        <v>50.800000000000004</v>
      </c>
      <c r="R25" s="61" t="s">
        <v>18</v>
      </c>
      <c r="T25" s="61" t="s">
        <v>53</v>
      </c>
      <c r="U25" s="62">
        <f>C22+F22+F18+C18</f>
        <v>51.500000000000007</v>
      </c>
      <c r="V25" s="61"/>
    </row>
    <row r="26" spans="2:22" x14ac:dyDescent="0.25">
      <c r="P26" s="60" t="s">
        <v>23</v>
      </c>
      <c r="Q26" s="60"/>
      <c r="R26" s="60"/>
      <c r="T26" s="60" t="s">
        <v>23</v>
      </c>
      <c r="U26" s="60"/>
      <c r="V26" s="60"/>
    </row>
    <row r="27" spans="2:22" x14ac:dyDescent="0.25">
      <c r="P27" s="4" t="s">
        <v>46</v>
      </c>
      <c r="Q27" s="58">
        <f>C17+F18+G20+I22+C22</f>
        <v>47.300000000000004</v>
      </c>
      <c r="R27" s="4"/>
      <c r="T27" s="4" t="s">
        <v>54</v>
      </c>
      <c r="U27" s="58">
        <f>C22+F22+F20+G20+C20</f>
        <v>61.5</v>
      </c>
      <c r="V27" s="4"/>
    </row>
    <row r="29" spans="2:22" x14ac:dyDescent="0.25">
      <c r="P29" t="s">
        <v>47</v>
      </c>
    </row>
    <row r="31" spans="2:22" x14ac:dyDescent="0.25">
      <c r="P31" s="64" t="s">
        <v>36</v>
      </c>
      <c r="Q31" s="64"/>
      <c r="R31" s="64"/>
    </row>
    <row r="32" spans="2:22" x14ac:dyDescent="0.25">
      <c r="P32" s="65" t="s">
        <v>16</v>
      </c>
      <c r="Q32" s="66"/>
      <c r="R32" s="67"/>
    </row>
    <row r="33" spans="16:18" x14ac:dyDescent="0.25">
      <c r="P33" s="57" t="s">
        <v>37</v>
      </c>
      <c r="Q33" s="57">
        <v>15.8</v>
      </c>
      <c r="R33" s="57" t="s">
        <v>18</v>
      </c>
    </row>
    <row r="34" spans="16:18" x14ac:dyDescent="0.25">
      <c r="P34" s="4" t="s">
        <v>17</v>
      </c>
      <c r="Q34" s="61">
        <v>17.2</v>
      </c>
      <c r="R34" s="4"/>
    </row>
    <row r="35" spans="16:18" x14ac:dyDescent="0.25">
      <c r="P35" s="4" t="s">
        <v>38</v>
      </c>
      <c r="Q35" s="61">
        <v>17.600000000000001</v>
      </c>
      <c r="R35" s="4"/>
    </row>
    <row r="36" spans="16:18" x14ac:dyDescent="0.25">
      <c r="P36" s="4" t="s">
        <v>40</v>
      </c>
      <c r="Q36" s="61">
        <v>25.8</v>
      </c>
      <c r="R36" s="4"/>
    </row>
    <row r="37" spans="16:18" x14ac:dyDescent="0.25">
      <c r="P37" s="65" t="s">
        <v>21</v>
      </c>
      <c r="Q37" s="66"/>
      <c r="R37" s="67"/>
    </row>
    <row r="38" spans="16:18" x14ac:dyDescent="0.25">
      <c r="P38" s="57" t="s">
        <v>41</v>
      </c>
      <c r="Q38" s="59">
        <v>28.300000000000004</v>
      </c>
      <c r="R38" s="57" t="s">
        <v>18</v>
      </c>
    </row>
    <row r="39" spans="16:18" x14ac:dyDescent="0.25">
      <c r="P39" s="4" t="s">
        <v>42</v>
      </c>
      <c r="Q39" s="62">
        <v>31.8</v>
      </c>
      <c r="R39" s="4"/>
    </row>
    <row r="40" spans="16:18" x14ac:dyDescent="0.25">
      <c r="P40" s="4" t="s">
        <v>43</v>
      </c>
      <c r="Q40" s="58">
        <v>39</v>
      </c>
      <c r="R40" s="4"/>
    </row>
    <row r="41" spans="16:18" x14ac:dyDescent="0.25">
      <c r="P41" s="65" t="s">
        <v>22</v>
      </c>
      <c r="Q41" s="66"/>
      <c r="R41" s="67"/>
    </row>
    <row r="42" spans="16:18" x14ac:dyDescent="0.25">
      <c r="P42" s="57" t="s">
        <v>44</v>
      </c>
      <c r="Q42" s="59">
        <v>35</v>
      </c>
      <c r="R42" s="57" t="s">
        <v>18</v>
      </c>
    </row>
    <row r="43" spans="16:18" x14ac:dyDescent="0.25">
      <c r="P43" s="61" t="s">
        <v>45</v>
      </c>
      <c r="Q43" s="62">
        <v>50.800000000000004</v>
      </c>
      <c r="R43" s="61" t="s">
        <v>18</v>
      </c>
    </row>
    <row r="44" spans="16:18" x14ac:dyDescent="0.25">
      <c r="P44" s="60" t="s">
        <v>23</v>
      </c>
      <c r="Q44" s="60"/>
      <c r="R44" s="60"/>
    </row>
    <row r="45" spans="16:18" x14ac:dyDescent="0.25">
      <c r="P45" s="4" t="s">
        <v>46</v>
      </c>
      <c r="Q45" s="58">
        <v>47.300000000000004</v>
      </c>
      <c r="R45" s="4"/>
    </row>
  </sheetData>
  <mergeCells count="12">
    <mergeCell ref="T13:V13"/>
    <mergeCell ref="T14:V14"/>
    <mergeCell ref="T19:V19"/>
    <mergeCell ref="T23:V23"/>
    <mergeCell ref="P32:R32"/>
    <mergeCell ref="P37:R37"/>
    <mergeCell ref="P41:R41"/>
    <mergeCell ref="P13:R13"/>
    <mergeCell ref="P14:R14"/>
    <mergeCell ref="P19:R19"/>
    <mergeCell ref="P23:R23"/>
    <mergeCell ref="P31:R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</vt:lpstr>
      <vt:lpstr>Q1</vt:lpstr>
      <vt:lpstr>Q2</vt:lpstr>
      <vt:lpstr>Q3</vt:lpstr>
      <vt:lpstr>Q4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Aiyla Suhail Arshad Khan</dc:creator>
  <cp:keywords/>
  <dc:description/>
  <cp:lastModifiedBy>Haider Shah</cp:lastModifiedBy>
  <dcterms:created xsi:type="dcterms:W3CDTF">2021-11-13T19:22:24Z</dcterms:created>
  <dcterms:modified xsi:type="dcterms:W3CDTF">2021-11-17T09:59:34Z</dcterms:modified>
  <cp:category/>
</cp:coreProperties>
</file>