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5c3b8d6ea9b1baa/Documents/UICOM Research/annotators/"/>
    </mc:Choice>
  </mc:AlternateContent>
  <xr:revisionPtr revIDLastSave="296" documentId="8_{A6D91745-1ADB-4DCE-97CF-1CE38BE2F346}" xr6:coauthVersionLast="47" xr6:coauthVersionMax="47" xr10:uidLastSave="{BEF5D326-3623-47C4-BB1A-7E1662BD4414}"/>
  <bookViews>
    <workbookView minimized="1" xWindow="19220" yWindow="5140" windowWidth="10480" windowHeight="11980" activeTab="1" xr2:uid="{9BE079A9-636A-415F-A545-8CD6FA0A287B}"/>
  </bookViews>
  <sheets>
    <sheet name="model_log" sheetId="1" r:id="rId1"/>
    <sheet name="SUMMARY" sheetId="2" r:id="rId2"/>
  </sheets>
  <definedNames>
    <definedName name="_xlnm._FilterDatabase" localSheetId="0" hidden="1">model_log!$A$1:$AC$1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48" i="1" l="1"/>
  <c r="F4" i="2" a="1"/>
  <c r="F4" i="2" s="1"/>
  <c r="H3" i="2" s="1"/>
  <c r="F5" i="2" a="1"/>
  <c r="F5" i="2" s="1"/>
  <c r="G5" i="2" a="1"/>
  <c r="G5" i="2" s="1"/>
  <c r="F6" i="2" a="1"/>
  <c r="F6" i="2" s="1"/>
  <c r="F7" i="2" a="1"/>
  <c r="F7" i="2" s="1"/>
  <c r="H6" i="2" s="1"/>
  <c r="F8" i="2" a="1"/>
  <c r="F8" i="2" s="1"/>
  <c r="G8" i="2" a="1"/>
  <c r="G8" i="2" s="1"/>
  <c r="F9" i="2" a="1"/>
  <c r="F9" i="2" s="1"/>
  <c r="F10" i="2" a="1"/>
  <c r="F10" i="2" s="1"/>
  <c r="G10" i="2" a="1"/>
  <c r="G10" i="2" s="1"/>
  <c r="F11" i="2" a="1"/>
  <c r="F11" i="2" s="1"/>
  <c r="G11" i="2" a="1"/>
  <c r="G11" i="2" s="1"/>
  <c r="F12" i="2" a="1"/>
  <c r="F12" i="2" s="1"/>
  <c r="G12" i="2" a="1"/>
  <c r="G12" i="2" s="1"/>
  <c r="F13" i="2" a="1"/>
  <c r="F13" i="2" s="1"/>
  <c r="G13" i="2" a="1"/>
  <c r="G13" i="2" s="1"/>
  <c r="F14" i="2" a="1"/>
  <c r="F14" i="2" s="1"/>
  <c r="G14" i="2" a="1"/>
  <c r="G14" i="2" s="1"/>
  <c r="F15" i="2" a="1"/>
  <c r="F15" i="2" s="1"/>
  <c r="H15" i="2" s="1"/>
  <c r="F16" i="2" a="1"/>
  <c r="F16" i="2" s="1"/>
  <c r="F17" i="2" a="1"/>
  <c r="F17" i="2" s="1"/>
  <c r="G17" i="2" a="1"/>
  <c r="G17" i="2" s="1"/>
  <c r="F18" i="2" a="1"/>
  <c r="F18" i="2" s="1"/>
  <c r="G18" i="2" a="1"/>
  <c r="G18" i="2" s="1"/>
  <c r="F19" i="2" a="1"/>
  <c r="F19" i="2" s="1"/>
  <c r="G19" i="2" a="1"/>
  <c r="G19" i="2" s="1"/>
  <c r="F20" i="2" a="1"/>
  <c r="F20" i="2" s="1"/>
  <c r="G20" i="2" a="1"/>
  <c r="G20" i="2" s="1"/>
  <c r="F21" i="2" a="1"/>
  <c r="F21" i="2" s="1"/>
  <c r="G21" i="2" a="1"/>
  <c r="G21" i="2" s="1"/>
  <c r="F22" i="2" a="1"/>
  <c r="F22" i="2" s="1"/>
  <c r="G22" i="2" a="1"/>
  <c r="G22" i="2" s="1"/>
  <c r="F23" i="2" a="1"/>
  <c r="F23" i="2" s="1"/>
  <c r="G23" i="2" a="1"/>
  <c r="G23" i="2" s="1"/>
  <c r="F24" i="2" a="1"/>
  <c r="F24" i="2" s="1"/>
  <c r="G24" i="2" a="1"/>
  <c r="G24" i="2" s="1"/>
  <c r="F25" i="2" a="1"/>
  <c r="F25" i="2" s="1"/>
  <c r="G25" i="2" a="1"/>
  <c r="G25" i="2" s="1"/>
  <c r="F26" i="2" a="1"/>
  <c r="F26" i="2" s="1"/>
  <c r="G26" i="2" a="1"/>
  <c r="G26" i="2" s="1"/>
  <c r="F27" i="2" a="1"/>
  <c r="F27" i="2" s="1"/>
  <c r="F28" i="2" a="1"/>
  <c r="F28" i="2" s="1"/>
  <c r="H27" i="2" s="1"/>
  <c r="G28" i="2" a="1"/>
  <c r="G28" i="2" s="1"/>
  <c r="I27" i="2" s="1"/>
  <c r="F29" i="2" a="1"/>
  <c r="F29" i="2" s="1"/>
  <c r="G29" i="2" a="1"/>
  <c r="G29" i="2" s="1"/>
  <c r="F30" i="2" a="1"/>
  <c r="F30" i="2" s="1"/>
  <c r="G30" i="2" a="1"/>
  <c r="G30" i="2" s="1"/>
  <c r="F31" i="2" a="1"/>
  <c r="F31" i="2" s="1"/>
  <c r="G31" i="2" a="1"/>
  <c r="G31" i="2" s="1"/>
  <c r="F32" i="2" a="1"/>
  <c r="F32" i="2" s="1"/>
  <c r="G32" i="2" a="1"/>
  <c r="G32" i="2" s="1"/>
  <c r="F33" i="2" a="1"/>
  <c r="F33" i="2" s="1"/>
  <c r="F34" i="2" a="1"/>
  <c r="F34" i="2" s="1"/>
  <c r="G34" i="2" a="1"/>
  <c r="G34" i="2" s="1"/>
  <c r="F35" i="2" a="1"/>
  <c r="F35" i="2" s="1"/>
  <c r="G35" i="2" a="1"/>
  <c r="G35" i="2" s="1"/>
  <c r="F36" i="2" a="1"/>
  <c r="F36" i="2" s="1"/>
  <c r="G36" i="2" a="1"/>
  <c r="G36" i="2" s="1"/>
  <c r="F37" i="2" a="1"/>
  <c r="F37" i="2" s="1"/>
  <c r="G37" i="2" a="1"/>
  <c r="G37" i="2" s="1"/>
  <c r="F38" i="2" a="1"/>
  <c r="F38" i="2" s="1"/>
  <c r="G38" i="2" a="1"/>
  <c r="G38" i="2" s="1"/>
  <c r="F39" i="2" a="1"/>
  <c r="F39" i="2" s="1"/>
  <c r="H39" i="2" s="1"/>
  <c r="G39" i="2" a="1"/>
  <c r="G39" i="2" s="1"/>
  <c r="I39" i="2" s="1"/>
  <c r="F40" i="2" a="1"/>
  <c r="F40" i="2" s="1"/>
  <c r="G40" i="2" a="1"/>
  <c r="G40" i="2" s="1"/>
  <c r="F41" i="2" a="1"/>
  <c r="F41" i="2" s="1"/>
  <c r="G41" i="2" a="1"/>
  <c r="G41" i="2" s="1"/>
  <c r="F42" i="2" a="1"/>
  <c r="F42" i="2" s="1"/>
  <c r="G42" i="2" a="1"/>
  <c r="G42" i="2" s="1"/>
  <c r="F43" i="2" a="1"/>
  <c r="F43" i="2" s="1"/>
  <c r="G43" i="2" a="1"/>
  <c r="G43" i="2" s="1"/>
  <c r="F44" i="2" a="1"/>
  <c r="F44" i="2" s="1"/>
  <c r="G44" i="2" a="1"/>
  <c r="G44" i="2" s="1"/>
  <c r="F45" i="2" a="1"/>
  <c r="F45" i="2" s="1"/>
  <c r="G45" i="2" a="1"/>
  <c r="G45" i="2" s="1"/>
  <c r="F46" i="2" a="1"/>
  <c r="F46" i="2" s="1"/>
  <c r="G46" i="2" a="1"/>
  <c r="G46" i="2" s="1"/>
  <c r="F47" i="2" a="1"/>
  <c r="F47" i="2" s="1"/>
  <c r="G47" i="2" a="1"/>
  <c r="G47" i="2" s="1"/>
  <c r="F48" i="2" a="1"/>
  <c r="F48" i="2" s="1"/>
  <c r="G48" i="2" a="1"/>
  <c r="G48" i="2" s="1"/>
  <c r="F49" i="2" a="1"/>
  <c r="F49" i="2" s="1"/>
  <c r="G49" i="2" a="1"/>
  <c r="G49" i="2" s="1"/>
  <c r="F50" i="2" a="1"/>
  <c r="F50" i="2" s="1"/>
  <c r="G50" i="2" a="1"/>
  <c r="G50" i="2" s="1"/>
  <c r="F51" i="2" a="1"/>
  <c r="F51" i="2" s="1"/>
  <c r="G51" i="2" a="1"/>
  <c r="G51" i="2" s="1"/>
  <c r="F52" i="2" a="1"/>
  <c r="F52" i="2" s="1"/>
  <c r="G52" i="2" a="1"/>
  <c r="G52" i="2" s="1"/>
  <c r="F53" i="2" a="1"/>
  <c r="F53" i="2" s="1"/>
  <c r="H51" i="2" s="1"/>
  <c r="G53" i="2" a="1"/>
  <c r="G53" i="2" s="1"/>
  <c r="I51" i="2" s="1"/>
  <c r="F54" i="2" a="1"/>
  <c r="F54" i="2" s="1"/>
  <c r="H54" i="2" s="1"/>
  <c r="G54" i="2" a="1"/>
  <c r="G54" i="2" s="1"/>
  <c r="I54" i="2" s="1"/>
  <c r="F55" i="2" a="1"/>
  <c r="F55" i="2" s="1"/>
  <c r="G55" i="2" a="1"/>
  <c r="G55" i="2" s="1"/>
  <c r="F56" i="2" a="1"/>
  <c r="F56" i="2" s="1"/>
  <c r="G56" i="2" a="1"/>
  <c r="G56" i="2" s="1"/>
  <c r="F57" i="2" a="1"/>
  <c r="F57" i="2" s="1"/>
  <c r="H57" i="2" s="1"/>
  <c r="G57" i="2" a="1"/>
  <c r="G57" i="2" s="1"/>
  <c r="I57" i="2" s="1"/>
  <c r="F58" i="2" a="1"/>
  <c r="F58" i="2" s="1"/>
  <c r="G58" i="2" a="1"/>
  <c r="G58" i="2" s="1"/>
  <c r="F59" i="2" a="1"/>
  <c r="F59" i="2" s="1"/>
  <c r="G59" i="2" a="1"/>
  <c r="G59" i="2" s="1"/>
  <c r="F60" i="2" a="1"/>
  <c r="F60" i="2" s="1"/>
  <c r="G60" i="2" a="1"/>
  <c r="G60" i="2" s="1"/>
  <c r="F61" i="2" a="1"/>
  <c r="F61" i="2" s="1"/>
  <c r="G61" i="2" a="1"/>
  <c r="G61" i="2" s="1"/>
  <c r="F62" i="2" a="1"/>
  <c r="F62" i="2" s="1"/>
  <c r="G62" i="2" a="1"/>
  <c r="G62" i="2" s="1"/>
  <c r="F63" i="2" a="1"/>
  <c r="F63" i="2" s="1"/>
  <c r="G63" i="2" a="1"/>
  <c r="G63" i="2" s="1"/>
  <c r="F64" i="2" a="1"/>
  <c r="F64" i="2" s="1"/>
  <c r="G64" i="2" a="1"/>
  <c r="G64" i="2" s="1"/>
  <c r="F65" i="2" a="1"/>
  <c r="F65" i="2" s="1"/>
  <c r="H63" i="2" s="1"/>
  <c r="G65" i="2" a="1"/>
  <c r="G65" i="2" s="1"/>
  <c r="I63" i="2" s="1"/>
  <c r="F66" i="2" a="1"/>
  <c r="F66" i="2" s="1"/>
  <c r="G66" i="2" a="1"/>
  <c r="G66" i="2" s="1"/>
  <c r="F67" i="2" a="1"/>
  <c r="F67" i="2" s="1"/>
  <c r="G67" i="2" a="1"/>
  <c r="G67" i="2" s="1"/>
  <c r="F68" i="2" a="1"/>
  <c r="F68" i="2" s="1"/>
  <c r="G68" i="2" a="1"/>
  <c r="G68" i="2" s="1"/>
  <c r="F69" i="2" a="1"/>
  <c r="F69" i="2" s="1"/>
  <c r="H69" i="2" s="1"/>
  <c r="G69" i="2" a="1"/>
  <c r="G69" i="2" s="1"/>
  <c r="I69" i="2" s="1"/>
  <c r="F70" i="2" a="1"/>
  <c r="F70" i="2" s="1"/>
  <c r="G70" i="2" a="1"/>
  <c r="G70" i="2" s="1"/>
  <c r="F71" i="2" a="1"/>
  <c r="F71" i="2" s="1"/>
  <c r="G71" i="2" a="1"/>
  <c r="G71" i="2" s="1"/>
  <c r="F72" i="2" a="1"/>
  <c r="F72" i="2" s="1"/>
  <c r="G72" i="2" a="1"/>
  <c r="G72" i="2" s="1"/>
  <c r="F73" i="2" a="1"/>
  <c r="F73" i="2" s="1"/>
  <c r="G73" i="2" a="1"/>
  <c r="G73" i="2" s="1"/>
  <c r="F74" i="2" a="1"/>
  <c r="F74" i="2" s="1"/>
  <c r="G74" i="2" a="1"/>
  <c r="G74" i="2" s="1"/>
  <c r="G3" i="2" a="1"/>
  <c r="G3" i="2" s="1"/>
  <c r="F3" i="2" a="1"/>
  <c r="F3" i="2" s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G4" i="2" s="1" a="1"/>
  <c r="G4" i="2" s="1"/>
  <c r="I3" i="2" s="1"/>
  <c r="Q17" i="1"/>
  <c r="G15" i="2" s="1" a="1"/>
  <c r="G15" i="2" s="1"/>
  <c r="I15" i="2" s="1"/>
  <c r="Q18" i="1"/>
  <c r="G16" i="2" s="1" a="1"/>
  <c r="G16" i="2" s="1"/>
  <c r="Q19" i="1"/>
  <c r="G27" i="2" s="1" a="1"/>
  <c r="G27" i="2" s="1"/>
  <c r="Q20" i="1"/>
  <c r="Q21" i="1"/>
  <c r="G9" i="2" s="1" a="1"/>
  <c r="G9" i="2" s="1"/>
  <c r="Q22" i="1"/>
  <c r="G33" i="2" s="1" a="1"/>
  <c r="G33" i="2" s="1"/>
  <c r="Q23" i="1"/>
  <c r="G6" i="2" s="1" a="1"/>
  <c r="G6" i="2" s="1"/>
  <c r="Q24" i="1"/>
  <c r="Q25" i="1"/>
  <c r="Q26" i="1"/>
  <c r="Q27" i="1"/>
  <c r="G7" i="2" s="1" a="1"/>
  <c r="G7" i="2" s="1"/>
  <c r="I6" i="2" s="1"/>
  <c r="Q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<sst xmlns="http://schemas.openxmlformats.org/spreadsheetml/2006/main" count="202" uniqueCount="34">
  <si>
    <t>type</t>
  </si>
  <si>
    <t>bilstm_layers</t>
  </si>
  <si>
    <t>epochs</t>
  </si>
  <si>
    <t>dilate_range</t>
  </si>
  <si>
    <t>max_noise</t>
  </si>
  <si>
    <t>rounds</t>
  </si>
  <si>
    <t>filter</t>
  </si>
  <si>
    <t>dropout</t>
  </si>
  <si>
    <t>filters</t>
  </si>
  <si>
    <t>confidence</t>
  </si>
  <si>
    <t>uih_prog</t>
  </si>
  <si>
    <t>uih_prog_revised</t>
  </si>
  <si>
    <t>Rpeaks_prog_P</t>
  </si>
  <si>
    <t>Rpeaks_prog_QRS</t>
  </si>
  <si>
    <t>Rpeaks_prog_T</t>
  </si>
  <si>
    <t>sens_0</t>
  </si>
  <si>
    <t>sens_p</t>
  </si>
  <si>
    <t>sens_qrs</t>
  </si>
  <si>
    <t>sens_t</t>
  </si>
  <si>
    <t>ppv_0</t>
  </si>
  <si>
    <t>ppv_p</t>
  </si>
  <si>
    <t>ppv_qrs</t>
  </si>
  <si>
    <t>ppv_t</t>
  </si>
  <si>
    <t>missed_p</t>
  </si>
  <si>
    <t>missed_qrs</t>
  </si>
  <si>
    <t>missed_t</t>
  </si>
  <si>
    <t>missed_total</t>
  </si>
  <si>
    <t>bilstm</t>
  </si>
  <si>
    <t>NA</t>
  </si>
  <si>
    <t>Rpeaks_prog_total</t>
  </si>
  <si>
    <t>noise</t>
  </si>
  <si>
    <t>Rpeaks_total</t>
  </si>
  <si>
    <t>Best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</si>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</sst>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theme="1" tint="0.249977111117893"/>
      </bottom>
      <diagonal/>
    </border>
    <border>
      <left/>
      <right/>
      <top/>
      <bottom style="medium">
        <color theme="1" tint="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5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16" fillId="0" borderId="15" xfId="0" applyFon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6" fillId="0" borderId="22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0" xfId="0" applyAlignment="1">
      <alignment horizontal="center"/>
    </xf>
    <xf numFmtId="0" fontId="0" fillId="0" borderId="0" xfId="0" applyBorder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FEA08-D271-4759-B5DC-2521D06F425A}">
  <dimension ref="A1:AC48"/>
  <sheetViews>
    <sheetView workbookViewId="0">
      <pane xSplit="1" topLeftCell="B1" activePane="topRight" state="frozen"/>
      <selection pane="topRight" activeCell="A2" sqref="A2"/>
    </sheetView>
  </sheetViews>
  <sheetFormatPr defaultRowHeight="14.5" x14ac:dyDescent="0.35"/>
  <sheetData>
    <row r="1" spans="1:29" x14ac:dyDescent="0.3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4" t="s">
        <v>10</v>
      </c>
      <c r="M1" s="6" t="s">
        <v>11</v>
      </c>
      <c r="N1" s="4" t="s">
        <v>12</v>
      </c>
      <c r="O1" s="5" t="s">
        <v>13</v>
      </c>
      <c r="P1" s="5" t="s">
        <v>14</v>
      </c>
      <c r="Q1" s="14" t="s">
        <v>29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</row>
    <row r="2" spans="1:29" x14ac:dyDescent="0.35">
      <c r="A2">
        <v>1</v>
      </c>
      <c r="B2" t="s">
        <v>27</v>
      </c>
      <c r="C2">
        <v>200</v>
      </c>
      <c r="D2">
        <v>3</v>
      </c>
      <c r="E2" t="s">
        <v>28</v>
      </c>
      <c r="F2" t="s">
        <v>28</v>
      </c>
      <c r="G2">
        <v>1</v>
      </c>
      <c r="H2" t="b">
        <v>1</v>
      </c>
      <c r="I2" t="s">
        <v>28</v>
      </c>
      <c r="J2" t="s">
        <v>28</v>
      </c>
      <c r="K2">
        <v>0.83109999999999995</v>
      </c>
      <c r="L2" s="7">
        <v>0.65</v>
      </c>
      <c r="M2" s="8">
        <v>0.56000000000000005</v>
      </c>
      <c r="N2" s="7">
        <v>0.22259999999999999</v>
      </c>
      <c r="O2">
        <v>0.1734</v>
      </c>
      <c r="P2">
        <v>0.3871</v>
      </c>
      <c r="Q2" s="15">
        <f>SUM(N2:P2)</f>
        <v>0.78310000000000002</v>
      </c>
      <c r="R2">
        <v>0.99</v>
      </c>
      <c r="S2">
        <v>0.24</v>
      </c>
      <c r="T2">
        <v>0.57999999999999996</v>
      </c>
      <c r="U2">
        <v>0.51</v>
      </c>
      <c r="V2">
        <v>0.86</v>
      </c>
      <c r="W2">
        <v>0.5</v>
      </c>
      <c r="X2">
        <v>0.95</v>
      </c>
      <c r="Y2">
        <v>0.81</v>
      </c>
      <c r="Z2">
        <v>1</v>
      </c>
      <c r="AA2">
        <v>0.3</v>
      </c>
      <c r="AB2">
        <v>0.85</v>
      </c>
      <c r="AC2">
        <v>2.15</v>
      </c>
    </row>
    <row r="3" spans="1:29" x14ac:dyDescent="0.35">
      <c r="A3">
        <v>2</v>
      </c>
      <c r="B3" t="s">
        <v>27</v>
      </c>
      <c r="C3">
        <v>200</v>
      </c>
      <c r="D3">
        <v>10</v>
      </c>
      <c r="E3" t="s">
        <v>28</v>
      </c>
      <c r="F3" t="s">
        <v>28</v>
      </c>
      <c r="G3">
        <v>1</v>
      </c>
      <c r="H3" t="b">
        <v>1</v>
      </c>
      <c r="I3" t="s">
        <v>28</v>
      </c>
      <c r="J3" t="s">
        <v>28</v>
      </c>
      <c r="K3">
        <v>0.77539999999999998</v>
      </c>
      <c r="L3" s="7">
        <v>0.95</v>
      </c>
      <c r="M3" s="8">
        <v>0.94</v>
      </c>
      <c r="N3" s="7">
        <v>1.1335</v>
      </c>
      <c r="O3">
        <v>0.34089999999999998</v>
      </c>
      <c r="P3">
        <v>0.66800000000000004</v>
      </c>
      <c r="Q3" s="15">
        <f>SUM(N3:P3)</f>
        <v>2.1423999999999999</v>
      </c>
      <c r="R3">
        <v>0.96</v>
      </c>
      <c r="S3">
        <v>0.63</v>
      </c>
      <c r="T3">
        <v>0.84</v>
      </c>
      <c r="U3">
        <v>0.67</v>
      </c>
      <c r="V3">
        <v>0.93</v>
      </c>
      <c r="W3">
        <v>0.6</v>
      </c>
      <c r="X3">
        <v>0.93</v>
      </c>
      <c r="Y3">
        <v>0.87</v>
      </c>
      <c r="Z3">
        <v>0.85</v>
      </c>
      <c r="AA3">
        <v>0.4</v>
      </c>
      <c r="AB3">
        <v>0.75</v>
      </c>
      <c r="AC3">
        <v>2</v>
      </c>
    </row>
    <row r="4" spans="1:29" x14ac:dyDescent="0.35">
      <c r="A4">
        <v>3</v>
      </c>
      <c r="B4" t="s">
        <v>27</v>
      </c>
      <c r="C4">
        <v>300</v>
      </c>
      <c r="D4">
        <v>10</v>
      </c>
      <c r="E4" t="s">
        <v>28</v>
      </c>
      <c r="F4" t="s">
        <v>28</v>
      </c>
      <c r="G4">
        <v>1</v>
      </c>
      <c r="H4" t="b">
        <v>1</v>
      </c>
      <c r="I4" t="s">
        <v>28</v>
      </c>
      <c r="J4" t="s">
        <v>28</v>
      </c>
      <c r="K4">
        <v>0.8488</v>
      </c>
      <c r="L4" s="7">
        <v>0.79</v>
      </c>
      <c r="M4" s="8">
        <v>0.74</v>
      </c>
      <c r="N4" s="7">
        <v>0.36230000000000001</v>
      </c>
      <c r="O4">
        <v>0.44009999999999999</v>
      </c>
      <c r="P4">
        <v>0.76129999999999998</v>
      </c>
      <c r="Q4" s="15">
        <f>SUM(N4:P4)</f>
        <v>1.5636999999999999</v>
      </c>
      <c r="R4">
        <v>0.97</v>
      </c>
      <c r="S4">
        <v>0.45</v>
      </c>
      <c r="T4">
        <v>0.79</v>
      </c>
      <c r="U4">
        <v>0.7</v>
      </c>
      <c r="V4">
        <v>0.92</v>
      </c>
      <c r="W4">
        <v>0.82</v>
      </c>
      <c r="X4">
        <v>0.96</v>
      </c>
      <c r="Y4">
        <v>0.74</v>
      </c>
      <c r="Z4">
        <v>0.5</v>
      </c>
      <c r="AA4">
        <v>0.28299999999999997</v>
      </c>
      <c r="AB4">
        <v>0.68300000000000005</v>
      </c>
      <c r="AC4">
        <v>1.466</v>
      </c>
    </row>
    <row r="5" spans="1:29" x14ac:dyDescent="0.35">
      <c r="A5">
        <v>4</v>
      </c>
      <c r="B5" t="s">
        <v>27</v>
      </c>
      <c r="C5">
        <v>300</v>
      </c>
      <c r="D5">
        <v>10</v>
      </c>
      <c r="E5" t="s">
        <v>28</v>
      </c>
      <c r="F5" t="s">
        <v>28</v>
      </c>
      <c r="G5">
        <v>1</v>
      </c>
      <c r="H5" t="b">
        <v>1</v>
      </c>
      <c r="I5" t="s">
        <v>28</v>
      </c>
      <c r="J5" t="s">
        <v>28</v>
      </c>
      <c r="K5">
        <v>0.76980000000000004</v>
      </c>
      <c r="L5" s="7">
        <v>0.89</v>
      </c>
      <c r="M5" s="8">
        <v>0.88</v>
      </c>
      <c r="N5" s="7">
        <v>0.92479999999999996</v>
      </c>
      <c r="O5" s="33">
        <v>0.34660000000000002</v>
      </c>
      <c r="P5" s="33">
        <v>0.66879999999999995</v>
      </c>
      <c r="Q5" s="15">
        <f>SUM(N5:P5)</f>
        <v>1.9401999999999999</v>
      </c>
      <c r="R5">
        <v>0.95</v>
      </c>
      <c r="S5">
        <v>0.72</v>
      </c>
      <c r="T5">
        <v>0.89</v>
      </c>
      <c r="U5">
        <v>0.67</v>
      </c>
      <c r="V5">
        <v>0.94</v>
      </c>
      <c r="W5">
        <v>0.56000000000000005</v>
      </c>
      <c r="X5">
        <v>0.84</v>
      </c>
      <c r="Y5">
        <v>0.83</v>
      </c>
      <c r="Z5">
        <v>0.68300000000000005</v>
      </c>
      <c r="AA5">
        <v>0.35</v>
      </c>
      <c r="AB5">
        <v>0.73299999999999998</v>
      </c>
      <c r="AC5">
        <v>1.766</v>
      </c>
    </row>
    <row r="6" spans="1:29" x14ac:dyDescent="0.35">
      <c r="A6">
        <v>5</v>
      </c>
      <c r="B6" t="s">
        <v>27</v>
      </c>
      <c r="C6">
        <v>300</v>
      </c>
      <c r="D6">
        <v>15</v>
      </c>
      <c r="E6" t="s">
        <v>28</v>
      </c>
      <c r="F6" t="s">
        <v>28</v>
      </c>
      <c r="G6">
        <v>1</v>
      </c>
      <c r="H6" t="b">
        <v>1</v>
      </c>
      <c r="I6" t="s">
        <v>28</v>
      </c>
      <c r="J6" t="s">
        <v>28</v>
      </c>
      <c r="K6">
        <v>0.80469999999999997</v>
      </c>
      <c r="L6" s="7">
        <v>0.74</v>
      </c>
      <c r="M6" s="8">
        <v>0.59</v>
      </c>
      <c r="N6" s="7">
        <v>0.24709999999999999</v>
      </c>
      <c r="O6">
        <v>0.21920000000000001</v>
      </c>
      <c r="P6">
        <v>0.6048</v>
      </c>
      <c r="Q6" s="15">
        <f>SUM(N6:P6)</f>
        <v>1.0710999999999999</v>
      </c>
      <c r="R6">
        <v>0.92</v>
      </c>
      <c r="S6">
        <v>0.7</v>
      </c>
      <c r="T6">
        <v>0.9</v>
      </c>
      <c r="U6">
        <v>0.88</v>
      </c>
      <c r="V6">
        <v>0.95</v>
      </c>
      <c r="W6">
        <v>0.75</v>
      </c>
      <c r="X6">
        <v>0.87</v>
      </c>
      <c r="Y6">
        <v>0.73</v>
      </c>
      <c r="Z6">
        <v>0.4</v>
      </c>
      <c r="AA6">
        <v>0.26700000000000002</v>
      </c>
      <c r="AB6">
        <v>0.68300000000000005</v>
      </c>
      <c r="AC6">
        <v>1.35</v>
      </c>
    </row>
    <row r="7" spans="1:29" x14ac:dyDescent="0.35">
      <c r="A7">
        <v>6</v>
      </c>
      <c r="B7" t="s">
        <v>27</v>
      </c>
      <c r="C7">
        <v>300</v>
      </c>
      <c r="D7">
        <v>20</v>
      </c>
      <c r="E7" t="s">
        <v>28</v>
      </c>
      <c r="F7" t="s">
        <v>28</v>
      </c>
      <c r="G7">
        <v>1</v>
      </c>
      <c r="H7" t="b">
        <v>1</v>
      </c>
      <c r="I7" t="s">
        <v>28</v>
      </c>
      <c r="J7" t="s">
        <v>28</v>
      </c>
      <c r="K7">
        <v>0.88290000000000002</v>
      </c>
      <c r="L7" s="7">
        <v>0.74</v>
      </c>
      <c r="M7" s="8">
        <v>0.73</v>
      </c>
      <c r="N7" s="7">
        <v>0.34250000000000003</v>
      </c>
      <c r="O7">
        <v>0.22720000000000001</v>
      </c>
      <c r="P7">
        <v>0.5585</v>
      </c>
      <c r="Q7" s="15">
        <f>SUM(N7:P7)</f>
        <v>1.1282000000000001</v>
      </c>
      <c r="R7">
        <v>0.97</v>
      </c>
      <c r="S7">
        <v>0.43</v>
      </c>
      <c r="T7">
        <v>0.89</v>
      </c>
      <c r="U7">
        <v>0.71</v>
      </c>
      <c r="V7">
        <v>0.92</v>
      </c>
      <c r="W7">
        <v>0.97</v>
      </c>
      <c r="X7">
        <v>0.92</v>
      </c>
      <c r="Y7">
        <v>0.8</v>
      </c>
      <c r="Z7">
        <v>0.35</v>
      </c>
      <c r="AA7">
        <v>0.25</v>
      </c>
      <c r="AB7">
        <v>0.73299999999999998</v>
      </c>
      <c r="AC7">
        <v>1.333</v>
      </c>
    </row>
    <row r="8" spans="1:29" x14ac:dyDescent="0.35">
      <c r="A8">
        <v>7</v>
      </c>
      <c r="B8" t="s">
        <v>27</v>
      </c>
      <c r="C8">
        <v>300</v>
      </c>
      <c r="D8">
        <v>20</v>
      </c>
      <c r="E8" t="s">
        <v>28</v>
      </c>
      <c r="F8" t="s">
        <v>28</v>
      </c>
      <c r="G8">
        <v>1</v>
      </c>
      <c r="H8" t="b">
        <v>1</v>
      </c>
      <c r="I8" t="s">
        <v>28</v>
      </c>
      <c r="J8" t="s">
        <v>28</v>
      </c>
      <c r="K8">
        <v>0.88229999999999997</v>
      </c>
      <c r="L8" s="7">
        <v>0.84</v>
      </c>
      <c r="M8" s="8">
        <v>0.69</v>
      </c>
      <c r="N8" s="7">
        <v>0.27489999999999998</v>
      </c>
      <c r="O8">
        <v>0.1459</v>
      </c>
      <c r="P8">
        <v>0.3528</v>
      </c>
      <c r="Q8" s="15">
        <f>SUM(N8:P8)</f>
        <v>0.77359999999999995</v>
      </c>
      <c r="R8">
        <v>0.98</v>
      </c>
      <c r="S8">
        <v>0.6</v>
      </c>
      <c r="T8">
        <v>0.87</v>
      </c>
      <c r="U8">
        <v>0.68</v>
      </c>
      <c r="V8">
        <v>0.91</v>
      </c>
      <c r="W8">
        <v>0.95</v>
      </c>
      <c r="X8">
        <v>0.92</v>
      </c>
      <c r="Y8">
        <v>0.91</v>
      </c>
      <c r="Z8">
        <v>0.2</v>
      </c>
      <c r="AA8">
        <v>0.25</v>
      </c>
      <c r="AB8">
        <v>0.55000000000000004</v>
      </c>
      <c r="AC8">
        <v>1</v>
      </c>
    </row>
    <row r="9" spans="1:29" x14ac:dyDescent="0.35">
      <c r="A9">
        <v>8</v>
      </c>
      <c r="B9" t="s">
        <v>27</v>
      </c>
      <c r="C9">
        <v>200</v>
      </c>
      <c r="D9">
        <v>15</v>
      </c>
      <c r="E9" t="s">
        <v>28</v>
      </c>
      <c r="F9" t="s">
        <v>28</v>
      </c>
      <c r="G9">
        <v>1</v>
      </c>
      <c r="H9" t="b">
        <v>1</v>
      </c>
      <c r="I9" t="s">
        <v>28</v>
      </c>
      <c r="J9" t="s">
        <v>28</v>
      </c>
      <c r="K9">
        <v>0.79949999999999999</v>
      </c>
      <c r="L9" s="7">
        <v>0.86</v>
      </c>
      <c r="M9" s="8">
        <v>0.74</v>
      </c>
      <c r="N9" s="7">
        <v>0.314</v>
      </c>
      <c r="O9">
        <v>0.25369999999999998</v>
      </c>
      <c r="P9">
        <v>0.54020000000000001</v>
      </c>
      <c r="Q9" s="15">
        <f>SUM(N9:P9)</f>
        <v>1.1078999999999999</v>
      </c>
      <c r="R9">
        <v>0.97</v>
      </c>
      <c r="S9">
        <v>0.73</v>
      </c>
      <c r="T9">
        <v>0.89</v>
      </c>
      <c r="U9">
        <v>0.72</v>
      </c>
      <c r="V9">
        <v>0.93</v>
      </c>
      <c r="W9">
        <v>0.82</v>
      </c>
      <c r="X9">
        <v>0.92</v>
      </c>
      <c r="Y9">
        <v>0.9</v>
      </c>
      <c r="Z9">
        <v>0.41699999999999998</v>
      </c>
      <c r="AA9">
        <v>0.23300000000000001</v>
      </c>
      <c r="AB9">
        <v>0.65</v>
      </c>
      <c r="AC9">
        <v>1.3</v>
      </c>
    </row>
    <row r="10" spans="1:29" x14ac:dyDescent="0.35">
      <c r="A10">
        <v>9</v>
      </c>
      <c r="B10" t="s">
        <v>27</v>
      </c>
      <c r="C10">
        <v>100</v>
      </c>
      <c r="D10">
        <v>20</v>
      </c>
      <c r="E10" t="s">
        <v>28</v>
      </c>
      <c r="F10" t="s">
        <v>28</v>
      </c>
      <c r="G10">
        <v>1</v>
      </c>
      <c r="H10" t="b">
        <v>1</v>
      </c>
      <c r="I10" t="s">
        <v>28</v>
      </c>
      <c r="J10" t="s">
        <v>28</v>
      </c>
      <c r="K10">
        <v>0.81089999999999995</v>
      </c>
      <c r="L10" s="7">
        <v>0.8</v>
      </c>
      <c r="M10" s="8">
        <v>0.64</v>
      </c>
      <c r="N10" s="7">
        <v>0.2253</v>
      </c>
      <c r="O10">
        <v>0.2545</v>
      </c>
      <c r="P10">
        <v>0.52890000000000004</v>
      </c>
      <c r="Q10" s="15">
        <f>SUM(N10:P10)</f>
        <v>1.0087000000000002</v>
      </c>
      <c r="R10">
        <v>0.97</v>
      </c>
      <c r="S10">
        <v>0.67</v>
      </c>
      <c r="T10">
        <v>0.85</v>
      </c>
      <c r="U10">
        <v>0.74</v>
      </c>
      <c r="V10">
        <v>0.93</v>
      </c>
      <c r="W10">
        <v>0.81</v>
      </c>
      <c r="X10">
        <v>0.92</v>
      </c>
      <c r="Y10">
        <v>0.84</v>
      </c>
      <c r="Z10">
        <v>0.46700000000000003</v>
      </c>
      <c r="AA10">
        <v>0.28299999999999997</v>
      </c>
      <c r="AB10">
        <v>0.75</v>
      </c>
      <c r="AC10">
        <v>1.5</v>
      </c>
    </row>
    <row r="11" spans="1:29" x14ac:dyDescent="0.35">
      <c r="A11">
        <v>10</v>
      </c>
      <c r="B11" t="s">
        <v>27</v>
      </c>
      <c r="C11">
        <v>100</v>
      </c>
      <c r="D11">
        <v>15</v>
      </c>
      <c r="E11" t="s">
        <v>28</v>
      </c>
      <c r="F11" t="s">
        <v>28</v>
      </c>
      <c r="G11">
        <v>1</v>
      </c>
      <c r="H11" t="b">
        <v>1</v>
      </c>
      <c r="I11" t="s">
        <v>28</v>
      </c>
      <c r="J11" t="s">
        <v>28</v>
      </c>
      <c r="K11">
        <v>0.79620000000000002</v>
      </c>
      <c r="L11" s="7">
        <v>0.87</v>
      </c>
      <c r="M11" s="8">
        <v>0.77</v>
      </c>
      <c r="N11" s="7">
        <v>0.62280000000000002</v>
      </c>
      <c r="O11">
        <v>0.30249999999999999</v>
      </c>
      <c r="P11">
        <v>0.442</v>
      </c>
      <c r="Q11" s="15">
        <f>SUM(N11:P11)</f>
        <v>1.3673</v>
      </c>
      <c r="R11">
        <v>0.97</v>
      </c>
      <c r="S11">
        <v>0.51</v>
      </c>
      <c r="T11">
        <v>0.81</v>
      </c>
      <c r="U11">
        <v>0.69</v>
      </c>
      <c r="V11">
        <v>0.91</v>
      </c>
      <c r="W11">
        <v>0.74</v>
      </c>
      <c r="X11">
        <v>0.94</v>
      </c>
      <c r="Y11">
        <v>0.85</v>
      </c>
      <c r="Z11">
        <v>0.56699999999999995</v>
      </c>
      <c r="AA11">
        <v>0.433</v>
      </c>
      <c r="AB11">
        <v>0.61699999999999999</v>
      </c>
      <c r="AC11">
        <v>1.617</v>
      </c>
    </row>
    <row r="12" spans="1:29" x14ac:dyDescent="0.35">
      <c r="A12">
        <v>11</v>
      </c>
      <c r="B12" t="s">
        <v>27</v>
      </c>
      <c r="C12">
        <v>200</v>
      </c>
      <c r="D12">
        <v>20</v>
      </c>
      <c r="E12" t="s">
        <v>28</v>
      </c>
      <c r="F12" t="s">
        <v>28</v>
      </c>
      <c r="G12">
        <v>1</v>
      </c>
      <c r="H12" t="b">
        <v>1</v>
      </c>
      <c r="I12" t="s">
        <v>28</v>
      </c>
      <c r="J12" t="s">
        <v>28</v>
      </c>
      <c r="K12">
        <v>0.83840000000000003</v>
      </c>
      <c r="L12" s="7">
        <v>0.66</v>
      </c>
      <c r="M12" s="8">
        <v>0.56999999999999995</v>
      </c>
      <c r="N12" s="7">
        <v>0.20419999999999999</v>
      </c>
      <c r="O12">
        <v>0.2135</v>
      </c>
      <c r="P12">
        <v>0.4617</v>
      </c>
      <c r="Q12" s="15">
        <f>SUM(N12:P12)</f>
        <v>0.87939999999999996</v>
      </c>
      <c r="R12">
        <v>0.93</v>
      </c>
      <c r="S12">
        <v>0.82</v>
      </c>
      <c r="T12">
        <v>0.91</v>
      </c>
      <c r="U12">
        <v>0.79</v>
      </c>
      <c r="V12">
        <v>0.95</v>
      </c>
      <c r="W12">
        <v>0.72</v>
      </c>
      <c r="X12">
        <v>0.88</v>
      </c>
      <c r="Y12">
        <v>0.73</v>
      </c>
      <c r="Z12">
        <v>0.36699999999999999</v>
      </c>
      <c r="AA12">
        <v>0.36699999999999999</v>
      </c>
      <c r="AB12">
        <v>0.68300000000000005</v>
      </c>
      <c r="AC12">
        <v>1.417</v>
      </c>
    </row>
    <row r="13" spans="1:29" ht="15" thickBot="1" x14ac:dyDescent="0.4">
      <c r="A13">
        <v>12</v>
      </c>
      <c r="B13" t="s">
        <v>27</v>
      </c>
      <c r="C13">
        <v>200</v>
      </c>
      <c r="D13">
        <v>20</v>
      </c>
      <c r="E13">
        <v>0.05</v>
      </c>
      <c r="F13">
        <v>0.01</v>
      </c>
      <c r="G13">
        <v>2</v>
      </c>
      <c r="H13" t="b">
        <v>1</v>
      </c>
      <c r="I13" t="s">
        <v>28</v>
      </c>
      <c r="J13" t="s">
        <v>28</v>
      </c>
      <c r="K13">
        <v>0.8821</v>
      </c>
      <c r="L13" s="7">
        <v>0.55000000000000004</v>
      </c>
      <c r="M13" s="8">
        <v>0.5</v>
      </c>
      <c r="N13" s="7">
        <v>0.10680000000000001</v>
      </c>
      <c r="O13">
        <v>0.14779999999999999</v>
      </c>
      <c r="P13">
        <v>0.2397</v>
      </c>
      <c r="Q13" s="15">
        <f>SUM(N13:P13)</f>
        <v>0.49429999999999996</v>
      </c>
      <c r="R13">
        <v>0.97</v>
      </c>
      <c r="S13">
        <v>0.84</v>
      </c>
      <c r="T13">
        <v>0.91</v>
      </c>
      <c r="U13">
        <v>0.81</v>
      </c>
      <c r="V13">
        <v>0.95</v>
      </c>
      <c r="W13">
        <v>0.88</v>
      </c>
      <c r="X13">
        <v>0.94</v>
      </c>
      <c r="Y13">
        <v>0.91</v>
      </c>
      <c r="Z13">
        <v>0.28299999999999997</v>
      </c>
      <c r="AA13">
        <v>0.11700000000000001</v>
      </c>
      <c r="AB13">
        <v>0.433</v>
      </c>
      <c r="AC13">
        <v>0.83299999999999996</v>
      </c>
    </row>
    <row r="14" spans="1:29" s="3" customFormat="1" ht="15" thickBot="1" x14ac:dyDescent="0.4">
      <c r="A14" s="2">
        <v>13</v>
      </c>
      <c r="B14" s="3" t="s">
        <v>27</v>
      </c>
      <c r="C14" s="3">
        <v>200</v>
      </c>
      <c r="D14" s="3">
        <v>20</v>
      </c>
      <c r="E14" s="3">
        <v>0.05</v>
      </c>
      <c r="F14" s="3">
        <v>0.01</v>
      </c>
      <c r="G14" s="3">
        <v>3</v>
      </c>
      <c r="H14" s="3" t="b">
        <v>1</v>
      </c>
      <c r="I14" s="3" t="s">
        <v>28</v>
      </c>
      <c r="J14" s="3" t="s">
        <v>28</v>
      </c>
      <c r="K14" s="3">
        <v>0.87839999999999996</v>
      </c>
      <c r="L14" s="2">
        <v>0.61</v>
      </c>
      <c r="M14" s="9">
        <v>0.39</v>
      </c>
      <c r="N14" s="2">
        <v>0.14899999999999999</v>
      </c>
      <c r="O14" s="3">
        <v>7.7499999999999999E-2</v>
      </c>
      <c r="P14" s="3">
        <v>0.16889999999999999</v>
      </c>
      <c r="Q14" s="17">
        <f>SUM(N14:P14)</f>
        <v>0.39539999999999997</v>
      </c>
      <c r="R14" s="3">
        <v>0.97</v>
      </c>
      <c r="S14" s="3">
        <v>0.84</v>
      </c>
      <c r="T14" s="3">
        <v>0.93</v>
      </c>
      <c r="U14" s="3">
        <v>0.87</v>
      </c>
      <c r="V14" s="3">
        <v>0.96</v>
      </c>
      <c r="W14" s="3">
        <v>0.87</v>
      </c>
      <c r="X14" s="3">
        <v>0.91</v>
      </c>
      <c r="Y14" s="3">
        <v>0.9</v>
      </c>
      <c r="Z14" s="3">
        <v>0.25</v>
      </c>
      <c r="AA14" s="3">
        <v>0.13300000000000001</v>
      </c>
      <c r="AB14" s="3">
        <v>0.35</v>
      </c>
      <c r="AC14" s="3">
        <v>0.73299999999999998</v>
      </c>
    </row>
    <row r="15" spans="1:29" x14ac:dyDescent="0.35">
      <c r="A15">
        <v>14</v>
      </c>
      <c r="B15" t="s">
        <v>27</v>
      </c>
      <c r="C15">
        <v>200</v>
      </c>
      <c r="D15">
        <v>20</v>
      </c>
      <c r="E15">
        <v>0.05</v>
      </c>
      <c r="F15">
        <v>0.01</v>
      </c>
      <c r="G15">
        <v>3</v>
      </c>
      <c r="H15" t="b">
        <v>1</v>
      </c>
      <c r="I15" t="s">
        <v>28</v>
      </c>
      <c r="J15" t="s">
        <v>28</v>
      </c>
      <c r="K15">
        <v>0.90049999999999997</v>
      </c>
      <c r="L15" s="7">
        <v>0.54</v>
      </c>
      <c r="M15" s="8">
        <v>0.4</v>
      </c>
      <c r="N15" s="7">
        <v>0.1303</v>
      </c>
      <c r="O15">
        <v>7.4099999999999999E-2</v>
      </c>
      <c r="P15">
        <v>0.17480000000000001</v>
      </c>
      <c r="Q15" s="15">
        <f>SUM(N15:P15)</f>
        <v>0.37919999999999998</v>
      </c>
      <c r="R15">
        <v>0.97</v>
      </c>
      <c r="S15">
        <v>0.82</v>
      </c>
      <c r="T15">
        <v>0.87</v>
      </c>
      <c r="U15">
        <v>0.86</v>
      </c>
      <c r="V15">
        <v>0.95</v>
      </c>
      <c r="W15">
        <v>0.85</v>
      </c>
      <c r="X15">
        <v>0.93</v>
      </c>
      <c r="Y15">
        <v>0.88</v>
      </c>
      <c r="Z15">
        <v>0.33300000000000002</v>
      </c>
      <c r="AA15">
        <v>0.13300000000000001</v>
      </c>
      <c r="AB15">
        <v>0.4</v>
      </c>
      <c r="AC15">
        <v>0.86599999999999999</v>
      </c>
    </row>
    <row r="16" spans="1:29" x14ac:dyDescent="0.35">
      <c r="A16">
        <v>15</v>
      </c>
      <c r="B16" t="s">
        <v>27</v>
      </c>
      <c r="C16">
        <v>200</v>
      </c>
      <c r="D16">
        <v>30</v>
      </c>
      <c r="E16">
        <v>0.05</v>
      </c>
      <c r="F16">
        <v>0.01</v>
      </c>
      <c r="G16">
        <v>3</v>
      </c>
      <c r="H16" t="b">
        <v>1</v>
      </c>
      <c r="I16" t="s">
        <v>28</v>
      </c>
      <c r="J16" t="s">
        <v>28</v>
      </c>
      <c r="K16">
        <v>0.9052</v>
      </c>
      <c r="L16" s="10">
        <v>0.48</v>
      </c>
      <c r="M16" s="8">
        <v>0.34</v>
      </c>
      <c r="N16" s="7">
        <v>0.12470000000000001</v>
      </c>
      <c r="O16">
        <v>8.7300000000000003E-2</v>
      </c>
      <c r="P16">
        <v>0.19309999999999999</v>
      </c>
      <c r="Q16" s="15">
        <f>SUM(N16:P16)</f>
        <v>0.40510000000000002</v>
      </c>
      <c r="R16">
        <v>0.97</v>
      </c>
      <c r="S16">
        <v>0.83</v>
      </c>
      <c r="T16">
        <v>0.9</v>
      </c>
      <c r="U16">
        <v>0.84</v>
      </c>
      <c r="V16">
        <v>0.95</v>
      </c>
      <c r="W16">
        <v>0.9</v>
      </c>
      <c r="X16">
        <v>0.91</v>
      </c>
      <c r="Y16">
        <v>0.91</v>
      </c>
      <c r="Z16">
        <v>0.183</v>
      </c>
      <c r="AA16">
        <v>8.3000000000000004E-2</v>
      </c>
      <c r="AB16">
        <v>0.3</v>
      </c>
      <c r="AC16">
        <v>0.56599999999999995</v>
      </c>
    </row>
    <row r="17" spans="1:29" ht="14" customHeight="1" x14ac:dyDescent="0.35">
      <c r="A17">
        <v>16</v>
      </c>
      <c r="B17" t="s">
        <v>27</v>
      </c>
      <c r="C17">
        <v>200</v>
      </c>
      <c r="D17">
        <v>20</v>
      </c>
      <c r="E17">
        <v>0.05</v>
      </c>
      <c r="F17">
        <v>0.01</v>
      </c>
      <c r="G17">
        <v>3</v>
      </c>
      <c r="H17" t="b">
        <v>0</v>
      </c>
      <c r="I17" t="s">
        <v>28</v>
      </c>
      <c r="J17" t="s">
        <v>28</v>
      </c>
      <c r="K17">
        <v>0.88890000000000002</v>
      </c>
      <c r="L17" s="10">
        <v>0.49</v>
      </c>
      <c r="M17" s="8">
        <v>0.3</v>
      </c>
      <c r="N17" s="7">
        <v>8.7999999999999995E-2</v>
      </c>
      <c r="O17">
        <v>8.7999999999999995E-2</v>
      </c>
      <c r="P17">
        <v>0.19159999999999999</v>
      </c>
      <c r="Q17" s="15">
        <f>SUM(N17:P17)</f>
        <v>0.36759999999999998</v>
      </c>
      <c r="R17">
        <v>0.95</v>
      </c>
      <c r="S17">
        <v>0.88</v>
      </c>
      <c r="T17">
        <v>0.93</v>
      </c>
      <c r="U17">
        <v>0.91</v>
      </c>
      <c r="V17">
        <v>0.97</v>
      </c>
      <c r="W17">
        <v>0.8</v>
      </c>
      <c r="X17">
        <v>0.9</v>
      </c>
      <c r="Y17">
        <v>0.86</v>
      </c>
      <c r="Z17">
        <v>0.3</v>
      </c>
      <c r="AA17">
        <v>0.1</v>
      </c>
      <c r="AB17">
        <v>0.36699999999999999</v>
      </c>
      <c r="AC17">
        <v>0.76700000000000002</v>
      </c>
    </row>
    <row r="18" spans="1:29" x14ac:dyDescent="0.35">
      <c r="A18">
        <v>17</v>
      </c>
      <c r="B18" t="s">
        <v>27</v>
      </c>
      <c r="C18">
        <v>200</v>
      </c>
      <c r="D18">
        <v>30</v>
      </c>
      <c r="E18">
        <v>0.05</v>
      </c>
      <c r="F18">
        <v>0.01</v>
      </c>
      <c r="G18">
        <v>3</v>
      </c>
      <c r="H18" t="b">
        <v>0</v>
      </c>
      <c r="I18" t="s">
        <v>28</v>
      </c>
      <c r="J18" t="s">
        <v>28</v>
      </c>
      <c r="K18">
        <v>0.90959999999999996</v>
      </c>
      <c r="L18" s="7">
        <v>0.53</v>
      </c>
      <c r="M18" s="8">
        <v>0.37</v>
      </c>
      <c r="N18" s="7">
        <v>0.1171</v>
      </c>
      <c r="O18">
        <v>6.6299999999999998E-2</v>
      </c>
      <c r="P18">
        <v>0.18099999999999999</v>
      </c>
      <c r="Q18" s="15">
        <f>SUM(N18:P18)</f>
        <v>0.3644</v>
      </c>
      <c r="R18">
        <v>0.97</v>
      </c>
      <c r="S18">
        <v>0.86</v>
      </c>
      <c r="T18">
        <v>0.88</v>
      </c>
      <c r="U18">
        <v>0.87</v>
      </c>
      <c r="V18">
        <v>0.96</v>
      </c>
      <c r="W18">
        <v>0.86</v>
      </c>
      <c r="X18">
        <v>0.95</v>
      </c>
      <c r="Y18">
        <v>0.91</v>
      </c>
      <c r="Z18">
        <v>0.25</v>
      </c>
      <c r="AA18">
        <v>8.3000000000000004E-2</v>
      </c>
      <c r="AB18">
        <v>0.35</v>
      </c>
      <c r="AC18">
        <v>0.68300000000000005</v>
      </c>
    </row>
    <row r="19" spans="1:29" s="1" customFormat="1" x14ac:dyDescent="0.35">
      <c r="A19" s="1">
        <v>18</v>
      </c>
      <c r="B19" s="1" t="s">
        <v>27</v>
      </c>
      <c r="C19" s="1">
        <v>200</v>
      </c>
      <c r="D19" s="1">
        <v>20</v>
      </c>
      <c r="E19" s="1">
        <v>0.05</v>
      </c>
      <c r="F19" s="1">
        <v>0.03</v>
      </c>
      <c r="G19" s="1">
        <v>3</v>
      </c>
      <c r="H19" s="1" t="b">
        <v>1</v>
      </c>
      <c r="I19" s="1" t="s">
        <v>28</v>
      </c>
      <c r="J19" s="1" t="s">
        <v>28</v>
      </c>
      <c r="K19" s="1">
        <v>0.8931</v>
      </c>
      <c r="L19" s="10">
        <v>0.53</v>
      </c>
      <c r="M19" s="8">
        <v>0.4</v>
      </c>
      <c r="N19" s="10">
        <v>8.4699999999999998E-2</v>
      </c>
      <c r="O19" s="1">
        <v>6.4100000000000004E-2</v>
      </c>
      <c r="P19" s="1">
        <v>0.17319999999999999</v>
      </c>
      <c r="Q19" s="16">
        <f>SUM(N19:P19)</f>
        <v>0.32199999999999995</v>
      </c>
      <c r="R19" s="1">
        <v>0.96</v>
      </c>
      <c r="S19" s="1">
        <v>0.89</v>
      </c>
      <c r="T19" s="1">
        <v>0.93</v>
      </c>
      <c r="U19" s="1">
        <v>0.88</v>
      </c>
      <c r="V19" s="1">
        <v>0.96</v>
      </c>
      <c r="W19" s="1">
        <v>0.83</v>
      </c>
      <c r="X19" s="1">
        <v>0.9</v>
      </c>
      <c r="Y19" s="1">
        <v>0.88</v>
      </c>
      <c r="Z19" s="1">
        <v>0.217</v>
      </c>
      <c r="AA19" s="1">
        <v>0.13300000000000001</v>
      </c>
      <c r="AB19" s="1">
        <v>0.33300000000000002</v>
      </c>
      <c r="AC19" s="1">
        <v>0.68300000000000005</v>
      </c>
    </row>
    <row r="20" spans="1:29" x14ac:dyDescent="0.35">
      <c r="A20">
        <v>19</v>
      </c>
      <c r="B20" t="s">
        <v>27</v>
      </c>
      <c r="C20">
        <v>200</v>
      </c>
      <c r="D20">
        <v>20</v>
      </c>
      <c r="E20">
        <v>0.05</v>
      </c>
      <c r="F20">
        <v>0.03</v>
      </c>
      <c r="G20">
        <v>2</v>
      </c>
      <c r="H20" t="b">
        <v>1</v>
      </c>
      <c r="I20" t="s">
        <v>28</v>
      </c>
      <c r="J20" t="s">
        <v>28</v>
      </c>
      <c r="K20">
        <v>0.87490000000000001</v>
      </c>
      <c r="L20" s="7">
        <v>0.56000000000000005</v>
      </c>
      <c r="M20" s="8">
        <v>0.47</v>
      </c>
      <c r="N20" s="7">
        <v>0.16239999999999999</v>
      </c>
      <c r="O20">
        <v>0.1094</v>
      </c>
      <c r="P20">
        <v>0.31109999999999999</v>
      </c>
      <c r="Q20" s="15">
        <f>SUM(N20:P20)</f>
        <v>0.58289999999999997</v>
      </c>
      <c r="R20">
        <v>0.97</v>
      </c>
      <c r="S20">
        <v>0.88</v>
      </c>
      <c r="T20">
        <v>0.9</v>
      </c>
      <c r="U20">
        <v>0.82</v>
      </c>
      <c r="V20">
        <v>0.95</v>
      </c>
      <c r="W20">
        <v>0.86</v>
      </c>
      <c r="X20">
        <v>0.94</v>
      </c>
      <c r="Y20">
        <v>0.87</v>
      </c>
      <c r="Z20">
        <v>0.183</v>
      </c>
      <c r="AA20">
        <v>6.7000000000000004E-2</v>
      </c>
      <c r="AB20">
        <v>0.36699999999999999</v>
      </c>
      <c r="AC20">
        <v>0.61699999999999999</v>
      </c>
    </row>
    <row r="21" spans="1:29" x14ac:dyDescent="0.35">
      <c r="A21">
        <v>20</v>
      </c>
      <c r="B21" t="s">
        <v>27</v>
      </c>
      <c r="C21">
        <v>200</v>
      </c>
      <c r="D21">
        <v>20</v>
      </c>
      <c r="E21">
        <v>0.05</v>
      </c>
      <c r="F21">
        <v>0.01</v>
      </c>
      <c r="G21">
        <v>4</v>
      </c>
      <c r="H21" t="b">
        <v>1</v>
      </c>
      <c r="I21" t="s">
        <v>28</v>
      </c>
      <c r="J21" t="s">
        <v>28</v>
      </c>
      <c r="K21">
        <v>0.90090000000000003</v>
      </c>
      <c r="L21" s="7">
        <v>0.52</v>
      </c>
      <c r="M21" s="8">
        <v>0.34</v>
      </c>
      <c r="N21" s="7">
        <v>0.11749999999999999</v>
      </c>
      <c r="O21">
        <v>9.6000000000000002E-2</v>
      </c>
      <c r="P21">
        <v>0.16930000000000001</v>
      </c>
      <c r="Q21" s="15">
        <f>SUM(N21:P21)</f>
        <v>0.38280000000000003</v>
      </c>
      <c r="R21">
        <v>0.96</v>
      </c>
      <c r="S21">
        <v>0.87</v>
      </c>
      <c r="T21">
        <v>0.92</v>
      </c>
      <c r="U21">
        <v>0.86</v>
      </c>
      <c r="V21">
        <v>0.96</v>
      </c>
      <c r="W21">
        <v>0.85</v>
      </c>
      <c r="X21">
        <v>0.92</v>
      </c>
      <c r="Y21">
        <v>0.87</v>
      </c>
      <c r="Z21">
        <v>0.3</v>
      </c>
      <c r="AA21">
        <v>0.11700000000000001</v>
      </c>
      <c r="AB21">
        <v>0.38300000000000001</v>
      </c>
      <c r="AC21">
        <v>0.8</v>
      </c>
    </row>
    <row r="22" spans="1:29" s="1" customFormat="1" x14ac:dyDescent="0.35">
      <c r="A22" s="1">
        <v>21</v>
      </c>
      <c r="B22" s="1" t="s">
        <v>27</v>
      </c>
      <c r="C22" s="1">
        <v>200</v>
      </c>
      <c r="D22" s="1">
        <v>20</v>
      </c>
      <c r="E22" s="1">
        <v>0.05</v>
      </c>
      <c r="F22" s="1">
        <v>0.03</v>
      </c>
      <c r="G22" s="1">
        <v>4</v>
      </c>
      <c r="H22" s="1" t="b">
        <v>1</v>
      </c>
      <c r="I22" s="1" t="s">
        <v>28</v>
      </c>
      <c r="J22" s="1" t="s">
        <v>28</v>
      </c>
      <c r="K22" s="1">
        <v>0.89670000000000005</v>
      </c>
      <c r="L22" s="10">
        <v>0.52</v>
      </c>
      <c r="M22" s="8">
        <v>0.32</v>
      </c>
      <c r="N22" s="10">
        <v>0.1168</v>
      </c>
      <c r="O22" s="1">
        <v>8.8300000000000003E-2</v>
      </c>
      <c r="P22" s="1">
        <v>0.13189999999999999</v>
      </c>
      <c r="Q22" s="16">
        <f>SUM(N22:P22)</f>
        <v>0.33699999999999997</v>
      </c>
      <c r="R22" s="1">
        <v>0.97</v>
      </c>
      <c r="S22" s="1">
        <v>0.9</v>
      </c>
      <c r="T22" s="1">
        <v>0.9</v>
      </c>
      <c r="U22" s="1">
        <v>0.9</v>
      </c>
      <c r="V22" s="1">
        <v>0.97</v>
      </c>
      <c r="W22" s="1">
        <v>0.83</v>
      </c>
      <c r="X22" s="1">
        <v>0.93</v>
      </c>
      <c r="Y22" s="1">
        <v>0.9</v>
      </c>
      <c r="Z22" s="1">
        <v>0.28299999999999997</v>
      </c>
      <c r="AA22" s="1">
        <v>0.13300000000000001</v>
      </c>
      <c r="AB22" s="1">
        <v>0.33300000000000002</v>
      </c>
      <c r="AC22" s="1">
        <v>0.749</v>
      </c>
    </row>
    <row r="23" spans="1:29" x14ac:dyDescent="0.35">
      <c r="A23">
        <v>22</v>
      </c>
      <c r="B23" t="s">
        <v>27</v>
      </c>
      <c r="C23">
        <v>300</v>
      </c>
      <c r="D23">
        <v>20</v>
      </c>
      <c r="E23">
        <v>0.05</v>
      </c>
      <c r="F23">
        <v>0.01</v>
      </c>
      <c r="G23">
        <v>3</v>
      </c>
      <c r="H23" t="b">
        <v>1</v>
      </c>
      <c r="I23" t="s">
        <v>28</v>
      </c>
      <c r="J23" t="s">
        <v>28</v>
      </c>
      <c r="K23">
        <v>0.89670000000000005</v>
      </c>
      <c r="L23" s="7">
        <v>0.6</v>
      </c>
      <c r="M23" s="8">
        <v>0.41</v>
      </c>
      <c r="N23" s="7">
        <v>0.13070000000000001</v>
      </c>
      <c r="O23">
        <v>9.8599999999999993E-2</v>
      </c>
      <c r="P23">
        <v>0.2384</v>
      </c>
      <c r="Q23" s="15">
        <f>SUM(N23:P23)</f>
        <v>0.4677</v>
      </c>
      <c r="R23">
        <v>0.97</v>
      </c>
      <c r="S23">
        <v>0.83</v>
      </c>
      <c r="T23">
        <v>0.92</v>
      </c>
      <c r="U23">
        <v>0.88</v>
      </c>
      <c r="V23">
        <v>0.96</v>
      </c>
      <c r="W23">
        <v>0.92</v>
      </c>
      <c r="X23">
        <v>0.92</v>
      </c>
      <c r="Y23">
        <v>0.89</v>
      </c>
      <c r="Z23">
        <v>0.13300000000000001</v>
      </c>
      <c r="AA23">
        <v>0.15</v>
      </c>
      <c r="AB23">
        <v>0.28299999999999997</v>
      </c>
      <c r="AC23">
        <v>0.56599999999999995</v>
      </c>
    </row>
    <row r="24" spans="1:29" x14ac:dyDescent="0.35">
      <c r="A24">
        <v>23</v>
      </c>
      <c r="B24" t="s">
        <v>27</v>
      </c>
      <c r="C24">
        <v>200</v>
      </c>
      <c r="D24">
        <v>20</v>
      </c>
      <c r="E24">
        <v>0.1</v>
      </c>
      <c r="F24">
        <v>0.01</v>
      </c>
      <c r="G24">
        <v>3</v>
      </c>
      <c r="H24" t="b">
        <v>1</v>
      </c>
      <c r="I24" t="s">
        <v>28</v>
      </c>
      <c r="J24" t="s">
        <v>28</v>
      </c>
      <c r="K24">
        <v>0.89659999999999995</v>
      </c>
      <c r="L24" s="7">
        <v>0.62</v>
      </c>
      <c r="M24" s="8">
        <v>0.45</v>
      </c>
      <c r="N24" s="7">
        <v>0.16769999999999999</v>
      </c>
      <c r="O24">
        <v>0.1124</v>
      </c>
      <c r="P24">
        <v>0.22120000000000001</v>
      </c>
      <c r="Q24" s="15">
        <f>SUM(N24:P24)</f>
        <v>0.50130000000000008</v>
      </c>
      <c r="R24">
        <v>0.97</v>
      </c>
      <c r="S24">
        <v>0.77</v>
      </c>
      <c r="T24">
        <v>0.91</v>
      </c>
      <c r="U24">
        <v>0.85</v>
      </c>
      <c r="V24">
        <v>0.95</v>
      </c>
      <c r="W24">
        <v>0.92</v>
      </c>
      <c r="X24">
        <v>0.92</v>
      </c>
      <c r="Y24">
        <v>0.89</v>
      </c>
      <c r="Z24">
        <v>0.183</v>
      </c>
      <c r="AA24">
        <v>0.13300000000000001</v>
      </c>
      <c r="AB24">
        <v>0.317</v>
      </c>
      <c r="AC24">
        <v>0.63300000000000001</v>
      </c>
    </row>
    <row r="25" spans="1:29" x14ac:dyDescent="0.35">
      <c r="A25">
        <v>24</v>
      </c>
      <c r="B25" t="s">
        <v>27</v>
      </c>
      <c r="C25">
        <v>300</v>
      </c>
      <c r="D25">
        <v>20</v>
      </c>
      <c r="E25">
        <v>0.1</v>
      </c>
      <c r="F25">
        <v>0.01</v>
      </c>
      <c r="G25">
        <v>3</v>
      </c>
      <c r="H25" t="b">
        <v>1</v>
      </c>
      <c r="I25" t="s">
        <v>28</v>
      </c>
      <c r="J25" t="s">
        <v>28</v>
      </c>
      <c r="K25">
        <v>0.90469999999999995</v>
      </c>
      <c r="L25" s="7">
        <v>0.54</v>
      </c>
      <c r="M25" s="8">
        <v>0.41</v>
      </c>
      <c r="N25" s="7">
        <v>0.17530000000000001</v>
      </c>
      <c r="O25">
        <v>9.5699999999999993E-2</v>
      </c>
      <c r="P25">
        <v>0.14799999999999999</v>
      </c>
      <c r="Q25" s="15">
        <f>SUM(N25:P25)</f>
        <v>0.41900000000000004</v>
      </c>
      <c r="R25">
        <v>0.96</v>
      </c>
      <c r="S25">
        <v>0.79</v>
      </c>
      <c r="T25">
        <v>0.9</v>
      </c>
      <c r="U25">
        <v>0.86</v>
      </c>
      <c r="V25">
        <v>0.95</v>
      </c>
      <c r="W25">
        <v>0.85</v>
      </c>
      <c r="X25">
        <v>0.91</v>
      </c>
      <c r="Y25">
        <v>0.88</v>
      </c>
      <c r="Z25">
        <v>0.33300000000000002</v>
      </c>
      <c r="AA25">
        <v>0.13300000000000001</v>
      </c>
      <c r="AB25">
        <v>0.4</v>
      </c>
      <c r="AC25">
        <v>0.86599999999999999</v>
      </c>
    </row>
    <row r="26" spans="1:29" x14ac:dyDescent="0.35">
      <c r="A26" s="33">
        <v>25</v>
      </c>
      <c r="B26" s="33" t="s">
        <v>27</v>
      </c>
      <c r="C26" s="33">
        <v>200</v>
      </c>
      <c r="D26" s="33">
        <v>15</v>
      </c>
      <c r="E26" s="33">
        <v>0.05</v>
      </c>
      <c r="F26" s="33">
        <v>0.03</v>
      </c>
      <c r="G26" s="33">
        <v>4</v>
      </c>
      <c r="H26" s="33" t="b">
        <v>1</v>
      </c>
      <c r="I26" s="33" t="s">
        <v>28</v>
      </c>
      <c r="J26" s="33" t="s">
        <v>28</v>
      </c>
      <c r="K26" s="33">
        <v>0.88719999999999999</v>
      </c>
      <c r="L26" s="7">
        <v>0.52</v>
      </c>
      <c r="M26" s="8">
        <v>0.36</v>
      </c>
      <c r="N26" s="7">
        <v>0.1108</v>
      </c>
      <c r="O26" s="33">
        <v>8.3500000000000005E-2</v>
      </c>
      <c r="P26" s="33">
        <v>0.16769999999999999</v>
      </c>
      <c r="Q26" s="15">
        <f>SUM(N26:P26)</f>
        <v>0.36199999999999999</v>
      </c>
      <c r="R26" s="33">
        <v>0.97</v>
      </c>
      <c r="S26" s="33">
        <v>0.87</v>
      </c>
      <c r="T26" s="33">
        <v>0.86</v>
      </c>
      <c r="U26" s="33">
        <v>0.84</v>
      </c>
      <c r="V26" s="33">
        <v>0.95</v>
      </c>
      <c r="W26" s="33">
        <v>0.86</v>
      </c>
      <c r="X26" s="33">
        <v>0.95</v>
      </c>
      <c r="Y26" s="33">
        <v>0.86</v>
      </c>
      <c r="Z26" s="33">
        <v>0.217</v>
      </c>
      <c r="AA26" s="33">
        <v>0.13300000000000001</v>
      </c>
      <c r="AB26" s="33">
        <v>0.45</v>
      </c>
      <c r="AC26" s="33">
        <v>0.8</v>
      </c>
    </row>
    <row r="27" spans="1:29" ht="15" thickBot="1" x14ac:dyDescent="0.4">
      <c r="A27">
        <v>26</v>
      </c>
      <c r="B27" t="s">
        <v>27</v>
      </c>
      <c r="C27">
        <v>300</v>
      </c>
      <c r="D27">
        <v>30</v>
      </c>
      <c r="E27">
        <v>0.05</v>
      </c>
      <c r="F27">
        <v>0.01</v>
      </c>
      <c r="G27">
        <v>3</v>
      </c>
      <c r="H27" t="b">
        <v>1</v>
      </c>
      <c r="I27" t="s">
        <v>28</v>
      </c>
      <c r="J27" t="s">
        <v>28</v>
      </c>
      <c r="K27">
        <v>0.91259999999999997</v>
      </c>
      <c r="L27" s="11">
        <v>0.53</v>
      </c>
      <c r="M27" s="13">
        <v>0.34</v>
      </c>
      <c r="N27" s="11">
        <v>0.1208</v>
      </c>
      <c r="O27" s="12">
        <v>8.4400000000000003E-2</v>
      </c>
      <c r="P27" s="12">
        <v>0.17549999999999999</v>
      </c>
      <c r="Q27" s="18">
        <f>SUM(N27:P27)</f>
        <v>0.38069999999999998</v>
      </c>
      <c r="R27">
        <v>0.97</v>
      </c>
      <c r="S27">
        <v>0.84</v>
      </c>
      <c r="T27">
        <v>0.89</v>
      </c>
      <c r="U27">
        <v>0.89</v>
      </c>
      <c r="V27">
        <v>0.96</v>
      </c>
      <c r="W27">
        <v>0.89</v>
      </c>
      <c r="X27">
        <v>0.93</v>
      </c>
      <c r="Y27">
        <v>0.89</v>
      </c>
      <c r="Z27">
        <v>0.317</v>
      </c>
      <c r="AA27">
        <v>0.11700000000000001</v>
      </c>
      <c r="AB27">
        <v>0.4</v>
      </c>
      <c r="AC27">
        <v>0.83399999999999996</v>
      </c>
    </row>
    <row r="28" spans="1:29" x14ac:dyDescent="0.35">
      <c r="A28">
        <v>27</v>
      </c>
      <c r="B28" t="s">
        <v>27</v>
      </c>
      <c r="C28">
        <v>200</v>
      </c>
      <c r="D28">
        <v>20</v>
      </c>
      <c r="E28">
        <v>0.05</v>
      </c>
      <c r="F28">
        <v>0.05</v>
      </c>
      <c r="G28">
        <v>3</v>
      </c>
      <c r="H28" t="b">
        <v>1</v>
      </c>
      <c r="I28" t="s">
        <v>28</v>
      </c>
      <c r="J28" t="s">
        <v>28</v>
      </c>
      <c r="K28">
        <v>0.88790000000000002</v>
      </c>
      <c r="L28" s="33">
        <v>0.55000000000000004</v>
      </c>
      <c r="M28" s="33">
        <v>0.41</v>
      </c>
      <c r="N28" s="33">
        <v>0.15759999999999999</v>
      </c>
      <c r="O28">
        <v>0.1037</v>
      </c>
      <c r="P28">
        <v>0.24959999999999999</v>
      </c>
      <c r="Q28" s="15">
        <v>0.51090000000000002</v>
      </c>
      <c r="R28">
        <v>0.96</v>
      </c>
      <c r="S28">
        <v>0.82</v>
      </c>
      <c r="T28">
        <v>0.92</v>
      </c>
      <c r="U28">
        <v>0.87</v>
      </c>
      <c r="V28">
        <v>0.96</v>
      </c>
      <c r="W28">
        <v>0.88</v>
      </c>
      <c r="X28">
        <v>0.9</v>
      </c>
      <c r="Y28">
        <v>0.86</v>
      </c>
      <c r="Z28">
        <v>0.23300000000000001</v>
      </c>
      <c r="AA28">
        <v>0.16700000000000001</v>
      </c>
      <c r="AB28">
        <v>0.45</v>
      </c>
      <c r="AC28">
        <v>0.85</v>
      </c>
    </row>
    <row r="29" spans="1:29" x14ac:dyDescent="0.35">
      <c r="A29">
        <v>28</v>
      </c>
      <c r="B29" t="s">
        <v>27</v>
      </c>
      <c r="C29">
        <v>200</v>
      </c>
      <c r="D29">
        <v>30</v>
      </c>
      <c r="E29">
        <v>0.05</v>
      </c>
      <c r="F29">
        <v>0.05</v>
      </c>
      <c r="G29">
        <v>3</v>
      </c>
      <c r="H29" t="b">
        <v>1</v>
      </c>
      <c r="I29" t="s">
        <v>28</v>
      </c>
      <c r="J29" t="s">
        <v>28</v>
      </c>
      <c r="K29">
        <v>0.90249999999999997</v>
      </c>
      <c r="L29" s="33">
        <v>0.55000000000000004</v>
      </c>
      <c r="M29" s="33">
        <v>0.39</v>
      </c>
      <c r="N29" s="33">
        <v>0.12330000000000001</v>
      </c>
      <c r="O29">
        <v>7.2800000000000004E-2</v>
      </c>
      <c r="P29">
        <v>0.15290000000000001</v>
      </c>
      <c r="Q29" s="15">
        <v>0.34899999999999998</v>
      </c>
      <c r="R29">
        <v>0.98</v>
      </c>
      <c r="S29">
        <v>0.79</v>
      </c>
      <c r="T29">
        <v>0.9</v>
      </c>
      <c r="U29">
        <v>0.86</v>
      </c>
      <c r="V29">
        <v>0.95</v>
      </c>
      <c r="W29">
        <v>0.94</v>
      </c>
      <c r="X29">
        <v>0.93</v>
      </c>
      <c r="Y29">
        <v>0.92</v>
      </c>
      <c r="Z29">
        <v>0.217</v>
      </c>
      <c r="AA29">
        <v>8.3000000000000004E-2</v>
      </c>
      <c r="AB29">
        <v>0.33300000000000002</v>
      </c>
      <c r="AC29">
        <v>0.63300000000000001</v>
      </c>
    </row>
    <row r="30" spans="1:29" x14ac:dyDescent="0.35">
      <c r="A30">
        <v>29</v>
      </c>
      <c r="B30" t="s">
        <v>27</v>
      </c>
      <c r="C30">
        <v>300</v>
      </c>
      <c r="D30">
        <v>40</v>
      </c>
      <c r="E30">
        <v>0.05</v>
      </c>
      <c r="F30">
        <v>0.01</v>
      </c>
      <c r="G30">
        <v>3</v>
      </c>
      <c r="H30" t="b">
        <v>1</v>
      </c>
      <c r="I30" t="s">
        <v>28</v>
      </c>
      <c r="J30" t="s">
        <v>28</v>
      </c>
      <c r="K30">
        <v>0.91459999999999997</v>
      </c>
      <c r="L30" s="33">
        <v>0.68</v>
      </c>
      <c r="M30" s="33">
        <v>0.45</v>
      </c>
      <c r="N30" s="33">
        <v>0.16950000000000001</v>
      </c>
      <c r="O30">
        <v>7.7700000000000005E-2</v>
      </c>
      <c r="P30">
        <v>0.18160000000000001</v>
      </c>
      <c r="Q30" s="15">
        <v>0.42880000000000001</v>
      </c>
      <c r="R30">
        <v>0.97</v>
      </c>
      <c r="S30">
        <v>0.81</v>
      </c>
      <c r="T30">
        <v>0.9</v>
      </c>
      <c r="U30">
        <v>0.91</v>
      </c>
      <c r="V30">
        <v>0.96</v>
      </c>
      <c r="W30">
        <v>0.9</v>
      </c>
      <c r="X30">
        <v>0.93</v>
      </c>
      <c r="Y30">
        <v>0.88</v>
      </c>
      <c r="Z30">
        <v>0.26700000000000002</v>
      </c>
      <c r="AA30">
        <v>0.1</v>
      </c>
      <c r="AB30">
        <v>0.35</v>
      </c>
      <c r="AC30">
        <v>0.71699999999999997</v>
      </c>
    </row>
    <row r="31" spans="1:29" x14ac:dyDescent="0.35">
      <c r="A31">
        <v>30</v>
      </c>
      <c r="B31" t="s">
        <v>27</v>
      </c>
      <c r="C31">
        <v>200</v>
      </c>
      <c r="D31">
        <v>20</v>
      </c>
      <c r="E31">
        <v>0.05</v>
      </c>
      <c r="F31">
        <v>0.03</v>
      </c>
      <c r="G31">
        <v>3</v>
      </c>
      <c r="H31" t="b">
        <v>0</v>
      </c>
      <c r="I31" t="s">
        <v>28</v>
      </c>
      <c r="J31" t="s">
        <v>28</v>
      </c>
      <c r="K31">
        <v>0.89980000000000004</v>
      </c>
      <c r="L31">
        <v>0.52</v>
      </c>
      <c r="M31">
        <v>0.31</v>
      </c>
      <c r="N31">
        <v>8.7800000000000003E-2</v>
      </c>
      <c r="O31">
        <v>5.5E-2</v>
      </c>
      <c r="P31">
        <v>0.13489999999999999</v>
      </c>
      <c r="Q31">
        <v>0.2777</v>
      </c>
      <c r="R31">
        <v>0.97</v>
      </c>
      <c r="S31">
        <v>0.84</v>
      </c>
      <c r="T31">
        <v>0.9</v>
      </c>
      <c r="U31">
        <v>0.89</v>
      </c>
      <c r="V31">
        <v>0.96</v>
      </c>
      <c r="W31">
        <v>0.89</v>
      </c>
      <c r="X31">
        <v>0.93</v>
      </c>
      <c r="Y31">
        <v>0.87</v>
      </c>
      <c r="Z31">
        <v>0.23300000000000001</v>
      </c>
      <c r="AA31">
        <v>0.11700000000000001</v>
      </c>
      <c r="AB31">
        <v>0.45</v>
      </c>
      <c r="AC31">
        <v>0.8</v>
      </c>
    </row>
    <row r="32" spans="1:29" x14ac:dyDescent="0.35">
      <c r="A32">
        <v>31</v>
      </c>
      <c r="B32" t="s">
        <v>27</v>
      </c>
      <c r="C32">
        <v>200</v>
      </c>
      <c r="D32">
        <v>30</v>
      </c>
      <c r="E32">
        <v>0.05</v>
      </c>
      <c r="F32">
        <v>0.03</v>
      </c>
      <c r="G32">
        <v>3</v>
      </c>
      <c r="H32" t="b">
        <v>1</v>
      </c>
      <c r="I32" t="s">
        <v>28</v>
      </c>
      <c r="J32" t="s">
        <v>28</v>
      </c>
      <c r="K32">
        <v>0.90439999999999998</v>
      </c>
      <c r="L32">
        <v>0.52</v>
      </c>
      <c r="M32">
        <v>0.37</v>
      </c>
      <c r="N32">
        <v>9.7299999999999998E-2</v>
      </c>
      <c r="O32">
        <v>6.8000000000000005E-2</v>
      </c>
      <c r="P32">
        <v>0.16919999999999999</v>
      </c>
      <c r="Q32">
        <v>0.33450000000000002</v>
      </c>
      <c r="R32">
        <v>0.96</v>
      </c>
      <c r="S32">
        <v>0.85</v>
      </c>
      <c r="T32">
        <v>0.91</v>
      </c>
      <c r="U32">
        <v>0.86</v>
      </c>
      <c r="V32">
        <v>0.96</v>
      </c>
      <c r="W32">
        <v>0.86</v>
      </c>
      <c r="X32">
        <v>0.9</v>
      </c>
      <c r="Y32">
        <v>0.87</v>
      </c>
      <c r="Z32">
        <v>0.317</v>
      </c>
      <c r="AA32">
        <v>0.217</v>
      </c>
      <c r="AB32">
        <v>0.36699999999999999</v>
      </c>
      <c r="AC32">
        <v>0.90100000000000002</v>
      </c>
    </row>
    <row r="33" spans="1:29" x14ac:dyDescent="0.35">
      <c r="A33">
        <v>32</v>
      </c>
      <c r="B33" t="s">
        <v>27</v>
      </c>
      <c r="C33">
        <v>200</v>
      </c>
      <c r="D33">
        <v>30</v>
      </c>
      <c r="E33">
        <v>0.05</v>
      </c>
      <c r="F33">
        <v>0.03</v>
      </c>
      <c r="G33">
        <v>3</v>
      </c>
      <c r="H33" t="b">
        <v>0</v>
      </c>
      <c r="I33" t="s">
        <v>28</v>
      </c>
      <c r="J33" t="s">
        <v>28</v>
      </c>
      <c r="K33">
        <v>0.91279999999999994</v>
      </c>
      <c r="L33">
        <v>0.46</v>
      </c>
      <c r="M33">
        <v>0.31</v>
      </c>
      <c r="N33">
        <v>0.11219999999999999</v>
      </c>
      <c r="O33">
        <v>7.7799999999999994E-2</v>
      </c>
      <c r="P33">
        <v>0.17069999999999999</v>
      </c>
      <c r="Q33">
        <v>0.36070000000000002</v>
      </c>
      <c r="R33">
        <v>0.97</v>
      </c>
      <c r="S33">
        <v>0.88</v>
      </c>
      <c r="T33">
        <v>0.9</v>
      </c>
      <c r="U33">
        <v>0.86</v>
      </c>
      <c r="V33">
        <v>0.96</v>
      </c>
      <c r="W33">
        <v>0.86</v>
      </c>
      <c r="X33">
        <v>0.93</v>
      </c>
      <c r="Y33">
        <v>0.91</v>
      </c>
      <c r="Z33">
        <v>0.33300000000000002</v>
      </c>
      <c r="AA33">
        <v>0.13300000000000001</v>
      </c>
      <c r="AB33">
        <v>0.38300000000000001</v>
      </c>
      <c r="AC33">
        <v>0.84899999999999998</v>
      </c>
    </row>
    <row r="34" spans="1:29" x14ac:dyDescent="0.35">
      <c r="A34">
        <v>33</v>
      </c>
      <c r="B34" t="s">
        <v>27</v>
      </c>
      <c r="C34">
        <v>200</v>
      </c>
      <c r="D34">
        <v>40</v>
      </c>
      <c r="E34">
        <v>0.05</v>
      </c>
      <c r="F34">
        <v>0.03</v>
      </c>
      <c r="G34">
        <v>3</v>
      </c>
      <c r="H34" t="b">
        <v>1</v>
      </c>
      <c r="I34" t="s">
        <v>28</v>
      </c>
      <c r="J34" t="s">
        <v>28</v>
      </c>
      <c r="K34">
        <v>0.9093</v>
      </c>
      <c r="L34">
        <v>0.55000000000000004</v>
      </c>
      <c r="M34">
        <v>0.37</v>
      </c>
      <c r="N34">
        <v>0.1135</v>
      </c>
      <c r="O34">
        <v>7.0699999999999999E-2</v>
      </c>
      <c r="P34">
        <v>0.15620000000000001</v>
      </c>
      <c r="Q34">
        <v>0.34039999999999998</v>
      </c>
      <c r="R34">
        <v>0.97</v>
      </c>
      <c r="S34">
        <v>0.83</v>
      </c>
      <c r="T34">
        <v>0.89</v>
      </c>
      <c r="U34">
        <v>0.88</v>
      </c>
      <c r="V34">
        <v>0.96</v>
      </c>
      <c r="W34">
        <v>0.88</v>
      </c>
      <c r="X34">
        <v>0.92</v>
      </c>
      <c r="Y34">
        <v>0.89</v>
      </c>
      <c r="Z34">
        <v>0.317</v>
      </c>
      <c r="AA34">
        <v>0.11700000000000001</v>
      </c>
      <c r="AB34">
        <v>0.35</v>
      </c>
      <c r="AC34">
        <v>0.78400000000000003</v>
      </c>
    </row>
    <row r="35" spans="1:29" x14ac:dyDescent="0.35">
      <c r="A35">
        <v>34</v>
      </c>
      <c r="B35" t="s">
        <v>27</v>
      </c>
      <c r="C35">
        <v>200</v>
      </c>
      <c r="D35">
        <v>40</v>
      </c>
      <c r="E35">
        <v>0.05</v>
      </c>
      <c r="F35">
        <v>0.03</v>
      </c>
      <c r="G35">
        <v>3</v>
      </c>
      <c r="H35" t="b">
        <v>0</v>
      </c>
      <c r="I35" t="s">
        <v>28</v>
      </c>
      <c r="J35" t="s">
        <v>28</v>
      </c>
      <c r="K35">
        <v>0.91390000000000005</v>
      </c>
      <c r="L35">
        <v>0.55000000000000004</v>
      </c>
      <c r="M35">
        <v>0.32</v>
      </c>
      <c r="N35">
        <v>0.1074</v>
      </c>
      <c r="O35">
        <v>8.8999999999999996E-2</v>
      </c>
      <c r="P35">
        <v>0.1532</v>
      </c>
      <c r="Q35">
        <v>0.34960000000000002</v>
      </c>
      <c r="R35">
        <v>0.97</v>
      </c>
      <c r="S35">
        <v>0.84</v>
      </c>
      <c r="T35">
        <v>0.91</v>
      </c>
      <c r="U35">
        <v>0.9</v>
      </c>
      <c r="V35">
        <v>0.97</v>
      </c>
      <c r="W35">
        <v>0.83</v>
      </c>
      <c r="X35">
        <v>0.93</v>
      </c>
      <c r="Y35">
        <v>0.9</v>
      </c>
      <c r="Z35">
        <v>0.25</v>
      </c>
      <c r="AA35">
        <v>8.3000000000000004E-2</v>
      </c>
      <c r="AB35">
        <v>0.35</v>
      </c>
      <c r="AC35">
        <v>0.68300000000000005</v>
      </c>
    </row>
    <row r="36" spans="1:29" x14ac:dyDescent="0.35">
      <c r="A36">
        <v>35</v>
      </c>
      <c r="B36" t="s">
        <v>27</v>
      </c>
      <c r="C36">
        <v>200</v>
      </c>
      <c r="D36">
        <v>20</v>
      </c>
      <c r="E36">
        <v>0.05</v>
      </c>
      <c r="F36">
        <v>0.05</v>
      </c>
      <c r="G36">
        <v>3</v>
      </c>
      <c r="H36" t="b">
        <v>0</v>
      </c>
      <c r="I36" t="s">
        <v>28</v>
      </c>
      <c r="J36" t="s">
        <v>28</v>
      </c>
      <c r="K36">
        <v>0.88759999999999994</v>
      </c>
      <c r="L36">
        <v>0.55000000000000004</v>
      </c>
      <c r="M36">
        <v>0.38</v>
      </c>
      <c r="N36">
        <v>0.1081</v>
      </c>
      <c r="O36">
        <v>0.1095</v>
      </c>
      <c r="P36">
        <v>0.23469999999999999</v>
      </c>
      <c r="Q36">
        <v>0.45229999999999998</v>
      </c>
      <c r="R36">
        <v>0.97</v>
      </c>
      <c r="S36">
        <v>0.84</v>
      </c>
      <c r="T36">
        <v>0.91</v>
      </c>
      <c r="U36">
        <v>0.84</v>
      </c>
      <c r="V36">
        <v>0.96</v>
      </c>
      <c r="W36">
        <v>0.88</v>
      </c>
      <c r="X36">
        <v>0.93</v>
      </c>
      <c r="Y36">
        <v>0.88</v>
      </c>
      <c r="Z36">
        <v>0.25</v>
      </c>
      <c r="AA36">
        <v>0.13300000000000001</v>
      </c>
      <c r="AB36">
        <v>0.35</v>
      </c>
      <c r="AC36">
        <v>0.73299999999999998</v>
      </c>
    </row>
    <row r="37" spans="1:29" x14ac:dyDescent="0.35">
      <c r="A37">
        <v>36</v>
      </c>
      <c r="B37" t="s">
        <v>27</v>
      </c>
      <c r="C37">
        <v>200</v>
      </c>
      <c r="D37">
        <v>30</v>
      </c>
      <c r="E37">
        <v>0.05</v>
      </c>
      <c r="F37">
        <v>0.05</v>
      </c>
      <c r="G37">
        <v>3</v>
      </c>
      <c r="H37" t="b">
        <v>0</v>
      </c>
      <c r="I37" t="s">
        <v>28</v>
      </c>
      <c r="J37" t="s">
        <v>28</v>
      </c>
      <c r="K37">
        <v>0.90400000000000003</v>
      </c>
      <c r="L37">
        <v>0.48</v>
      </c>
      <c r="M37">
        <v>0.34</v>
      </c>
      <c r="N37">
        <v>8.7800000000000003E-2</v>
      </c>
      <c r="O37">
        <v>0.10050000000000001</v>
      </c>
      <c r="P37">
        <v>0.1993</v>
      </c>
      <c r="Q37">
        <v>0.3876</v>
      </c>
      <c r="R37">
        <v>0.96</v>
      </c>
      <c r="S37">
        <v>0.87</v>
      </c>
      <c r="T37">
        <v>0.92</v>
      </c>
      <c r="U37">
        <v>0.86</v>
      </c>
      <c r="V37">
        <v>0.96</v>
      </c>
      <c r="W37">
        <v>0.83</v>
      </c>
      <c r="X37">
        <v>0.92</v>
      </c>
      <c r="Y37">
        <v>0.86</v>
      </c>
      <c r="Z37">
        <v>0.3</v>
      </c>
      <c r="AA37">
        <v>0.13300000000000001</v>
      </c>
      <c r="AB37">
        <v>0.36699999999999999</v>
      </c>
      <c r="AC37">
        <v>0.8</v>
      </c>
    </row>
    <row r="38" spans="1:29" x14ac:dyDescent="0.35">
      <c r="A38">
        <v>37</v>
      </c>
      <c r="B38" t="s">
        <v>27</v>
      </c>
      <c r="C38">
        <v>200</v>
      </c>
      <c r="D38">
        <v>40</v>
      </c>
      <c r="E38">
        <v>0.05</v>
      </c>
      <c r="F38">
        <v>0.05</v>
      </c>
      <c r="G38">
        <v>3</v>
      </c>
      <c r="H38" t="b">
        <v>0</v>
      </c>
      <c r="I38" t="s">
        <v>28</v>
      </c>
      <c r="J38" t="s">
        <v>28</v>
      </c>
      <c r="K38">
        <v>0.91059999999999997</v>
      </c>
      <c r="L38">
        <v>0.47</v>
      </c>
      <c r="M38">
        <v>0.36</v>
      </c>
      <c r="N38">
        <v>9.8500000000000004E-2</v>
      </c>
      <c r="O38">
        <v>7.22E-2</v>
      </c>
      <c r="P38">
        <v>0.1832</v>
      </c>
      <c r="Q38">
        <v>0.35389999999999999</v>
      </c>
      <c r="R38">
        <v>0.97</v>
      </c>
      <c r="S38">
        <v>0.84</v>
      </c>
      <c r="T38">
        <v>0.89</v>
      </c>
      <c r="U38">
        <v>0.85</v>
      </c>
      <c r="V38">
        <v>0.96</v>
      </c>
      <c r="W38">
        <v>0.85</v>
      </c>
      <c r="X38">
        <v>0.93</v>
      </c>
      <c r="Y38">
        <v>0.9</v>
      </c>
      <c r="Z38">
        <v>0.28299999999999997</v>
      </c>
      <c r="AA38">
        <v>0.15</v>
      </c>
      <c r="AB38">
        <v>0.41699999999999998</v>
      </c>
      <c r="AC38">
        <v>0.85</v>
      </c>
    </row>
    <row r="39" spans="1:29" x14ac:dyDescent="0.35">
      <c r="A39">
        <v>38</v>
      </c>
      <c r="B39" t="s">
        <v>27</v>
      </c>
      <c r="C39">
        <v>200</v>
      </c>
      <c r="D39">
        <v>40</v>
      </c>
      <c r="E39">
        <v>0.05</v>
      </c>
      <c r="F39">
        <v>0.05</v>
      </c>
      <c r="G39">
        <v>3</v>
      </c>
      <c r="H39" t="b">
        <v>1</v>
      </c>
      <c r="I39" t="s">
        <v>28</v>
      </c>
      <c r="J39" t="s">
        <v>28</v>
      </c>
      <c r="K39">
        <v>0.91159999999999997</v>
      </c>
      <c r="L39">
        <v>0.46</v>
      </c>
      <c r="M39">
        <v>0.31</v>
      </c>
      <c r="N39">
        <v>0.1212</v>
      </c>
      <c r="O39">
        <v>8.3500000000000005E-2</v>
      </c>
      <c r="P39">
        <v>0.10489999999999999</v>
      </c>
      <c r="Q39">
        <v>0.30959999999999999</v>
      </c>
      <c r="R39">
        <v>0.96</v>
      </c>
      <c r="S39">
        <v>0.91</v>
      </c>
      <c r="T39">
        <v>0.93</v>
      </c>
      <c r="U39">
        <v>0.89</v>
      </c>
      <c r="V39">
        <v>0.97</v>
      </c>
      <c r="W39">
        <v>0.81</v>
      </c>
      <c r="X39">
        <v>0.91</v>
      </c>
      <c r="Y39">
        <v>0.88</v>
      </c>
      <c r="Z39">
        <v>0.26700000000000002</v>
      </c>
      <c r="AA39">
        <v>0.11700000000000001</v>
      </c>
      <c r="AB39">
        <v>0.33300000000000002</v>
      </c>
      <c r="AC39">
        <v>0.71699999999999997</v>
      </c>
    </row>
    <row r="40" spans="1:29" x14ac:dyDescent="0.35">
      <c r="A40">
        <v>39</v>
      </c>
      <c r="B40" t="s">
        <v>27</v>
      </c>
      <c r="C40">
        <v>200</v>
      </c>
      <c r="D40">
        <v>20</v>
      </c>
      <c r="E40">
        <v>0.05</v>
      </c>
      <c r="F40">
        <v>0.05</v>
      </c>
      <c r="G40">
        <v>4</v>
      </c>
      <c r="H40" t="b">
        <v>1</v>
      </c>
      <c r="I40" t="s">
        <v>28</v>
      </c>
      <c r="J40" t="s">
        <v>28</v>
      </c>
      <c r="K40">
        <v>0.8931</v>
      </c>
      <c r="L40">
        <v>0.48</v>
      </c>
      <c r="M40">
        <v>0.36</v>
      </c>
      <c r="N40">
        <v>7.6200000000000004E-2</v>
      </c>
      <c r="O40">
        <v>8.5800000000000001E-2</v>
      </c>
      <c r="P40">
        <v>0.1278</v>
      </c>
      <c r="Q40">
        <v>0.2898</v>
      </c>
      <c r="R40">
        <v>0.97</v>
      </c>
      <c r="S40">
        <v>0.87</v>
      </c>
      <c r="T40">
        <v>0.91</v>
      </c>
      <c r="U40">
        <v>0.88</v>
      </c>
      <c r="V40">
        <v>0.96</v>
      </c>
      <c r="W40">
        <v>0.87</v>
      </c>
      <c r="X40">
        <v>0.92</v>
      </c>
      <c r="Y40">
        <v>0.89</v>
      </c>
      <c r="Z40">
        <v>0.2</v>
      </c>
      <c r="AA40">
        <v>8.3000000000000004E-2</v>
      </c>
      <c r="AB40">
        <v>0.317</v>
      </c>
      <c r="AC40">
        <v>0.6</v>
      </c>
    </row>
    <row r="41" spans="1:29" x14ac:dyDescent="0.35">
      <c r="A41">
        <v>40</v>
      </c>
      <c r="B41" t="s">
        <v>27</v>
      </c>
      <c r="C41">
        <v>300</v>
      </c>
      <c r="D41">
        <v>20</v>
      </c>
      <c r="E41">
        <v>0.05</v>
      </c>
      <c r="F41">
        <v>0.05</v>
      </c>
      <c r="G41">
        <v>3</v>
      </c>
      <c r="H41" t="b">
        <v>1</v>
      </c>
      <c r="I41" t="s">
        <v>28</v>
      </c>
      <c r="J41" t="s">
        <v>28</v>
      </c>
      <c r="K41">
        <v>0.89559999999999995</v>
      </c>
      <c r="L41">
        <v>0.5</v>
      </c>
      <c r="M41">
        <v>0.39</v>
      </c>
      <c r="N41">
        <v>0.1057</v>
      </c>
      <c r="O41">
        <v>9.1300000000000006E-2</v>
      </c>
      <c r="P41">
        <v>0.1691</v>
      </c>
      <c r="Q41">
        <v>0.36609999999999998</v>
      </c>
      <c r="R41">
        <v>0.97</v>
      </c>
      <c r="S41">
        <v>0.86</v>
      </c>
      <c r="T41">
        <v>0.92</v>
      </c>
      <c r="U41">
        <v>0.85</v>
      </c>
      <c r="V41">
        <v>0.96</v>
      </c>
      <c r="W41">
        <v>0.87</v>
      </c>
      <c r="X41">
        <v>0.91</v>
      </c>
      <c r="Y41">
        <v>0.92</v>
      </c>
      <c r="Z41">
        <v>0.2</v>
      </c>
      <c r="AA41">
        <v>0.13300000000000001</v>
      </c>
      <c r="AB41">
        <v>0.36699999999999999</v>
      </c>
      <c r="AC41">
        <v>0.7</v>
      </c>
    </row>
    <row r="42" spans="1:29" s="1" customFormat="1" x14ac:dyDescent="0.35">
      <c r="A42" s="1">
        <v>41</v>
      </c>
      <c r="B42" s="1" t="s">
        <v>27</v>
      </c>
      <c r="C42" s="1">
        <v>200</v>
      </c>
      <c r="D42" s="1">
        <v>20</v>
      </c>
      <c r="E42" s="1">
        <v>0.05</v>
      </c>
      <c r="F42" s="1">
        <v>0.05</v>
      </c>
      <c r="G42" s="1">
        <v>4</v>
      </c>
      <c r="H42" s="1" t="b">
        <v>0</v>
      </c>
      <c r="I42" s="1" t="s">
        <v>28</v>
      </c>
      <c r="J42" s="1" t="s">
        <v>28</v>
      </c>
      <c r="K42" s="1">
        <v>0.9083</v>
      </c>
      <c r="L42" s="1">
        <v>0.41</v>
      </c>
      <c r="M42" s="1">
        <v>0.32</v>
      </c>
      <c r="N42" s="1">
        <v>9.2700000000000005E-2</v>
      </c>
      <c r="O42" s="1">
        <v>6.0699999999999997E-2</v>
      </c>
      <c r="P42" s="1">
        <v>0.1285</v>
      </c>
      <c r="Q42" s="1">
        <v>0.28189999999999998</v>
      </c>
      <c r="R42" s="1">
        <v>0.96</v>
      </c>
      <c r="S42" s="1">
        <v>0.87</v>
      </c>
      <c r="T42" s="1">
        <v>0.94</v>
      </c>
      <c r="U42" s="1">
        <v>0.86</v>
      </c>
      <c r="V42" s="1">
        <v>0.96</v>
      </c>
      <c r="W42" s="1">
        <v>0.8</v>
      </c>
      <c r="X42" s="1">
        <v>0.9</v>
      </c>
      <c r="Y42" s="1">
        <v>0.9</v>
      </c>
      <c r="Z42" s="1">
        <v>0.3</v>
      </c>
      <c r="AA42" s="1">
        <v>8.3000000000000004E-2</v>
      </c>
      <c r="AB42" s="1">
        <v>0.35</v>
      </c>
      <c r="AC42" s="1">
        <v>0.73299999999999998</v>
      </c>
    </row>
    <row r="43" spans="1:29" x14ac:dyDescent="0.35">
      <c r="A43">
        <v>42</v>
      </c>
      <c r="B43" t="s">
        <v>27</v>
      </c>
      <c r="C43">
        <v>200</v>
      </c>
      <c r="D43">
        <v>30</v>
      </c>
      <c r="E43">
        <v>0.05</v>
      </c>
      <c r="F43">
        <v>0.05</v>
      </c>
      <c r="G43">
        <v>4</v>
      </c>
      <c r="H43" t="b">
        <v>1</v>
      </c>
      <c r="I43" t="s">
        <v>28</v>
      </c>
      <c r="J43" t="s">
        <v>28</v>
      </c>
      <c r="K43">
        <v>0.90410000000000001</v>
      </c>
      <c r="L43">
        <v>0.5</v>
      </c>
      <c r="M43">
        <v>0.4</v>
      </c>
      <c r="N43">
        <v>0.13830000000000001</v>
      </c>
      <c r="O43">
        <v>9.5399999999999999E-2</v>
      </c>
      <c r="P43">
        <v>0.1759</v>
      </c>
      <c r="Q43">
        <v>0.40960000000000002</v>
      </c>
      <c r="R43">
        <v>0.96</v>
      </c>
      <c r="S43">
        <v>0.84</v>
      </c>
      <c r="T43">
        <v>0.91</v>
      </c>
      <c r="U43">
        <v>0.88</v>
      </c>
      <c r="V43">
        <v>0.96</v>
      </c>
      <c r="W43">
        <v>0.83</v>
      </c>
      <c r="X43">
        <v>0.92</v>
      </c>
      <c r="Y43">
        <v>0.87</v>
      </c>
      <c r="Z43">
        <v>0.25</v>
      </c>
      <c r="AA43">
        <v>0.16700000000000001</v>
      </c>
      <c r="AB43">
        <v>0.317</v>
      </c>
      <c r="AC43">
        <v>0.73399999999999999</v>
      </c>
    </row>
    <row r="44" spans="1:29" x14ac:dyDescent="0.35">
      <c r="A44">
        <v>43</v>
      </c>
      <c r="B44" t="s">
        <v>27</v>
      </c>
      <c r="C44">
        <v>200</v>
      </c>
      <c r="D44">
        <v>30</v>
      </c>
      <c r="E44">
        <v>0.05</v>
      </c>
      <c r="F44">
        <v>0.05</v>
      </c>
      <c r="G44">
        <v>4</v>
      </c>
      <c r="H44" t="b">
        <v>0</v>
      </c>
      <c r="I44" t="s">
        <v>28</v>
      </c>
      <c r="J44" t="s">
        <v>28</v>
      </c>
      <c r="K44">
        <v>0.91449999999999998</v>
      </c>
      <c r="L44">
        <v>0.49</v>
      </c>
      <c r="M44">
        <v>0.32</v>
      </c>
      <c r="N44">
        <v>9.4600000000000004E-2</v>
      </c>
      <c r="O44">
        <v>9.69E-2</v>
      </c>
      <c r="P44">
        <v>0.1653</v>
      </c>
      <c r="Q44">
        <v>0.35680000000000001</v>
      </c>
      <c r="R44">
        <v>0.96</v>
      </c>
      <c r="S44">
        <v>0.87</v>
      </c>
      <c r="T44">
        <v>0.91</v>
      </c>
      <c r="U44">
        <v>0.84</v>
      </c>
      <c r="V44">
        <v>0.96</v>
      </c>
      <c r="W44">
        <v>0.87</v>
      </c>
      <c r="X44">
        <v>0.91</v>
      </c>
      <c r="Y44">
        <v>0.87</v>
      </c>
      <c r="Z44">
        <v>0.26700000000000002</v>
      </c>
      <c r="AA44">
        <v>0.13300000000000001</v>
      </c>
      <c r="AB44">
        <v>0.433</v>
      </c>
      <c r="AC44">
        <v>0.83299999999999996</v>
      </c>
    </row>
    <row r="45" spans="1:29" x14ac:dyDescent="0.35">
      <c r="A45">
        <v>44</v>
      </c>
      <c r="B45" t="s">
        <v>27</v>
      </c>
      <c r="C45">
        <v>200</v>
      </c>
      <c r="D45">
        <v>40</v>
      </c>
      <c r="E45">
        <v>0.05</v>
      </c>
      <c r="F45">
        <v>0.05</v>
      </c>
      <c r="G45">
        <v>4</v>
      </c>
      <c r="H45" t="b">
        <v>1</v>
      </c>
      <c r="I45" t="s">
        <v>28</v>
      </c>
      <c r="J45" t="s">
        <v>28</v>
      </c>
      <c r="K45">
        <v>0.9163</v>
      </c>
      <c r="L45">
        <v>0.49</v>
      </c>
      <c r="M45">
        <v>0.34</v>
      </c>
      <c r="N45">
        <v>0.13350000000000001</v>
      </c>
      <c r="O45">
        <v>6.7599999999999993E-2</v>
      </c>
      <c r="P45">
        <v>0.10979999999999999</v>
      </c>
      <c r="Q45">
        <v>0.31090000000000001</v>
      </c>
      <c r="R45">
        <v>0.97</v>
      </c>
      <c r="S45">
        <v>0.88</v>
      </c>
      <c r="T45">
        <v>0.91</v>
      </c>
      <c r="U45">
        <v>0.9</v>
      </c>
      <c r="V45">
        <v>0.97</v>
      </c>
      <c r="W45">
        <v>0.86</v>
      </c>
      <c r="X45">
        <v>0.93</v>
      </c>
      <c r="Y45">
        <v>0.89</v>
      </c>
      <c r="Z45">
        <v>0.26700000000000002</v>
      </c>
      <c r="AA45">
        <v>0.1</v>
      </c>
      <c r="AB45">
        <v>0.3</v>
      </c>
      <c r="AC45">
        <v>0.66700000000000004</v>
      </c>
    </row>
    <row r="46" spans="1:29" x14ac:dyDescent="0.35">
      <c r="A46">
        <v>45</v>
      </c>
      <c r="B46" t="s">
        <v>27</v>
      </c>
      <c r="C46">
        <v>300</v>
      </c>
      <c r="D46">
        <v>30</v>
      </c>
      <c r="E46">
        <v>0.05</v>
      </c>
      <c r="F46">
        <v>0.05</v>
      </c>
      <c r="G46">
        <v>3</v>
      </c>
      <c r="H46" t="b">
        <v>1</v>
      </c>
      <c r="I46" t="s">
        <v>28</v>
      </c>
      <c r="J46" t="s">
        <v>28</v>
      </c>
      <c r="K46">
        <v>0.90710000000000002</v>
      </c>
      <c r="L46">
        <v>0.5</v>
      </c>
      <c r="M46">
        <v>0.37</v>
      </c>
      <c r="N46">
        <v>0.12740000000000001</v>
      </c>
      <c r="O46">
        <v>9.2600000000000002E-2</v>
      </c>
      <c r="P46">
        <v>0.1706</v>
      </c>
      <c r="Q46">
        <v>0.3906</v>
      </c>
      <c r="R46">
        <v>0.97</v>
      </c>
      <c r="S46">
        <v>0.82</v>
      </c>
      <c r="T46">
        <v>0.89</v>
      </c>
      <c r="U46">
        <v>0.93</v>
      </c>
      <c r="V46">
        <v>0.97</v>
      </c>
      <c r="W46">
        <v>0.91</v>
      </c>
      <c r="X46">
        <v>0.94</v>
      </c>
      <c r="Y46">
        <v>0.87</v>
      </c>
      <c r="Z46">
        <v>0.217</v>
      </c>
      <c r="AA46">
        <v>0.13300000000000001</v>
      </c>
      <c r="AB46">
        <v>0.28299999999999997</v>
      </c>
      <c r="AC46">
        <v>0.63300000000000001</v>
      </c>
    </row>
    <row r="47" spans="1:29" x14ac:dyDescent="0.35">
      <c r="A47">
        <v>46</v>
      </c>
      <c r="B47" t="s">
        <v>27</v>
      </c>
      <c r="C47">
        <v>200</v>
      </c>
      <c r="D47">
        <v>40</v>
      </c>
      <c r="E47">
        <v>0.05</v>
      </c>
      <c r="F47">
        <v>0.05</v>
      </c>
      <c r="G47">
        <v>4</v>
      </c>
      <c r="H47" t="b">
        <v>0</v>
      </c>
      <c r="I47" t="s">
        <v>28</v>
      </c>
      <c r="J47" t="s">
        <v>28</v>
      </c>
      <c r="K47">
        <v>0.92159999999999997</v>
      </c>
      <c r="L47">
        <v>0.48</v>
      </c>
      <c r="M47">
        <v>0.35</v>
      </c>
      <c r="N47">
        <v>0.13089999999999999</v>
      </c>
      <c r="O47">
        <v>6.4100000000000004E-2</v>
      </c>
      <c r="P47">
        <v>0.13170000000000001</v>
      </c>
      <c r="Q47">
        <v>0.32669999999999999</v>
      </c>
      <c r="R47">
        <v>0.97</v>
      </c>
      <c r="S47">
        <v>0.85</v>
      </c>
      <c r="T47">
        <v>0.91</v>
      </c>
      <c r="U47">
        <v>0.86</v>
      </c>
      <c r="V47">
        <v>0.96</v>
      </c>
      <c r="W47">
        <v>0.89</v>
      </c>
      <c r="X47">
        <v>0.92</v>
      </c>
      <c r="Y47">
        <v>0.89</v>
      </c>
      <c r="Z47">
        <v>0.217</v>
      </c>
      <c r="AA47">
        <v>0.11700000000000001</v>
      </c>
      <c r="AB47">
        <v>0.33300000000000002</v>
      </c>
      <c r="AC47">
        <v>0.66700000000000004</v>
      </c>
    </row>
    <row r="48" spans="1:29" x14ac:dyDescent="0.35">
      <c r="A48">
        <v>47</v>
      </c>
      <c r="B48" t="s">
        <v>27</v>
      </c>
      <c r="C48">
        <v>300</v>
      </c>
      <c r="D48">
        <v>40</v>
      </c>
      <c r="E48">
        <v>0.05</v>
      </c>
      <c r="F48">
        <v>0.05</v>
      </c>
      <c r="G48">
        <v>3</v>
      </c>
      <c r="H48" t="b">
        <v>1</v>
      </c>
      <c r="I48" t="s">
        <v>28</v>
      </c>
      <c r="J48" t="s">
        <v>28</v>
      </c>
      <c r="K48">
        <v>0.9173</v>
      </c>
      <c r="L48">
        <v>0.54</v>
      </c>
      <c r="M48">
        <v>0.35</v>
      </c>
      <c r="N48">
        <v>0.121</v>
      </c>
      <c r="O48">
        <v>8.2699999999999996E-2</v>
      </c>
      <c r="P48">
        <v>0.17610000000000001</v>
      </c>
      <c r="Q48">
        <v>0.37980000000000003</v>
      </c>
      <c r="R48">
        <v>0.97</v>
      </c>
      <c r="S48">
        <v>0.83</v>
      </c>
      <c r="T48">
        <v>0.89</v>
      </c>
      <c r="U48">
        <v>0.87</v>
      </c>
      <c r="V48">
        <v>0.96</v>
      </c>
      <c r="W48">
        <v>0.87</v>
      </c>
      <c r="X48">
        <v>0.94</v>
      </c>
      <c r="Y48">
        <v>0.9</v>
      </c>
      <c r="Z48">
        <v>0.33300000000000002</v>
      </c>
      <c r="AA48">
        <v>0.15</v>
      </c>
      <c r="AB48">
        <v>0.317</v>
      </c>
      <c r="AC48">
        <f>SUM(Z48:AB48)</f>
        <v>0.8</v>
      </c>
    </row>
  </sheetData>
  <autoFilter ref="A1:AC1" xr:uid="{515FEA08-D271-4759-B5DC-2521D06F425A}">
    <sortState xmlns:xlrd2="http://schemas.microsoft.com/office/spreadsheetml/2017/richdata2" ref="A2:AC48">
      <sortCondition ref="A1"/>
    </sortState>
  </autoFilter>
  <sortState xmlns:xlrd2="http://schemas.microsoft.com/office/spreadsheetml/2017/richdata2" ref="A2:AE30">
    <sortCondition ref="E2:E30"/>
    <sortCondition ref="F2:F30"/>
    <sortCondition ref="H2:H30"/>
    <sortCondition ref="G2:G30"/>
    <sortCondition ref="C2:C30"/>
    <sortCondition ref="D2:D30"/>
  </sortState>
  <conditionalFormatting sqref="K2:K100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L2:L100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:N100">
    <cfRule type="colorScale" priority="1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2:O100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:P100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:Q100">
    <cfRule type="colorScale" priority="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2:S100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T2:T100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U2:U100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C10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A635C-6565-41A3-B116-319A40C07126}">
  <dimension ref="A1:I75"/>
  <sheetViews>
    <sheetView tabSelected="1" topLeftCell="A38" workbookViewId="0">
      <selection activeCell="K68" sqref="K68"/>
    </sheetView>
  </sheetViews>
  <sheetFormatPr defaultRowHeight="14.5" x14ac:dyDescent="0.35"/>
  <sheetData>
    <row r="1" spans="1:9" x14ac:dyDescent="0.35">
      <c r="A1">
        <v>2</v>
      </c>
      <c r="B1">
        <v>2</v>
      </c>
      <c r="C1">
        <v>2</v>
      </c>
      <c r="D1">
        <v>2</v>
      </c>
      <c r="E1">
        <v>3</v>
      </c>
      <c r="H1" s="32" t="s">
        <v>32</v>
      </c>
      <c r="I1" s="32"/>
    </row>
    <row r="2" spans="1:9" ht="15" thickBot="1" x14ac:dyDescent="0.4">
      <c r="A2" t="s">
        <v>30</v>
      </c>
      <c r="B2" t="s">
        <v>6</v>
      </c>
      <c r="C2" t="s">
        <v>5</v>
      </c>
      <c r="D2" t="s">
        <v>1</v>
      </c>
      <c r="E2" t="s">
        <v>2</v>
      </c>
      <c r="F2" t="s">
        <v>10</v>
      </c>
      <c r="G2" t="s">
        <v>31</v>
      </c>
      <c r="H2" t="s">
        <v>10</v>
      </c>
      <c r="I2" t="s">
        <v>31</v>
      </c>
    </row>
    <row r="3" spans="1:9" ht="15" thickTop="1" x14ac:dyDescent="0.35">
      <c r="A3" s="28">
        <v>0.01</v>
      </c>
      <c r="B3" s="27" t="b">
        <v>1</v>
      </c>
      <c r="C3" s="27">
        <v>3</v>
      </c>
      <c r="D3" s="27">
        <v>200</v>
      </c>
      <c r="E3" s="26">
        <v>20</v>
      </c>
      <c r="F3" cm="1">
        <f t="array" ref="F3">_xlfn.XLOOKUP(1, (model_log!F:F=SUMMARY!A3) * (model_log!H:H=SUMMARY!B3) * (model_log!G:G=SUMMARY!C3) * (model_log!C:C=SUMMARY!D3) * (model_log!D:D=SUMMARY!E3), model_log!L:L)</f>
        <v>0.61</v>
      </c>
      <c r="G3" cm="1">
        <f t="array" ref="G3">_xlfn.XLOOKUP(1, (model_log!F:F=SUMMARY!A3) * (model_log!H:H=SUMMARY!B3) * (model_log!G:G=SUMMARY!C3) * (model_log!C:C=SUMMARY!D3) * (model_log!D:D=SUMMARY!E3), model_log!Q:Q)</f>
        <v>0.39539999999999997</v>
      </c>
      <c r="H3" s="32">
        <f>F4</f>
        <v>0.48</v>
      </c>
      <c r="I3" s="32">
        <f>G4</f>
        <v>0.40510000000000002</v>
      </c>
    </row>
    <row r="4" spans="1:9" x14ac:dyDescent="0.35">
      <c r="A4" s="22">
        <v>0.01</v>
      </c>
      <c r="B4" t="b">
        <v>1</v>
      </c>
      <c r="C4">
        <v>3</v>
      </c>
      <c r="D4">
        <v>200</v>
      </c>
      <c r="E4" s="15">
        <v>30</v>
      </c>
      <c r="F4" s="1" cm="1">
        <f t="array" ref="F4">_xlfn.XLOOKUP(1, (model_log!F:F=SUMMARY!A4) * (model_log!H:H=SUMMARY!B4) * (model_log!G:G=SUMMARY!C4) * (model_log!C:C=SUMMARY!D4) * (model_log!D:D=SUMMARY!E4), model_log!L:L)</f>
        <v>0.48</v>
      </c>
      <c r="G4" s="1" cm="1">
        <f t="array" ref="G4">_xlfn.XLOOKUP(1, (model_log!F:F=SUMMARY!A4) * (model_log!H:H=SUMMARY!B4) * (model_log!G:G=SUMMARY!C4) * (model_log!C:C=SUMMARY!D4) * (model_log!D:D=SUMMARY!E4), model_log!Q:Q)</f>
        <v>0.40510000000000002</v>
      </c>
      <c r="H4" s="32"/>
      <c r="I4" s="32"/>
    </row>
    <row r="5" spans="1:9" ht="15" thickBot="1" x14ac:dyDescent="0.4">
      <c r="A5" s="22">
        <v>0.01</v>
      </c>
      <c r="B5" t="b">
        <v>1</v>
      </c>
      <c r="C5">
        <v>3</v>
      </c>
      <c r="D5">
        <v>200</v>
      </c>
      <c r="E5" s="15">
        <v>40</v>
      </c>
      <c r="F5" s="30" t="e" cm="1">
        <f t="array" ref="F5">_xlfn.XLOOKUP(1, (model_log!F:F=SUMMARY!A5) * (model_log!H:H=SUMMARY!B5) * (model_log!G:G=SUMMARY!C5) * (model_log!C:C=SUMMARY!D5) * (model_log!D:D=SUMMARY!E5), model_log!L:L)</f>
        <v>#N/A</v>
      </c>
      <c r="G5" s="31" t="e" cm="1">
        <f t="array" ref="G5">_xlfn.XLOOKUP(1, (model_log!F:F=SUMMARY!A5) * (model_log!H:H=SUMMARY!B5) * (model_log!G:G=SUMMARY!C5) * (model_log!C:C=SUMMARY!D5) * (model_log!D:D=SUMMARY!E5), model_log!Q:Q)</f>
        <v>#N/A</v>
      </c>
      <c r="H5" s="32"/>
      <c r="I5" s="32"/>
    </row>
    <row r="6" spans="1:9" x14ac:dyDescent="0.35">
      <c r="A6" s="22">
        <v>0.01</v>
      </c>
      <c r="B6" t="b">
        <v>1</v>
      </c>
      <c r="C6">
        <v>3</v>
      </c>
      <c r="D6">
        <v>300</v>
      </c>
      <c r="E6" s="15">
        <v>20</v>
      </c>
      <c r="F6" cm="1">
        <f t="array" ref="F6">_xlfn.XLOOKUP(1, (model_log!F:F=SUMMARY!A6) * (model_log!H:H=SUMMARY!B6) * (model_log!G:G=SUMMARY!C6) * (model_log!C:C=SUMMARY!D6) * (model_log!D:D=SUMMARY!E6), model_log!L:L)</f>
        <v>0.6</v>
      </c>
      <c r="G6" cm="1">
        <f t="array" ref="G6">_xlfn.XLOOKUP(1, (model_log!F:F=SUMMARY!A6) * (model_log!H:H=SUMMARY!B6) * (model_log!G:G=SUMMARY!C6) * (model_log!C:C=SUMMARY!D6) * (model_log!D:D=SUMMARY!E6), model_log!Q:Q)</f>
        <v>0.4677</v>
      </c>
      <c r="H6" s="32">
        <f>F7</f>
        <v>0.53</v>
      </c>
      <c r="I6" s="32">
        <f>G7</f>
        <v>0.38069999999999998</v>
      </c>
    </row>
    <row r="7" spans="1:9" x14ac:dyDescent="0.35">
      <c r="A7" s="22">
        <v>0.01</v>
      </c>
      <c r="B7" t="b">
        <v>1</v>
      </c>
      <c r="C7">
        <v>3</v>
      </c>
      <c r="D7">
        <v>300</v>
      </c>
      <c r="E7" s="15">
        <v>30</v>
      </c>
      <c r="F7" cm="1">
        <f t="array" ref="F7">_xlfn.XLOOKUP(1, (model_log!F:F=SUMMARY!A7) * (model_log!H:H=SUMMARY!B7) * (model_log!G:G=SUMMARY!C7) * (model_log!C:C=SUMMARY!D7) * (model_log!D:D=SUMMARY!E7), model_log!L:L)</f>
        <v>0.53</v>
      </c>
      <c r="G7" cm="1">
        <f t="array" ref="G7">_xlfn.XLOOKUP(1, (model_log!F:F=SUMMARY!A7) * (model_log!H:H=SUMMARY!B7) * (model_log!G:G=SUMMARY!C7) * (model_log!C:C=SUMMARY!D7) * (model_log!D:D=SUMMARY!E7), model_log!Q:Q)</f>
        <v>0.38069999999999998</v>
      </c>
      <c r="H7" s="32"/>
      <c r="I7" s="32"/>
    </row>
    <row r="8" spans="1:9" ht="15" thickBot="1" x14ac:dyDescent="0.4">
      <c r="A8" s="29">
        <v>0.01</v>
      </c>
      <c r="B8" s="12" t="b">
        <v>1</v>
      </c>
      <c r="C8" s="12">
        <v>3</v>
      </c>
      <c r="D8" s="12">
        <v>300</v>
      </c>
      <c r="E8" s="18">
        <v>40</v>
      </c>
      <c r="F8" cm="1">
        <f t="array" ref="F8">_xlfn.XLOOKUP(1, (model_log!F:F=SUMMARY!A8) * (model_log!H:H=SUMMARY!B8) * (model_log!G:G=SUMMARY!C8) * (model_log!C:C=SUMMARY!D8) * (model_log!D:D=SUMMARY!E8), model_log!L:L)</f>
        <v>0.68</v>
      </c>
      <c r="G8" cm="1">
        <f t="array" ref="G8">_xlfn.XLOOKUP(1, (model_log!F:F=SUMMARY!A8) * (model_log!H:H=SUMMARY!B8) * (model_log!G:G=SUMMARY!C8) * (model_log!C:C=SUMMARY!D8) * (model_log!D:D=SUMMARY!E8), model_log!Q:Q)</f>
        <v>0.42880000000000001</v>
      </c>
      <c r="H8" s="32"/>
      <c r="I8" s="32"/>
    </row>
    <row r="9" spans="1:9" x14ac:dyDescent="0.35">
      <c r="A9" s="22">
        <v>0.01</v>
      </c>
      <c r="B9" t="b">
        <v>1</v>
      </c>
      <c r="C9">
        <v>4</v>
      </c>
      <c r="D9">
        <v>200</v>
      </c>
      <c r="E9" s="15">
        <v>20</v>
      </c>
      <c r="F9" cm="1">
        <f t="array" ref="F9">_xlfn.XLOOKUP(1, (model_log!F:F=SUMMARY!A9) * (model_log!H:H=SUMMARY!B9) * (model_log!G:G=SUMMARY!C9) * (model_log!C:C=SUMMARY!D9) * (model_log!D:D=SUMMARY!E9), model_log!L:L)</f>
        <v>0.52</v>
      </c>
      <c r="G9" cm="1">
        <f t="array" ref="G9">_xlfn.XLOOKUP(1, (model_log!F:F=SUMMARY!A9) * (model_log!H:H=SUMMARY!B9) * (model_log!G:G=SUMMARY!C9) * (model_log!C:C=SUMMARY!D9) * (model_log!D:D=SUMMARY!E9), model_log!Q:Q)</f>
        <v>0.38280000000000003</v>
      </c>
      <c r="H9" s="32"/>
      <c r="I9" s="32"/>
    </row>
    <row r="10" spans="1:9" x14ac:dyDescent="0.35">
      <c r="A10" s="22">
        <v>0.01</v>
      </c>
      <c r="B10" t="b">
        <v>1</v>
      </c>
      <c r="C10">
        <v>4</v>
      </c>
      <c r="D10">
        <v>200</v>
      </c>
      <c r="E10" s="15">
        <v>30</v>
      </c>
      <c r="F10" t="e" cm="1">
        <f t="array" ref="F10">_xlfn.XLOOKUP(1, (model_log!F:F=SUMMARY!A10) * (model_log!H:H=SUMMARY!B10) * (model_log!G:G=SUMMARY!C10) * (model_log!C:C=SUMMARY!D10) * (model_log!D:D=SUMMARY!E10), model_log!L:L)</f>
        <v>#N/A</v>
      </c>
      <c r="G10" t="e" cm="1">
        <f t="array" ref="G10">_xlfn.XLOOKUP(1, (model_log!F:F=SUMMARY!A10) * (model_log!H:H=SUMMARY!B10) * (model_log!G:G=SUMMARY!C10) * (model_log!C:C=SUMMARY!D10) * (model_log!D:D=SUMMARY!E10), model_log!Q:Q)</f>
        <v>#N/A</v>
      </c>
      <c r="H10" s="32"/>
      <c r="I10" s="32"/>
    </row>
    <row r="11" spans="1:9" ht="15" thickBot="1" x14ac:dyDescent="0.4">
      <c r="A11" s="22">
        <v>0.01</v>
      </c>
      <c r="B11" t="b">
        <v>1</v>
      </c>
      <c r="C11">
        <v>4</v>
      </c>
      <c r="D11">
        <v>200</v>
      </c>
      <c r="E11" s="15">
        <v>40</v>
      </c>
      <c r="F11" s="30" t="e" cm="1">
        <f t="array" ref="F11">_xlfn.XLOOKUP(1, (model_log!F:F=SUMMARY!A11) * (model_log!H:H=SUMMARY!B11) * (model_log!G:G=SUMMARY!C11) * (model_log!C:C=SUMMARY!D11) * (model_log!D:D=SUMMARY!E11), model_log!L:L)</f>
        <v>#N/A</v>
      </c>
      <c r="G11" s="31" t="e" cm="1">
        <f t="array" ref="G11">_xlfn.XLOOKUP(1, (model_log!F:F=SUMMARY!A11) * (model_log!H:H=SUMMARY!B11) * (model_log!G:G=SUMMARY!C11) * (model_log!C:C=SUMMARY!D11) * (model_log!D:D=SUMMARY!E11), model_log!Q:Q)</f>
        <v>#N/A</v>
      </c>
      <c r="H11" s="32"/>
      <c r="I11" s="32"/>
    </row>
    <row r="12" spans="1:9" x14ac:dyDescent="0.35">
      <c r="A12" s="22">
        <v>0.01</v>
      </c>
      <c r="B12" t="b">
        <v>1</v>
      </c>
      <c r="C12">
        <v>4</v>
      </c>
      <c r="D12">
        <v>300</v>
      </c>
      <c r="E12" s="15">
        <v>20</v>
      </c>
      <c r="F12" t="e" cm="1">
        <f t="array" ref="F12">_xlfn.XLOOKUP(1, (model_log!F:F=SUMMARY!A12) * (model_log!H:H=SUMMARY!B12) * (model_log!G:G=SUMMARY!C12) * (model_log!C:C=SUMMARY!D12) * (model_log!D:D=SUMMARY!E12), model_log!L:L)</f>
        <v>#N/A</v>
      </c>
      <c r="G12" t="e" cm="1">
        <f t="array" ref="G12">_xlfn.XLOOKUP(1, (model_log!F:F=SUMMARY!A12) * (model_log!H:H=SUMMARY!B12) * (model_log!G:G=SUMMARY!C12) * (model_log!C:C=SUMMARY!D12) * (model_log!D:D=SUMMARY!E12), model_log!Q:Q)</f>
        <v>#N/A</v>
      </c>
      <c r="H12" s="32"/>
      <c r="I12" s="32"/>
    </row>
    <row r="13" spans="1:9" x14ac:dyDescent="0.35">
      <c r="A13" s="22">
        <v>0.01</v>
      </c>
      <c r="B13" t="b">
        <v>1</v>
      </c>
      <c r="C13">
        <v>4</v>
      </c>
      <c r="D13">
        <v>300</v>
      </c>
      <c r="E13" s="15">
        <v>30</v>
      </c>
      <c r="F13" t="e" cm="1">
        <f t="array" ref="F13">_xlfn.XLOOKUP(1, (model_log!F:F=SUMMARY!A13) * (model_log!H:H=SUMMARY!B13) * (model_log!G:G=SUMMARY!C13) * (model_log!C:C=SUMMARY!D13) * (model_log!D:D=SUMMARY!E13), model_log!L:L)</f>
        <v>#N/A</v>
      </c>
      <c r="G13" t="e" cm="1">
        <f t="array" ref="G13">_xlfn.XLOOKUP(1, (model_log!F:F=SUMMARY!A13) * (model_log!H:H=SUMMARY!B13) * (model_log!G:G=SUMMARY!C13) * (model_log!C:C=SUMMARY!D13) * (model_log!D:D=SUMMARY!E13), model_log!Q:Q)</f>
        <v>#N/A</v>
      </c>
      <c r="H13" s="32"/>
      <c r="I13" s="32"/>
    </row>
    <row r="14" spans="1:9" ht="15" thickBot="1" x14ac:dyDescent="0.4">
      <c r="A14" s="25">
        <v>0.01</v>
      </c>
      <c r="B14" s="24" t="b">
        <v>1</v>
      </c>
      <c r="C14" s="24">
        <v>4</v>
      </c>
      <c r="D14" s="24">
        <v>300</v>
      </c>
      <c r="E14" s="23">
        <v>40</v>
      </c>
      <c r="F14" s="30" t="e" cm="1">
        <f t="array" ref="F14">_xlfn.XLOOKUP(1, (model_log!F:F=SUMMARY!A14) * (model_log!H:H=SUMMARY!B14) * (model_log!G:G=SUMMARY!C14) * (model_log!C:C=SUMMARY!D14) * (model_log!D:D=SUMMARY!E14), model_log!L:L)</f>
        <v>#N/A</v>
      </c>
      <c r="G14" s="31" t="e" cm="1">
        <f t="array" ref="G14">_xlfn.XLOOKUP(1, (model_log!F:F=SUMMARY!A14) * (model_log!H:H=SUMMARY!B14) * (model_log!G:G=SUMMARY!C14) * (model_log!C:C=SUMMARY!D14) * (model_log!D:D=SUMMARY!E14), model_log!Q:Q)</f>
        <v>#N/A</v>
      </c>
      <c r="H14" s="32"/>
      <c r="I14" s="32"/>
    </row>
    <row r="15" spans="1:9" ht="15" thickTop="1" x14ac:dyDescent="0.35">
      <c r="A15" s="22">
        <v>0.01</v>
      </c>
      <c r="B15" t="b">
        <v>0</v>
      </c>
      <c r="C15">
        <v>3</v>
      </c>
      <c r="D15">
        <v>200</v>
      </c>
      <c r="E15" s="15">
        <v>20</v>
      </c>
      <c r="F15" cm="1">
        <f t="array" ref="F15">_xlfn.XLOOKUP(1, (model_log!F:F=SUMMARY!A15) * (model_log!H:H=SUMMARY!B15) * (model_log!G:G=SUMMARY!C15) * (model_log!C:C=SUMMARY!D15) * (model_log!D:D=SUMMARY!E15), model_log!L:L)</f>
        <v>0.49</v>
      </c>
      <c r="G15" cm="1">
        <f t="array" ref="G15">_xlfn.XLOOKUP(1, (model_log!F:F=SUMMARY!A15) * (model_log!H:H=SUMMARY!B15) * (model_log!G:G=SUMMARY!C15) * (model_log!C:C=SUMMARY!D15) * (model_log!D:D=SUMMARY!E15), model_log!Q:Q)</f>
        <v>0.36759999999999998</v>
      </c>
      <c r="H15" s="32">
        <f>F15</f>
        <v>0.49</v>
      </c>
      <c r="I15" s="32">
        <f>G15</f>
        <v>0.36759999999999998</v>
      </c>
    </row>
    <row r="16" spans="1:9" x14ac:dyDescent="0.35">
      <c r="A16" s="22">
        <v>0.01</v>
      </c>
      <c r="B16" t="b">
        <v>0</v>
      </c>
      <c r="C16">
        <v>3</v>
      </c>
      <c r="D16">
        <v>200</v>
      </c>
      <c r="E16" s="15">
        <v>30</v>
      </c>
      <c r="F16" cm="1">
        <f t="array" ref="F16">_xlfn.XLOOKUP(1, (model_log!F:F=SUMMARY!A16) * (model_log!H:H=SUMMARY!B16) * (model_log!G:G=SUMMARY!C16) * (model_log!C:C=SUMMARY!D16) * (model_log!D:D=SUMMARY!E16), model_log!L:L)</f>
        <v>0.53</v>
      </c>
      <c r="G16" cm="1">
        <f t="array" ref="G16">_xlfn.XLOOKUP(1, (model_log!F:F=SUMMARY!A16) * (model_log!H:H=SUMMARY!B16) * (model_log!G:G=SUMMARY!C16) * (model_log!C:C=SUMMARY!D16) * (model_log!D:D=SUMMARY!E16), model_log!Q:Q)</f>
        <v>0.3644</v>
      </c>
      <c r="H16" s="32"/>
      <c r="I16" s="32"/>
    </row>
    <row r="17" spans="1:9" ht="15" thickBot="1" x14ac:dyDescent="0.4">
      <c r="A17" s="22">
        <v>0.01</v>
      </c>
      <c r="B17" t="b">
        <v>0</v>
      </c>
      <c r="C17">
        <v>3</v>
      </c>
      <c r="D17">
        <v>200</v>
      </c>
      <c r="E17" s="15">
        <v>40</v>
      </c>
      <c r="F17" s="30" t="e" cm="1">
        <f t="array" ref="F17">_xlfn.XLOOKUP(1, (model_log!F:F=SUMMARY!A17) * (model_log!H:H=SUMMARY!B17) * (model_log!G:G=SUMMARY!C17) * (model_log!C:C=SUMMARY!D17) * (model_log!D:D=SUMMARY!E17), model_log!L:L)</f>
        <v>#N/A</v>
      </c>
      <c r="G17" s="31" t="e" cm="1">
        <f t="array" ref="G17">_xlfn.XLOOKUP(1, (model_log!F:F=SUMMARY!A17) * (model_log!H:H=SUMMARY!B17) * (model_log!G:G=SUMMARY!C17) * (model_log!C:C=SUMMARY!D17) * (model_log!D:D=SUMMARY!E17), model_log!Q:Q)</f>
        <v>#N/A</v>
      </c>
      <c r="H17" s="32"/>
      <c r="I17" s="32"/>
    </row>
    <row r="18" spans="1:9" x14ac:dyDescent="0.35">
      <c r="A18" s="22">
        <v>0.01</v>
      </c>
      <c r="B18" t="b">
        <v>0</v>
      </c>
      <c r="C18">
        <v>3</v>
      </c>
      <c r="D18">
        <v>300</v>
      </c>
      <c r="E18" s="15">
        <v>20</v>
      </c>
      <c r="F18" t="e" cm="1">
        <f t="array" ref="F18">_xlfn.XLOOKUP(1, (model_log!F:F=SUMMARY!A18) * (model_log!H:H=SUMMARY!B18) * (model_log!G:G=SUMMARY!C18) * (model_log!C:C=SUMMARY!D18) * (model_log!D:D=SUMMARY!E18), model_log!L:L)</f>
        <v>#N/A</v>
      </c>
      <c r="G18" t="e" cm="1">
        <f t="array" ref="G18">_xlfn.XLOOKUP(1, (model_log!F:F=SUMMARY!A18) * (model_log!H:H=SUMMARY!B18) * (model_log!G:G=SUMMARY!C18) * (model_log!C:C=SUMMARY!D18) * (model_log!D:D=SUMMARY!E18), model_log!Q:Q)</f>
        <v>#N/A</v>
      </c>
      <c r="H18" s="32"/>
      <c r="I18" s="32"/>
    </row>
    <row r="19" spans="1:9" x14ac:dyDescent="0.35">
      <c r="A19" s="22">
        <v>0.01</v>
      </c>
      <c r="B19" t="b">
        <v>0</v>
      </c>
      <c r="C19">
        <v>3</v>
      </c>
      <c r="D19">
        <v>300</v>
      </c>
      <c r="E19" s="15">
        <v>30</v>
      </c>
      <c r="F19" t="e" cm="1">
        <f t="array" ref="F19">_xlfn.XLOOKUP(1, (model_log!F:F=SUMMARY!A19) * (model_log!H:H=SUMMARY!B19) * (model_log!G:G=SUMMARY!C19) * (model_log!C:C=SUMMARY!D19) * (model_log!D:D=SUMMARY!E19), model_log!L:L)</f>
        <v>#N/A</v>
      </c>
      <c r="G19" t="e" cm="1">
        <f t="array" ref="G19">_xlfn.XLOOKUP(1, (model_log!F:F=SUMMARY!A19) * (model_log!H:H=SUMMARY!B19) * (model_log!G:G=SUMMARY!C19) * (model_log!C:C=SUMMARY!D19) * (model_log!D:D=SUMMARY!E19), model_log!Q:Q)</f>
        <v>#N/A</v>
      </c>
      <c r="H19" s="32"/>
      <c r="I19" s="32"/>
    </row>
    <row r="20" spans="1:9" ht="15" thickBot="1" x14ac:dyDescent="0.4">
      <c r="A20" s="29">
        <v>0.01</v>
      </c>
      <c r="B20" s="12" t="b">
        <v>0</v>
      </c>
      <c r="C20" s="12">
        <v>3</v>
      </c>
      <c r="D20" s="12">
        <v>300</v>
      </c>
      <c r="E20" s="18">
        <v>40</v>
      </c>
      <c r="F20" s="30" t="e" cm="1">
        <f t="array" ref="F20">_xlfn.XLOOKUP(1, (model_log!F:F=SUMMARY!A20) * (model_log!H:H=SUMMARY!B20) * (model_log!G:G=SUMMARY!C20) * (model_log!C:C=SUMMARY!D20) * (model_log!D:D=SUMMARY!E20), model_log!L:L)</f>
        <v>#N/A</v>
      </c>
      <c r="G20" s="31" t="e" cm="1">
        <f t="array" ref="G20">_xlfn.XLOOKUP(1, (model_log!F:F=SUMMARY!A20) * (model_log!H:H=SUMMARY!B20) * (model_log!G:G=SUMMARY!C20) * (model_log!C:C=SUMMARY!D20) * (model_log!D:D=SUMMARY!E20), model_log!Q:Q)</f>
        <v>#N/A</v>
      </c>
      <c r="H20" s="32"/>
      <c r="I20" s="32"/>
    </row>
    <row r="21" spans="1:9" x14ac:dyDescent="0.35">
      <c r="A21" s="22">
        <v>0.01</v>
      </c>
      <c r="B21" t="b">
        <v>0</v>
      </c>
      <c r="C21">
        <v>4</v>
      </c>
      <c r="D21">
        <v>200</v>
      </c>
      <c r="E21" s="15">
        <v>20</v>
      </c>
      <c r="F21" t="e" cm="1">
        <f t="array" ref="F21">_xlfn.XLOOKUP(1, (model_log!F:F=SUMMARY!A21) * (model_log!H:H=SUMMARY!B21) * (model_log!G:G=SUMMARY!C21) * (model_log!C:C=SUMMARY!D21) * (model_log!D:D=SUMMARY!E21), model_log!L:L)</f>
        <v>#N/A</v>
      </c>
      <c r="G21" t="e" cm="1">
        <f t="array" ref="G21">_xlfn.XLOOKUP(1, (model_log!F:F=SUMMARY!A21) * (model_log!H:H=SUMMARY!B21) * (model_log!G:G=SUMMARY!C21) * (model_log!C:C=SUMMARY!D21) * (model_log!D:D=SUMMARY!E21), model_log!Q:Q)</f>
        <v>#N/A</v>
      </c>
      <c r="H21" s="32"/>
      <c r="I21" s="32"/>
    </row>
    <row r="22" spans="1:9" x14ac:dyDescent="0.35">
      <c r="A22" s="22">
        <v>0.01</v>
      </c>
      <c r="B22" t="b">
        <v>0</v>
      </c>
      <c r="C22">
        <v>4</v>
      </c>
      <c r="D22">
        <v>200</v>
      </c>
      <c r="E22" s="15">
        <v>30</v>
      </c>
      <c r="F22" t="e" cm="1">
        <f t="array" ref="F22">_xlfn.XLOOKUP(1, (model_log!F:F=SUMMARY!A22) * (model_log!H:H=SUMMARY!B22) * (model_log!G:G=SUMMARY!C22) * (model_log!C:C=SUMMARY!D22) * (model_log!D:D=SUMMARY!E22), model_log!L:L)</f>
        <v>#N/A</v>
      </c>
      <c r="G22" t="e" cm="1">
        <f t="array" ref="G22">_xlfn.XLOOKUP(1, (model_log!F:F=SUMMARY!A22) * (model_log!H:H=SUMMARY!B22) * (model_log!G:G=SUMMARY!C22) * (model_log!C:C=SUMMARY!D22) * (model_log!D:D=SUMMARY!E22), model_log!Q:Q)</f>
        <v>#N/A</v>
      </c>
      <c r="H22" s="32"/>
      <c r="I22" s="32"/>
    </row>
    <row r="23" spans="1:9" ht="15" thickBot="1" x14ac:dyDescent="0.4">
      <c r="A23" s="22">
        <v>0.01</v>
      </c>
      <c r="B23" t="b">
        <v>0</v>
      </c>
      <c r="C23">
        <v>4</v>
      </c>
      <c r="D23">
        <v>200</v>
      </c>
      <c r="E23" s="15">
        <v>40</v>
      </c>
      <c r="F23" s="31" t="e" cm="1">
        <f t="array" ref="F23">_xlfn.XLOOKUP(1, (model_log!F:F=SUMMARY!A23) * (model_log!H:H=SUMMARY!B23) * (model_log!G:G=SUMMARY!C23) * (model_log!C:C=SUMMARY!D23) * (model_log!D:D=SUMMARY!E23), model_log!L:L)</f>
        <v>#N/A</v>
      </c>
      <c r="G23" s="31" t="e" cm="1">
        <f t="array" ref="G23">_xlfn.XLOOKUP(1, (model_log!F:F=SUMMARY!A23) * (model_log!H:H=SUMMARY!B23) * (model_log!G:G=SUMMARY!C23) * (model_log!C:C=SUMMARY!D23) * (model_log!D:D=SUMMARY!E23), model_log!Q:Q)</f>
        <v>#N/A</v>
      </c>
      <c r="H23" s="32"/>
      <c r="I23" s="32"/>
    </row>
    <row r="24" spans="1:9" x14ac:dyDescent="0.35">
      <c r="A24" s="22">
        <v>0.01</v>
      </c>
      <c r="B24" t="b">
        <v>0</v>
      </c>
      <c r="C24">
        <v>4</v>
      </c>
      <c r="D24">
        <v>300</v>
      </c>
      <c r="E24" s="15">
        <v>20</v>
      </c>
      <c r="F24" t="e" cm="1">
        <f t="array" ref="F24">_xlfn.XLOOKUP(1, (model_log!F:F=SUMMARY!A24) * (model_log!H:H=SUMMARY!B24) * (model_log!G:G=SUMMARY!C24) * (model_log!C:C=SUMMARY!D24) * (model_log!D:D=SUMMARY!E24), model_log!L:L)</f>
        <v>#N/A</v>
      </c>
      <c r="G24" t="e" cm="1">
        <f t="array" ref="G24">_xlfn.XLOOKUP(1, (model_log!F:F=SUMMARY!A24) * (model_log!H:H=SUMMARY!B24) * (model_log!G:G=SUMMARY!C24) * (model_log!C:C=SUMMARY!D24) * (model_log!D:D=SUMMARY!E24), model_log!Q:Q)</f>
        <v>#N/A</v>
      </c>
      <c r="H24" s="32"/>
      <c r="I24" s="32"/>
    </row>
    <row r="25" spans="1:9" x14ac:dyDescent="0.35">
      <c r="A25" s="22">
        <v>0.01</v>
      </c>
      <c r="B25" t="b">
        <v>0</v>
      </c>
      <c r="C25">
        <v>4</v>
      </c>
      <c r="D25">
        <v>300</v>
      </c>
      <c r="E25" s="15">
        <v>30</v>
      </c>
      <c r="F25" t="e" cm="1">
        <f t="array" ref="F25">_xlfn.XLOOKUP(1, (model_log!F:F=SUMMARY!A25) * (model_log!H:H=SUMMARY!B25) * (model_log!G:G=SUMMARY!C25) * (model_log!C:C=SUMMARY!D25) * (model_log!D:D=SUMMARY!E25), model_log!L:L)</f>
        <v>#N/A</v>
      </c>
      <c r="G25" t="e" cm="1">
        <f t="array" ref="G25">_xlfn.XLOOKUP(1, (model_log!F:F=SUMMARY!A25) * (model_log!H:H=SUMMARY!B25) * (model_log!G:G=SUMMARY!C25) * (model_log!C:C=SUMMARY!D25) * (model_log!D:D=SUMMARY!E25), model_log!Q:Q)</f>
        <v>#N/A</v>
      </c>
      <c r="H25" s="32"/>
      <c r="I25" s="32"/>
    </row>
    <row r="26" spans="1:9" ht="15" thickBot="1" x14ac:dyDescent="0.4">
      <c r="A26" s="21">
        <v>0.01</v>
      </c>
      <c r="B26" s="19" t="b">
        <v>0</v>
      </c>
      <c r="C26" s="19">
        <v>4</v>
      </c>
      <c r="D26" s="19">
        <v>300</v>
      </c>
      <c r="E26" s="20">
        <v>40</v>
      </c>
      <c r="F26" s="30" t="e" cm="1">
        <f t="array" ref="F26">_xlfn.XLOOKUP(1, (model_log!F:F=SUMMARY!A26) * (model_log!H:H=SUMMARY!B26) * (model_log!G:G=SUMMARY!C26) * (model_log!C:C=SUMMARY!D26) * (model_log!D:D=SUMMARY!E26), model_log!L:L)</f>
        <v>#N/A</v>
      </c>
      <c r="G26" s="31" t="e" cm="1">
        <f t="array" ref="G26">_xlfn.XLOOKUP(1, (model_log!F:F=SUMMARY!A26) * (model_log!H:H=SUMMARY!B26) * (model_log!G:G=SUMMARY!C26) * (model_log!C:C=SUMMARY!D26) * (model_log!D:D=SUMMARY!E26), model_log!Q:Q)</f>
        <v>#N/A</v>
      </c>
      <c r="H26" s="32"/>
      <c r="I26" s="32"/>
    </row>
    <row r="27" spans="1:9" ht="15" thickTop="1" x14ac:dyDescent="0.35">
      <c r="A27" s="28">
        <v>0.03</v>
      </c>
      <c r="B27" s="27" t="b">
        <v>1</v>
      </c>
      <c r="C27" s="27">
        <v>3</v>
      </c>
      <c r="D27" s="27">
        <v>200</v>
      </c>
      <c r="E27" s="26">
        <v>20</v>
      </c>
      <c r="F27" cm="1">
        <f t="array" ref="F27">_xlfn.XLOOKUP(1, (model_log!F:F=SUMMARY!A27) * (model_log!H:H=SUMMARY!B27) * (model_log!G:G=SUMMARY!C27) * (model_log!C:C=SUMMARY!D27) * (model_log!D:D=SUMMARY!E27), model_log!L:L)</f>
        <v>0.53</v>
      </c>
      <c r="G27" cm="1">
        <f t="array" ref="G27">_xlfn.XLOOKUP(1, (model_log!F:F=SUMMARY!A27) * (model_log!H:H=SUMMARY!B27) * (model_log!G:G=SUMMARY!C27) * (model_log!C:C=SUMMARY!D27) * (model_log!D:D=SUMMARY!E27), model_log!Q:Q)</f>
        <v>0.32199999999999995</v>
      </c>
      <c r="H27" s="32">
        <f>F28</f>
        <v>0.52</v>
      </c>
      <c r="I27" s="32">
        <f>G28</f>
        <v>0.33450000000000002</v>
      </c>
    </row>
    <row r="28" spans="1:9" x14ac:dyDescent="0.35">
      <c r="A28" s="22">
        <v>0.03</v>
      </c>
      <c r="B28" t="b">
        <v>1</v>
      </c>
      <c r="C28">
        <v>3</v>
      </c>
      <c r="D28">
        <v>200</v>
      </c>
      <c r="E28" s="15">
        <v>30</v>
      </c>
      <c r="F28" cm="1">
        <f t="array" ref="F28">_xlfn.XLOOKUP(1, (model_log!F:F=SUMMARY!A28) * (model_log!H:H=SUMMARY!B28) * (model_log!G:G=SUMMARY!C28) * (model_log!C:C=SUMMARY!D28) * (model_log!D:D=SUMMARY!E28), model_log!L:L)</f>
        <v>0.52</v>
      </c>
      <c r="G28" cm="1">
        <f t="array" ref="G28">_xlfn.XLOOKUP(1, (model_log!F:F=SUMMARY!A28) * (model_log!H:H=SUMMARY!B28) * (model_log!G:G=SUMMARY!C28) * (model_log!C:C=SUMMARY!D28) * (model_log!D:D=SUMMARY!E28), model_log!Q:Q)</f>
        <v>0.33450000000000002</v>
      </c>
      <c r="H28" s="32"/>
      <c r="I28" s="32"/>
    </row>
    <row r="29" spans="1:9" ht="15" thickBot="1" x14ac:dyDescent="0.4">
      <c r="A29" s="22">
        <v>0.03</v>
      </c>
      <c r="B29" t="b">
        <v>1</v>
      </c>
      <c r="C29">
        <v>3</v>
      </c>
      <c r="D29">
        <v>200</v>
      </c>
      <c r="E29" s="15">
        <v>40</v>
      </c>
      <c r="F29" s="31" cm="1">
        <f t="array" ref="F29">_xlfn.XLOOKUP(1, (model_log!F:F=SUMMARY!A29) * (model_log!H:H=SUMMARY!B29) * (model_log!G:G=SUMMARY!C29) * (model_log!C:C=SUMMARY!D29) * (model_log!D:D=SUMMARY!E29), model_log!L:L)</f>
        <v>0.55000000000000004</v>
      </c>
      <c r="G29" s="31" cm="1">
        <f t="array" ref="G29">_xlfn.XLOOKUP(1, (model_log!F:F=SUMMARY!A29) * (model_log!H:H=SUMMARY!B29) * (model_log!G:G=SUMMARY!C29) * (model_log!C:C=SUMMARY!D29) * (model_log!D:D=SUMMARY!E29), model_log!Q:Q)</f>
        <v>0.34039999999999998</v>
      </c>
      <c r="H29" s="32"/>
      <c r="I29" s="32"/>
    </row>
    <row r="30" spans="1:9" x14ac:dyDescent="0.35">
      <c r="A30" s="22">
        <v>0.03</v>
      </c>
      <c r="B30" t="b">
        <v>1</v>
      </c>
      <c r="C30">
        <v>3</v>
      </c>
      <c r="D30">
        <v>300</v>
      </c>
      <c r="E30" s="15">
        <v>20</v>
      </c>
      <c r="F30" t="e" cm="1">
        <f t="array" ref="F30">_xlfn.XLOOKUP(1, (model_log!F:F=SUMMARY!A30) * (model_log!H:H=SUMMARY!B30) * (model_log!G:G=SUMMARY!C30) * (model_log!C:C=SUMMARY!D30) * (model_log!D:D=SUMMARY!E30), model_log!L:L)</f>
        <v>#N/A</v>
      </c>
      <c r="G30" t="e" cm="1">
        <f t="array" ref="G30">_xlfn.XLOOKUP(1, (model_log!F:F=SUMMARY!A30) * (model_log!H:H=SUMMARY!B30) * (model_log!G:G=SUMMARY!C30) * (model_log!C:C=SUMMARY!D30) * (model_log!D:D=SUMMARY!E30), model_log!Q:Q)</f>
        <v>#N/A</v>
      </c>
      <c r="H30" s="32"/>
      <c r="I30" s="32"/>
    </row>
    <row r="31" spans="1:9" x14ac:dyDescent="0.35">
      <c r="A31" s="22">
        <v>0.03</v>
      </c>
      <c r="B31" t="b">
        <v>1</v>
      </c>
      <c r="C31">
        <v>3</v>
      </c>
      <c r="D31">
        <v>300</v>
      </c>
      <c r="E31" s="15">
        <v>30</v>
      </c>
      <c r="F31" t="e" cm="1">
        <f t="array" ref="F31">_xlfn.XLOOKUP(1, (model_log!F:F=SUMMARY!A31) * (model_log!H:H=SUMMARY!B31) * (model_log!G:G=SUMMARY!C31) * (model_log!C:C=SUMMARY!D31) * (model_log!D:D=SUMMARY!E31), model_log!L:L)</f>
        <v>#N/A</v>
      </c>
      <c r="G31" t="e" cm="1">
        <f t="array" ref="G31">_xlfn.XLOOKUP(1, (model_log!F:F=SUMMARY!A31) * (model_log!H:H=SUMMARY!B31) * (model_log!G:G=SUMMARY!C31) * (model_log!C:C=SUMMARY!D31) * (model_log!D:D=SUMMARY!E31), model_log!Q:Q)</f>
        <v>#N/A</v>
      </c>
      <c r="H31" s="32"/>
      <c r="I31" s="32"/>
    </row>
    <row r="32" spans="1:9" ht="15" thickBot="1" x14ac:dyDescent="0.4">
      <c r="A32" s="29">
        <v>0.03</v>
      </c>
      <c r="B32" s="12" t="b">
        <v>1</v>
      </c>
      <c r="C32" s="12">
        <v>3</v>
      </c>
      <c r="D32" s="12">
        <v>300</v>
      </c>
      <c r="E32" s="18">
        <v>40</v>
      </c>
      <c r="F32" s="30" t="e" cm="1">
        <f t="array" ref="F32">_xlfn.XLOOKUP(1, (model_log!F:F=SUMMARY!A32) * (model_log!H:H=SUMMARY!B32) * (model_log!G:G=SUMMARY!C32) * (model_log!C:C=SUMMARY!D32) * (model_log!D:D=SUMMARY!E32), model_log!L:L)</f>
        <v>#N/A</v>
      </c>
      <c r="G32" s="31" t="e" cm="1">
        <f t="array" ref="G32">_xlfn.XLOOKUP(1, (model_log!F:F=SUMMARY!A32) * (model_log!H:H=SUMMARY!B32) * (model_log!G:G=SUMMARY!C32) * (model_log!C:C=SUMMARY!D32) * (model_log!D:D=SUMMARY!E32), model_log!Q:Q)</f>
        <v>#N/A</v>
      </c>
      <c r="H32" s="32"/>
      <c r="I32" s="32"/>
    </row>
    <row r="33" spans="1:9" x14ac:dyDescent="0.35">
      <c r="A33" s="22">
        <v>0.03</v>
      </c>
      <c r="B33" t="b">
        <v>1</v>
      </c>
      <c r="C33">
        <v>4</v>
      </c>
      <c r="D33">
        <v>200</v>
      </c>
      <c r="E33" s="15">
        <v>20</v>
      </c>
      <c r="F33" cm="1">
        <f t="array" ref="F33">_xlfn.XLOOKUP(1, (model_log!F:F=SUMMARY!A33) * (model_log!H:H=SUMMARY!B33) * (model_log!G:G=SUMMARY!C33) * (model_log!C:C=SUMMARY!D33) * (model_log!D:D=SUMMARY!E33), model_log!L:L)</f>
        <v>0.52</v>
      </c>
      <c r="G33" cm="1">
        <f t="array" ref="G33">_xlfn.XLOOKUP(1, (model_log!F:F=SUMMARY!A33) * (model_log!H:H=SUMMARY!B33) * (model_log!G:G=SUMMARY!C33) * (model_log!C:C=SUMMARY!D33) * (model_log!D:D=SUMMARY!E33), model_log!Q:Q)</f>
        <v>0.33699999999999997</v>
      </c>
      <c r="H33" s="32"/>
      <c r="I33" s="32"/>
    </row>
    <row r="34" spans="1:9" x14ac:dyDescent="0.35">
      <c r="A34" s="22">
        <v>0.03</v>
      </c>
      <c r="B34" t="b">
        <v>1</v>
      </c>
      <c r="C34">
        <v>4</v>
      </c>
      <c r="D34">
        <v>200</v>
      </c>
      <c r="E34" s="15">
        <v>30</v>
      </c>
      <c r="F34" t="e" cm="1">
        <f t="array" ref="F34">_xlfn.XLOOKUP(1, (model_log!F:F=SUMMARY!A34) * (model_log!H:H=SUMMARY!B34) * (model_log!G:G=SUMMARY!C34) * (model_log!C:C=SUMMARY!D34) * (model_log!D:D=SUMMARY!E34), model_log!L:L)</f>
        <v>#N/A</v>
      </c>
      <c r="G34" t="e" cm="1">
        <f t="array" ref="G34">_xlfn.XLOOKUP(1, (model_log!F:F=SUMMARY!A34) * (model_log!H:H=SUMMARY!B34) * (model_log!G:G=SUMMARY!C34) * (model_log!C:C=SUMMARY!D34) * (model_log!D:D=SUMMARY!E34), model_log!Q:Q)</f>
        <v>#N/A</v>
      </c>
      <c r="H34" s="32"/>
      <c r="I34" s="32"/>
    </row>
    <row r="35" spans="1:9" ht="15" thickBot="1" x14ac:dyDescent="0.4">
      <c r="A35" s="22">
        <v>0.03</v>
      </c>
      <c r="B35" t="b">
        <v>1</v>
      </c>
      <c r="C35">
        <v>4</v>
      </c>
      <c r="D35">
        <v>200</v>
      </c>
      <c r="E35" s="15">
        <v>40</v>
      </c>
      <c r="F35" s="31" t="e" cm="1">
        <f t="array" ref="F35">_xlfn.XLOOKUP(1, (model_log!F:F=SUMMARY!A35) * (model_log!H:H=SUMMARY!B35) * (model_log!G:G=SUMMARY!C35) * (model_log!C:C=SUMMARY!D35) * (model_log!D:D=SUMMARY!E35), model_log!L:L)</f>
        <v>#N/A</v>
      </c>
      <c r="G35" s="31" t="e" cm="1">
        <f t="array" ref="G35">_xlfn.XLOOKUP(1, (model_log!F:F=SUMMARY!A35) * (model_log!H:H=SUMMARY!B35) * (model_log!G:G=SUMMARY!C35) * (model_log!C:C=SUMMARY!D35) * (model_log!D:D=SUMMARY!E35), model_log!Q:Q)</f>
        <v>#N/A</v>
      </c>
      <c r="H35" s="32"/>
      <c r="I35" s="32"/>
    </row>
    <row r="36" spans="1:9" x14ac:dyDescent="0.35">
      <c r="A36" s="22">
        <v>0.03</v>
      </c>
      <c r="B36" t="b">
        <v>1</v>
      </c>
      <c r="C36">
        <v>4</v>
      </c>
      <c r="D36">
        <v>300</v>
      </c>
      <c r="E36" s="15">
        <v>20</v>
      </c>
      <c r="F36" t="e" cm="1">
        <f t="array" ref="F36">_xlfn.XLOOKUP(1, (model_log!F:F=SUMMARY!A36) * (model_log!H:H=SUMMARY!B36) * (model_log!G:G=SUMMARY!C36) * (model_log!C:C=SUMMARY!D36) * (model_log!D:D=SUMMARY!E36), model_log!L:L)</f>
        <v>#N/A</v>
      </c>
      <c r="G36" t="e" cm="1">
        <f t="array" ref="G36">_xlfn.XLOOKUP(1, (model_log!F:F=SUMMARY!A36) * (model_log!H:H=SUMMARY!B36) * (model_log!G:G=SUMMARY!C36) * (model_log!C:C=SUMMARY!D36) * (model_log!D:D=SUMMARY!E36), model_log!Q:Q)</f>
        <v>#N/A</v>
      </c>
      <c r="H36" s="32"/>
      <c r="I36" s="32"/>
    </row>
    <row r="37" spans="1:9" x14ac:dyDescent="0.35">
      <c r="A37" s="22">
        <v>0.03</v>
      </c>
      <c r="B37" t="b">
        <v>1</v>
      </c>
      <c r="C37">
        <v>4</v>
      </c>
      <c r="D37">
        <v>300</v>
      </c>
      <c r="E37" s="15">
        <v>30</v>
      </c>
      <c r="F37" t="e" cm="1">
        <f t="array" ref="F37">_xlfn.XLOOKUP(1, (model_log!F:F=SUMMARY!A37) * (model_log!H:H=SUMMARY!B37) * (model_log!G:G=SUMMARY!C37) * (model_log!C:C=SUMMARY!D37) * (model_log!D:D=SUMMARY!E37), model_log!L:L)</f>
        <v>#N/A</v>
      </c>
      <c r="G37" t="e" cm="1">
        <f t="array" ref="G37">_xlfn.XLOOKUP(1, (model_log!F:F=SUMMARY!A37) * (model_log!H:H=SUMMARY!B37) * (model_log!G:G=SUMMARY!C37) * (model_log!C:C=SUMMARY!D37) * (model_log!D:D=SUMMARY!E37), model_log!Q:Q)</f>
        <v>#N/A</v>
      </c>
      <c r="H37" s="32"/>
      <c r="I37" s="32"/>
    </row>
    <row r="38" spans="1:9" ht="15" thickBot="1" x14ac:dyDescent="0.4">
      <c r="A38" s="25">
        <v>0.03</v>
      </c>
      <c r="B38" s="24" t="b">
        <v>1</v>
      </c>
      <c r="C38" s="24">
        <v>4</v>
      </c>
      <c r="D38" s="24">
        <v>300</v>
      </c>
      <c r="E38" s="23">
        <v>40</v>
      </c>
      <c r="F38" s="30" t="e" cm="1">
        <f t="array" ref="F38">_xlfn.XLOOKUP(1, (model_log!F:F=SUMMARY!A38) * (model_log!H:H=SUMMARY!B38) * (model_log!G:G=SUMMARY!C38) * (model_log!C:C=SUMMARY!D38) * (model_log!D:D=SUMMARY!E38), model_log!L:L)</f>
        <v>#N/A</v>
      </c>
      <c r="G38" s="31" t="e" cm="1">
        <f t="array" ref="G38">_xlfn.XLOOKUP(1, (model_log!F:F=SUMMARY!A38) * (model_log!H:H=SUMMARY!B38) * (model_log!G:G=SUMMARY!C38) * (model_log!C:C=SUMMARY!D38) * (model_log!D:D=SUMMARY!E38), model_log!Q:Q)</f>
        <v>#N/A</v>
      </c>
      <c r="H38" s="32"/>
      <c r="I38" s="32"/>
    </row>
    <row r="39" spans="1:9" ht="15" thickTop="1" x14ac:dyDescent="0.35">
      <c r="A39" s="22">
        <v>0.03</v>
      </c>
      <c r="B39" t="b">
        <v>0</v>
      </c>
      <c r="C39">
        <v>3</v>
      </c>
      <c r="D39">
        <v>200</v>
      </c>
      <c r="E39" s="15">
        <v>20</v>
      </c>
      <c r="F39" cm="1">
        <f t="array" ref="F39">_xlfn.XLOOKUP(1, (model_log!F:F=SUMMARY!A39) * (model_log!H:H=SUMMARY!B39) * (model_log!G:G=SUMMARY!C39) * (model_log!C:C=SUMMARY!D39) * (model_log!D:D=SUMMARY!E39), model_log!L:L)</f>
        <v>0.52</v>
      </c>
      <c r="G39" cm="1">
        <f t="array" ref="G39">_xlfn.XLOOKUP(1, (model_log!F:F=SUMMARY!A39) * (model_log!H:H=SUMMARY!B39) * (model_log!G:G=SUMMARY!C39) * (model_log!C:C=SUMMARY!D39) * (model_log!D:D=SUMMARY!E39), model_log!Q:Q)</f>
        <v>0.2777</v>
      </c>
      <c r="H39" s="32">
        <f>F39</f>
        <v>0.52</v>
      </c>
      <c r="I39" s="32">
        <f>G39</f>
        <v>0.2777</v>
      </c>
    </row>
    <row r="40" spans="1:9" x14ac:dyDescent="0.35">
      <c r="A40" s="22">
        <v>0.03</v>
      </c>
      <c r="B40" t="b">
        <v>0</v>
      </c>
      <c r="C40">
        <v>3</v>
      </c>
      <c r="D40">
        <v>200</v>
      </c>
      <c r="E40" s="15">
        <v>30</v>
      </c>
      <c r="F40" cm="1">
        <f t="array" ref="F40">_xlfn.XLOOKUP(1, (model_log!F:F=SUMMARY!A40) * (model_log!H:H=SUMMARY!B40) * (model_log!G:G=SUMMARY!C40) * (model_log!C:C=SUMMARY!D40) * (model_log!D:D=SUMMARY!E40), model_log!L:L)</f>
        <v>0.46</v>
      </c>
      <c r="G40" cm="1">
        <f t="array" ref="G40">_xlfn.XLOOKUP(1, (model_log!F:F=SUMMARY!A40) * (model_log!H:H=SUMMARY!B40) * (model_log!G:G=SUMMARY!C40) * (model_log!C:C=SUMMARY!D40) * (model_log!D:D=SUMMARY!E40), model_log!Q:Q)</f>
        <v>0.36070000000000002</v>
      </c>
      <c r="H40" s="32"/>
      <c r="I40" s="32"/>
    </row>
    <row r="41" spans="1:9" ht="15" thickBot="1" x14ac:dyDescent="0.4">
      <c r="A41" s="22">
        <v>0.03</v>
      </c>
      <c r="B41" t="b">
        <v>0</v>
      </c>
      <c r="C41">
        <v>3</v>
      </c>
      <c r="D41">
        <v>200</v>
      </c>
      <c r="E41" s="15">
        <v>40</v>
      </c>
      <c r="F41" s="30" cm="1">
        <f t="array" ref="F41">_xlfn.XLOOKUP(1, (model_log!F:F=SUMMARY!A41) * (model_log!H:H=SUMMARY!B41) * (model_log!G:G=SUMMARY!C41) * (model_log!C:C=SUMMARY!D41) * (model_log!D:D=SUMMARY!E41), model_log!L:L)</f>
        <v>0.55000000000000004</v>
      </c>
      <c r="G41" s="31" cm="1">
        <f t="array" ref="G41">_xlfn.XLOOKUP(1, (model_log!F:F=SUMMARY!A41) * (model_log!H:H=SUMMARY!B41) * (model_log!G:G=SUMMARY!C41) * (model_log!C:C=SUMMARY!D41) * (model_log!D:D=SUMMARY!E41), model_log!Q:Q)</f>
        <v>0.34960000000000002</v>
      </c>
      <c r="H41" s="32"/>
      <c r="I41" s="32"/>
    </row>
    <row r="42" spans="1:9" x14ac:dyDescent="0.35">
      <c r="A42" s="22">
        <v>0.03</v>
      </c>
      <c r="B42" t="b">
        <v>0</v>
      </c>
      <c r="C42">
        <v>3</v>
      </c>
      <c r="D42">
        <v>300</v>
      </c>
      <c r="E42" s="15">
        <v>20</v>
      </c>
      <c r="F42" t="e" cm="1">
        <f t="array" ref="F42">_xlfn.XLOOKUP(1, (model_log!F:F=SUMMARY!A42) * (model_log!H:H=SUMMARY!B42) * (model_log!G:G=SUMMARY!C42) * (model_log!C:C=SUMMARY!D42) * (model_log!D:D=SUMMARY!E42), model_log!L:L)</f>
        <v>#N/A</v>
      </c>
      <c r="G42" t="e" cm="1">
        <f t="array" ref="G42">_xlfn.XLOOKUP(1, (model_log!F:F=SUMMARY!A42) * (model_log!H:H=SUMMARY!B42) * (model_log!G:G=SUMMARY!C42) * (model_log!C:C=SUMMARY!D42) * (model_log!D:D=SUMMARY!E42), model_log!Q:Q)</f>
        <v>#N/A</v>
      </c>
      <c r="H42" s="32"/>
      <c r="I42" s="32"/>
    </row>
    <row r="43" spans="1:9" x14ac:dyDescent="0.35">
      <c r="A43" s="22">
        <v>0.03</v>
      </c>
      <c r="B43" t="b">
        <v>0</v>
      </c>
      <c r="C43">
        <v>3</v>
      </c>
      <c r="D43">
        <v>300</v>
      </c>
      <c r="E43" s="15">
        <v>30</v>
      </c>
      <c r="F43" t="e" cm="1">
        <f t="array" ref="F43">_xlfn.XLOOKUP(1, (model_log!F:F=SUMMARY!A43) * (model_log!H:H=SUMMARY!B43) * (model_log!G:G=SUMMARY!C43) * (model_log!C:C=SUMMARY!D43) * (model_log!D:D=SUMMARY!E43), model_log!L:L)</f>
        <v>#N/A</v>
      </c>
      <c r="G43" t="e" cm="1">
        <f t="array" ref="G43">_xlfn.XLOOKUP(1, (model_log!F:F=SUMMARY!A43) * (model_log!H:H=SUMMARY!B43) * (model_log!G:G=SUMMARY!C43) * (model_log!C:C=SUMMARY!D43) * (model_log!D:D=SUMMARY!E43), model_log!Q:Q)</f>
        <v>#N/A</v>
      </c>
      <c r="H43" s="32"/>
      <c r="I43" s="32"/>
    </row>
    <row r="44" spans="1:9" ht="15" thickBot="1" x14ac:dyDescent="0.4">
      <c r="A44" s="29">
        <v>0.03</v>
      </c>
      <c r="B44" s="12" t="b">
        <v>0</v>
      </c>
      <c r="C44" s="12">
        <v>3</v>
      </c>
      <c r="D44" s="12">
        <v>300</v>
      </c>
      <c r="E44" s="18">
        <v>40</v>
      </c>
      <c r="F44" s="30" t="e" cm="1">
        <f t="array" ref="F44">_xlfn.XLOOKUP(1, (model_log!F:F=SUMMARY!A44) * (model_log!H:H=SUMMARY!B44) * (model_log!G:G=SUMMARY!C44) * (model_log!C:C=SUMMARY!D44) * (model_log!D:D=SUMMARY!E44), model_log!L:L)</f>
        <v>#N/A</v>
      </c>
      <c r="G44" s="31" t="e" cm="1">
        <f t="array" ref="G44">_xlfn.XLOOKUP(1, (model_log!F:F=SUMMARY!A44) * (model_log!H:H=SUMMARY!B44) * (model_log!G:G=SUMMARY!C44) * (model_log!C:C=SUMMARY!D44) * (model_log!D:D=SUMMARY!E44), model_log!Q:Q)</f>
        <v>#N/A</v>
      </c>
      <c r="H44" s="32"/>
      <c r="I44" s="32"/>
    </row>
    <row r="45" spans="1:9" x14ac:dyDescent="0.35">
      <c r="A45" s="22">
        <v>0.03</v>
      </c>
      <c r="B45" t="b">
        <v>0</v>
      </c>
      <c r="C45">
        <v>4</v>
      </c>
      <c r="D45">
        <v>200</v>
      </c>
      <c r="E45" s="15">
        <v>20</v>
      </c>
      <c r="F45" t="e" cm="1">
        <f t="array" ref="F45">_xlfn.XLOOKUP(1, (model_log!F:F=SUMMARY!A45) * (model_log!H:H=SUMMARY!B45) * (model_log!G:G=SUMMARY!C45) * (model_log!C:C=SUMMARY!D45) * (model_log!D:D=SUMMARY!E45), model_log!L:L)</f>
        <v>#N/A</v>
      </c>
      <c r="G45" t="e" cm="1">
        <f t="array" ref="G45">_xlfn.XLOOKUP(1, (model_log!F:F=SUMMARY!A45) * (model_log!H:H=SUMMARY!B45) * (model_log!G:G=SUMMARY!C45) * (model_log!C:C=SUMMARY!D45) * (model_log!D:D=SUMMARY!E45), model_log!Q:Q)</f>
        <v>#N/A</v>
      </c>
      <c r="H45" s="32"/>
      <c r="I45" s="32"/>
    </row>
    <row r="46" spans="1:9" x14ac:dyDescent="0.35">
      <c r="A46" s="22">
        <v>0.03</v>
      </c>
      <c r="B46" t="b">
        <v>0</v>
      </c>
      <c r="C46">
        <v>4</v>
      </c>
      <c r="D46">
        <v>200</v>
      </c>
      <c r="E46" s="15">
        <v>30</v>
      </c>
      <c r="F46" t="e" cm="1">
        <f t="array" ref="F46">_xlfn.XLOOKUP(1, (model_log!F:F=SUMMARY!A46) * (model_log!H:H=SUMMARY!B46) * (model_log!G:G=SUMMARY!C46) * (model_log!C:C=SUMMARY!D46) * (model_log!D:D=SUMMARY!E46), model_log!L:L)</f>
        <v>#N/A</v>
      </c>
      <c r="G46" t="e" cm="1">
        <f t="array" ref="G46">_xlfn.XLOOKUP(1, (model_log!F:F=SUMMARY!A46) * (model_log!H:H=SUMMARY!B46) * (model_log!G:G=SUMMARY!C46) * (model_log!C:C=SUMMARY!D46) * (model_log!D:D=SUMMARY!E46), model_log!Q:Q)</f>
        <v>#N/A</v>
      </c>
      <c r="H46" s="32"/>
      <c r="I46" s="32"/>
    </row>
    <row r="47" spans="1:9" ht="15" thickBot="1" x14ac:dyDescent="0.4">
      <c r="A47" s="22">
        <v>0.03</v>
      </c>
      <c r="B47" t="b">
        <v>0</v>
      </c>
      <c r="C47">
        <v>4</v>
      </c>
      <c r="D47">
        <v>200</v>
      </c>
      <c r="E47" s="15">
        <v>40</v>
      </c>
      <c r="F47" s="30" t="e" cm="1">
        <f t="array" ref="F47">_xlfn.XLOOKUP(1, (model_log!F:F=SUMMARY!A47) * (model_log!H:H=SUMMARY!B47) * (model_log!G:G=SUMMARY!C47) * (model_log!C:C=SUMMARY!D47) * (model_log!D:D=SUMMARY!E47), model_log!L:L)</f>
        <v>#N/A</v>
      </c>
      <c r="G47" s="31" t="e" cm="1">
        <f t="array" ref="G47">_xlfn.XLOOKUP(1, (model_log!F:F=SUMMARY!A47) * (model_log!H:H=SUMMARY!B47) * (model_log!G:G=SUMMARY!C47) * (model_log!C:C=SUMMARY!D47) * (model_log!D:D=SUMMARY!E47), model_log!Q:Q)</f>
        <v>#N/A</v>
      </c>
      <c r="H47" s="32"/>
      <c r="I47" s="32"/>
    </row>
    <row r="48" spans="1:9" x14ac:dyDescent="0.35">
      <c r="A48" s="22">
        <v>0.03</v>
      </c>
      <c r="B48" t="b">
        <v>0</v>
      </c>
      <c r="C48">
        <v>4</v>
      </c>
      <c r="D48">
        <v>300</v>
      </c>
      <c r="E48" s="15">
        <v>20</v>
      </c>
      <c r="F48" t="e" cm="1">
        <f t="array" ref="F48">_xlfn.XLOOKUP(1, (model_log!F:F=SUMMARY!A48) * (model_log!H:H=SUMMARY!B48) * (model_log!G:G=SUMMARY!C48) * (model_log!C:C=SUMMARY!D48) * (model_log!D:D=SUMMARY!E48), model_log!L:L)</f>
        <v>#N/A</v>
      </c>
      <c r="G48" t="e" cm="1">
        <f t="array" ref="G48">_xlfn.XLOOKUP(1, (model_log!F:F=SUMMARY!A48) * (model_log!H:H=SUMMARY!B48) * (model_log!G:G=SUMMARY!C48) * (model_log!C:C=SUMMARY!D48) * (model_log!D:D=SUMMARY!E48), model_log!Q:Q)</f>
        <v>#N/A</v>
      </c>
      <c r="H48" s="32"/>
      <c r="I48" s="32"/>
    </row>
    <row r="49" spans="1:9" x14ac:dyDescent="0.35">
      <c r="A49" s="22">
        <v>0.03</v>
      </c>
      <c r="B49" t="b">
        <v>0</v>
      </c>
      <c r="C49">
        <v>4</v>
      </c>
      <c r="D49">
        <v>300</v>
      </c>
      <c r="E49" s="15">
        <v>30</v>
      </c>
      <c r="F49" t="e" cm="1">
        <f t="array" ref="F49">_xlfn.XLOOKUP(1, (model_log!F:F=SUMMARY!A49) * (model_log!H:H=SUMMARY!B49) * (model_log!G:G=SUMMARY!C49) * (model_log!C:C=SUMMARY!D49) * (model_log!D:D=SUMMARY!E49), model_log!L:L)</f>
        <v>#N/A</v>
      </c>
      <c r="G49" t="e" cm="1">
        <f t="array" ref="G49">_xlfn.XLOOKUP(1, (model_log!F:F=SUMMARY!A49) * (model_log!H:H=SUMMARY!B49) * (model_log!G:G=SUMMARY!C49) * (model_log!C:C=SUMMARY!D49) * (model_log!D:D=SUMMARY!E49), model_log!Q:Q)</f>
        <v>#N/A</v>
      </c>
      <c r="H49" s="32"/>
      <c r="I49" s="32"/>
    </row>
    <row r="50" spans="1:9" ht="15" thickBot="1" x14ac:dyDescent="0.4">
      <c r="A50" s="21">
        <v>0.03</v>
      </c>
      <c r="B50" s="19" t="b">
        <v>0</v>
      </c>
      <c r="C50" s="19">
        <v>4</v>
      </c>
      <c r="D50" s="19">
        <v>300</v>
      </c>
      <c r="E50" s="20">
        <v>40</v>
      </c>
      <c r="F50" s="30" t="e" cm="1">
        <f t="array" ref="F50">_xlfn.XLOOKUP(1, (model_log!F:F=SUMMARY!A50) * (model_log!H:H=SUMMARY!B50) * (model_log!G:G=SUMMARY!C50) * (model_log!C:C=SUMMARY!D50) * (model_log!D:D=SUMMARY!E50), model_log!L:L)</f>
        <v>#N/A</v>
      </c>
      <c r="G50" s="31" t="e" cm="1">
        <f t="array" ref="G50">_xlfn.XLOOKUP(1, (model_log!F:F=SUMMARY!A50) * (model_log!H:H=SUMMARY!B50) * (model_log!G:G=SUMMARY!C50) * (model_log!C:C=SUMMARY!D50) * (model_log!D:D=SUMMARY!E50), model_log!Q:Q)</f>
        <v>#N/A</v>
      </c>
      <c r="H50" s="32"/>
      <c r="I50" s="32"/>
    </row>
    <row r="51" spans="1:9" ht="15" thickTop="1" x14ac:dyDescent="0.35">
      <c r="A51" s="28">
        <v>0.05</v>
      </c>
      <c r="B51" s="27" t="b">
        <v>1</v>
      </c>
      <c r="C51" s="27">
        <v>3</v>
      </c>
      <c r="D51" s="27">
        <v>200</v>
      </c>
      <c r="E51" s="26">
        <v>20</v>
      </c>
      <c r="F51" cm="1">
        <f t="array" ref="F51">_xlfn.XLOOKUP(1, (model_log!F:F=SUMMARY!A51) * (model_log!H:H=SUMMARY!B51) * (model_log!G:G=SUMMARY!C51) * (model_log!C:C=SUMMARY!D51) * (model_log!D:D=SUMMARY!E51), model_log!L:L)</f>
        <v>0.55000000000000004</v>
      </c>
      <c r="G51" cm="1">
        <f t="array" ref="G51">_xlfn.XLOOKUP(1, (model_log!F:F=SUMMARY!A51) * (model_log!H:H=SUMMARY!B51) * (model_log!G:G=SUMMARY!C51) * (model_log!C:C=SUMMARY!D51) * (model_log!D:D=SUMMARY!E51), model_log!Q:Q)</f>
        <v>0.51090000000000002</v>
      </c>
      <c r="H51" s="32">
        <f>F53</f>
        <v>0.46</v>
      </c>
      <c r="I51" s="32">
        <f>G53</f>
        <v>0.30959999999999999</v>
      </c>
    </row>
    <row r="52" spans="1:9" x14ac:dyDescent="0.35">
      <c r="A52" s="22">
        <v>0.05</v>
      </c>
      <c r="B52" t="b">
        <v>1</v>
      </c>
      <c r="C52">
        <v>3</v>
      </c>
      <c r="D52">
        <v>200</v>
      </c>
      <c r="E52" s="15">
        <v>30</v>
      </c>
      <c r="F52" cm="1">
        <f t="array" ref="F52">_xlfn.XLOOKUP(1, (model_log!F:F=SUMMARY!A52) * (model_log!H:H=SUMMARY!B52) * (model_log!G:G=SUMMARY!C52) * (model_log!C:C=SUMMARY!D52) * (model_log!D:D=SUMMARY!E52), model_log!L:L)</f>
        <v>0.55000000000000004</v>
      </c>
      <c r="G52" cm="1">
        <f t="array" ref="G52">_xlfn.XLOOKUP(1, (model_log!F:F=SUMMARY!A52) * (model_log!H:H=SUMMARY!B52) * (model_log!G:G=SUMMARY!C52) * (model_log!C:C=SUMMARY!D52) * (model_log!D:D=SUMMARY!E52), model_log!Q:Q)</f>
        <v>0.34899999999999998</v>
      </c>
      <c r="H52" s="32"/>
      <c r="I52" s="32"/>
    </row>
    <row r="53" spans="1:9" ht="15" thickBot="1" x14ac:dyDescent="0.4">
      <c r="A53" s="22">
        <v>0.05</v>
      </c>
      <c r="B53" t="b">
        <v>1</v>
      </c>
      <c r="C53">
        <v>3</v>
      </c>
      <c r="D53">
        <v>200</v>
      </c>
      <c r="E53" s="15">
        <v>40</v>
      </c>
      <c r="F53" s="30" cm="1">
        <f t="array" ref="F53">_xlfn.XLOOKUP(1, (model_log!F:F=SUMMARY!A53) * (model_log!H:H=SUMMARY!B53) * (model_log!G:G=SUMMARY!C53) * (model_log!C:C=SUMMARY!D53) * (model_log!D:D=SUMMARY!E53), model_log!L:L)</f>
        <v>0.46</v>
      </c>
      <c r="G53" s="31" cm="1">
        <f t="array" ref="G53">_xlfn.XLOOKUP(1, (model_log!F:F=SUMMARY!A53) * (model_log!H:H=SUMMARY!B53) * (model_log!G:G=SUMMARY!C53) * (model_log!C:C=SUMMARY!D53) * (model_log!D:D=SUMMARY!E53), model_log!Q:Q)</f>
        <v>0.30959999999999999</v>
      </c>
      <c r="H53" s="32"/>
      <c r="I53" s="32"/>
    </row>
    <row r="54" spans="1:9" x14ac:dyDescent="0.35">
      <c r="A54" s="22">
        <v>0.05</v>
      </c>
      <c r="B54" t="b">
        <v>1</v>
      </c>
      <c r="C54">
        <v>3</v>
      </c>
      <c r="D54">
        <v>300</v>
      </c>
      <c r="E54" s="15">
        <v>20</v>
      </c>
      <c r="F54" cm="1">
        <f t="array" ref="F54">_xlfn.XLOOKUP(1, (model_log!F:F=SUMMARY!A54) * (model_log!H:H=SUMMARY!B54) * (model_log!G:G=SUMMARY!C54) * (model_log!C:C=SUMMARY!D54) * (model_log!D:D=SUMMARY!E54), model_log!L:L)</f>
        <v>0.5</v>
      </c>
      <c r="G54" cm="1">
        <f t="array" ref="G54">_xlfn.XLOOKUP(1, (model_log!F:F=SUMMARY!A54) * (model_log!H:H=SUMMARY!B54) * (model_log!G:G=SUMMARY!C54) * (model_log!C:C=SUMMARY!D54) * (model_log!D:D=SUMMARY!E54), model_log!Q:Q)</f>
        <v>0.36609999999999998</v>
      </c>
      <c r="H54" s="32">
        <f>F54</f>
        <v>0.5</v>
      </c>
      <c r="I54" s="32">
        <f>G54</f>
        <v>0.36609999999999998</v>
      </c>
    </row>
    <row r="55" spans="1:9" x14ac:dyDescent="0.35">
      <c r="A55" s="22">
        <v>0.05</v>
      </c>
      <c r="B55" t="b">
        <v>1</v>
      </c>
      <c r="C55">
        <v>3</v>
      </c>
      <c r="D55">
        <v>300</v>
      </c>
      <c r="E55" s="15">
        <v>30</v>
      </c>
      <c r="F55" cm="1">
        <f t="array" ref="F55">_xlfn.XLOOKUP(1, (model_log!F:F=SUMMARY!A55) * (model_log!H:H=SUMMARY!B55) * (model_log!G:G=SUMMARY!C55) * (model_log!C:C=SUMMARY!D55) * (model_log!D:D=SUMMARY!E55), model_log!L:L)</f>
        <v>0.5</v>
      </c>
      <c r="G55" cm="1">
        <f t="array" ref="G55">_xlfn.XLOOKUP(1, (model_log!F:F=SUMMARY!A55) * (model_log!H:H=SUMMARY!B55) * (model_log!G:G=SUMMARY!C55) * (model_log!C:C=SUMMARY!D55) * (model_log!D:D=SUMMARY!E55), model_log!Q:Q)</f>
        <v>0.3906</v>
      </c>
      <c r="H55" s="32"/>
      <c r="I55" s="32"/>
    </row>
    <row r="56" spans="1:9" ht="15" thickBot="1" x14ac:dyDescent="0.4">
      <c r="A56" s="29">
        <v>0.05</v>
      </c>
      <c r="B56" s="12" t="b">
        <v>1</v>
      </c>
      <c r="C56" s="12">
        <v>3</v>
      </c>
      <c r="D56" s="12">
        <v>300</v>
      </c>
      <c r="E56" s="18">
        <v>40</v>
      </c>
      <c r="F56" s="30" cm="1">
        <f t="array" ref="F56">_xlfn.XLOOKUP(1, (model_log!F:F=SUMMARY!A56) * (model_log!H:H=SUMMARY!B56) * (model_log!G:G=SUMMARY!C56) * (model_log!C:C=SUMMARY!D56) * (model_log!D:D=SUMMARY!E56), model_log!L:L)</f>
        <v>0.54</v>
      </c>
      <c r="G56" s="31" cm="1">
        <f t="array" ref="G56">_xlfn.XLOOKUP(1, (model_log!F:F=SUMMARY!A56) * (model_log!H:H=SUMMARY!B56) * (model_log!G:G=SUMMARY!C56) * (model_log!C:C=SUMMARY!D56) * (model_log!D:D=SUMMARY!E56), model_log!Q:Q)</f>
        <v>0.37980000000000003</v>
      </c>
      <c r="H56" s="32"/>
      <c r="I56" s="32"/>
    </row>
    <row r="57" spans="1:9" x14ac:dyDescent="0.35">
      <c r="A57" s="22">
        <v>0.05</v>
      </c>
      <c r="B57" t="b">
        <v>1</v>
      </c>
      <c r="C57">
        <v>4</v>
      </c>
      <c r="D57">
        <v>200</v>
      </c>
      <c r="E57" s="15">
        <v>20</v>
      </c>
      <c r="F57" cm="1">
        <f t="array" ref="F57">_xlfn.XLOOKUP(1, (model_log!F:F=SUMMARY!A57) * (model_log!H:H=SUMMARY!B57) * (model_log!G:G=SUMMARY!C57) * (model_log!C:C=SUMMARY!D57) * (model_log!D:D=SUMMARY!E57), model_log!L:L)</f>
        <v>0.48</v>
      </c>
      <c r="G57" cm="1">
        <f t="array" ref="G57">_xlfn.XLOOKUP(1, (model_log!F:F=SUMMARY!A57) * (model_log!H:H=SUMMARY!B57) * (model_log!G:G=SUMMARY!C57) * (model_log!C:C=SUMMARY!D57) * (model_log!D:D=SUMMARY!E57), model_log!Q:Q)</f>
        <v>0.2898</v>
      </c>
      <c r="H57" s="32">
        <f>F57</f>
        <v>0.48</v>
      </c>
      <c r="I57" s="32">
        <f>G57</f>
        <v>0.2898</v>
      </c>
    </row>
    <row r="58" spans="1:9" x14ac:dyDescent="0.35">
      <c r="A58" s="22">
        <v>0.05</v>
      </c>
      <c r="B58" t="b">
        <v>1</v>
      </c>
      <c r="C58">
        <v>4</v>
      </c>
      <c r="D58">
        <v>200</v>
      </c>
      <c r="E58" s="15">
        <v>30</v>
      </c>
      <c r="F58" cm="1">
        <f t="array" ref="F58">_xlfn.XLOOKUP(1, (model_log!F:F=SUMMARY!A58) * (model_log!H:H=SUMMARY!B58) * (model_log!G:G=SUMMARY!C58) * (model_log!C:C=SUMMARY!D58) * (model_log!D:D=SUMMARY!E58), model_log!L:L)</f>
        <v>0.5</v>
      </c>
      <c r="G58" cm="1">
        <f t="array" ref="G58">_xlfn.XLOOKUP(1, (model_log!F:F=SUMMARY!A58) * (model_log!H:H=SUMMARY!B58) * (model_log!G:G=SUMMARY!C58) * (model_log!C:C=SUMMARY!D58) * (model_log!D:D=SUMMARY!E58), model_log!Q:Q)</f>
        <v>0.40960000000000002</v>
      </c>
      <c r="H58" s="32"/>
      <c r="I58" s="32"/>
    </row>
    <row r="59" spans="1:9" ht="15" thickBot="1" x14ac:dyDescent="0.4">
      <c r="A59" s="22">
        <v>0.05</v>
      </c>
      <c r="B59" t="b">
        <v>1</v>
      </c>
      <c r="C59">
        <v>4</v>
      </c>
      <c r="D59">
        <v>200</v>
      </c>
      <c r="E59" s="15">
        <v>40</v>
      </c>
      <c r="F59" s="30" cm="1">
        <f t="array" ref="F59">_xlfn.XLOOKUP(1, (model_log!F:F=SUMMARY!A59) * (model_log!H:H=SUMMARY!B59) * (model_log!G:G=SUMMARY!C59) * (model_log!C:C=SUMMARY!D59) * (model_log!D:D=SUMMARY!E59), model_log!L:L)</f>
        <v>0.49</v>
      </c>
      <c r="G59" s="31" cm="1">
        <f t="array" ref="G59">_xlfn.XLOOKUP(1, (model_log!F:F=SUMMARY!A59) * (model_log!H:H=SUMMARY!B59) * (model_log!G:G=SUMMARY!C59) * (model_log!C:C=SUMMARY!D59) * (model_log!D:D=SUMMARY!E59), model_log!Q:Q)</f>
        <v>0.31090000000000001</v>
      </c>
      <c r="H59" s="32"/>
      <c r="I59" s="32"/>
    </row>
    <row r="60" spans="1:9" x14ac:dyDescent="0.35">
      <c r="A60" s="22">
        <v>0.05</v>
      </c>
      <c r="B60" t="b">
        <v>1</v>
      </c>
      <c r="C60">
        <v>4</v>
      </c>
      <c r="D60">
        <v>300</v>
      </c>
      <c r="E60" s="15">
        <v>20</v>
      </c>
      <c r="F60" t="e" cm="1">
        <f t="array" ref="F60">_xlfn.XLOOKUP(1, (model_log!F:F=SUMMARY!A60) * (model_log!H:H=SUMMARY!B60) * (model_log!G:G=SUMMARY!C60) * (model_log!C:C=SUMMARY!D60) * (model_log!D:D=SUMMARY!E60), model_log!L:L)</f>
        <v>#N/A</v>
      </c>
      <c r="G60" t="e" cm="1">
        <f t="array" ref="G60">_xlfn.XLOOKUP(1, (model_log!F:F=SUMMARY!A60) * (model_log!H:H=SUMMARY!B60) * (model_log!G:G=SUMMARY!C60) * (model_log!C:C=SUMMARY!D60) * (model_log!D:D=SUMMARY!E60), model_log!Q:Q)</f>
        <v>#N/A</v>
      </c>
      <c r="H60" s="32"/>
      <c r="I60" s="32"/>
    </row>
    <row r="61" spans="1:9" x14ac:dyDescent="0.35">
      <c r="A61" s="22">
        <v>0.05</v>
      </c>
      <c r="B61" t="b">
        <v>1</v>
      </c>
      <c r="C61">
        <v>4</v>
      </c>
      <c r="D61">
        <v>300</v>
      </c>
      <c r="E61" s="15">
        <v>30</v>
      </c>
      <c r="F61" t="e" cm="1">
        <f t="array" ref="F61">_xlfn.XLOOKUP(1, (model_log!F:F=SUMMARY!A61) * (model_log!H:H=SUMMARY!B61) * (model_log!G:G=SUMMARY!C61) * (model_log!C:C=SUMMARY!D61) * (model_log!D:D=SUMMARY!E61), model_log!L:L)</f>
        <v>#N/A</v>
      </c>
      <c r="G61" t="e" cm="1">
        <f t="array" ref="G61">_xlfn.XLOOKUP(1, (model_log!F:F=SUMMARY!A61) * (model_log!H:H=SUMMARY!B61) * (model_log!G:G=SUMMARY!C61) * (model_log!C:C=SUMMARY!D61) * (model_log!D:D=SUMMARY!E61), model_log!Q:Q)</f>
        <v>#N/A</v>
      </c>
      <c r="H61" s="32"/>
      <c r="I61" s="32"/>
    </row>
    <row r="62" spans="1:9" ht="15" thickBot="1" x14ac:dyDescent="0.4">
      <c r="A62" s="25">
        <v>0.05</v>
      </c>
      <c r="B62" s="24" t="b">
        <v>1</v>
      </c>
      <c r="C62" s="24">
        <v>4</v>
      </c>
      <c r="D62" s="24">
        <v>300</v>
      </c>
      <c r="E62" s="23">
        <v>40</v>
      </c>
      <c r="F62" s="30" t="e" cm="1">
        <f t="array" ref="F62">_xlfn.XLOOKUP(1, (model_log!F:F=SUMMARY!A62) * (model_log!H:H=SUMMARY!B62) * (model_log!G:G=SUMMARY!C62) * (model_log!C:C=SUMMARY!D62) * (model_log!D:D=SUMMARY!E62), model_log!L:L)</f>
        <v>#N/A</v>
      </c>
      <c r="G62" s="31" t="e" cm="1">
        <f t="array" ref="G62">_xlfn.XLOOKUP(1, (model_log!F:F=SUMMARY!A62) * (model_log!H:H=SUMMARY!B62) * (model_log!G:G=SUMMARY!C62) * (model_log!C:C=SUMMARY!D62) * (model_log!D:D=SUMMARY!E62), model_log!Q:Q)</f>
        <v>#N/A</v>
      </c>
      <c r="H62" s="32"/>
      <c r="I62" s="32"/>
    </row>
    <row r="63" spans="1:9" ht="15" thickTop="1" x14ac:dyDescent="0.35">
      <c r="A63" s="22">
        <v>0.05</v>
      </c>
      <c r="B63" t="b">
        <v>0</v>
      </c>
      <c r="C63">
        <v>3</v>
      </c>
      <c r="D63">
        <v>200</v>
      </c>
      <c r="E63" s="15">
        <v>20</v>
      </c>
      <c r="F63" cm="1">
        <f t="array" ref="F63">_xlfn.XLOOKUP(1, (model_log!F:F=SUMMARY!A63) * (model_log!H:H=SUMMARY!B63) * (model_log!G:G=SUMMARY!C63) * (model_log!C:C=SUMMARY!D63) * (model_log!D:D=SUMMARY!E63), model_log!L:L)</f>
        <v>0.55000000000000004</v>
      </c>
      <c r="G63" cm="1">
        <f t="array" ref="G63">_xlfn.XLOOKUP(1, (model_log!F:F=SUMMARY!A63) * (model_log!H:H=SUMMARY!B63) * (model_log!G:G=SUMMARY!C63) * (model_log!C:C=SUMMARY!D63) * (model_log!D:D=SUMMARY!E63), model_log!Q:Q)</f>
        <v>0.45229999999999998</v>
      </c>
      <c r="H63" s="32">
        <f>F65</f>
        <v>0.47</v>
      </c>
      <c r="I63" s="32">
        <f>G65</f>
        <v>0.35389999999999999</v>
      </c>
    </row>
    <row r="64" spans="1:9" x14ac:dyDescent="0.35">
      <c r="A64" s="22">
        <v>0.05</v>
      </c>
      <c r="B64" t="b">
        <v>0</v>
      </c>
      <c r="C64">
        <v>3</v>
      </c>
      <c r="D64">
        <v>200</v>
      </c>
      <c r="E64" s="15">
        <v>30</v>
      </c>
      <c r="F64" cm="1">
        <f t="array" ref="F64">_xlfn.XLOOKUP(1, (model_log!F:F=SUMMARY!A64) * (model_log!H:H=SUMMARY!B64) * (model_log!G:G=SUMMARY!C64) * (model_log!C:C=SUMMARY!D64) * (model_log!D:D=SUMMARY!E64), model_log!L:L)</f>
        <v>0.48</v>
      </c>
      <c r="G64" cm="1">
        <f t="array" ref="G64">_xlfn.XLOOKUP(1, (model_log!F:F=SUMMARY!A64) * (model_log!H:H=SUMMARY!B64) * (model_log!G:G=SUMMARY!C64) * (model_log!C:C=SUMMARY!D64) * (model_log!D:D=SUMMARY!E64), model_log!Q:Q)</f>
        <v>0.3876</v>
      </c>
      <c r="H64" s="32"/>
      <c r="I64" s="32"/>
    </row>
    <row r="65" spans="1:9" ht="15" thickBot="1" x14ac:dyDescent="0.4">
      <c r="A65" s="22">
        <v>0.05</v>
      </c>
      <c r="B65" t="b">
        <v>0</v>
      </c>
      <c r="C65">
        <v>3</v>
      </c>
      <c r="D65">
        <v>200</v>
      </c>
      <c r="E65" s="15">
        <v>40</v>
      </c>
      <c r="F65" s="30" cm="1">
        <f t="array" ref="F65">_xlfn.XLOOKUP(1, (model_log!F:F=SUMMARY!A65) * (model_log!H:H=SUMMARY!B65) * (model_log!G:G=SUMMARY!C65) * (model_log!C:C=SUMMARY!D65) * (model_log!D:D=SUMMARY!E65), model_log!L:L)</f>
        <v>0.47</v>
      </c>
      <c r="G65" s="31" cm="1">
        <f t="array" ref="G65">_xlfn.XLOOKUP(1, (model_log!F:F=SUMMARY!A65) * (model_log!H:H=SUMMARY!B65) * (model_log!G:G=SUMMARY!C65) * (model_log!C:C=SUMMARY!D65) * (model_log!D:D=SUMMARY!E65), model_log!Q:Q)</f>
        <v>0.35389999999999999</v>
      </c>
      <c r="H65" s="32"/>
      <c r="I65" s="32"/>
    </row>
    <row r="66" spans="1:9" x14ac:dyDescent="0.35">
      <c r="A66" s="22">
        <v>0.05</v>
      </c>
      <c r="B66" t="b">
        <v>0</v>
      </c>
      <c r="C66">
        <v>3</v>
      </c>
      <c r="D66">
        <v>300</v>
      </c>
      <c r="E66" s="15">
        <v>20</v>
      </c>
      <c r="F66" t="e" cm="1">
        <f t="array" ref="F66">_xlfn.XLOOKUP(1, (model_log!F:F=SUMMARY!A66) * (model_log!H:H=SUMMARY!B66) * (model_log!G:G=SUMMARY!C66) * (model_log!C:C=SUMMARY!D66) * (model_log!D:D=SUMMARY!E66), model_log!L:L)</f>
        <v>#N/A</v>
      </c>
      <c r="G66" t="e" cm="1">
        <f t="array" ref="G66">_xlfn.XLOOKUP(1, (model_log!F:F=SUMMARY!A66) * (model_log!H:H=SUMMARY!B66) * (model_log!G:G=SUMMARY!C66) * (model_log!C:C=SUMMARY!D66) * (model_log!D:D=SUMMARY!E66), model_log!Q:Q)</f>
        <v>#N/A</v>
      </c>
      <c r="H66" s="32"/>
      <c r="I66" s="32"/>
    </row>
    <row r="67" spans="1:9" x14ac:dyDescent="0.35">
      <c r="A67" s="22">
        <v>0.05</v>
      </c>
      <c r="B67" t="b">
        <v>0</v>
      </c>
      <c r="C67">
        <v>3</v>
      </c>
      <c r="D67">
        <v>300</v>
      </c>
      <c r="E67" s="15">
        <v>30</v>
      </c>
      <c r="F67" t="e" cm="1">
        <f t="array" ref="F67">_xlfn.XLOOKUP(1, (model_log!F:F=SUMMARY!A67) * (model_log!H:H=SUMMARY!B67) * (model_log!G:G=SUMMARY!C67) * (model_log!C:C=SUMMARY!D67) * (model_log!D:D=SUMMARY!E67), model_log!L:L)</f>
        <v>#N/A</v>
      </c>
      <c r="G67" t="e" cm="1">
        <f t="array" ref="G67">_xlfn.XLOOKUP(1, (model_log!F:F=SUMMARY!A67) * (model_log!H:H=SUMMARY!B67) * (model_log!G:G=SUMMARY!C67) * (model_log!C:C=SUMMARY!D67) * (model_log!D:D=SUMMARY!E67), model_log!Q:Q)</f>
        <v>#N/A</v>
      </c>
      <c r="H67" s="32"/>
      <c r="I67" s="32"/>
    </row>
    <row r="68" spans="1:9" ht="15" thickBot="1" x14ac:dyDescent="0.4">
      <c r="A68" s="29">
        <v>0.05</v>
      </c>
      <c r="B68" s="12" t="b">
        <v>0</v>
      </c>
      <c r="C68" s="12">
        <v>3</v>
      </c>
      <c r="D68" s="12">
        <v>300</v>
      </c>
      <c r="E68" s="18">
        <v>40</v>
      </c>
      <c r="F68" s="30" t="e" cm="1">
        <f t="array" ref="F68">_xlfn.XLOOKUP(1, (model_log!F:F=SUMMARY!A68) * (model_log!H:H=SUMMARY!B68) * (model_log!G:G=SUMMARY!C68) * (model_log!C:C=SUMMARY!D68) * (model_log!D:D=SUMMARY!E68), model_log!L:L)</f>
        <v>#N/A</v>
      </c>
      <c r="G68" s="31" t="e" cm="1">
        <f t="array" ref="G68">_xlfn.XLOOKUP(1, (model_log!F:F=SUMMARY!A68) * (model_log!H:H=SUMMARY!B68) * (model_log!G:G=SUMMARY!C68) * (model_log!C:C=SUMMARY!D68) * (model_log!D:D=SUMMARY!E68), model_log!Q:Q)</f>
        <v>#N/A</v>
      </c>
      <c r="H68" s="32"/>
      <c r="I68" s="32"/>
    </row>
    <row r="69" spans="1:9" x14ac:dyDescent="0.35">
      <c r="A69" s="22">
        <v>0.05</v>
      </c>
      <c r="B69" t="b">
        <v>0</v>
      </c>
      <c r="C69">
        <v>4</v>
      </c>
      <c r="D69">
        <v>200</v>
      </c>
      <c r="E69" s="15">
        <v>20</v>
      </c>
      <c r="F69" cm="1">
        <f t="array" ref="F69">_xlfn.XLOOKUP(1, (model_log!F:F=SUMMARY!A69) * (model_log!H:H=SUMMARY!B69) * (model_log!G:G=SUMMARY!C69) * (model_log!C:C=SUMMARY!D69) * (model_log!D:D=SUMMARY!E69), model_log!L:L)</f>
        <v>0.41</v>
      </c>
      <c r="G69" cm="1">
        <f t="array" ref="G69">_xlfn.XLOOKUP(1, (model_log!F:F=SUMMARY!A69) * (model_log!H:H=SUMMARY!B69) * (model_log!G:G=SUMMARY!C69) * (model_log!C:C=SUMMARY!D69) * (model_log!D:D=SUMMARY!E69), model_log!Q:Q)</f>
        <v>0.28189999999999998</v>
      </c>
      <c r="H69" s="34">
        <f>F69</f>
        <v>0.41</v>
      </c>
      <c r="I69" s="34">
        <f>G69</f>
        <v>0.28189999999999998</v>
      </c>
    </row>
    <row r="70" spans="1:9" x14ac:dyDescent="0.35">
      <c r="A70" s="22">
        <v>0.05</v>
      </c>
      <c r="B70" t="b">
        <v>0</v>
      </c>
      <c r="C70">
        <v>4</v>
      </c>
      <c r="D70">
        <v>200</v>
      </c>
      <c r="E70" s="15">
        <v>30</v>
      </c>
      <c r="F70" cm="1">
        <f t="array" ref="F70">_xlfn.XLOOKUP(1, (model_log!F:F=SUMMARY!A70) * (model_log!H:H=SUMMARY!B70) * (model_log!G:G=SUMMARY!C70) * (model_log!C:C=SUMMARY!D70) * (model_log!D:D=SUMMARY!E70), model_log!L:L)</f>
        <v>0.49</v>
      </c>
      <c r="G70" cm="1">
        <f t="array" ref="G70">_xlfn.XLOOKUP(1, (model_log!F:F=SUMMARY!A70) * (model_log!H:H=SUMMARY!B70) * (model_log!G:G=SUMMARY!C70) * (model_log!C:C=SUMMARY!D70) * (model_log!D:D=SUMMARY!E70), model_log!Q:Q)</f>
        <v>0.35680000000000001</v>
      </c>
      <c r="H70" s="34"/>
      <c r="I70" s="34"/>
    </row>
    <row r="71" spans="1:9" ht="15" thickBot="1" x14ac:dyDescent="0.4">
      <c r="A71" s="22">
        <v>0.05</v>
      </c>
      <c r="B71" t="b">
        <v>0</v>
      </c>
      <c r="C71">
        <v>4</v>
      </c>
      <c r="D71">
        <v>200</v>
      </c>
      <c r="E71" s="15">
        <v>40</v>
      </c>
      <c r="F71" s="30" cm="1">
        <f t="array" ref="F71">_xlfn.XLOOKUP(1, (model_log!F:F=SUMMARY!A71) * (model_log!H:H=SUMMARY!B71) * (model_log!G:G=SUMMARY!C71) * (model_log!C:C=SUMMARY!D71) * (model_log!D:D=SUMMARY!E71), model_log!L:L)</f>
        <v>0.48</v>
      </c>
      <c r="G71" s="31" cm="1">
        <f t="array" ref="G71">_xlfn.XLOOKUP(1, (model_log!F:F=SUMMARY!A71) * (model_log!H:H=SUMMARY!B71) * (model_log!G:G=SUMMARY!C71) * (model_log!C:C=SUMMARY!D71) * (model_log!D:D=SUMMARY!E71), model_log!Q:Q)</f>
        <v>0.32669999999999999</v>
      </c>
      <c r="H71" s="34"/>
      <c r="I71" s="34"/>
    </row>
    <row r="72" spans="1:9" x14ac:dyDescent="0.35">
      <c r="A72" s="22">
        <v>0.05</v>
      </c>
      <c r="B72" t="b">
        <v>0</v>
      </c>
      <c r="C72">
        <v>4</v>
      </c>
      <c r="D72">
        <v>300</v>
      </c>
      <c r="E72" s="15">
        <v>20</v>
      </c>
      <c r="F72" t="e" cm="1">
        <f t="array" ref="F72">_xlfn.XLOOKUP(1, (model_log!F:F=SUMMARY!A72) * (model_log!H:H=SUMMARY!B72) * (model_log!G:G=SUMMARY!C72) * (model_log!C:C=SUMMARY!D72) * (model_log!D:D=SUMMARY!E72), model_log!L:L)</f>
        <v>#N/A</v>
      </c>
      <c r="G72" t="e" cm="1">
        <f t="array" ref="G72">_xlfn.XLOOKUP(1, (model_log!F:F=SUMMARY!A72) * (model_log!H:H=SUMMARY!B72) * (model_log!G:G=SUMMARY!C72) * (model_log!C:C=SUMMARY!D72) * (model_log!D:D=SUMMARY!E72), model_log!Q:Q)</f>
        <v>#N/A</v>
      </c>
      <c r="H72" s="32"/>
      <c r="I72" s="32"/>
    </row>
    <row r="73" spans="1:9" x14ac:dyDescent="0.35">
      <c r="A73" s="22">
        <v>0.05</v>
      </c>
      <c r="B73" t="b">
        <v>0</v>
      </c>
      <c r="C73">
        <v>4</v>
      </c>
      <c r="D73">
        <v>300</v>
      </c>
      <c r="E73" s="15">
        <v>30</v>
      </c>
      <c r="F73" t="e" cm="1">
        <f t="array" ref="F73">_xlfn.XLOOKUP(1, (model_log!F:F=SUMMARY!A73) * (model_log!H:H=SUMMARY!B73) * (model_log!G:G=SUMMARY!C73) * (model_log!C:C=SUMMARY!D73) * (model_log!D:D=SUMMARY!E73), model_log!L:L)</f>
        <v>#N/A</v>
      </c>
      <c r="G73" t="e" cm="1">
        <f t="array" ref="G73">_xlfn.XLOOKUP(1, (model_log!F:F=SUMMARY!A73) * (model_log!H:H=SUMMARY!B73) * (model_log!G:G=SUMMARY!C73) * (model_log!C:C=SUMMARY!D73) * (model_log!D:D=SUMMARY!E73), model_log!Q:Q)</f>
        <v>#N/A</v>
      </c>
      <c r="H73" s="32"/>
      <c r="I73" s="32"/>
    </row>
    <row r="74" spans="1:9" ht="15" thickBot="1" x14ac:dyDescent="0.4">
      <c r="A74" s="21">
        <v>0.05</v>
      </c>
      <c r="B74" s="19" t="b">
        <v>0</v>
      </c>
      <c r="C74" s="19">
        <v>4</v>
      </c>
      <c r="D74" s="19">
        <v>300</v>
      </c>
      <c r="E74" s="20">
        <v>40</v>
      </c>
      <c r="F74" t="e" cm="1">
        <f t="array" ref="F74">_xlfn.XLOOKUP(1, (model_log!F:F=SUMMARY!A74) * (model_log!H:H=SUMMARY!B74) * (model_log!G:G=SUMMARY!C74) * (model_log!C:C=SUMMARY!D74) * (model_log!D:D=SUMMARY!E74), model_log!L:L)</f>
        <v>#N/A</v>
      </c>
      <c r="G74" t="e" cm="1">
        <f t="array" ref="G74">_xlfn.XLOOKUP(1, (model_log!F:F=SUMMARY!A74) * (model_log!H:H=SUMMARY!B74) * (model_log!G:G=SUMMARY!C74) * (model_log!C:C=SUMMARY!D74) * (model_log!D:D=SUMMARY!E74), model_log!Q:Q)</f>
        <v>#N/A</v>
      </c>
      <c r="H74" s="32"/>
      <c r="I74" s="32"/>
    </row>
    <row r="75" spans="1:9" ht="15" thickTop="1" x14ac:dyDescent="0.35"/>
  </sheetData>
  <mergeCells count="49">
    <mergeCell ref="H1:I1"/>
    <mergeCell ref="H36:H38"/>
    <mergeCell ref="H3:H5"/>
    <mergeCell ref="H6:H8"/>
    <mergeCell ref="H9:H11"/>
    <mergeCell ref="H15:H17"/>
    <mergeCell ref="H12:H14"/>
    <mergeCell ref="H18:H20"/>
    <mergeCell ref="H21:H23"/>
    <mergeCell ref="H24:H26"/>
    <mergeCell ref="H27:H29"/>
    <mergeCell ref="H30:H32"/>
    <mergeCell ref="H33:H35"/>
    <mergeCell ref="H72:H74"/>
    <mergeCell ref="H39:H41"/>
    <mergeCell ref="H42:H44"/>
    <mergeCell ref="H45:H47"/>
    <mergeCell ref="H48:H50"/>
    <mergeCell ref="H51:H53"/>
    <mergeCell ref="H54:H56"/>
    <mergeCell ref="H57:H59"/>
    <mergeCell ref="H60:H62"/>
    <mergeCell ref="H63:H65"/>
    <mergeCell ref="H66:H68"/>
    <mergeCell ref="H69:H71"/>
    <mergeCell ref="I45:I47"/>
    <mergeCell ref="I3:I5"/>
    <mergeCell ref="I6:I8"/>
    <mergeCell ref="I9:I11"/>
    <mergeCell ref="I12:I14"/>
    <mergeCell ref="I15:I17"/>
    <mergeCell ref="I18:I20"/>
    <mergeCell ref="I21:I23"/>
    <mergeCell ref="I24:I26"/>
    <mergeCell ref="I27:I29"/>
    <mergeCell ref="I30:I32"/>
    <mergeCell ref="I33:I35"/>
    <mergeCell ref="I36:I38"/>
    <mergeCell ref="I39:I41"/>
    <mergeCell ref="I42:I44"/>
    <mergeCell ref="I66:I68"/>
    <mergeCell ref="I69:I71"/>
    <mergeCell ref="I72:I74"/>
    <mergeCell ref="I48:I50"/>
    <mergeCell ref="I51:I53"/>
    <mergeCell ref="I54:I56"/>
    <mergeCell ref="I57:I59"/>
    <mergeCell ref="I60:I62"/>
    <mergeCell ref="I63:I65"/>
  </mergeCells>
  <conditionalFormatting sqref="A3:A74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3:B74">
    <cfRule type="containsText" dxfId="1" priority="6" operator="containsText" text="true">
      <formula>NOT(ISERROR(SEARCH("true",B3)))</formula>
    </cfRule>
    <cfRule type="containsText" dxfId="0" priority="7" operator="containsText" text="FALSE">
      <formula>NOT(ISERROR(SEARCH("FALSE",B3)))</formula>
    </cfRule>
  </conditionalFormatting>
  <conditionalFormatting sqref="C3:C74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3:D74">
    <cfRule type="colorScale" priority="4">
      <colorScale>
        <cfvo type="min"/>
        <cfvo type="max"/>
        <color rgb="FFFCFCFF"/>
        <color rgb="FF63BE7B"/>
      </colorScale>
    </cfRule>
  </conditionalFormatting>
  <conditionalFormatting sqref="E3:E74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74 I3:I74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74 F3:F74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model_log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Seaney</dc:creator>
  <cp:lastModifiedBy>Darren Seaney</cp:lastModifiedBy>
  <dcterms:created xsi:type="dcterms:W3CDTF">2025-04-30T00:19:20Z</dcterms:created>
  <dcterms:modified xsi:type="dcterms:W3CDTF">2025-05-03T00:58:33Z</dcterms:modified>
</cp:coreProperties>
</file>