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Lessons learned\"/>
    </mc:Choice>
  </mc:AlternateContent>
  <xr:revisionPtr revIDLastSave="0" documentId="13_ncr:1_{9F540FE2-3809-4474-9A91-D18BCEBC7B0F}" xr6:coauthVersionLast="45" xr6:coauthVersionMax="45" xr10:uidLastSave="{00000000-0000-0000-0000-000000000000}"/>
  <bookViews>
    <workbookView xWindow="-120" yWindow="-120" windowWidth="21840" windowHeight="13140" tabRatio="744" firstSheet="5" activeTab="5" xr2:uid="{73AC34B2-BF42-44CF-AB4B-1DCF759304FF}"/>
  </bookViews>
  <sheets>
    <sheet name="Calendar 99" sheetId="8" r:id="rId1"/>
    <sheet name="Planning Tracker" sheetId="1" r:id="rId2"/>
    <sheet name="Capacity Calculation" sheetId="2" r:id="rId3"/>
    <sheet name="Ceremony Time" sheetId="3" r:id="rId4"/>
    <sheet name="Sprint Calendar" sheetId="6" r:id="rId5"/>
    <sheet name="Team" sheetId="5" r:id="rId6"/>
    <sheet name="Sprint Calendar(2)" sheetId="4" r:id="rId7"/>
    <sheet name="Sprint(2) Team" sheetId="10" r:id="rId8"/>
    <sheet name="Sprint(2) Ceremony Time" sheetId="11" r:id="rId9"/>
    <sheet name="Sprint(2) Capacity calculation" sheetId="12" r:id="rId10"/>
    <sheet name="Sprint(2) Planning Tracker" sheetId="13" r:id="rId11"/>
    <sheet name="Sprint(2) Network diagram" sheetId="14" r:id="rId12"/>
    <sheet name="Summary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3" l="1"/>
  <c r="E3" i="13"/>
  <c r="J15" i="13" s="1"/>
  <c r="E4" i="13" l="1"/>
  <c r="F3" i="13"/>
  <c r="D3" i="13"/>
  <c r="C3" i="13"/>
  <c r="B3" i="13"/>
  <c r="O4" i="12"/>
  <c r="O5" i="12"/>
  <c r="O6" i="12"/>
  <c r="O7" i="12"/>
  <c r="O3" i="12"/>
  <c r="N8" i="12"/>
  <c r="M8" i="12"/>
  <c r="L8" i="12"/>
  <c r="K8" i="12"/>
  <c r="J8" i="12"/>
  <c r="I8" i="12"/>
  <c r="H8" i="12"/>
  <c r="G8" i="12"/>
  <c r="F8" i="12"/>
  <c r="E8" i="12"/>
  <c r="D8" i="12"/>
  <c r="M8" i="11"/>
  <c r="M7" i="11"/>
  <c r="M6" i="11"/>
  <c r="M5" i="11"/>
  <c r="M4" i="11"/>
  <c r="E2" i="10"/>
  <c r="E3" i="10"/>
  <c r="E4" i="10"/>
  <c r="E5" i="10"/>
  <c r="E6" i="10"/>
  <c r="D7" i="10"/>
  <c r="O8" i="12" l="1"/>
  <c r="M9" i="11"/>
  <c r="E7" i="10"/>
  <c r="D3" i="1"/>
  <c r="P4" i="2"/>
  <c r="P5" i="2"/>
  <c r="P6" i="2"/>
  <c r="P7" i="2"/>
  <c r="P3" i="2"/>
  <c r="E8" i="2"/>
  <c r="F8" i="2"/>
  <c r="G8" i="2"/>
  <c r="H8" i="2"/>
  <c r="O8" i="2"/>
  <c r="N8" i="2"/>
  <c r="P7" i="12" l="1"/>
  <c r="Q7" i="12" s="1"/>
  <c r="S7" i="12" s="1"/>
  <c r="F2" i="13" s="1"/>
  <c r="P3" i="12"/>
  <c r="P6" i="12"/>
  <c r="Q6" i="12" s="1"/>
  <c r="S6" i="12" s="1"/>
  <c r="P5" i="12"/>
  <c r="Q5" i="12" s="1"/>
  <c r="S5" i="12" s="1"/>
  <c r="D2" i="13" s="1"/>
  <c r="P4" i="12"/>
  <c r="Q4" i="12" s="1"/>
  <c r="S4" i="12" s="1"/>
  <c r="C2" i="13" s="1"/>
  <c r="B3" i="1"/>
  <c r="C3" i="1"/>
  <c r="E3" i="1"/>
  <c r="F3" i="1"/>
  <c r="N6" i="3"/>
  <c r="N5" i="3"/>
  <c r="N4" i="3"/>
  <c r="J14" i="13" l="1"/>
  <c r="K14" i="13" s="1"/>
  <c r="D4" i="13"/>
  <c r="K15" i="13"/>
  <c r="P8" i="12"/>
  <c r="Q3" i="12"/>
  <c r="C4" i="13"/>
  <c r="J13" i="13"/>
  <c r="K13" i="13" s="1"/>
  <c r="F4" i="13"/>
  <c r="J16" i="13"/>
  <c r="K16" i="13" s="1"/>
  <c r="D8" i="2"/>
  <c r="I8" i="2"/>
  <c r="J8" i="2"/>
  <c r="K8" i="2"/>
  <c r="L8" i="2"/>
  <c r="M8" i="2"/>
  <c r="N7" i="3"/>
  <c r="N8" i="3"/>
  <c r="E7" i="5"/>
  <c r="D7" i="5"/>
  <c r="S3" i="12" l="1"/>
  <c r="Q8" i="12"/>
  <c r="P8" i="2"/>
  <c r="N9" i="3"/>
  <c r="S8" i="12" l="1"/>
  <c r="B2" i="13"/>
  <c r="Q7" i="2"/>
  <c r="Q3" i="2"/>
  <c r="Q4" i="2"/>
  <c r="Q6" i="2"/>
  <c r="R6" i="2" s="1"/>
  <c r="T6" i="2" s="1"/>
  <c r="E2" i="1" s="1"/>
  <c r="Q5" i="2"/>
  <c r="R5" i="2"/>
  <c r="T5" i="2" s="1"/>
  <c r="D2" i="1" s="1"/>
  <c r="R4" i="2"/>
  <c r="T4" i="2" s="1"/>
  <c r="C2" i="1" s="1"/>
  <c r="C4" i="1" s="1"/>
  <c r="R7" i="2"/>
  <c r="T7" i="2" s="1"/>
  <c r="F2" i="1" s="1"/>
  <c r="B4" i="13" l="1"/>
  <c r="J12" i="13"/>
  <c r="K12" i="13" s="1"/>
  <c r="F4" i="1"/>
  <c r="J16" i="1"/>
  <c r="K16" i="1" s="1"/>
  <c r="J13" i="1"/>
  <c r="K13" i="1" s="1"/>
  <c r="E4" i="1"/>
  <c r="J15" i="1"/>
  <c r="K15" i="1" s="1"/>
  <c r="R3" i="2"/>
  <c r="Q8" i="2"/>
  <c r="T3" i="2" l="1"/>
  <c r="R8" i="2"/>
  <c r="T8" i="2" l="1"/>
  <c r="B2" i="1"/>
  <c r="B4" i="1" s="1"/>
  <c r="J12" i="1" l="1"/>
  <c r="K12" i="1" s="1"/>
  <c r="D4" i="1"/>
  <c r="J14" i="1"/>
  <c r="K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Shahab Moghadam</author>
  </authors>
  <commentList>
    <comment ref="F17" authorId="0" shapeId="0" xr:uid="{B160F6FC-AA39-48E4-B532-8316D7889550}">
      <text>
        <r>
          <rPr>
            <b/>
            <sz val="9"/>
            <color indexed="81"/>
            <rFont val="Tahoma"/>
          </rPr>
          <t>Shahab Moghadam: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<sst xmlns="http://schemas.openxmlformats.org/spreadsheetml/2006/main" count="1172" uniqueCount="495">
  <si>
    <t>Sohrevardi</t>
  </si>
  <si>
    <t>Nosrat</t>
  </si>
  <si>
    <t>Abdolmaleki</t>
  </si>
  <si>
    <t>Najafi</t>
  </si>
  <si>
    <t>Khamseh</t>
  </si>
  <si>
    <t>Capacity</t>
  </si>
  <si>
    <t>Commited Capacity</t>
  </si>
  <si>
    <t>Available Capacity</t>
  </si>
  <si>
    <t>Story ID</t>
  </si>
  <si>
    <t>Task Break Down</t>
  </si>
  <si>
    <t>Sprint</t>
  </si>
  <si>
    <t>Week1</t>
  </si>
  <si>
    <t>Sprint 1 Calendar</t>
  </si>
  <si>
    <t>شنبه</t>
  </si>
  <si>
    <t>یک شنبه</t>
  </si>
  <si>
    <t>دو شنبه</t>
  </si>
  <si>
    <t>سه شنبه</t>
  </si>
  <si>
    <t>چهارشنبه</t>
  </si>
  <si>
    <t>پنج شنبه</t>
  </si>
  <si>
    <t>Sprint 1</t>
  </si>
  <si>
    <t>Day1</t>
  </si>
  <si>
    <t>Day2</t>
  </si>
  <si>
    <t>Day3</t>
  </si>
  <si>
    <t>Day4</t>
  </si>
  <si>
    <t>Day5</t>
  </si>
  <si>
    <t>Day6</t>
  </si>
  <si>
    <t>Week2</t>
  </si>
  <si>
    <t>Day7</t>
  </si>
  <si>
    <t>Day8</t>
  </si>
  <si>
    <t>Day9</t>
  </si>
  <si>
    <t>Day10</t>
  </si>
  <si>
    <t>1399/03/17</t>
  </si>
  <si>
    <t>1399/03/18</t>
  </si>
  <si>
    <t>1399/03/19</t>
  </si>
  <si>
    <t>1399/03/20</t>
  </si>
  <si>
    <t>1399/03/21</t>
  </si>
  <si>
    <t>1399/03/22</t>
  </si>
  <si>
    <t>Previous Sprint</t>
  </si>
  <si>
    <t>Sprint 2</t>
  </si>
  <si>
    <t>legends</t>
  </si>
  <si>
    <t>Current Sprint</t>
  </si>
  <si>
    <t>Team Member</t>
  </si>
  <si>
    <t>Role</t>
  </si>
  <si>
    <t>Developer</t>
  </si>
  <si>
    <t>% Allocation</t>
  </si>
  <si>
    <t>Hours/Day</t>
  </si>
  <si>
    <t>Hours/Sprint</t>
  </si>
  <si>
    <t>calculating focus factor &amp; final capacity</t>
  </si>
  <si>
    <t>3/17</t>
  </si>
  <si>
    <t>3/18</t>
  </si>
  <si>
    <t>3/19</t>
  </si>
  <si>
    <t>3/20</t>
  </si>
  <si>
    <t>3/21</t>
  </si>
  <si>
    <t>3/22</t>
  </si>
  <si>
    <t>WEEK 1</t>
  </si>
  <si>
    <t>WEEK 2</t>
  </si>
  <si>
    <t>Ceremony Time</t>
  </si>
  <si>
    <t>ceremonies</t>
  </si>
  <si>
    <t>Daily Scrum Call</t>
  </si>
  <si>
    <t>Grooming</t>
  </si>
  <si>
    <t>Sprint Planning -Day 1</t>
  </si>
  <si>
    <t>Sprint review /Demo</t>
  </si>
  <si>
    <t>Retrospective</t>
  </si>
  <si>
    <t>Total Min</t>
  </si>
  <si>
    <t>Minute / Day /Ceremony</t>
  </si>
  <si>
    <t>Focus Factor</t>
  </si>
  <si>
    <t>Final Capacity</t>
  </si>
  <si>
    <t>Total</t>
  </si>
  <si>
    <t>1399/03/28</t>
  </si>
  <si>
    <t>1399/04/18</t>
  </si>
  <si>
    <t>1399/04/10</t>
  </si>
  <si>
    <t>1399/05/18</t>
  </si>
  <si>
    <t>1399/06/08</t>
  </si>
  <si>
    <t>1399/06/09</t>
  </si>
  <si>
    <t>1399/07/17</t>
  </si>
  <si>
    <t>1399/07/26</t>
  </si>
  <si>
    <t>1399/08/04</t>
  </si>
  <si>
    <t>1399/08/18</t>
  </si>
  <si>
    <t>1399/08/13</t>
  </si>
  <si>
    <t>1399/10/28</t>
  </si>
  <si>
    <t>1399/11/22</t>
  </si>
  <si>
    <t>1399/12/07</t>
  </si>
  <si>
    <t>1399/12/21</t>
  </si>
  <si>
    <t>1399/12/30</t>
  </si>
  <si>
    <t>1399/03/23</t>
  </si>
  <si>
    <t>1399/03/24</t>
  </si>
  <si>
    <t>1399/03/25</t>
  </si>
  <si>
    <t>1399/03/26</t>
  </si>
  <si>
    <t>1399/03/27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</si>
  <si>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</si>
  <si>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</si>
  <si>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</si>
  <si>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</si>
  <si>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</si>
  <si>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</si>
  <si>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</si>
  <si>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</si>
  <si>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</si>
  <si>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</si>
  <si>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</si>
  <si>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</si>
  <si>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</si>
  <si>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</si>
  <si>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</si>
  <si>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</si>
  <si>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</si>
  <si>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</si>
  <si>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</si>
  <si>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</si>
  <si>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</si>
  <si>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</si>
  <si>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</si>
  <si>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</si>
  <si>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</si>
  <si>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</si>
  <si>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</si>
  <si>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</si>
  <si>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</si>
  <si>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</si>
  <si>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</si>
  <si>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</si>
  <si>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</si>
  <si>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</si>
  <si>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</si>
  <si>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</si>
  <si>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</si>
  <si>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</si>
  <si>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</si>
  <si>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</si>
  <si>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</si>
  <si>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</si>
  <si>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</si>
  <si>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</si>
  <si>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</si>
  <si>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</si>
  <si>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</si>
  <si>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</si>
  <si>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</si>
  <si>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</si>
  <si>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</si>
  <si>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</si>
  <si>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</si>
  <si>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</si>
  <si>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</si>
  <si>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</si>
  <si>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</si>
  <si>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</si>
  <si>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</si>
  <si>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</si>
  <si>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</si>
  <si>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</si>
  <si>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</si>
  <si>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</si>
  <si>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</si>
  <si>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</si>
  <si>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</si>
  <si>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</si>
  <si>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</si>
  <si>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</si>
  <si>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</si>
  <si>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</si>
  <si>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</si>
  <si>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</si>
  <si>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</si>
  <si>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</si>
  <si>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</si>
  <si>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</si>
  <si>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</si>
  <si>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</si>
  <si>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</si>
  <si>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</si>
  <si>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</si>
  <si>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</si>
  <si>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</si>
  <si>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</si>
  <si>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</si>
  <si>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</si>
  <si>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</si>
  <si>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</si>
  <si>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</si>
  <si>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</si>
  <si>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</si>
  <si>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</si>
  <si>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</si>
  <si>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</si>
  <si>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</si>
  <si>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</si>
  <si>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</si>
  <si>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</si>
  <si>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</si>
  <si>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</si>
  <si>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</si>
  <si>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</si>
  <si>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</si>
  <si>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</si>
  <si>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</si>
  <si>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</si>
  <si>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</si>
  <si>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</si>
  <si>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</si>
  <si>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</si>
  <si>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</si>
  <si>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</si>
  <si>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</si>
  <si>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</si>
  <si>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</si>
  <si>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</si>
  <si>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</si>
  <si>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</si>
  <si>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</si>
  <si>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</si>
  <si>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</si>
  <si>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</si>
  <si>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</si>
  <si>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</si>
  <si>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</si>
  <si>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</si>
  <si>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</si>
  <si>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</si>
  <si>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1399/08/14</t>
  </si>
  <si>
    <t>1399/08/15</t>
  </si>
  <si>
    <t>1399/08/16</t>
  </si>
  <si>
    <t>1399/08/17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</si>
  <si>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</si>
  <si>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</si>
  <si>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</si>
  <si>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</si>
  <si>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</si>
  <si>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</si>
  <si>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</si>
  <si>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</si>
  <si>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</si>
  <si>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</si>
  <si>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</si>
  <si>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</si>
  <si>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</si>
  <si>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</si>
  <si>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</si>
  <si>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</si>
  <si>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</si>
  <si>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</si>
  <si>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</si>
  <si>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</si>
  <si>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</si>
  <si>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</si>
  <si>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</si>
  <si>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</si>
  <si>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</si>
  <si>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</si>
  <si>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</si>
  <si>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</si>
  <si>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</si>
  <si>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</si>
  <si>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</si>
  <si>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</si>
  <si>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</si>
  <si>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</si>
  <si>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</si>
  <si>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</si>
  <si>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</si>
  <si>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</si>
  <si>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</si>
  <si>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</si>
  <si>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</si>
  <si>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</si>
  <si>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</si>
  <si>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</si>
  <si>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</si>
  <si>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</si>
  <si>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</si>
  <si>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</si>
  <si>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</si>
  <si>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</si>
  <si>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</si>
  <si>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</si>
  <si>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</si>
  <si>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</si>
  <si>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</si>
  <si>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</si>
  <si>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</si>
  <si>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</si>
  <si>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</si>
  <si>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</si>
  <si>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</si>
  <si>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</si>
  <si>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</si>
  <si>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</si>
  <si>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</si>
  <si>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</si>
  <si>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</si>
  <si>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</si>
  <si>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</si>
  <si>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</si>
  <si>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</si>
  <si>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</si>
  <si>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</si>
  <si>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</si>
  <si>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</si>
  <si>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</si>
  <si>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</si>
  <si>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</si>
  <si>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</si>
  <si>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</si>
  <si>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</si>
  <si>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</si>
  <si>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</si>
  <si>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</si>
  <si>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</si>
  <si>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</si>
  <si>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</si>
  <si>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</si>
  <si>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</si>
  <si>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</si>
  <si>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</si>
  <si>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</si>
  <si>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</si>
  <si>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</si>
  <si>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</si>
  <si>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</si>
  <si>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</si>
  <si>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</si>
  <si>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</si>
  <si>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</si>
  <si>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</si>
  <si>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</si>
  <si>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</si>
  <si>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</si>
  <si>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</si>
  <si>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</si>
  <si>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</si>
  <si>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</si>
  <si>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</si>
  <si>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</si>
  <si>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</si>
  <si>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</si>
  <si>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</si>
  <si>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</si>
  <si>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</si>
  <si>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</si>
  <si>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</si>
  <si>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</si>
  <si>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</si>
  <si>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</si>
  <si>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</si>
  <si>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</si>
  <si>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</si>
  <si>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</si>
  <si>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</si>
  <si>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</si>
  <si>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</si>
  <si>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چهار شنبه</t>
  </si>
  <si>
    <t>جمعه</t>
  </si>
  <si>
    <t>Day11</t>
  </si>
  <si>
    <t>Day12</t>
  </si>
  <si>
    <t>Day13</t>
  </si>
  <si>
    <t>Day14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</si>
  <si>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</si>
  <si>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</si>
  <si>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</si>
  <si>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</si>
  <si>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</si>
  <si>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</si>
  <si>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</si>
  <si>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</si>
  <si>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</si>
  <si>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</si>
  <si>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</si>
  <si>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</si>
  <si>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</si>
  <si>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</si>
  <si>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</si>
  <si>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</si>
  <si>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</si>
  <si>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</si>
  <si>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</si>
  <si>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</si>
  <si>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</si>
  <si>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</si>
  <si>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</si>
  <si>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</si>
  <si>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</si>
  <si>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</si>
  <si>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</si>
  <si>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</si>
  <si>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</si>
  <si>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</si>
  <si>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</si>
  <si>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</si>
  <si>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</si>
  <si>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</si>
  <si>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</si>
  <si>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</si>
  <si>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</si>
  <si>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</si>
  <si>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</si>
  <si>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</si>
  <si>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</si>
  <si>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</si>
  <si>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</si>
  <si>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</si>
  <si>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</si>
  <si>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</si>
  <si>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</si>
  <si>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</si>
  <si>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</si>
  <si>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</si>
  <si>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</si>
  <si>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</si>
  <si>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</si>
  <si>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</si>
  <si>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</si>
  <si>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</si>
  <si>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</si>
  <si>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</si>
  <si>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</si>
  <si>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</si>
  <si>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</si>
  <si>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</si>
  <si>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</si>
  <si>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Day15</t>
  </si>
  <si>
    <t>Day16</t>
  </si>
  <si>
    <t>Day17</t>
  </si>
  <si>
    <t>Day18</t>
  </si>
  <si>
    <t>3/24</t>
  </si>
  <si>
    <t>3/25</t>
  </si>
  <si>
    <t>3/26</t>
  </si>
  <si>
    <t>3/27</t>
  </si>
  <si>
    <t>3/28</t>
  </si>
  <si>
    <t>3/29</t>
  </si>
  <si>
    <t>Current sprint</t>
  </si>
  <si>
    <t>Sprint 15</t>
  </si>
  <si>
    <t>Sprint 16</t>
  </si>
  <si>
    <t>Sprint 17</t>
  </si>
  <si>
    <t>Sprint 18</t>
  </si>
  <si>
    <t>Sprint 19</t>
  </si>
  <si>
    <t>Sprint 20</t>
  </si>
  <si>
    <t>ATA-20</t>
  </si>
  <si>
    <t>ATA-25</t>
  </si>
  <si>
    <t>ATA-16</t>
  </si>
  <si>
    <t>ATA-21</t>
  </si>
  <si>
    <t>ATA-19</t>
  </si>
  <si>
    <t>ATA-18</t>
  </si>
  <si>
    <t>ATA-14</t>
  </si>
  <si>
    <t>ATA-22</t>
  </si>
  <si>
    <t>ATA-26</t>
  </si>
  <si>
    <t>ATA-24</t>
  </si>
  <si>
    <t>ATA-12</t>
  </si>
  <si>
    <t>ATA-11</t>
  </si>
  <si>
    <t>ATA-13</t>
  </si>
  <si>
    <t>ATA-30</t>
  </si>
  <si>
    <t>Sprint 2 Calendar</t>
  </si>
  <si>
    <t>04/01</t>
  </si>
  <si>
    <t>04/02</t>
  </si>
  <si>
    <t>04/03</t>
  </si>
  <si>
    <t>04/04</t>
  </si>
  <si>
    <t>04/05</t>
  </si>
  <si>
    <t>04/07</t>
  </si>
  <si>
    <t>04/08</t>
  </si>
  <si>
    <t>04/09</t>
  </si>
  <si>
    <t>04/10</t>
  </si>
  <si>
    <t>04/11</t>
  </si>
  <si>
    <t>04/12</t>
  </si>
  <si>
    <t>4/01</t>
  </si>
  <si>
    <t>4/02</t>
  </si>
  <si>
    <t>4/03</t>
  </si>
  <si>
    <t>4/04</t>
  </si>
  <si>
    <t>4/05</t>
  </si>
  <si>
    <t>4/07</t>
  </si>
  <si>
    <t>4/08</t>
  </si>
  <si>
    <t>4/09</t>
  </si>
  <si>
    <t>4/10</t>
  </si>
  <si>
    <t>4/11</t>
  </si>
  <si>
    <t>4/12</t>
  </si>
  <si>
    <t>0.00.00</t>
  </si>
  <si>
    <t>ATA-54 Front comment &amp; like &amp; dislike</t>
  </si>
  <si>
    <t>ATA-52 Backend series</t>
  </si>
  <si>
    <t>ATA-51 Front VOD categories</t>
  </si>
  <si>
    <t>ATA-50 Backend VOD categories</t>
  </si>
  <si>
    <t>ATA-49 Backend calculate discount</t>
  </si>
  <si>
    <t>ATA-48 Front VOD Metadata</t>
  </si>
  <si>
    <t>ATA-47 Backend VOD Metadata</t>
  </si>
  <si>
    <t>ATA-46 Backend Captcha</t>
  </si>
  <si>
    <t>ATA-43 backend vod comment</t>
  </si>
  <si>
    <t>ATA-41 Back office R&amp;D</t>
  </si>
  <si>
    <t>ATA-39 VideoJS VTT Support</t>
  </si>
  <si>
    <t>ATA-37 videojs multi Audio Tracks</t>
  </si>
  <si>
    <t>ATA-36 subtitle suport with videojs</t>
  </si>
  <si>
    <t>ATA-35 replace videojs with old video player</t>
  </si>
  <si>
    <t>ATA-32 Front IPG factor</t>
  </si>
  <si>
    <t>ATA-23 backend child lock(PGAA)</t>
  </si>
  <si>
    <t>ATA-15 thumbnail</t>
  </si>
  <si>
    <t>ATA-10 AES128 TS</t>
  </si>
  <si>
    <t>ATA-9 Quality management</t>
  </si>
  <si>
    <t>ATA-4 responsive-menu-footer</t>
  </si>
  <si>
    <t>ATA-3 Front user profile with PGAA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</si>
</sst>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2"/>
      <color theme="1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theme="5" tint="0.39997558519241921"/>
      </left>
      <right style="thin">
        <color indexed="64"/>
      </right>
      <top/>
      <bottom/>
      <diagonal/>
    </border>
    <border>
      <left style="thin">
        <color theme="5" tint="0.3999755851924192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4" fillId="2" borderId="3" xfId="0" applyFont="1" applyFill="1" applyBorder="1"/>
    <xf numFmtId="0" fontId="0" fillId="0" borderId="5" xfId="0" applyBorder="1"/>
    <xf numFmtId="0" fontId="3" fillId="5" borderId="5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" xfId="0" applyBorder="1"/>
    <xf numFmtId="0" fontId="0" fillId="0" borderId="7" xfId="0" applyBorder="1"/>
    <xf numFmtId="0" fontId="5" fillId="0" borderId="0" xfId="0" applyFont="1" applyAlignment="1">
      <alignment horizontal="center" vertical="center" textRotation="90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0" borderId="0" xfId="0" applyAlignment="1">
      <alignment horizontal="right" readingOrder="2"/>
    </xf>
    <xf numFmtId="0" fontId="0" fillId="0" borderId="4" xfId="0" applyBorder="1"/>
    <xf numFmtId="0" fontId="1" fillId="8" borderId="1" xfId="0" applyFont="1" applyFill="1" applyBorder="1"/>
    <xf numFmtId="0" fontId="0" fillId="0" borderId="13" xfId="0" applyFont="1" applyBorder="1"/>
    <xf numFmtId="0" fontId="0" fillId="0" borderId="8" xfId="0" applyBorder="1" applyAlignment="1"/>
    <xf numFmtId="49" fontId="0" fillId="0" borderId="0" xfId="0" applyNumberFormat="1" applyAlignment="1">
      <alignment horizontal="center" vertical="center"/>
    </xf>
    <xf numFmtId="9" fontId="0" fillId="0" borderId="14" xfId="0" applyNumberFormat="1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9" fontId="0" fillId="5" borderId="0" xfId="0" applyNumberFormat="1" applyFill="1" applyAlignment="1">
      <alignment horizontal="center"/>
    </xf>
    <xf numFmtId="49" fontId="0" fillId="12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0" fontId="5" fillId="0" borderId="0" xfId="0" applyFont="1" applyAlignment="1">
      <alignment vertical="center" textRotation="90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10" fontId="0" fillId="0" borderId="16" xfId="0" applyNumberFormat="1" applyBorder="1"/>
    <xf numFmtId="9" fontId="0" fillId="0" borderId="17" xfId="0" applyNumberFormat="1" applyBorder="1"/>
    <xf numFmtId="10" fontId="0" fillId="0" borderId="18" xfId="0" applyNumberFormat="1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17" xfId="0" applyBorder="1"/>
    <xf numFmtId="0" fontId="4" fillId="2" borderId="16" xfId="0" applyFont="1" applyFill="1" applyBorder="1"/>
    <xf numFmtId="0" fontId="4" fillId="2" borderId="21" xfId="0" applyFont="1" applyFill="1" applyBorder="1"/>
    <xf numFmtId="0" fontId="0" fillId="0" borderId="22" xfId="0" applyBorder="1"/>
    <xf numFmtId="0" fontId="0" fillId="15" borderId="22" xfId="0" applyFill="1" applyBorder="1"/>
    <xf numFmtId="0" fontId="0" fillId="13" borderId="22" xfId="0" applyFill="1" applyBorder="1"/>
    <xf numFmtId="0" fontId="0" fillId="0" borderId="1" xfId="0" applyBorder="1" applyAlignment="1">
      <alignment horizontal="center"/>
    </xf>
    <xf numFmtId="164" fontId="3" fillId="10" borderId="0" xfId="0" applyNumberFormat="1" applyFont="1" applyFill="1" applyAlignment="1">
      <alignment horizontal="center" vertical="center"/>
    </xf>
    <xf numFmtId="164" fontId="0" fillId="11" borderId="0" xfId="0" applyNumberFormat="1" applyFill="1" applyAlignment="1">
      <alignment horizontal="center" vertical="center"/>
    </xf>
    <xf numFmtId="164" fontId="0" fillId="1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4" xfId="0" applyNumberFormat="1" applyFont="1" applyBorder="1"/>
    <xf numFmtId="164" fontId="0" fillId="6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 textRotation="90"/>
    </xf>
    <xf numFmtId="164" fontId="0" fillId="17" borderId="0" xfId="0" applyNumberFormat="1" applyFill="1" applyBorder="1" applyAlignment="1">
      <alignment horizontal="center" vertical="center"/>
    </xf>
    <xf numFmtId="164" fontId="0" fillId="18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readingOrder="1"/>
    </xf>
    <xf numFmtId="0" fontId="0" fillId="0" borderId="0" xfId="0" applyBorder="1" applyAlignment="1">
      <alignment horizontal="left" readingOrder="1"/>
    </xf>
    <xf numFmtId="0" fontId="0" fillId="0" borderId="8" xfId="0" applyBorder="1" applyAlignment="1">
      <alignment horizontal="left" readingOrder="1"/>
    </xf>
    <xf numFmtId="0" fontId="4" fillId="2" borderId="3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 vertical="center" textRotation="90"/>
    </xf>
    <xf numFmtId="0" fontId="7" fillId="6" borderId="24" xfId="0" applyFont="1" applyFill="1" applyBorder="1" applyAlignment="1">
      <alignment horizontal="center" vertical="center" textRotation="90"/>
    </xf>
    <xf numFmtId="0" fontId="7" fillId="6" borderId="25" xfId="0" applyFont="1" applyFill="1" applyBorder="1" applyAlignment="1">
      <alignment horizontal="center" vertical="center" textRotation="90"/>
    </xf>
    <xf numFmtId="0" fontId="9" fillId="16" borderId="5" xfId="0" applyFont="1" applyFill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12" borderId="11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164" fontId="0" fillId="0" borderId="0" xfId="0" applyNumberFormat="1"/>
    <xf numFmtId="20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8"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06BDB-A267-4CAF-8C94-D060350271B4}" name="Table1" displayName="Table1" ref="A1:E7" totalsRowCount="1" headerRowDxfId="27" headerRowBorderDxfId="26" tableBorderDxfId="25" totalsRowBorderDxfId="24">
  <autoFilter ref="A1:E6" xr:uid="{5BFEDE11-5B3B-4016-B8B3-07B4B4DA0488}"/>
  <tableColumns count="5">
    <tableColumn id="1" xr3:uid="{37301EF1-D82D-4ADA-94E2-5CF95CEBA7D2}" name="Team Member" dataDxfId="23" totalsRowDxfId="22"/>
    <tableColumn id="2" xr3:uid="{08322DA2-3089-4D49-93CB-D5E9A2DA1593}" name="Role" dataDxfId="21" totalsRowDxfId="20"/>
    <tableColumn id="3" xr3:uid="{2450F7BE-3FDE-4801-9BEA-1A6AA55B17EB}" name="% Allocation" dataDxfId="19" totalsRowDxfId="18"/>
    <tableColumn id="4" xr3:uid="{03F1F975-98B3-4FF9-B70D-6A8C29EA878A}" name="Hours/Day" totalsRowFunction="custom" dataDxfId="17" totalsRowDxfId="16">
      <totalsRowFormula>SUM(D2:D6)</totalsRowFormula>
    </tableColumn>
    <tableColumn id="5" xr3:uid="{CFE622F2-1975-4CD8-99C8-A417B6DD5528}" name="Hours/Sprint" totalsRowFunction="custom" dataDxfId="15" totalsRowDxfId="14">
      <totalsRowFormula>SUM(E2:E6)</totalsRow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89C96-8C87-44C3-AC43-BECA7E824B5B}" name="Table13" displayName="Table13" ref="A1:E7" totalsRowCount="1" headerRowDxfId="13" headerRowBorderDxfId="12" tableBorderDxfId="11" totalsRowBorderDxfId="10">
  <autoFilter ref="A1:E6" xr:uid="{FA89EC9A-1644-48AE-823C-A4ACBC59BDE3}"/>
  <tableColumns count="5">
    <tableColumn id="1" xr3:uid="{AF6B4A64-C5A3-42CA-8123-FDBB35947711}" name="Team Member" dataDxfId="9" totalsRowDxfId="8"/>
    <tableColumn id="2" xr3:uid="{89BF9E41-8C54-465F-8584-F6A1D8ED584D}" name="Role" dataDxfId="7" totalsRowDxfId="6"/>
    <tableColumn id="3" xr3:uid="{70F4A2DD-E595-4D32-9DED-A5EFC09E05D3}" name="% Allocation" dataDxfId="5" totalsRowDxfId="4"/>
    <tableColumn id="4" xr3:uid="{70AF8BE6-95F9-4AFF-B03B-9FAC211E46DC}" name="Hours/Day" totalsRowFunction="custom" dataDxfId="3" totalsRowDxfId="2">
      <totalsRowFormula>SUM(D2:D6)</totalsRowFormula>
    </tableColumn>
    <tableColumn id="5" xr3:uid="{EB6E1AFC-A906-4FCA-BA54-ED2030FF9E20}" name="Hours/Sprint" totalsRowFunction="custom" dataDxfId="1" totalsRowDxfId="0">
      <calculatedColumnFormula>ROUNDDOWN( (11*8)*Table13[[#This Row],[% Allocation]],0)</calculatedColumnFormula>
      <totalsRowFormula>SUM(E2:E6)</totalsRow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5162-28BB-417F-9674-B1A706789B08}">
  <dimension ref="A1:F288"/>
  <sheetViews>
    <sheetView topLeftCell="A7" workbookViewId="0">
      <selection activeCell="B17" sqref="B17"/>
    </sheetView>
  </sheetViews>
  <sheetFormatPr defaultRowHeight="15" x14ac:dyDescent="0.25"/>
  <cols>
    <col min="1" max="1" width="10.7109375" bestFit="1" customWidth="1"/>
    <col min="2" max="2" width="8.28515625" bestFit="1" customWidth="1"/>
    <col min="3" max="3" width="6.7109375" bestFit="1" customWidth="1"/>
  </cols>
  <sheetData>
    <row r="1" spans="1:6" ht="15" customHeight="1" x14ac:dyDescent="0.25">
      <c r="A1" s="51" t="s">
        <v>31</v>
      </c>
      <c r="B1" s="51" t="s">
        <v>13</v>
      </c>
      <c r="C1" s="51" t="s">
        <v>27</v>
      </c>
      <c r="D1" s="80" t="s">
        <v>19</v>
      </c>
      <c r="E1" s="84" t="s">
        <v>54</v>
      </c>
      <c r="F1" s="83" t="s">
        <v>429</v>
      </c>
    </row>
    <row r="2" spans="1:6" x14ac:dyDescent="0.25">
      <c r="A2" s="51" t="s">
        <v>32</v>
      </c>
      <c r="B2" s="51" t="s">
        <v>14</v>
      </c>
      <c r="C2" s="51" t="s">
        <v>28</v>
      </c>
      <c r="D2" s="81"/>
      <c r="E2" s="84"/>
      <c r="F2" s="83"/>
    </row>
    <row r="3" spans="1:6" x14ac:dyDescent="0.25">
      <c r="A3" s="51" t="s">
        <v>33</v>
      </c>
      <c r="B3" s="51" t="s">
        <v>15</v>
      </c>
      <c r="C3" s="51" t="s">
        <v>29</v>
      </c>
      <c r="D3" s="81"/>
      <c r="E3" s="84"/>
      <c r="F3" s="83"/>
    </row>
    <row r="4" spans="1:6" x14ac:dyDescent="0.25">
      <c r="A4" s="51" t="s">
        <v>34</v>
      </c>
      <c r="B4" s="51" t="s">
        <v>16</v>
      </c>
      <c r="C4" s="51" t="s">
        <v>30</v>
      </c>
      <c r="D4" s="81"/>
      <c r="E4" s="84"/>
      <c r="F4" s="83"/>
    </row>
    <row r="5" spans="1:6" x14ac:dyDescent="0.25">
      <c r="A5" s="51" t="s">
        <v>35</v>
      </c>
      <c r="B5" s="51" t="s">
        <v>350</v>
      </c>
      <c r="C5" s="51" t="s">
        <v>352</v>
      </c>
      <c r="D5" s="81"/>
      <c r="E5" s="84"/>
      <c r="F5" s="83"/>
    </row>
    <row r="6" spans="1:6" x14ac:dyDescent="0.25">
      <c r="A6" s="51" t="s">
        <v>36</v>
      </c>
      <c r="B6" s="51" t="s">
        <v>18</v>
      </c>
      <c r="C6" s="51" t="s">
        <v>353</v>
      </c>
      <c r="D6" s="81"/>
      <c r="E6" s="84"/>
      <c r="F6" s="83"/>
    </row>
    <row r="7" spans="1:6" x14ac:dyDescent="0.25">
      <c r="A7" s="53" t="s">
        <v>84</v>
      </c>
      <c r="B7" s="53" t="s">
        <v>351</v>
      </c>
      <c r="C7" s="53"/>
      <c r="D7" s="81"/>
      <c r="E7" s="84"/>
      <c r="F7" s="83"/>
    </row>
    <row r="8" spans="1:6" ht="15" customHeight="1" x14ac:dyDescent="0.25">
      <c r="A8" s="51" t="s">
        <v>85</v>
      </c>
      <c r="B8" s="51" t="s">
        <v>13</v>
      </c>
      <c r="C8" s="51" t="s">
        <v>356</v>
      </c>
      <c r="D8" s="81"/>
      <c r="E8" s="84" t="s">
        <v>55</v>
      </c>
      <c r="F8" s="83"/>
    </row>
    <row r="9" spans="1:6" x14ac:dyDescent="0.25">
      <c r="A9" s="51" t="s">
        <v>86</v>
      </c>
      <c r="B9" s="51" t="s">
        <v>14</v>
      </c>
      <c r="C9" s="51" t="s">
        <v>357</v>
      </c>
      <c r="D9" s="81"/>
      <c r="E9" s="84"/>
      <c r="F9" s="83"/>
    </row>
    <row r="10" spans="1:6" x14ac:dyDescent="0.25">
      <c r="A10" s="51" t="s">
        <v>87</v>
      </c>
      <c r="B10" s="51" t="s">
        <v>15</v>
      </c>
      <c r="C10" s="51" t="s">
        <v>358</v>
      </c>
      <c r="D10" s="81"/>
      <c r="E10" s="84"/>
      <c r="F10" s="83"/>
    </row>
    <row r="11" spans="1:6" x14ac:dyDescent="0.25">
      <c r="A11" s="51" t="s">
        <v>88</v>
      </c>
      <c r="B11" s="51" t="s">
        <v>16</v>
      </c>
      <c r="C11" s="51" t="s">
        <v>359</v>
      </c>
      <c r="D11" s="81"/>
      <c r="E11" s="84"/>
      <c r="F11" s="83"/>
    </row>
    <row r="12" spans="1:6" x14ac:dyDescent="0.25">
      <c r="A12" s="52" t="s">
        <v>68</v>
      </c>
      <c r="B12" s="52" t="s">
        <v>350</v>
      </c>
      <c r="C12" s="52" t="s">
        <v>360</v>
      </c>
      <c r="D12" s="81"/>
      <c r="E12" s="84"/>
      <c r="F12" s="83"/>
    </row>
    <row r="13" spans="1:6" x14ac:dyDescent="0.25">
      <c r="A13" s="51" t="s">
        <v>89</v>
      </c>
      <c r="B13" s="51" t="s">
        <v>18</v>
      </c>
      <c r="C13" s="51" t="s">
        <v>361</v>
      </c>
      <c r="D13" s="81"/>
      <c r="E13" s="84"/>
      <c r="F13" s="83"/>
    </row>
    <row r="14" spans="1:6" x14ac:dyDescent="0.25">
      <c r="A14" s="53" t="s">
        <v>90</v>
      </c>
      <c r="B14" s="53" t="s">
        <v>351</v>
      </c>
      <c r="C14" s="53"/>
      <c r="D14" s="82"/>
      <c r="E14" s="84"/>
      <c r="F14" s="83"/>
    </row>
    <row r="15" spans="1:6" ht="15" customHeight="1" x14ac:dyDescent="0.25">
      <c r="A15" s="51" t="s">
        <v>91</v>
      </c>
      <c r="B15" s="51" t="s">
        <v>13</v>
      </c>
      <c r="C15" s="51" t="s">
        <v>362</v>
      </c>
      <c r="D15" s="80" t="s">
        <v>38</v>
      </c>
      <c r="E15" s="84" t="s">
        <v>368</v>
      </c>
    </row>
    <row r="16" spans="1:6" x14ac:dyDescent="0.25">
      <c r="A16" s="51" t="s">
        <v>92</v>
      </c>
      <c r="B16" s="51" t="s">
        <v>14</v>
      </c>
      <c r="C16" s="51" t="s">
        <v>363</v>
      </c>
      <c r="D16" s="81"/>
      <c r="E16" s="84"/>
    </row>
    <row r="17" spans="1:5" x14ac:dyDescent="0.25">
      <c r="A17" s="51" t="s">
        <v>93</v>
      </c>
      <c r="B17" s="51" t="s">
        <v>15</v>
      </c>
      <c r="C17" s="51" t="s">
        <v>364</v>
      </c>
      <c r="D17" s="81"/>
      <c r="E17" s="84"/>
    </row>
    <row r="18" spans="1:5" x14ac:dyDescent="0.25">
      <c r="A18" s="51" t="s">
        <v>94</v>
      </c>
      <c r="B18" s="51" t="s">
        <v>16</v>
      </c>
      <c r="C18" s="51" t="s">
        <v>365</v>
      </c>
      <c r="D18" s="81"/>
      <c r="E18" s="84"/>
    </row>
    <row r="19" spans="1:5" x14ac:dyDescent="0.25">
      <c r="A19" s="51" t="s">
        <v>95</v>
      </c>
      <c r="B19" s="51" t="s">
        <v>350</v>
      </c>
      <c r="C19" s="51" t="s">
        <v>366</v>
      </c>
      <c r="D19" s="81"/>
      <c r="E19" s="84"/>
    </row>
    <row r="20" spans="1:5" x14ac:dyDescent="0.25">
      <c r="A20" s="51" t="s">
        <v>96</v>
      </c>
      <c r="B20" s="51" t="s">
        <v>18</v>
      </c>
      <c r="C20" s="51" t="s">
        <v>367</v>
      </c>
      <c r="D20" s="81"/>
      <c r="E20" s="84"/>
    </row>
    <row r="21" spans="1:5" x14ac:dyDescent="0.25">
      <c r="A21" s="53" t="s">
        <v>97</v>
      </c>
      <c r="B21" s="53" t="s">
        <v>351</v>
      </c>
      <c r="C21" s="53"/>
      <c r="D21" s="81"/>
      <c r="E21" s="84"/>
    </row>
    <row r="22" spans="1:5" ht="15" customHeight="1" x14ac:dyDescent="0.25">
      <c r="A22" s="51" t="s">
        <v>98</v>
      </c>
      <c r="B22" s="51" t="s">
        <v>13</v>
      </c>
      <c r="C22" s="51" t="s">
        <v>354</v>
      </c>
      <c r="D22" s="81"/>
      <c r="E22" s="84" t="s">
        <v>369</v>
      </c>
    </row>
    <row r="23" spans="1:5" x14ac:dyDescent="0.25">
      <c r="A23" s="51" t="s">
        <v>99</v>
      </c>
      <c r="B23" s="51" t="s">
        <v>14</v>
      </c>
      <c r="C23" s="51" t="s">
        <v>355</v>
      </c>
      <c r="D23" s="81"/>
      <c r="E23" s="84"/>
    </row>
    <row r="24" spans="1:5" x14ac:dyDescent="0.25">
      <c r="A24" s="51" t="s">
        <v>100</v>
      </c>
      <c r="B24" s="51" t="s">
        <v>15</v>
      </c>
      <c r="C24" s="51" t="s">
        <v>419</v>
      </c>
      <c r="D24" s="81"/>
      <c r="E24" s="84"/>
    </row>
    <row r="25" spans="1:5" x14ac:dyDescent="0.25">
      <c r="A25" s="51" t="s">
        <v>70</v>
      </c>
      <c r="B25" s="51" t="s">
        <v>16</v>
      </c>
      <c r="C25" s="51" t="s">
        <v>420</v>
      </c>
      <c r="D25" s="81"/>
      <c r="E25" s="84"/>
    </row>
    <row r="26" spans="1:5" x14ac:dyDescent="0.25">
      <c r="A26" s="51" t="s">
        <v>101</v>
      </c>
      <c r="B26" s="51" t="s">
        <v>350</v>
      </c>
      <c r="C26" s="51" t="s">
        <v>421</v>
      </c>
      <c r="D26" s="81"/>
      <c r="E26" s="84"/>
    </row>
    <row r="27" spans="1:5" x14ac:dyDescent="0.25">
      <c r="A27" s="51" t="s">
        <v>102</v>
      </c>
      <c r="B27" s="51" t="s">
        <v>18</v>
      </c>
      <c r="C27" s="51" t="s">
        <v>422</v>
      </c>
      <c r="D27" s="81"/>
      <c r="E27" s="84"/>
    </row>
    <row r="28" spans="1:5" x14ac:dyDescent="0.25">
      <c r="A28" s="53" t="s">
        <v>103</v>
      </c>
      <c r="B28" s="53" t="s">
        <v>351</v>
      </c>
      <c r="C28" s="53"/>
      <c r="D28" s="82"/>
      <c r="E28" s="84"/>
    </row>
    <row r="29" spans="1:5" ht="15" customHeight="1" x14ac:dyDescent="0.25">
      <c r="A29" s="51" t="s">
        <v>104</v>
      </c>
      <c r="B29" s="51" t="s">
        <v>13</v>
      </c>
      <c r="C29" s="51" t="s">
        <v>356</v>
      </c>
      <c r="D29" s="80" t="s">
        <v>407</v>
      </c>
      <c r="E29" s="84" t="s">
        <v>370</v>
      </c>
    </row>
    <row r="30" spans="1:5" x14ac:dyDescent="0.25">
      <c r="A30" s="51" t="s">
        <v>105</v>
      </c>
      <c r="B30" s="51" t="s">
        <v>14</v>
      </c>
      <c r="C30" s="51" t="s">
        <v>357</v>
      </c>
      <c r="D30" s="81"/>
      <c r="E30" s="84"/>
    </row>
    <row r="31" spans="1:5" x14ac:dyDescent="0.25">
      <c r="A31" s="51" t="s">
        <v>106</v>
      </c>
      <c r="B31" s="51" t="s">
        <v>15</v>
      </c>
      <c r="C31" s="51" t="s">
        <v>358</v>
      </c>
      <c r="D31" s="81"/>
      <c r="E31" s="84"/>
    </row>
    <row r="32" spans="1:5" x14ac:dyDescent="0.25">
      <c r="A32" s="51" t="s">
        <v>107</v>
      </c>
      <c r="B32" s="51" t="s">
        <v>16</v>
      </c>
      <c r="C32" s="51" t="s">
        <v>359</v>
      </c>
      <c r="D32" s="81"/>
      <c r="E32" s="84"/>
    </row>
    <row r="33" spans="1:5" x14ac:dyDescent="0.25">
      <c r="A33" s="51" t="s">
        <v>69</v>
      </c>
      <c r="B33" s="51" t="s">
        <v>350</v>
      </c>
      <c r="C33" s="51" t="s">
        <v>360</v>
      </c>
      <c r="D33" s="81"/>
      <c r="E33" s="84"/>
    </row>
    <row r="34" spans="1:5" x14ac:dyDescent="0.25">
      <c r="A34" s="51" t="s">
        <v>108</v>
      </c>
      <c r="B34" s="51" t="s">
        <v>18</v>
      </c>
      <c r="C34" s="51" t="s">
        <v>361</v>
      </c>
      <c r="D34" s="81"/>
      <c r="E34" s="84"/>
    </row>
    <row r="35" spans="1:5" x14ac:dyDescent="0.25">
      <c r="A35" s="53" t="s">
        <v>109</v>
      </c>
      <c r="B35" s="53" t="s">
        <v>351</v>
      </c>
      <c r="C35" s="53"/>
      <c r="D35" s="81"/>
      <c r="E35" s="84"/>
    </row>
    <row r="36" spans="1:5" ht="15" customHeight="1" x14ac:dyDescent="0.25">
      <c r="A36" s="51" t="s">
        <v>110</v>
      </c>
      <c r="B36" s="51" t="s">
        <v>13</v>
      </c>
      <c r="C36" s="51" t="s">
        <v>362</v>
      </c>
      <c r="D36" s="81"/>
      <c r="E36" s="84" t="s">
        <v>371</v>
      </c>
    </row>
    <row r="37" spans="1:5" x14ac:dyDescent="0.25">
      <c r="A37" s="51" t="s">
        <v>111</v>
      </c>
      <c r="B37" s="51" t="s">
        <v>14</v>
      </c>
      <c r="C37" s="51" t="s">
        <v>363</v>
      </c>
      <c r="D37" s="81"/>
      <c r="E37" s="84"/>
    </row>
    <row r="38" spans="1:5" x14ac:dyDescent="0.25">
      <c r="A38" s="51" t="s">
        <v>112</v>
      </c>
      <c r="B38" s="51" t="s">
        <v>15</v>
      </c>
      <c r="C38" s="51" t="s">
        <v>364</v>
      </c>
      <c r="D38" s="81"/>
      <c r="E38" s="84"/>
    </row>
    <row r="39" spans="1:5" x14ac:dyDescent="0.25">
      <c r="A39" s="51" t="s">
        <v>113</v>
      </c>
      <c r="B39" s="51" t="s">
        <v>16</v>
      </c>
      <c r="C39" s="51" t="s">
        <v>365</v>
      </c>
      <c r="D39" s="81"/>
      <c r="E39" s="84"/>
    </row>
    <row r="40" spans="1:5" x14ac:dyDescent="0.25">
      <c r="A40" s="51" t="s">
        <v>114</v>
      </c>
      <c r="B40" s="51" t="s">
        <v>350</v>
      </c>
      <c r="C40" s="51" t="s">
        <v>366</v>
      </c>
      <c r="D40" s="81"/>
      <c r="E40" s="84"/>
    </row>
    <row r="41" spans="1:5" x14ac:dyDescent="0.25">
      <c r="A41" s="51" t="s">
        <v>115</v>
      </c>
      <c r="B41" s="51" t="s">
        <v>18</v>
      </c>
      <c r="C41" s="51" t="s">
        <v>367</v>
      </c>
      <c r="D41" s="81"/>
      <c r="E41" s="84"/>
    </row>
    <row r="42" spans="1:5" x14ac:dyDescent="0.25">
      <c r="A42" s="53" t="s">
        <v>116</v>
      </c>
      <c r="B42" s="53" t="s">
        <v>351</v>
      </c>
      <c r="C42" s="53"/>
      <c r="D42" s="82"/>
      <c r="E42" s="84"/>
    </row>
    <row r="43" spans="1:5" ht="15" customHeight="1" x14ac:dyDescent="0.25">
      <c r="A43" s="51" t="s">
        <v>117</v>
      </c>
      <c r="B43" s="51" t="s">
        <v>13</v>
      </c>
      <c r="C43" s="51" t="s">
        <v>354</v>
      </c>
      <c r="D43" s="80" t="s">
        <v>408</v>
      </c>
      <c r="E43" s="84" t="s">
        <v>372</v>
      </c>
    </row>
    <row r="44" spans="1:5" x14ac:dyDescent="0.25">
      <c r="A44" s="51" t="s">
        <v>118</v>
      </c>
      <c r="B44" s="51" t="s">
        <v>14</v>
      </c>
      <c r="C44" s="51" t="s">
        <v>355</v>
      </c>
      <c r="D44" s="81"/>
      <c r="E44" s="84"/>
    </row>
    <row r="45" spans="1:5" x14ac:dyDescent="0.25">
      <c r="A45" s="51" t="s">
        <v>119</v>
      </c>
      <c r="B45" s="51" t="s">
        <v>15</v>
      </c>
      <c r="C45" s="51" t="s">
        <v>419</v>
      </c>
      <c r="D45" s="81"/>
      <c r="E45" s="84"/>
    </row>
    <row r="46" spans="1:5" x14ac:dyDescent="0.25">
      <c r="A46" s="51" t="s">
        <v>120</v>
      </c>
      <c r="B46" s="51" t="s">
        <v>16</v>
      </c>
      <c r="C46" s="51" t="s">
        <v>420</v>
      </c>
      <c r="D46" s="81"/>
      <c r="E46" s="84"/>
    </row>
    <row r="47" spans="1:5" x14ac:dyDescent="0.25">
      <c r="A47" s="51" t="s">
        <v>121</v>
      </c>
      <c r="B47" s="51" t="s">
        <v>350</v>
      </c>
      <c r="C47" s="51" t="s">
        <v>421</v>
      </c>
      <c r="D47" s="81"/>
      <c r="E47" s="84"/>
    </row>
    <row r="48" spans="1:5" x14ac:dyDescent="0.25">
      <c r="A48" s="51" t="s">
        <v>122</v>
      </c>
      <c r="B48" s="51" t="s">
        <v>18</v>
      </c>
      <c r="C48" s="51" t="s">
        <v>422</v>
      </c>
      <c r="D48" s="81"/>
      <c r="E48" s="84"/>
    </row>
    <row r="49" spans="1:5" x14ac:dyDescent="0.25">
      <c r="A49" s="53" t="s">
        <v>123</v>
      </c>
      <c r="B49" s="53" t="s">
        <v>351</v>
      </c>
      <c r="C49" s="53"/>
      <c r="D49" s="81"/>
      <c r="E49" s="84"/>
    </row>
    <row r="50" spans="1:5" ht="15" customHeight="1" x14ac:dyDescent="0.25">
      <c r="A50" s="51" t="s">
        <v>124</v>
      </c>
      <c r="B50" s="51" t="s">
        <v>13</v>
      </c>
      <c r="C50" s="51" t="s">
        <v>356</v>
      </c>
      <c r="D50" s="81"/>
      <c r="E50" s="84" t="s">
        <v>373</v>
      </c>
    </row>
    <row r="51" spans="1:5" x14ac:dyDescent="0.25">
      <c r="A51" s="51" t="s">
        <v>125</v>
      </c>
      <c r="B51" s="51" t="s">
        <v>14</v>
      </c>
      <c r="C51" s="51" t="s">
        <v>357</v>
      </c>
      <c r="D51" s="81"/>
      <c r="E51" s="84"/>
    </row>
    <row r="52" spans="1:5" x14ac:dyDescent="0.25">
      <c r="A52" s="51" t="s">
        <v>126</v>
      </c>
      <c r="B52" s="51" t="s">
        <v>15</v>
      </c>
      <c r="C52" s="51" t="s">
        <v>358</v>
      </c>
      <c r="D52" s="81"/>
      <c r="E52" s="84"/>
    </row>
    <row r="53" spans="1:5" x14ac:dyDescent="0.25">
      <c r="A53" s="51" t="s">
        <v>127</v>
      </c>
      <c r="B53" s="51" t="s">
        <v>16</v>
      </c>
      <c r="C53" s="51" t="s">
        <v>359</v>
      </c>
      <c r="D53" s="81"/>
      <c r="E53" s="84"/>
    </row>
    <row r="54" spans="1:5" x14ac:dyDescent="0.25">
      <c r="A54" s="51" t="s">
        <v>128</v>
      </c>
      <c r="B54" s="51" t="s">
        <v>350</v>
      </c>
      <c r="C54" s="51" t="s">
        <v>360</v>
      </c>
      <c r="D54" s="81"/>
      <c r="E54" s="84"/>
    </row>
    <row r="55" spans="1:5" x14ac:dyDescent="0.25">
      <c r="A55" s="51" t="s">
        <v>129</v>
      </c>
      <c r="B55" s="51" t="s">
        <v>18</v>
      </c>
      <c r="C55" s="51" t="s">
        <v>361</v>
      </c>
      <c r="D55" s="81"/>
      <c r="E55" s="84"/>
    </row>
    <row r="56" spans="1:5" x14ac:dyDescent="0.25">
      <c r="A56" s="53" t="s">
        <v>130</v>
      </c>
      <c r="B56" s="53" t="s">
        <v>351</v>
      </c>
      <c r="C56" s="53"/>
      <c r="D56" s="82"/>
      <c r="E56" s="84"/>
    </row>
    <row r="57" spans="1:5" ht="15" customHeight="1" x14ac:dyDescent="0.25">
      <c r="A57" s="51" t="s">
        <v>131</v>
      </c>
      <c r="B57" s="51" t="s">
        <v>13</v>
      </c>
      <c r="C57" s="51" t="s">
        <v>362</v>
      </c>
      <c r="D57" s="80" t="s">
        <v>409</v>
      </c>
      <c r="E57" s="84" t="s">
        <v>374</v>
      </c>
    </row>
    <row r="58" spans="1:5" x14ac:dyDescent="0.25">
      <c r="A58" s="51" t="s">
        <v>132</v>
      </c>
      <c r="B58" s="51" t="s">
        <v>14</v>
      </c>
      <c r="C58" s="51" t="s">
        <v>363</v>
      </c>
      <c r="D58" s="81"/>
      <c r="E58" s="84"/>
    </row>
    <row r="59" spans="1:5" x14ac:dyDescent="0.25">
      <c r="A59" s="51" t="s">
        <v>133</v>
      </c>
      <c r="B59" s="51" t="s">
        <v>15</v>
      </c>
      <c r="C59" s="51" t="s">
        <v>364</v>
      </c>
      <c r="D59" s="81"/>
      <c r="E59" s="84"/>
    </row>
    <row r="60" spans="1:5" x14ac:dyDescent="0.25">
      <c r="A60" s="51" t="s">
        <v>134</v>
      </c>
      <c r="B60" s="51" t="s">
        <v>16</v>
      </c>
      <c r="C60" s="51" t="s">
        <v>365</v>
      </c>
      <c r="D60" s="81"/>
      <c r="E60" s="84"/>
    </row>
    <row r="61" spans="1:5" x14ac:dyDescent="0.25">
      <c r="A61" s="51" t="s">
        <v>135</v>
      </c>
      <c r="B61" s="51" t="s">
        <v>350</v>
      </c>
      <c r="C61" s="51" t="s">
        <v>366</v>
      </c>
      <c r="D61" s="81"/>
      <c r="E61" s="84"/>
    </row>
    <row r="62" spans="1:5" x14ac:dyDescent="0.25">
      <c r="A62" s="51" t="s">
        <v>136</v>
      </c>
      <c r="B62" s="51" t="s">
        <v>18</v>
      </c>
      <c r="C62" s="51" t="s">
        <v>367</v>
      </c>
      <c r="D62" s="81"/>
      <c r="E62" s="84"/>
    </row>
    <row r="63" spans="1:5" x14ac:dyDescent="0.25">
      <c r="A63" s="53" t="s">
        <v>137</v>
      </c>
      <c r="B63" s="53" t="s">
        <v>351</v>
      </c>
      <c r="C63" s="53"/>
      <c r="D63" s="81"/>
      <c r="E63" s="84"/>
    </row>
    <row r="64" spans="1:5" ht="15" customHeight="1" x14ac:dyDescent="0.25">
      <c r="A64" s="52" t="s">
        <v>71</v>
      </c>
      <c r="B64" s="52" t="s">
        <v>13</v>
      </c>
      <c r="C64" s="52" t="s">
        <v>354</v>
      </c>
      <c r="D64" s="81"/>
      <c r="E64" s="84" t="s">
        <v>375</v>
      </c>
    </row>
    <row r="65" spans="1:5" x14ac:dyDescent="0.25">
      <c r="A65" s="51" t="s">
        <v>138</v>
      </c>
      <c r="B65" s="51" t="s">
        <v>14</v>
      </c>
      <c r="C65" s="51" t="s">
        <v>355</v>
      </c>
      <c r="D65" s="81"/>
      <c r="E65" s="84"/>
    </row>
    <row r="66" spans="1:5" x14ac:dyDescent="0.25">
      <c r="A66" s="51" t="s">
        <v>139</v>
      </c>
      <c r="B66" s="51" t="s">
        <v>15</v>
      </c>
      <c r="C66" s="51" t="s">
        <v>419</v>
      </c>
      <c r="D66" s="81"/>
      <c r="E66" s="84"/>
    </row>
    <row r="67" spans="1:5" x14ac:dyDescent="0.25">
      <c r="A67" s="51" t="s">
        <v>140</v>
      </c>
      <c r="B67" s="51" t="s">
        <v>16</v>
      </c>
      <c r="C67" s="51" t="s">
        <v>420</v>
      </c>
      <c r="D67" s="81"/>
      <c r="E67" s="84"/>
    </row>
    <row r="68" spans="1:5" x14ac:dyDescent="0.25">
      <c r="A68" s="51" t="s">
        <v>141</v>
      </c>
      <c r="B68" s="51" t="s">
        <v>350</v>
      </c>
      <c r="C68" s="51" t="s">
        <v>421</v>
      </c>
      <c r="D68" s="81"/>
      <c r="E68" s="84"/>
    </row>
    <row r="69" spans="1:5" x14ac:dyDescent="0.25">
      <c r="A69" s="51" t="s">
        <v>142</v>
      </c>
      <c r="B69" s="51" t="s">
        <v>18</v>
      </c>
      <c r="C69" s="51" t="s">
        <v>422</v>
      </c>
      <c r="D69" s="81"/>
      <c r="E69" s="84"/>
    </row>
    <row r="70" spans="1:5" x14ac:dyDescent="0.25">
      <c r="A70" s="53" t="s">
        <v>143</v>
      </c>
      <c r="B70" s="53" t="s">
        <v>351</v>
      </c>
      <c r="C70" s="53"/>
      <c r="D70" s="82"/>
      <c r="E70" s="84"/>
    </row>
    <row r="71" spans="1:5" ht="15" customHeight="1" x14ac:dyDescent="0.25">
      <c r="A71" s="51" t="s">
        <v>144</v>
      </c>
      <c r="B71" s="51" t="s">
        <v>13</v>
      </c>
      <c r="C71" s="51" t="s">
        <v>356</v>
      </c>
      <c r="D71" s="80" t="s">
        <v>410</v>
      </c>
      <c r="E71" s="84" t="s">
        <v>376</v>
      </c>
    </row>
    <row r="72" spans="1:5" x14ac:dyDescent="0.25">
      <c r="A72" s="51" t="s">
        <v>145</v>
      </c>
      <c r="B72" s="51" t="s">
        <v>14</v>
      </c>
      <c r="C72" s="51" t="s">
        <v>357</v>
      </c>
      <c r="D72" s="81"/>
      <c r="E72" s="84"/>
    </row>
    <row r="73" spans="1:5" x14ac:dyDescent="0.25">
      <c r="A73" s="51" t="s">
        <v>146</v>
      </c>
      <c r="B73" s="51" t="s">
        <v>15</v>
      </c>
      <c r="C73" s="51" t="s">
        <v>358</v>
      </c>
      <c r="D73" s="81"/>
      <c r="E73" s="84"/>
    </row>
    <row r="74" spans="1:5" x14ac:dyDescent="0.25">
      <c r="A74" s="51" t="s">
        <v>147</v>
      </c>
      <c r="B74" s="51" t="s">
        <v>16</v>
      </c>
      <c r="C74" s="51" t="s">
        <v>359</v>
      </c>
      <c r="D74" s="81"/>
      <c r="E74" s="84"/>
    </row>
    <row r="75" spans="1:5" x14ac:dyDescent="0.25">
      <c r="A75" s="51" t="s">
        <v>148</v>
      </c>
      <c r="B75" s="51" t="s">
        <v>350</v>
      </c>
      <c r="C75" s="51" t="s">
        <v>360</v>
      </c>
      <c r="D75" s="81"/>
      <c r="E75" s="84"/>
    </row>
    <row r="76" spans="1:5" x14ac:dyDescent="0.25">
      <c r="A76" s="51" t="s">
        <v>149</v>
      </c>
      <c r="B76" s="51" t="s">
        <v>18</v>
      </c>
      <c r="C76" s="51" t="s">
        <v>361</v>
      </c>
      <c r="D76" s="81"/>
      <c r="E76" s="84"/>
    </row>
    <row r="77" spans="1:5" x14ac:dyDescent="0.25">
      <c r="A77" s="53" t="s">
        <v>150</v>
      </c>
      <c r="B77" s="53" t="s">
        <v>351</v>
      </c>
      <c r="C77" s="53"/>
      <c r="D77" s="81"/>
      <c r="E77" s="84"/>
    </row>
    <row r="78" spans="1:5" ht="15" customHeight="1" x14ac:dyDescent="0.25">
      <c r="A78" s="51" t="s">
        <v>151</v>
      </c>
      <c r="B78" s="51" t="s">
        <v>13</v>
      </c>
      <c r="C78" s="51" t="s">
        <v>362</v>
      </c>
      <c r="D78" s="81"/>
      <c r="E78" s="84" t="s">
        <v>377</v>
      </c>
    </row>
    <row r="79" spans="1:5" x14ac:dyDescent="0.25">
      <c r="A79" s="51" t="s">
        <v>152</v>
      </c>
      <c r="B79" s="51" t="s">
        <v>14</v>
      </c>
      <c r="C79" s="51" t="s">
        <v>363</v>
      </c>
      <c r="D79" s="81"/>
      <c r="E79" s="84"/>
    </row>
    <row r="80" spans="1:5" x14ac:dyDescent="0.25">
      <c r="A80" s="51" t="s">
        <v>153</v>
      </c>
      <c r="B80" s="51" t="s">
        <v>15</v>
      </c>
      <c r="C80" s="51" t="s">
        <v>364</v>
      </c>
      <c r="D80" s="81"/>
      <c r="E80" s="84"/>
    </row>
    <row r="81" spans="1:5" x14ac:dyDescent="0.25">
      <c r="A81" s="51" t="s">
        <v>154</v>
      </c>
      <c r="B81" s="51" t="s">
        <v>16</v>
      </c>
      <c r="C81" s="51" t="s">
        <v>365</v>
      </c>
      <c r="D81" s="81"/>
      <c r="E81" s="84"/>
    </row>
    <row r="82" spans="1:5" x14ac:dyDescent="0.25">
      <c r="A82" s="51" t="s">
        <v>155</v>
      </c>
      <c r="B82" s="51" t="s">
        <v>350</v>
      </c>
      <c r="C82" s="51" t="s">
        <v>366</v>
      </c>
      <c r="D82" s="81"/>
      <c r="E82" s="84"/>
    </row>
    <row r="83" spans="1:5" x14ac:dyDescent="0.25">
      <c r="A83" s="51" t="s">
        <v>156</v>
      </c>
      <c r="B83" s="51" t="s">
        <v>18</v>
      </c>
      <c r="C83" s="51" t="s">
        <v>367</v>
      </c>
      <c r="D83" s="81"/>
      <c r="E83" s="84"/>
    </row>
    <row r="84" spans="1:5" x14ac:dyDescent="0.25">
      <c r="A84" s="53" t="s">
        <v>157</v>
      </c>
      <c r="B84" s="53" t="s">
        <v>351</v>
      </c>
      <c r="C84" s="53"/>
      <c r="D84" s="82"/>
      <c r="E84" s="84"/>
    </row>
    <row r="85" spans="1:5" ht="15" customHeight="1" x14ac:dyDescent="0.25">
      <c r="A85" s="52" t="s">
        <v>72</v>
      </c>
      <c r="B85" s="52" t="s">
        <v>13</v>
      </c>
      <c r="C85" s="52" t="s">
        <v>354</v>
      </c>
      <c r="D85" s="80" t="s">
        <v>411</v>
      </c>
      <c r="E85" s="84" t="s">
        <v>378</v>
      </c>
    </row>
    <row r="86" spans="1:5" x14ac:dyDescent="0.25">
      <c r="A86" s="52" t="s">
        <v>73</v>
      </c>
      <c r="B86" s="52" t="s">
        <v>14</v>
      </c>
      <c r="C86" s="52" t="s">
        <v>355</v>
      </c>
      <c r="D86" s="81"/>
      <c r="E86" s="84"/>
    </row>
    <row r="87" spans="1:5" x14ac:dyDescent="0.25">
      <c r="A87" s="51" t="s">
        <v>158</v>
      </c>
      <c r="B87" s="51" t="s">
        <v>15</v>
      </c>
      <c r="C87" s="51" t="s">
        <v>419</v>
      </c>
      <c r="D87" s="81"/>
      <c r="E87" s="84"/>
    </row>
    <row r="88" spans="1:5" x14ac:dyDescent="0.25">
      <c r="A88" s="51" t="s">
        <v>159</v>
      </c>
      <c r="B88" s="51" t="s">
        <v>16</v>
      </c>
      <c r="C88" s="51" t="s">
        <v>420</v>
      </c>
      <c r="D88" s="81"/>
      <c r="E88" s="84"/>
    </row>
    <row r="89" spans="1:5" x14ac:dyDescent="0.25">
      <c r="A89" s="51" t="s">
        <v>160</v>
      </c>
      <c r="B89" s="51" t="s">
        <v>350</v>
      </c>
      <c r="C89" s="51" t="s">
        <v>421</v>
      </c>
      <c r="D89" s="81"/>
      <c r="E89" s="84"/>
    </row>
    <row r="90" spans="1:5" x14ac:dyDescent="0.25">
      <c r="A90" s="51" t="s">
        <v>161</v>
      </c>
      <c r="B90" s="51" t="s">
        <v>18</v>
      </c>
      <c r="C90" s="51" t="s">
        <v>422</v>
      </c>
      <c r="D90" s="81"/>
      <c r="E90" s="84"/>
    </row>
    <row r="91" spans="1:5" x14ac:dyDescent="0.25">
      <c r="A91" s="53" t="s">
        <v>162</v>
      </c>
      <c r="B91" s="53" t="s">
        <v>351</v>
      </c>
      <c r="C91" s="53"/>
      <c r="D91" s="81"/>
      <c r="E91" s="84"/>
    </row>
    <row r="92" spans="1:5" ht="15" customHeight="1" x14ac:dyDescent="0.25">
      <c r="A92" s="51" t="s">
        <v>163</v>
      </c>
      <c r="B92" s="51" t="s">
        <v>13</v>
      </c>
      <c r="C92" s="51" t="s">
        <v>356</v>
      </c>
      <c r="D92" s="81"/>
      <c r="E92" s="84" t="s">
        <v>379</v>
      </c>
    </row>
    <row r="93" spans="1:5" x14ac:dyDescent="0.25">
      <c r="A93" s="51" t="s">
        <v>164</v>
      </c>
      <c r="B93" s="51" t="s">
        <v>14</v>
      </c>
      <c r="C93" s="51" t="s">
        <v>357</v>
      </c>
      <c r="D93" s="81"/>
      <c r="E93" s="84"/>
    </row>
    <row r="94" spans="1:5" x14ac:dyDescent="0.25">
      <c r="A94" s="51" t="s">
        <v>165</v>
      </c>
      <c r="B94" s="51" t="s">
        <v>15</v>
      </c>
      <c r="C94" s="51" t="s">
        <v>358</v>
      </c>
      <c r="D94" s="81"/>
      <c r="E94" s="84"/>
    </row>
    <row r="95" spans="1:5" x14ac:dyDescent="0.25">
      <c r="A95" s="51" t="s">
        <v>166</v>
      </c>
      <c r="B95" s="51" t="s">
        <v>16</v>
      </c>
      <c r="C95" s="51" t="s">
        <v>359</v>
      </c>
      <c r="D95" s="81"/>
      <c r="E95" s="84"/>
    </row>
    <row r="96" spans="1:5" x14ac:dyDescent="0.25">
      <c r="A96" s="51" t="s">
        <v>167</v>
      </c>
      <c r="B96" s="51" t="s">
        <v>350</v>
      </c>
      <c r="C96" s="51" t="s">
        <v>360</v>
      </c>
      <c r="D96" s="81"/>
      <c r="E96" s="84"/>
    </row>
    <row r="97" spans="1:5" x14ac:dyDescent="0.25">
      <c r="A97" s="51" t="s">
        <v>168</v>
      </c>
      <c r="B97" s="51" t="s">
        <v>18</v>
      </c>
      <c r="C97" s="51" t="s">
        <v>361</v>
      </c>
      <c r="D97" s="81"/>
      <c r="E97" s="84"/>
    </row>
    <row r="98" spans="1:5" x14ac:dyDescent="0.25">
      <c r="A98" s="53" t="s">
        <v>169</v>
      </c>
      <c r="B98" s="53" t="s">
        <v>351</v>
      </c>
      <c r="C98" s="53"/>
      <c r="D98" s="82"/>
      <c r="E98" s="84"/>
    </row>
    <row r="99" spans="1:5" ht="15" customHeight="1" x14ac:dyDescent="0.25">
      <c r="A99" s="51" t="s">
        <v>170</v>
      </c>
      <c r="B99" s="51" t="s">
        <v>13</v>
      </c>
      <c r="C99" s="51" t="s">
        <v>362</v>
      </c>
      <c r="D99" s="80" t="s">
        <v>412</v>
      </c>
      <c r="E99" s="84" t="s">
        <v>380</v>
      </c>
    </row>
    <row r="100" spans="1:5" x14ac:dyDescent="0.25">
      <c r="A100" s="51" t="s">
        <v>171</v>
      </c>
      <c r="B100" s="51" t="s">
        <v>14</v>
      </c>
      <c r="C100" s="51" t="s">
        <v>363</v>
      </c>
      <c r="D100" s="81"/>
      <c r="E100" s="84"/>
    </row>
    <row r="101" spans="1:5" x14ac:dyDescent="0.25">
      <c r="A101" s="51" t="s">
        <v>172</v>
      </c>
      <c r="B101" s="51" t="s">
        <v>15</v>
      </c>
      <c r="C101" s="51" t="s">
        <v>364</v>
      </c>
      <c r="D101" s="81"/>
      <c r="E101" s="84"/>
    </row>
    <row r="102" spans="1:5" x14ac:dyDescent="0.25">
      <c r="A102" s="51" t="s">
        <v>173</v>
      </c>
      <c r="B102" s="51" t="s">
        <v>16</v>
      </c>
      <c r="C102" s="51" t="s">
        <v>365</v>
      </c>
      <c r="D102" s="81"/>
      <c r="E102" s="84"/>
    </row>
    <row r="103" spans="1:5" x14ac:dyDescent="0.25">
      <c r="A103" s="51" t="s">
        <v>174</v>
      </c>
      <c r="B103" s="51" t="s">
        <v>350</v>
      </c>
      <c r="C103" s="51" t="s">
        <v>366</v>
      </c>
      <c r="D103" s="81"/>
      <c r="E103" s="84"/>
    </row>
    <row r="104" spans="1:5" x14ac:dyDescent="0.25">
      <c r="A104" s="51" t="s">
        <v>175</v>
      </c>
      <c r="B104" s="51" t="s">
        <v>18</v>
      </c>
      <c r="C104" s="51" t="s">
        <v>367</v>
      </c>
      <c r="D104" s="81"/>
      <c r="E104" s="84"/>
    </row>
    <row r="105" spans="1:5" x14ac:dyDescent="0.25">
      <c r="A105" s="53" t="s">
        <v>176</v>
      </c>
      <c r="B105" s="53" t="s">
        <v>351</v>
      </c>
      <c r="C105" s="53"/>
      <c r="D105" s="81"/>
      <c r="E105" s="84"/>
    </row>
    <row r="106" spans="1:5" ht="15" customHeight="1" x14ac:dyDescent="0.25">
      <c r="A106" s="51" t="s">
        <v>177</v>
      </c>
      <c r="B106" s="51" t="s">
        <v>13</v>
      </c>
      <c r="C106" s="51" t="s">
        <v>354</v>
      </c>
      <c r="D106" s="81"/>
      <c r="E106" s="84" t="s">
        <v>381</v>
      </c>
    </row>
    <row r="107" spans="1:5" x14ac:dyDescent="0.25">
      <c r="A107" s="51" t="s">
        <v>178</v>
      </c>
      <c r="B107" s="51" t="s">
        <v>14</v>
      </c>
      <c r="C107" s="51" t="s">
        <v>355</v>
      </c>
      <c r="D107" s="81"/>
      <c r="E107" s="84"/>
    </row>
    <row r="108" spans="1:5" x14ac:dyDescent="0.25">
      <c r="A108" s="51" t="s">
        <v>179</v>
      </c>
      <c r="B108" s="51" t="s">
        <v>15</v>
      </c>
      <c r="C108" s="51" t="s">
        <v>419</v>
      </c>
      <c r="D108" s="81"/>
      <c r="E108" s="84"/>
    </row>
    <row r="109" spans="1:5" x14ac:dyDescent="0.25">
      <c r="A109" s="51" t="s">
        <v>180</v>
      </c>
      <c r="B109" s="51" t="s">
        <v>16</v>
      </c>
      <c r="C109" s="51" t="s">
        <v>420</v>
      </c>
      <c r="D109" s="81"/>
      <c r="E109" s="84"/>
    </row>
    <row r="110" spans="1:5" x14ac:dyDescent="0.25">
      <c r="A110" s="51" t="s">
        <v>181</v>
      </c>
      <c r="B110" s="51" t="s">
        <v>350</v>
      </c>
      <c r="C110" s="51" t="s">
        <v>421</v>
      </c>
      <c r="D110" s="81"/>
      <c r="E110" s="84"/>
    </row>
    <row r="111" spans="1:5" x14ac:dyDescent="0.25">
      <c r="A111" s="51" t="s">
        <v>182</v>
      </c>
      <c r="B111" s="51" t="s">
        <v>18</v>
      </c>
      <c r="C111" s="51" t="s">
        <v>422</v>
      </c>
      <c r="D111" s="81"/>
      <c r="E111" s="84"/>
    </row>
    <row r="112" spans="1:5" x14ac:dyDescent="0.25">
      <c r="A112" s="53" t="s">
        <v>183</v>
      </c>
      <c r="B112" s="53" t="s">
        <v>351</v>
      </c>
      <c r="C112" s="53"/>
      <c r="D112" s="82"/>
      <c r="E112" s="84"/>
    </row>
    <row r="113" spans="1:5" ht="15" customHeight="1" x14ac:dyDescent="0.25">
      <c r="A113" s="51" t="s">
        <v>184</v>
      </c>
      <c r="B113" s="51" t="s">
        <v>13</v>
      </c>
      <c r="C113" s="51" t="s">
        <v>356</v>
      </c>
      <c r="D113" s="80" t="s">
        <v>413</v>
      </c>
      <c r="E113" s="84" t="s">
        <v>382</v>
      </c>
    </row>
    <row r="114" spans="1:5" x14ac:dyDescent="0.25">
      <c r="A114" s="51" t="s">
        <v>185</v>
      </c>
      <c r="B114" s="51" t="s">
        <v>14</v>
      </c>
      <c r="C114" s="51" t="s">
        <v>357</v>
      </c>
      <c r="D114" s="81"/>
      <c r="E114" s="84"/>
    </row>
    <row r="115" spans="1:5" x14ac:dyDescent="0.25">
      <c r="A115" s="51" t="s">
        <v>186</v>
      </c>
      <c r="B115" s="51" t="s">
        <v>15</v>
      </c>
      <c r="C115" s="51" t="s">
        <v>358</v>
      </c>
      <c r="D115" s="81"/>
      <c r="E115" s="84"/>
    </row>
    <row r="116" spans="1:5" x14ac:dyDescent="0.25">
      <c r="A116" s="51" t="s">
        <v>187</v>
      </c>
      <c r="B116" s="51" t="s">
        <v>16</v>
      </c>
      <c r="C116" s="51" t="s">
        <v>359</v>
      </c>
      <c r="D116" s="81"/>
      <c r="E116" s="84"/>
    </row>
    <row r="117" spans="1:5" x14ac:dyDescent="0.25">
      <c r="A117" s="51" t="s">
        <v>188</v>
      </c>
      <c r="B117" s="51" t="s">
        <v>350</v>
      </c>
      <c r="C117" s="51" t="s">
        <v>360</v>
      </c>
      <c r="D117" s="81"/>
      <c r="E117" s="84"/>
    </row>
    <row r="118" spans="1:5" x14ac:dyDescent="0.25">
      <c r="A118" s="51" t="s">
        <v>189</v>
      </c>
      <c r="B118" s="51" t="s">
        <v>18</v>
      </c>
      <c r="C118" s="51" t="s">
        <v>361</v>
      </c>
      <c r="D118" s="81"/>
      <c r="E118" s="84"/>
    </row>
    <row r="119" spans="1:5" x14ac:dyDescent="0.25">
      <c r="A119" s="53" t="s">
        <v>190</v>
      </c>
      <c r="B119" s="53" t="s">
        <v>351</v>
      </c>
      <c r="C119" s="53"/>
      <c r="D119" s="81"/>
      <c r="E119" s="84"/>
    </row>
    <row r="120" spans="1:5" ht="15" customHeight="1" x14ac:dyDescent="0.25">
      <c r="A120" s="51" t="s">
        <v>191</v>
      </c>
      <c r="B120" s="51" t="s">
        <v>13</v>
      </c>
      <c r="C120" s="51" t="s">
        <v>362</v>
      </c>
      <c r="D120" s="81"/>
      <c r="E120" s="84" t="s">
        <v>383</v>
      </c>
    </row>
    <row r="121" spans="1:5" x14ac:dyDescent="0.25">
      <c r="A121" s="51" t="s">
        <v>192</v>
      </c>
      <c r="B121" s="51" t="s">
        <v>14</v>
      </c>
      <c r="C121" s="51" t="s">
        <v>363</v>
      </c>
      <c r="D121" s="81"/>
      <c r="E121" s="84"/>
    </row>
    <row r="122" spans="1:5" x14ac:dyDescent="0.25">
      <c r="A122" s="51" t="s">
        <v>193</v>
      </c>
      <c r="B122" s="51" t="s">
        <v>15</v>
      </c>
      <c r="C122" s="51" t="s">
        <v>364</v>
      </c>
      <c r="D122" s="81"/>
      <c r="E122" s="84"/>
    </row>
    <row r="123" spans="1:5" x14ac:dyDescent="0.25">
      <c r="A123" s="51" t="s">
        <v>194</v>
      </c>
      <c r="B123" s="51" t="s">
        <v>16</v>
      </c>
      <c r="C123" s="51" t="s">
        <v>365</v>
      </c>
      <c r="D123" s="81"/>
      <c r="E123" s="84"/>
    </row>
    <row r="124" spans="1:5" x14ac:dyDescent="0.25">
      <c r="A124" s="51" t="s">
        <v>195</v>
      </c>
      <c r="B124" s="51" t="s">
        <v>350</v>
      </c>
      <c r="C124" s="51" t="s">
        <v>366</v>
      </c>
      <c r="D124" s="81"/>
      <c r="E124" s="84"/>
    </row>
    <row r="125" spans="1:5" x14ac:dyDescent="0.25">
      <c r="A125" s="52" t="s">
        <v>74</v>
      </c>
      <c r="B125" s="52" t="s">
        <v>18</v>
      </c>
      <c r="C125" s="52" t="s">
        <v>367</v>
      </c>
      <c r="D125" s="81"/>
      <c r="E125" s="84"/>
    </row>
    <row r="126" spans="1:5" x14ac:dyDescent="0.25">
      <c r="A126" s="53" t="s">
        <v>196</v>
      </c>
      <c r="B126" s="53" t="s">
        <v>351</v>
      </c>
      <c r="C126" s="53"/>
      <c r="D126" s="82"/>
      <c r="E126" s="84"/>
    </row>
    <row r="127" spans="1:5" ht="15" customHeight="1" x14ac:dyDescent="0.25">
      <c r="A127" s="51" t="s">
        <v>197</v>
      </c>
      <c r="B127" s="51" t="s">
        <v>13</v>
      </c>
      <c r="C127" s="51" t="s">
        <v>354</v>
      </c>
      <c r="D127" s="80" t="s">
        <v>414</v>
      </c>
      <c r="E127" s="84" t="s">
        <v>384</v>
      </c>
    </row>
    <row r="128" spans="1:5" x14ac:dyDescent="0.25">
      <c r="A128" s="51" t="s">
        <v>198</v>
      </c>
      <c r="B128" s="51" t="s">
        <v>14</v>
      </c>
      <c r="C128" s="51" t="s">
        <v>355</v>
      </c>
      <c r="D128" s="81"/>
      <c r="E128" s="84"/>
    </row>
    <row r="129" spans="1:5" x14ac:dyDescent="0.25">
      <c r="A129" s="51" t="s">
        <v>199</v>
      </c>
      <c r="B129" s="51" t="s">
        <v>15</v>
      </c>
      <c r="C129" s="51" t="s">
        <v>419</v>
      </c>
      <c r="D129" s="81"/>
      <c r="E129" s="84"/>
    </row>
    <row r="130" spans="1:5" x14ac:dyDescent="0.25">
      <c r="A130" s="51" t="s">
        <v>200</v>
      </c>
      <c r="B130" s="51" t="s">
        <v>16</v>
      </c>
      <c r="C130" s="51" t="s">
        <v>420</v>
      </c>
      <c r="D130" s="81"/>
      <c r="E130" s="84"/>
    </row>
    <row r="131" spans="1:5" x14ac:dyDescent="0.25">
      <c r="A131" s="51" t="s">
        <v>201</v>
      </c>
      <c r="B131" s="51" t="s">
        <v>350</v>
      </c>
      <c r="C131" s="51" t="s">
        <v>421</v>
      </c>
      <c r="D131" s="81"/>
      <c r="E131" s="84"/>
    </row>
    <row r="132" spans="1:5" x14ac:dyDescent="0.25">
      <c r="A132" s="51" t="s">
        <v>202</v>
      </c>
      <c r="B132" s="51" t="s">
        <v>18</v>
      </c>
      <c r="C132" s="51" t="s">
        <v>422</v>
      </c>
      <c r="D132" s="81"/>
      <c r="E132" s="84"/>
    </row>
    <row r="133" spans="1:5" x14ac:dyDescent="0.25">
      <c r="A133" s="53" t="s">
        <v>203</v>
      </c>
      <c r="B133" s="53" t="s">
        <v>351</v>
      </c>
      <c r="C133" s="53"/>
      <c r="D133" s="81"/>
      <c r="E133" s="84"/>
    </row>
    <row r="134" spans="1:5" ht="15" customHeight="1" x14ac:dyDescent="0.25">
      <c r="A134" s="52" t="s">
        <v>75</v>
      </c>
      <c r="B134" s="52" t="s">
        <v>13</v>
      </c>
      <c r="C134" s="52" t="s">
        <v>356</v>
      </c>
      <c r="D134" s="81"/>
      <c r="E134" s="84" t="s">
        <v>385</v>
      </c>
    </row>
    <row r="135" spans="1:5" x14ac:dyDescent="0.25">
      <c r="A135" s="51" t="s">
        <v>204</v>
      </c>
      <c r="B135" s="51" t="s">
        <v>14</v>
      </c>
      <c r="C135" s="51" t="s">
        <v>357</v>
      </c>
      <c r="D135" s="81"/>
      <c r="E135" s="84"/>
    </row>
    <row r="136" spans="1:5" x14ac:dyDescent="0.25">
      <c r="A136" s="51" t="s">
        <v>205</v>
      </c>
      <c r="B136" s="51" t="s">
        <v>15</v>
      </c>
      <c r="C136" s="51" t="s">
        <v>358</v>
      </c>
      <c r="D136" s="81"/>
      <c r="E136" s="84"/>
    </row>
    <row r="137" spans="1:5" x14ac:dyDescent="0.25">
      <c r="A137" s="51" t="s">
        <v>206</v>
      </c>
      <c r="B137" s="51" t="s">
        <v>16</v>
      </c>
      <c r="C137" s="51" t="s">
        <v>359</v>
      </c>
      <c r="D137" s="81"/>
      <c r="E137" s="84"/>
    </row>
    <row r="138" spans="1:5" x14ac:dyDescent="0.25">
      <c r="A138" s="51" t="s">
        <v>207</v>
      </c>
      <c r="B138" s="51" t="s">
        <v>350</v>
      </c>
      <c r="C138" s="51" t="s">
        <v>360</v>
      </c>
      <c r="D138" s="81"/>
      <c r="E138" s="84"/>
    </row>
    <row r="139" spans="1:5" x14ac:dyDescent="0.25">
      <c r="A139" s="51" t="s">
        <v>208</v>
      </c>
      <c r="B139" s="51" t="s">
        <v>18</v>
      </c>
      <c r="C139" s="51" t="s">
        <v>361</v>
      </c>
      <c r="D139" s="81"/>
      <c r="E139" s="84"/>
    </row>
    <row r="140" spans="1:5" x14ac:dyDescent="0.25">
      <c r="A140" s="53" t="s">
        <v>209</v>
      </c>
      <c r="B140" s="53" t="s">
        <v>351</v>
      </c>
      <c r="C140" s="53"/>
      <c r="D140" s="82"/>
      <c r="E140" s="84"/>
    </row>
    <row r="141" spans="1:5" ht="15" customHeight="1" x14ac:dyDescent="0.25">
      <c r="A141" s="51" t="s">
        <v>210</v>
      </c>
      <c r="B141" s="51" t="s">
        <v>13</v>
      </c>
      <c r="C141" s="51" t="s">
        <v>362</v>
      </c>
      <c r="D141" s="80" t="s">
        <v>415</v>
      </c>
      <c r="E141" s="84" t="s">
        <v>386</v>
      </c>
    </row>
    <row r="142" spans="1:5" x14ac:dyDescent="0.25">
      <c r="A142" s="52" t="s">
        <v>76</v>
      </c>
      <c r="B142" s="52" t="s">
        <v>14</v>
      </c>
      <c r="C142" s="52" t="s">
        <v>363</v>
      </c>
      <c r="D142" s="81"/>
      <c r="E142" s="84"/>
    </row>
    <row r="143" spans="1:5" x14ac:dyDescent="0.25">
      <c r="A143" s="51" t="s">
        <v>211</v>
      </c>
      <c r="B143" s="51" t="s">
        <v>15</v>
      </c>
      <c r="C143" s="51" t="s">
        <v>364</v>
      </c>
      <c r="D143" s="81"/>
      <c r="E143" s="84"/>
    </row>
    <row r="144" spans="1:5" x14ac:dyDescent="0.25">
      <c r="A144" s="51" t="s">
        <v>212</v>
      </c>
      <c r="B144" s="51" t="s">
        <v>16</v>
      </c>
      <c r="C144" s="51" t="s">
        <v>365</v>
      </c>
      <c r="D144" s="81"/>
      <c r="E144" s="84"/>
    </row>
    <row r="145" spans="1:5" x14ac:dyDescent="0.25">
      <c r="A145" s="51" t="s">
        <v>213</v>
      </c>
      <c r="B145" s="51" t="s">
        <v>350</v>
      </c>
      <c r="C145" s="51" t="s">
        <v>366</v>
      </c>
      <c r="D145" s="81"/>
      <c r="E145" s="84"/>
    </row>
    <row r="146" spans="1:5" x14ac:dyDescent="0.25">
      <c r="A146" s="51" t="s">
        <v>214</v>
      </c>
      <c r="B146" s="51" t="s">
        <v>18</v>
      </c>
      <c r="C146" s="51" t="s">
        <v>367</v>
      </c>
      <c r="D146" s="81"/>
      <c r="E146" s="84"/>
    </row>
    <row r="147" spans="1:5" x14ac:dyDescent="0.25">
      <c r="A147" s="53" t="s">
        <v>215</v>
      </c>
      <c r="B147" s="53" t="s">
        <v>351</v>
      </c>
      <c r="C147" s="53"/>
      <c r="D147" s="81"/>
      <c r="E147" s="84"/>
    </row>
    <row r="148" spans="1:5" ht="15" customHeight="1" x14ac:dyDescent="0.25">
      <c r="A148" s="51" t="s">
        <v>216</v>
      </c>
      <c r="B148" s="51" t="s">
        <v>13</v>
      </c>
      <c r="C148" s="51" t="s">
        <v>354</v>
      </c>
      <c r="D148" s="81"/>
      <c r="E148" s="84" t="s">
        <v>387</v>
      </c>
    </row>
    <row r="149" spans="1:5" x14ac:dyDescent="0.25">
      <c r="A149" s="51" t="s">
        <v>217</v>
      </c>
      <c r="B149" s="51" t="s">
        <v>14</v>
      </c>
      <c r="C149" s="51" t="s">
        <v>355</v>
      </c>
      <c r="D149" s="81"/>
      <c r="E149" s="84"/>
    </row>
    <row r="150" spans="1:5" x14ac:dyDescent="0.25">
      <c r="A150" s="51" t="s">
        <v>218</v>
      </c>
      <c r="B150" s="51" t="s">
        <v>15</v>
      </c>
      <c r="C150" s="51" t="s">
        <v>419</v>
      </c>
      <c r="D150" s="81"/>
      <c r="E150" s="84"/>
    </row>
    <row r="151" spans="1:5" x14ac:dyDescent="0.25">
      <c r="A151" s="52" t="s">
        <v>78</v>
      </c>
      <c r="B151" s="52" t="s">
        <v>16</v>
      </c>
      <c r="C151" s="52" t="s">
        <v>420</v>
      </c>
      <c r="D151" s="81"/>
      <c r="E151" s="84"/>
    </row>
    <row r="152" spans="1:5" x14ac:dyDescent="0.25">
      <c r="A152" s="51" t="s">
        <v>219</v>
      </c>
      <c r="B152" s="51" t="s">
        <v>350</v>
      </c>
      <c r="C152" s="51" t="s">
        <v>421</v>
      </c>
      <c r="D152" s="81"/>
      <c r="E152" s="84"/>
    </row>
    <row r="153" spans="1:5" x14ac:dyDescent="0.25">
      <c r="A153" s="51" t="s">
        <v>220</v>
      </c>
      <c r="B153" s="51" t="s">
        <v>18</v>
      </c>
      <c r="C153" s="51" t="s">
        <v>422</v>
      </c>
      <c r="D153" s="81"/>
      <c r="E153" s="84"/>
    </row>
    <row r="154" spans="1:5" x14ac:dyDescent="0.25">
      <c r="A154" s="53" t="s">
        <v>221</v>
      </c>
      <c r="B154" s="53" t="s">
        <v>351</v>
      </c>
      <c r="C154" s="53"/>
      <c r="D154" s="82"/>
      <c r="E154" s="84"/>
    </row>
    <row r="155" spans="1:5" ht="15" customHeight="1" x14ac:dyDescent="0.25">
      <c r="A155" s="51" t="s">
        <v>222</v>
      </c>
      <c r="B155" s="51" t="s">
        <v>13</v>
      </c>
      <c r="C155" s="51" t="s">
        <v>356</v>
      </c>
      <c r="D155" s="80" t="s">
        <v>416</v>
      </c>
      <c r="E155" s="84" t="s">
        <v>388</v>
      </c>
    </row>
    <row r="156" spans="1:5" x14ac:dyDescent="0.25">
      <c r="A156" s="51" t="s">
        <v>77</v>
      </c>
      <c r="B156" s="51" t="s">
        <v>14</v>
      </c>
      <c r="C156" s="51" t="s">
        <v>357</v>
      </c>
      <c r="D156" s="81"/>
      <c r="E156" s="84"/>
    </row>
    <row r="157" spans="1:5" x14ac:dyDescent="0.25">
      <c r="A157" s="51" t="s">
        <v>223</v>
      </c>
      <c r="B157" s="51" t="s">
        <v>15</v>
      </c>
      <c r="C157" s="51" t="s">
        <v>358</v>
      </c>
      <c r="D157" s="81"/>
      <c r="E157" s="84"/>
    </row>
    <row r="158" spans="1:5" x14ac:dyDescent="0.25">
      <c r="A158" s="51" t="s">
        <v>224</v>
      </c>
      <c r="B158" s="51" t="s">
        <v>16</v>
      </c>
      <c r="C158" s="51" t="s">
        <v>359</v>
      </c>
      <c r="D158" s="81"/>
      <c r="E158" s="84"/>
    </row>
    <row r="159" spans="1:5" x14ac:dyDescent="0.25">
      <c r="A159" s="51" t="s">
        <v>225</v>
      </c>
      <c r="B159" s="51" t="s">
        <v>350</v>
      </c>
      <c r="C159" s="51" t="s">
        <v>360</v>
      </c>
      <c r="D159" s="81"/>
      <c r="E159" s="84"/>
    </row>
    <row r="160" spans="1:5" x14ac:dyDescent="0.25">
      <c r="A160" s="51" t="s">
        <v>226</v>
      </c>
      <c r="B160" s="51" t="s">
        <v>18</v>
      </c>
      <c r="C160" s="51" t="s">
        <v>361</v>
      </c>
      <c r="D160" s="81"/>
      <c r="E160" s="84"/>
    </row>
    <row r="161" spans="1:5" x14ac:dyDescent="0.25">
      <c r="A161" s="53" t="s">
        <v>227</v>
      </c>
      <c r="B161" s="53" t="s">
        <v>351</v>
      </c>
      <c r="C161" s="53"/>
      <c r="D161" s="81"/>
      <c r="E161" s="84"/>
    </row>
    <row r="162" spans="1:5" ht="15" customHeight="1" x14ac:dyDescent="0.25">
      <c r="A162" s="51" t="s">
        <v>228</v>
      </c>
      <c r="B162" s="51" t="s">
        <v>13</v>
      </c>
      <c r="C162" s="51" t="s">
        <v>362</v>
      </c>
      <c r="D162" s="81"/>
      <c r="E162" s="84" t="s">
        <v>389</v>
      </c>
    </row>
    <row r="163" spans="1:5" x14ac:dyDescent="0.25">
      <c r="A163" s="51" t="s">
        <v>229</v>
      </c>
      <c r="B163" s="51" t="s">
        <v>14</v>
      </c>
      <c r="C163" s="51" t="s">
        <v>363</v>
      </c>
      <c r="D163" s="81"/>
      <c r="E163" s="84"/>
    </row>
    <row r="164" spans="1:5" x14ac:dyDescent="0.25">
      <c r="A164" s="51" t="s">
        <v>230</v>
      </c>
      <c r="B164" s="51" t="s">
        <v>15</v>
      </c>
      <c r="C164" s="51" t="s">
        <v>364</v>
      </c>
      <c r="D164" s="81"/>
      <c r="E164" s="84"/>
    </row>
    <row r="165" spans="1:5" x14ac:dyDescent="0.25">
      <c r="A165" s="51" t="s">
        <v>231</v>
      </c>
      <c r="B165" s="51" t="s">
        <v>16</v>
      </c>
      <c r="C165" s="51" t="s">
        <v>365</v>
      </c>
      <c r="D165" s="81"/>
      <c r="E165" s="84"/>
    </row>
    <row r="166" spans="1:5" x14ac:dyDescent="0.25">
      <c r="A166" s="51" t="s">
        <v>232</v>
      </c>
      <c r="B166" s="51" t="s">
        <v>350</v>
      </c>
      <c r="C166" s="51" t="s">
        <v>366</v>
      </c>
      <c r="D166" s="81"/>
      <c r="E166" s="84"/>
    </row>
    <row r="167" spans="1:5" x14ac:dyDescent="0.25">
      <c r="A167" s="51" t="s">
        <v>233</v>
      </c>
      <c r="B167" s="51" t="s">
        <v>18</v>
      </c>
      <c r="C167" s="51" t="s">
        <v>367</v>
      </c>
      <c r="D167" s="81"/>
      <c r="E167" s="84"/>
    </row>
    <row r="168" spans="1:5" x14ac:dyDescent="0.25">
      <c r="A168" s="53" t="s">
        <v>234</v>
      </c>
      <c r="B168" s="53" t="s">
        <v>351</v>
      </c>
      <c r="C168" s="53"/>
      <c r="D168" s="82"/>
      <c r="E168" s="84"/>
    </row>
    <row r="169" spans="1:5" ht="15" customHeight="1" x14ac:dyDescent="0.25">
      <c r="A169" s="51" t="s">
        <v>236</v>
      </c>
      <c r="B169" s="51" t="s">
        <v>13</v>
      </c>
      <c r="C169" s="51" t="s">
        <v>354</v>
      </c>
      <c r="D169" s="80" t="s">
        <v>417</v>
      </c>
      <c r="E169" s="84" t="s">
        <v>390</v>
      </c>
    </row>
    <row r="170" spans="1:5" x14ac:dyDescent="0.25">
      <c r="A170" s="51" t="s">
        <v>237</v>
      </c>
      <c r="B170" s="51" t="s">
        <v>14</v>
      </c>
      <c r="C170" s="51" t="s">
        <v>355</v>
      </c>
      <c r="D170" s="81"/>
      <c r="E170" s="84"/>
    </row>
    <row r="171" spans="1:5" x14ac:dyDescent="0.25">
      <c r="A171" s="51" t="s">
        <v>238</v>
      </c>
      <c r="B171" s="51" t="s">
        <v>15</v>
      </c>
      <c r="C171" s="51" t="s">
        <v>419</v>
      </c>
      <c r="D171" s="81"/>
      <c r="E171" s="84"/>
    </row>
    <row r="172" spans="1:5" x14ac:dyDescent="0.25">
      <c r="A172" s="51" t="s">
        <v>239</v>
      </c>
      <c r="B172" s="51" t="s">
        <v>16</v>
      </c>
      <c r="C172" s="51" t="s">
        <v>420</v>
      </c>
      <c r="D172" s="81"/>
      <c r="E172" s="84"/>
    </row>
    <row r="173" spans="1:5" x14ac:dyDescent="0.25">
      <c r="A173" s="51" t="s">
        <v>240</v>
      </c>
      <c r="B173" s="51" t="s">
        <v>350</v>
      </c>
      <c r="C173" s="51" t="s">
        <v>421</v>
      </c>
      <c r="D173" s="81"/>
      <c r="E173" s="84"/>
    </row>
    <row r="174" spans="1:5" x14ac:dyDescent="0.25">
      <c r="A174" s="51" t="s">
        <v>241</v>
      </c>
      <c r="B174" s="51" t="s">
        <v>18</v>
      </c>
      <c r="C174" s="51" t="s">
        <v>422</v>
      </c>
      <c r="D174" s="81"/>
      <c r="E174" s="84"/>
    </row>
    <row r="175" spans="1:5" x14ac:dyDescent="0.25">
      <c r="A175" s="53" t="s">
        <v>242</v>
      </c>
      <c r="B175" s="53" t="s">
        <v>351</v>
      </c>
      <c r="C175" s="53"/>
      <c r="D175" s="81"/>
      <c r="E175" s="84"/>
    </row>
    <row r="176" spans="1:5" ht="15" customHeight="1" x14ac:dyDescent="0.25">
      <c r="A176" s="51" t="s">
        <v>243</v>
      </c>
      <c r="B176" s="51" t="s">
        <v>13</v>
      </c>
      <c r="C176" s="51" t="s">
        <v>356</v>
      </c>
      <c r="D176" s="81"/>
      <c r="E176" s="84" t="s">
        <v>391</v>
      </c>
    </row>
    <row r="177" spans="1:5" x14ac:dyDescent="0.25">
      <c r="A177" s="51" t="s">
        <v>244</v>
      </c>
      <c r="B177" s="51" t="s">
        <v>14</v>
      </c>
      <c r="C177" s="51" t="s">
        <v>357</v>
      </c>
      <c r="D177" s="81"/>
      <c r="E177" s="84"/>
    </row>
    <row r="178" spans="1:5" x14ac:dyDescent="0.25">
      <c r="A178" s="51" t="s">
        <v>245</v>
      </c>
      <c r="B178" s="51" t="s">
        <v>15</v>
      </c>
      <c r="C178" s="51" t="s">
        <v>358</v>
      </c>
      <c r="D178" s="81"/>
      <c r="E178" s="84"/>
    </row>
    <row r="179" spans="1:5" x14ac:dyDescent="0.25">
      <c r="A179" s="51" t="s">
        <v>246</v>
      </c>
      <c r="B179" s="51" t="s">
        <v>16</v>
      </c>
      <c r="C179" s="51" t="s">
        <v>359</v>
      </c>
      <c r="D179" s="81"/>
      <c r="E179" s="84"/>
    </row>
    <row r="180" spans="1:5" x14ac:dyDescent="0.25">
      <c r="A180" s="51" t="s">
        <v>247</v>
      </c>
      <c r="B180" s="51" t="s">
        <v>350</v>
      </c>
      <c r="C180" s="51" t="s">
        <v>360</v>
      </c>
      <c r="D180" s="81"/>
      <c r="E180" s="84"/>
    </row>
    <row r="181" spans="1:5" x14ac:dyDescent="0.25">
      <c r="A181" s="51" t="s">
        <v>248</v>
      </c>
      <c r="B181" s="51" t="s">
        <v>18</v>
      </c>
      <c r="C181" s="51" t="s">
        <v>361</v>
      </c>
      <c r="D181" s="81"/>
      <c r="E181" s="84"/>
    </row>
    <row r="182" spans="1:5" x14ac:dyDescent="0.25">
      <c r="A182" s="53" t="s">
        <v>249</v>
      </c>
      <c r="B182" s="53" t="s">
        <v>351</v>
      </c>
      <c r="C182" s="53"/>
      <c r="D182" s="82"/>
      <c r="E182" s="84"/>
    </row>
    <row r="183" spans="1:5" ht="15" customHeight="1" x14ac:dyDescent="0.25">
      <c r="A183" s="51" t="s">
        <v>250</v>
      </c>
      <c r="B183" s="51" t="s">
        <v>13</v>
      </c>
      <c r="C183" s="51" t="s">
        <v>362</v>
      </c>
      <c r="D183" s="80" t="s">
        <v>418</v>
      </c>
      <c r="E183" s="84" t="s">
        <v>392</v>
      </c>
    </row>
    <row r="184" spans="1:5" x14ac:dyDescent="0.25">
      <c r="A184" s="51" t="s">
        <v>251</v>
      </c>
      <c r="B184" s="51" t="s">
        <v>14</v>
      </c>
      <c r="C184" s="51" t="s">
        <v>363</v>
      </c>
      <c r="D184" s="81"/>
      <c r="E184" s="84"/>
    </row>
    <row r="185" spans="1:5" x14ac:dyDescent="0.25">
      <c r="A185" s="51" t="s">
        <v>252</v>
      </c>
      <c r="B185" s="51" t="s">
        <v>15</v>
      </c>
      <c r="C185" s="51" t="s">
        <v>364</v>
      </c>
      <c r="D185" s="81"/>
      <c r="E185" s="84"/>
    </row>
    <row r="186" spans="1:5" x14ac:dyDescent="0.25">
      <c r="A186" s="51" t="s">
        <v>253</v>
      </c>
      <c r="B186" s="51" t="s">
        <v>16</v>
      </c>
      <c r="C186" s="51" t="s">
        <v>365</v>
      </c>
      <c r="D186" s="81"/>
      <c r="E186" s="84"/>
    </row>
    <row r="187" spans="1:5" x14ac:dyDescent="0.25">
      <c r="A187" s="51" t="s">
        <v>254</v>
      </c>
      <c r="B187" s="51" t="s">
        <v>350</v>
      </c>
      <c r="C187" s="51" t="s">
        <v>366</v>
      </c>
      <c r="D187" s="81"/>
      <c r="E187" s="84"/>
    </row>
    <row r="188" spans="1:5" x14ac:dyDescent="0.25">
      <c r="A188" s="51" t="s">
        <v>255</v>
      </c>
      <c r="B188" s="51" t="s">
        <v>18</v>
      </c>
      <c r="C188" s="51" t="s">
        <v>367</v>
      </c>
      <c r="D188" s="81"/>
      <c r="E188" s="84"/>
    </row>
    <row r="189" spans="1:5" x14ac:dyDescent="0.25">
      <c r="A189" s="53" t="s">
        <v>256</v>
      </c>
      <c r="B189" s="53" t="s">
        <v>351</v>
      </c>
      <c r="C189" s="53"/>
      <c r="D189" s="81"/>
      <c r="E189" s="84"/>
    </row>
    <row r="190" spans="1:5" ht="15" customHeight="1" x14ac:dyDescent="0.25">
      <c r="A190" s="51" t="s">
        <v>257</v>
      </c>
      <c r="B190" s="51" t="s">
        <v>13</v>
      </c>
      <c r="C190" s="51" t="s">
        <v>354</v>
      </c>
      <c r="D190" s="81"/>
      <c r="E190" s="84" t="s">
        <v>393</v>
      </c>
    </row>
    <row r="191" spans="1:5" x14ac:dyDescent="0.25">
      <c r="A191" s="51" t="s">
        <v>258</v>
      </c>
      <c r="B191" s="51" t="s">
        <v>14</v>
      </c>
      <c r="C191" s="51" t="s">
        <v>355</v>
      </c>
      <c r="D191" s="81"/>
      <c r="E191" s="84"/>
    </row>
    <row r="192" spans="1:5" x14ac:dyDescent="0.25">
      <c r="A192" s="51" t="s">
        <v>259</v>
      </c>
      <c r="B192" s="51" t="s">
        <v>15</v>
      </c>
      <c r="C192" s="51" t="s">
        <v>419</v>
      </c>
      <c r="D192" s="81"/>
      <c r="E192" s="84"/>
    </row>
    <row r="193" spans="1:5" x14ac:dyDescent="0.25">
      <c r="A193" s="51" t="s">
        <v>260</v>
      </c>
      <c r="B193" s="51" t="s">
        <v>16</v>
      </c>
      <c r="C193" s="51" t="s">
        <v>420</v>
      </c>
      <c r="D193" s="81"/>
      <c r="E193" s="84"/>
    </row>
    <row r="194" spans="1:5" x14ac:dyDescent="0.25">
      <c r="A194" s="51" t="s">
        <v>261</v>
      </c>
      <c r="B194" s="51" t="s">
        <v>350</v>
      </c>
      <c r="C194" s="51" t="s">
        <v>421</v>
      </c>
      <c r="D194" s="81"/>
      <c r="E194" s="84"/>
    </row>
    <row r="195" spans="1:5" x14ac:dyDescent="0.25">
      <c r="A195" s="51" t="s">
        <v>262</v>
      </c>
      <c r="B195" s="51" t="s">
        <v>18</v>
      </c>
      <c r="C195" s="51" t="s">
        <v>422</v>
      </c>
      <c r="D195" s="81"/>
      <c r="E195" s="84"/>
    </row>
    <row r="196" spans="1:5" x14ac:dyDescent="0.25">
      <c r="A196" s="53" t="s">
        <v>263</v>
      </c>
      <c r="B196" s="53" t="s">
        <v>351</v>
      </c>
      <c r="C196" s="53"/>
      <c r="D196" s="82"/>
      <c r="E196" s="84"/>
    </row>
    <row r="197" spans="1:5" ht="15" customHeight="1" x14ac:dyDescent="0.25">
      <c r="A197" s="51" t="s">
        <v>264</v>
      </c>
      <c r="B197" s="51" t="s">
        <v>13</v>
      </c>
      <c r="C197" s="51" t="s">
        <v>356</v>
      </c>
      <c r="D197" s="80" t="s">
        <v>430</v>
      </c>
      <c r="E197" s="84" t="s">
        <v>394</v>
      </c>
    </row>
    <row r="198" spans="1:5" x14ac:dyDescent="0.25">
      <c r="A198" s="51" t="s">
        <v>235</v>
      </c>
      <c r="B198" s="51" t="s">
        <v>14</v>
      </c>
      <c r="C198" s="51" t="s">
        <v>357</v>
      </c>
      <c r="D198" s="81"/>
      <c r="E198" s="84"/>
    </row>
    <row r="199" spans="1:5" x14ac:dyDescent="0.25">
      <c r="A199" s="51" t="s">
        <v>265</v>
      </c>
      <c r="B199" s="51" t="s">
        <v>15</v>
      </c>
      <c r="C199" s="51" t="s">
        <v>358</v>
      </c>
      <c r="D199" s="81"/>
      <c r="E199" s="84"/>
    </row>
    <row r="200" spans="1:5" x14ac:dyDescent="0.25">
      <c r="A200" s="51" t="s">
        <v>266</v>
      </c>
      <c r="B200" s="51" t="s">
        <v>16</v>
      </c>
      <c r="C200" s="51" t="s">
        <v>359</v>
      </c>
      <c r="D200" s="81"/>
      <c r="E200" s="84"/>
    </row>
    <row r="201" spans="1:5" x14ac:dyDescent="0.25">
      <c r="A201" s="51" t="s">
        <v>267</v>
      </c>
      <c r="B201" s="51" t="s">
        <v>350</v>
      </c>
      <c r="C201" s="51" t="s">
        <v>360</v>
      </c>
      <c r="D201" s="81"/>
      <c r="E201" s="84"/>
    </row>
    <row r="202" spans="1:5" x14ac:dyDescent="0.25">
      <c r="A202" s="51" t="s">
        <v>268</v>
      </c>
      <c r="B202" s="51" t="s">
        <v>18</v>
      </c>
      <c r="C202" s="51" t="s">
        <v>361</v>
      </c>
      <c r="D202" s="81"/>
      <c r="E202" s="84"/>
    </row>
    <row r="203" spans="1:5" x14ac:dyDescent="0.25">
      <c r="A203" s="53" t="s">
        <v>269</v>
      </c>
      <c r="B203" s="53" t="s">
        <v>351</v>
      </c>
      <c r="C203" s="53"/>
      <c r="D203" s="81"/>
      <c r="E203" s="84"/>
    </row>
    <row r="204" spans="1:5" ht="15" customHeight="1" x14ac:dyDescent="0.25">
      <c r="A204" s="51" t="s">
        <v>270</v>
      </c>
      <c r="B204" s="51" t="s">
        <v>13</v>
      </c>
      <c r="C204" s="51" t="s">
        <v>362</v>
      </c>
      <c r="D204" s="81"/>
      <c r="E204" s="84" t="s">
        <v>395</v>
      </c>
    </row>
    <row r="205" spans="1:5" x14ac:dyDescent="0.25">
      <c r="A205" s="51" t="s">
        <v>271</v>
      </c>
      <c r="B205" s="51" t="s">
        <v>14</v>
      </c>
      <c r="C205" s="51" t="s">
        <v>363</v>
      </c>
      <c r="D205" s="81"/>
      <c r="E205" s="84"/>
    </row>
    <row r="206" spans="1:5" x14ac:dyDescent="0.25">
      <c r="A206" s="51" t="s">
        <v>272</v>
      </c>
      <c r="B206" s="51" t="s">
        <v>15</v>
      </c>
      <c r="C206" s="51" t="s">
        <v>364</v>
      </c>
      <c r="D206" s="81"/>
      <c r="E206" s="84"/>
    </row>
    <row r="207" spans="1:5" x14ac:dyDescent="0.25">
      <c r="A207" s="51" t="s">
        <v>273</v>
      </c>
      <c r="B207" s="51" t="s">
        <v>16</v>
      </c>
      <c r="C207" s="51" t="s">
        <v>365</v>
      </c>
      <c r="D207" s="81"/>
      <c r="E207" s="84"/>
    </row>
    <row r="208" spans="1:5" x14ac:dyDescent="0.25">
      <c r="A208" s="51" t="s">
        <v>274</v>
      </c>
      <c r="B208" s="51" t="s">
        <v>350</v>
      </c>
      <c r="C208" s="51" t="s">
        <v>366</v>
      </c>
      <c r="D208" s="81"/>
      <c r="E208" s="84"/>
    </row>
    <row r="209" spans="1:5" x14ac:dyDescent="0.25">
      <c r="A209" s="51" t="s">
        <v>275</v>
      </c>
      <c r="B209" s="51" t="s">
        <v>18</v>
      </c>
      <c r="C209" s="51" t="s">
        <v>367</v>
      </c>
      <c r="D209" s="81"/>
      <c r="E209" s="84"/>
    </row>
    <row r="210" spans="1:5" x14ac:dyDescent="0.25">
      <c r="A210" s="53" t="s">
        <v>276</v>
      </c>
      <c r="B210" s="53" t="s">
        <v>351</v>
      </c>
      <c r="C210" s="53"/>
      <c r="D210" s="82"/>
      <c r="E210" s="84"/>
    </row>
    <row r="211" spans="1:5" ht="15" customHeight="1" x14ac:dyDescent="0.25">
      <c r="A211" s="51" t="s">
        <v>277</v>
      </c>
      <c r="B211" s="51" t="s">
        <v>13</v>
      </c>
      <c r="C211" s="51" t="s">
        <v>354</v>
      </c>
      <c r="D211" s="80" t="s">
        <v>431</v>
      </c>
      <c r="E211" s="84" t="s">
        <v>396</v>
      </c>
    </row>
    <row r="212" spans="1:5" x14ac:dyDescent="0.25">
      <c r="A212" s="51" t="s">
        <v>278</v>
      </c>
      <c r="B212" s="51" t="s">
        <v>14</v>
      </c>
      <c r="C212" s="51" t="s">
        <v>355</v>
      </c>
      <c r="D212" s="81"/>
      <c r="E212" s="84"/>
    </row>
    <row r="213" spans="1:5" x14ac:dyDescent="0.25">
      <c r="A213" s="51" t="s">
        <v>279</v>
      </c>
      <c r="B213" s="51" t="s">
        <v>15</v>
      </c>
      <c r="C213" s="51" t="s">
        <v>419</v>
      </c>
      <c r="D213" s="81"/>
      <c r="E213" s="84"/>
    </row>
    <row r="214" spans="1:5" x14ac:dyDescent="0.25">
      <c r="A214" s="51" t="s">
        <v>280</v>
      </c>
      <c r="B214" s="51" t="s">
        <v>16</v>
      </c>
      <c r="C214" s="51" t="s">
        <v>420</v>
      </c>
      <c r="D214" s="81"/>
      <c r="E214" s="84"/>
    </row>
    <row r="215" spans="1:5" x14ac:dyDescent="0.25">
      <c r="A215" s="51" t="s">
        <v>281</v>
      </c>
      <c r="B215" s="51" t="s">
        <v>350</v>
      </c>
      <c r="C215" s="51" t="s">
        <v>421</v>
      </c>
      <c r="D215" s="81"/>
      <c r="E215" s="84"/>
    </row>
    <row r="216" spans="1:5" x14ac:dyDescent="0.25">
      <c r="A216" s="51" t="s">
        <v>282</v>
      </c>
      <c r="B216" s="51" t="s">
        <v>18</v>
      </c>
      <c r="C216" s="51" t="s">
        <v>422</v>
      </c>
      <c r="D216" s="81"/>
      <c r="E216" s="84"/>
    </row>
    <row r="217" spans="1:5" x14ac:dyDescent="0.25">
      <c r="A217" s="53" t="s">
        <v>283</v>
      </c>
      <c r="B217" s="53" t="s">
        <v>351</v>
      </c>
      <c r="C217" s="53"/>
      <c r="D217" s="81"/>
      <c r="E217" s="84"/>
    </row>
    <row r="218" spans="1:5" ht="15" customHeight="1" x14ac:dyDescent="0.25">
      <c r="A218" s="51" t="s">
        <v>284</v>
      </c>
      <c r="B218" s="51" t="s">
        <v>13</v>
      </c>
      <c r="C218" s="51" t="s">
        <v>356</v>
      </c>
      <c r="D218" s="81"/>
      <c r="E218" s="84" t="s">
        <v>397</v>
      </c>
    </row>
    <row r="219" spans="1:5" x14ac:dyDescent="0.25">
      <c r="A219" s="51" t="s">
        <v>285</v>
      </c>
      <c r="B219" s="51" t="s">
        <v>14</v>
      </c>
      <c r="C219" s="51" t="s">
        <v>357</v>
      </c>
      <c r="D219" s="81"/>
      <c r="E219" s="84"/>
    </row>
    <row r="220" spans="1:5" x14ac:dyDescent="0.25">
      <c r="A220" s="51" t="s">
        <v>286</v>
      </c>
      <c r="B220" s="51" t="s">
        <v>15</v>
      </c>
      <c r="C220" s="51" t="s">
        <v>358</v>
      </c>
      <c r="D220" s="81"/>
      <c r="E220" s="84"/>
    </row>
    <row r="221" spans="1:5" x14ac:dyDescent="0.25">
      <c r="A221" s="51" t="s">
        <v>287</v>
      </c>
      <c r="B221" s="51" t="s">
        <v>16</v>
      </c>
      <c r="C221" s="51" t="s">
        <v>359</v>
      </c>
      <c r="D221" s="81"/>
      <c r="E221" s="84"/>
    </row>
    <row r="222" spans="1:5" x14ac:dyDescent="0.25">
      <c r="A222" s="51" t="s">
        <v>288</v>
      </c>
      <c r="B222" s="51" t="s">
        <v>350</v>
      </c>
      <c r="C222" s="51" t="s">
        <v>360</v>
      </c>
      <c r="D222" s="81"/>
      <c r="E222" s="84"/>
    </row>
    <row r="223" spans="1:5" x14ac:dyDescent="0.25">
      <c r="A223" s="51" t="s">
        <v>289</v>
      </c>
      <c r="B223" s="51" t="s">
        <v>18</v>
      </c>
      <c r="C223" s="51" t="s">
        <v>361</v>
      </c>
      <c r="D223" s="81"/>
      <c r="E223" s="84"/>
    </row>
    <row r="224" spans="1:5" x14ac:dyDescent="0.25">
      <c r="A224" s="53" t="s">
        <v>290</v>
      </c>
      <c r="B224" s="53" t="s">
        <v>351</v>
      </c>
      <c r="C224" s="53"/>
      <c r="D224" s="82"/>
      <c r="E224" s="84"/>
    </row>
    <row r="225" spans="1:5" ht="15" customHeight="1" x14ac:dyDescent="0.25">
      <c r="A225" s="51" t="s">
        <v>291</v>
      </c>
      <c r="B225" s="51" t="s">
        <v>13</v>
      </c>
      <c r="C225" s="51" t="s">
        <v>362</v>
      </c>
      <c r="D225" s="80" t="s">
        <v>432</v>
      </c>
      <c r="E225" s="84" t="s">
        <v>398</v>
      </c>
    </row>
    <row r="226" spans="1:5" x14ac:dyDescent="0.25">
      <c r="A226" s="52" t="s">
        <v>79</v>
      </c>
      <c r="B226" s="52" t="s">
        <v>14</v>
      </c>
      <c r="C226" s="52" t="s">
        <v>363</v>
      </c>
      <c r="D226" s="81"/>
      <c r="E226" s="84"/>
    </row>
    <row r="227" spans="1:5" x14ac:dyDescent="0.25">
      <c r="A227" s="51" t="s">
        <v>292</v>
      </c>
      <c r="B227" s="51" t="s">
        <v>15</v>
      </c>
      <c r="C227" s="51" t="s">
        <v>364</v>
      </c>
      <c r="D227" s="81"/>
      <c r="E227" s="84"/>
    </row>
    <row r="228" spans="1:5" x14ac:dyDescent="0.25">
      <c r="A228" s="51" t="s">
        <v>293</v>
      </c>
      <c r="B228" s="51" t="s">
        <v>16</v>
      </c>
      <c r="C228" s="51" t="s">
        <v>365</v>
      </c>
      <c r="D228" s="81"/>
      <c r="E228" s="84"/>
    </row>
    <row r="229" spans="1:5" x14ac:dyDescent="0.25">
      <c r="A229" s="51" t="s">
        <v>294</v>
      </c>
      <c r="B229" s="51" t="s">
        <v>350</v>
      </c>
      <c r="C229" s="51" t="s">
        <v>366</v>
      </c>
      <c r="D229" s="81"/>
      <c r="E229" s="84"/>
    </row>
    <row r="230" spans="1:5" x14ac:dyDescent="0.25">
      <c r="A230" s="51" t="s">
        <v>295</v>
      </c>
      <c r="B230" s="51" t="s">
        <v>18</v>
      </c>
      <c r="C230" s="51" t="s">
        <v>367</v>
      </c>
      <c r="D230" s="81"/>
      <c r="E230" s="84"/>
    </row>
    <row r="231" spans="1:5" x14ac:dyDescent="0.25">
      <c r="A231" s="53" t="s">
        <v>296</v>
      </c>
      <c r="B231" s="53" t="s">
        <v>351</v>
      </c>
      <c r="C231" s="53"/>
      <c r="D231" s="81"/>
      <c r="E231" s="84"/>
    </row>
    <row r="232" spans="1:5" ht="15" customHeight="1" x14ac:dyDescent="0.25">
      <c r="A232" s="51" t="s">
        <v>297</v>
      </c>
      <c r="B232" s="51" t="s">
        <v>13</v>
      </c>
      <c r="C232" s="51" t="s">
        <v>354</v>
      </c>
      <c r="D232" s="81"/>
      <c r="E232" s="84" t="s">
        <v>399</v>
      </c>
    </row>
    <row r="233" spans="1:5" x14ac:dyDescent="0.25">
      <c r="A233" s="51" t="s">
        <v>298</v>
      </c>
      <c r="B233" s="51" t="s">
        <v>14</v>
      </c>
      <c r="C233" s="51" t="s">
        <v>355</v>
      </c>
      <c r="D233" s="81"/>
      <c r="E233" s="84"/>
    </row>
    <row r="234" spans="1:5" x14ac:dyDescent="0.25">
      <c r="A234" s="51" t="s">
        <v>299</v>
      </c>
      <c r="B234" s="51" t="s">
        <v>15</v>
      </c>
      <c r="C234" s="51" t="s">
        <v>419</v>
      </c>
      <c r="D234" s="81"/>
      <c r="E234" s="84"/>
    </row>
    <row r="235" spans="1:5" x14ac:dyDescent="0.25">
      <c r="A235" s="51" t="s">
        <v>300</v>
      </c>
      <c r="B235" s="51" t="s">
        <v>16</v>
      </c>
      <c r="C235" s="51" t="s">
        <v>420</v>
      </c>
      <c r="D235" s="81"/>
      <c r="E235" s="84"/>
    </row>
    <row r="236" spans="1:5" x14ac:dyDescent="0.25">
      <c r="A236" s="51" t="s">
        <v>301</v>
      </c>
      <c r="B236" s="51" t="s">
        <v>350</v>
      </c>
      <c r="C236" s="51" t="s">
        <v>421</v>
      </c>
      <c r="D236" s="81"/>
      <c r="E236" s="84"/>
    </row>
    <row r="237" spans="1:5" x14ac:dyDescent="0.25">
      <c r="A237" s="51" t="s">
        <v>302</v>
      </c>
      <c r="B237" s="51" t="s">
        <v>18</v>
      </c>
      <c r="C237" s="51" t="s">
        <v>422</v>
      </c>
      <c r="D237" s="81"/>
      <c r="E237" s="84"/>
    </row>
    <row r="238" spans="1:5" x14ac:dyDescent="0.25">
      <c r="A238" s="53" t="s">
        <v>303</v>
      </c>
      <c r="B238" s="53" t="s">
        <v>351</v>
      </c>
      <c r="C238" s="53"/>
      <c r="D238" s="82"/>
      <c r="E238" s="84"/>
    </row>
    <row r="239" spans="1:5" ht="15" customHeight="1" x14ac:dyDescent="0.25">
      <c r="A239" s="51" t="s">
        <v>304</v>
      </c>
      <c r="B239" s="51" t="s">
        <v>13</v>
      </c>
      <c r="C239" s="51" t="s">
        <v>356</v>
      </c>
      <c r="D239" s="80" t="s">
        <v>433</v>
      </c>
      <c r="E239" s="84" t="s">
        <v>400</v>
      </c>
    </row>
    <row r="240" spans="1:5" x14ac:dyDescent="0.25">
      <c r="A240" s="51" t="s">
        <v>305</v>
      </c>
      <c r="B240" s="51" t="s">
        <v>14</v>
      </c>
      <c r="C240" s="51" t="s">
        <v>357</v>
      </c>
      <c r="D240" s="81"/>
      <c r="E240" s="84"/>
    </row>
    <row r="241" spans="1:5" x14ac:dyDescent="0.25">
      <c r="A241" s="51" t="s">
        <v>306</v>
      </c>
      <c r="B241" s="51" t="s">
        <v>15</v>
      </c>
      <c r="C241" s="51" t="s">
        <v>358</v>
      </c>
      <c r="D241" s="81"/>
      <c r="E241" s="84"/>
    </row>
    <row r="242" spans="1:5" x14ac:dyDescent="0.25">
      <c r="A242" s="51" t="s">
        <v>307</v>
      </c>
      <c r="B242" s="51" t="s">
        <v>16</v>
      </c>
      <c r="C242" s="51" t="s">
        <v>359</v>
      </c>
      <c r="D242" s="81"/>
      <c r="E242" s="84"/>
    </row>
    <row r="243" spans="1:5" x14ac:dyDescent="0.25">
      <c r="A243" s="51" t="s">
        <v>308</v>
      </c>
      <c r="B243" s="51" t="s">
        <v>350</v>
      </c>
      <c r="C243" s="51" t="s">
        <v>360</v>
      </c>
      <c r="D243" s="81"/>
      <c r="E243" s="84"/>
    </row>
    <row r="244" spans="1:5" x14ac:dyDescent="0.25">
      <c r="A244" s="51" t="s">
        <v>309</v>
      </c>
      <c r="B244" s="51" t="s">
        <v>18</v>
      </c>
      <c r="C244" s="51" t="s">
        <v>361</v>
      </c>
      <c r="D244" s="81"/>
      <c r="E244" s="84"/>
    </row>
    <row r="245" spans="1:5" x14ac:dyDescent="0.25">
      <c r="A245" s="53" t="s">
        <v>310</v>
      </c>
      <c r="B245" s="53" t="s">
        <v>351</v>
      </c>
      <c r="C245" s="53"/>
      <c r="D245" s="81"/>
      <c r="E245" s="84"/>
    </row>
    <row r="246" spans="1:5" ht="15" customHeight="1" x14ac:dyDescent="0.25">
      <c r="A246" s="51" t="s">
        <v>311</v>
      </c>
      <c r="B246" s="51" t="s">
        <v>13</v>
      </c>
      <c r="C246" s="51" t="s">
        <v>362</v>
      </c>
      <c r="D246" s="81"/>
      <c r="E246" s="84" t="s">
        <v>401</v>
      </c>
    </row>
    <row r="247" spans="1:5" x14ac:dyDescent="0.25">
      <c r="A247" s="51" t="s">
        <v>312</v>
      </c>
      <c r="B247" s="51" t="s">
        <v>14</v>
      </c>
      <c r="C247" s="51" t="s">
        <v>363</v>
      </c>
      <c r="D247" s="81"/>
      <c r="E247" s="84"/>
    </row>
    <row r="248" spans="1:5" x14ac:dyDescent="0.25">
      <c r="A248" s="51" t="s">
        <v>313</v>
      </c>
      <c r="B248" s="51" t="s">
        <v>15</v>
      </c>
      <c r="C248" s="51" t="s">
        <v>364</v>
      </c>
      <c r="D248" s="81"/>
      <c r="E248" s="84"/>
    </row>
    <row r="249" spans="1:5" x14ac:dyDescent="0.25">
      <c r="A249" s="51" t="s">
        <v>314</v>
      </c>
      <c r="B249" s="51" t="s">
        <v>16</v>
      </c>
      <c r="C249" s="51" t="s">
        <v>365</v>
      </c>
      <c r="D249" s="81"/>
      <c r="E249" s="84"/>
    </row>
    <row r="250" spans="1:5" x14ac:dyDescent="0.25">
      <c r="A250" s="52" t="s">
        <v>80</v>
      </c>
      <c r="B250" s="52" t="s">
        <v>350</v>
      </c>
      <c r="C250" s="52" t="s">
        <v>366</v>
      </c>
      <c r="D250" s="81"/>
      <c r="E250" s="84"/>
    </row>
    <row r="251" spans="1:5" x14ac:dyDescent="0.25">
      <c r="A251" s="51" t="s">
        <v>315</v>
      </c>
      <c r="B251" s="51" t="s">
        <v>18</v>
      </c>
      <c r="C251" s="51" t="s">
        <v>367</v>
      </c>
      <c r="D251" s="81"/>
      <c r="E251" s="84"/>
    </row>
    <row r="252" spans="1:5" x14ac:dyDescent="0.25">
      <c r="A252" s="53" t="s">
        <v>316</v>
      </c>
      <c r="B252" s="53" t="s">
        <v>351</v>
      </c>
      <c r="C252" s="53"/>
      <c r="D252" s="82"/>
      <c r="E252" s="84"/>
    </row>
    <row r="253" spans="1:5" ht="15" customHeight="1" x14ac:dyDescent="0.25">
      <c r="A253" s="51" t="s">
        <v>317</v>
      </c>
      <c r="B253" s="51" t="s">
        <v>13</v>
      </c>
      <c r="C253" s="51" t="s">
        <v>354</v>
      </c>
      <c r="D253" s="80" t="s">
        <v>434</v>
      </c>
      <c r="E253" s="84" t="s">
        <v>402</v>
      </c>
    </row>
    <row r="254" spans="1:5" x14ac:dyDescent="0.25">
      <c r="A254" s="51" t="s">
        <v>318</v>
      </c>
      <c r="B254" s="51" t="s">
        <v>14</v>
      </c>
      <c r="C254" s="51" t="s">
        <v>355</v>
      </c>
      <c r="D254" s="81"/>
      <c r="E254" s="84"/>
    </row>
    <row r="255" spans="1:5" x14ac:dyDescent="0.25">
      <c r="A255" s="51" t="s">
        <v>319</v>
      </c>
      <c r="B255" s="51" t="s">
        <v>15</v>
      </c>
      <c r="C255" s="51" t="s">
        <v>419</v>
      </c>
      <c r="D255" s="81"/>
      <c r="E255" s="84"/>
    </row>
    <row r="256" spans="1:5" x14ac:dyDescent="0.25">
      <c r="A256" s="51" t="s">
        <v>320</v>
      </c>
      <c r="B256" s="51" t="s">
        <v>16</v>
      </c>
      <c r="C256" s="51" t="s">
        <v>420</v>
      </c>
      <c r="D256" s="81"/>
      <c r="E256" s="84"/>
    </row>
    <row r="257" spans="1:5" x14ac:dyDescent="0.25">
      <c r="A257" s="51" t="s">
        <v>321</v>
      </c>
      <c r="B257" s="51" t="s">
        <v>350</v>
      </c>
      <c r="C257" s="51" t="s">
        <v>421</v>
      </c>
      <c r="D257" s="81"/>
      <c r="E257" s="84"/>
    </row>
    <row r="258" spans="1:5" x14ac:dyDescent="0.25">
      <c r="A258" s="51" t="s">
        <v>322</v>
      </c>
      <c r="B258" s="51" t="s">
        <v>18</v>
      </c>
      <c r="C258" s="51" t="s">
        <v>422</v>
      </c>
      <c r="D258" s="81"/>
      <c r="E258" s="84"/>
    </row>
    <row r="259" spans="1:5" x14ac:dyDescent="0.25">
      <c r="A259" s="53" t="s">
        <v>323</v>
      </c>
      <c r="B259" s="53" t="s">
        <v>351</v>
      </c>
      <c r="C259" s="53"/>
      <c r="D259" s="81"/>
      <c r="E259" s="84"/>
    </row>
    <row r="260" spans="1:5" ht="15" customHeight="1" x14ac:dyDescent="0.25">
      <c r="A260" s="51" t="s">
        <v>324</v>
      </c>
      <c r="B260" s="51" t="s">
        <v>13</v>
      </c>
      <c r="C260" s="51" t="s">
        <v>356</v>
      </c>
      <c r="D260" s="81"/>
      <c r="E260" s="84" t="s">
        <v>403</v>
      </c>
    </row>
    <row r="261" spans="1:5" x14ac:dyDescent="0.25">
      <c r="A261" s="51" t="s">
        <v>325</v>
      </c>
      <c r="B261" s="51" t="s">
        <v>14</v>
      </c>
      <c r="C261" s="51" t="s">
        <v>357</v>
      </c>
      <c r="D261" s="81"/>
      <c r="E261" s="84"/>
    </row>
    <row r="262" spans="1:5" x14ac:dyDescent="0.25">
      <c r="A262" s="51" t="s">
        <v>326</v>
      </c>
      <c r="B262" s="51" t="s">
        <v>15</v>
      </c>
      <c r="C262" s="51" t="s">
        <v>358</v>
      </c>
      <c r="D262" s="81"/>
      <c r="E262" s="84"/>
    </row>
    <row r="263" spans="1:5" x14ac:dyDescent="0.25">
      <c r="A263" s="51" t="s">
        <v>327</v>
      </c>
      <c r="B263" s="51" t="s">
        <v>16</v>
      </c>
      <c r="C263" s="51" t="s">
        <v>359</v>
      </c>
      <c r="D263" s="81"/>
      <c r="E263" s="84"/>
    </row>
    <row r="264" spans="1:5" x14ac:dyDescent="0.25">
      <c r="A264" s="51" t="s">
        <v>328</v>
      </c>
      <c r="B264" s="51" t="s">
        <v>350</v>
      </c>
      <c r="C264" s="51" t="s">
        <v>360</v>
      </c>
      <c r="D264" s="81"/>
      <c r="E264" s="84"/>
    </row>
    <row r="265" spans="1:5" x14ac:dyDescent="0.25">
      <c r="A265" s="52" t="s">
        <v>81</v>
      </c>
      <c r="B265" s="52" t="s">
        <v>18</v>
      </c>
      <c r="C265" s="52" t="s">
        <v>361</v>
      </c>
      <c r="D265" s="81"/>
      <c r="E265" s="84"/>
    </row>
    <row r="266" spans="1:5" x14ac:dyDescent="0.25">
      <c r="A266" s="53" t="s">
        <v>329</v>
      </c>
      <c r="B266" s="53" t="s">
        <v>351</v>
      </c>
      <c r="C266" s="53"/>
      <c r="D266" s="82"/>
      <c r="E266" s="84"/>
    </row>
    <row r="267" spans="1:5" ht="15" customHeight="1" x14ac:dyDescent="0.25">
      <c r="A267" s="51" t="s">
        <v>330</v>
      </c>
      <c r="B267" s="51" t="s">
        <v>13</v>
      </c>
      <c r="C267" s="51" t="s">
        <v>362</v>
      </c>
      <c r="D267" s="80" t="s">
        <v>435</v>
      </c>
      <c r="E267" s="84" t="s">
        <v>404</v>
      </c>
    </row>
    <row r="268" spans="1:5" x14ac:dyDescent="0.25">
      <c r="A268" s="51" t="s">
        <v>331</v>
      </c>
      <c r="B268" s="51" t="s">
        <v>14</v>
      </c>
      <c r="C268" s="51" t="s">
        <v>363</v>
      </c>
      <c r="D268" s="81"/>
      <c r="E268" s="84"/>
    </row>
    <row r="269" spans="1:5" x14ac:dyDescent="0.25">
      <c r="A269" s="51" t="s">
        <v>332</v>
      </c>
      <c r="B269" s="51" t="s">
        <v>15</v>
      </c>
      <c r="C269" s="51" t="s">
        <v>364</v>
      </c>
      <c r="D269" s="81"/>
      <c r="E269" s="84"/>
    </row>
    <row r="270" spans="1:5" x14ac:dyDescent="0.25">
      <c r="A270" s="51" t="s">
        <v>333</v>
      </c>
      <c r="B270" s="51" t="s">
        <v>16</v>
      </c>
      <c r="C270" s="51" t="s">
        <v>365</v>
      </c>
      <c r="D270" s="81"/>
      <c r="E270" s="84"/>
    </row>
    <row r="271" spans="1:5" x14ac:dyDescent="0.25">
      <c r="A271" s="51" t="s">
        <v>334</v>
      </c>
      <c r="B271" s="51" t="s">
        <v>350</v>
      </c>
      <c r="C271" s="51" t="s">
        <v>366</v>
      </c>
      <c r="D271" s="81"/>
      <c r="E271" s="84"/>
    </row>
    <row r="272" spans="1:5" x14ac:dyDescent="0.25">
      <c r="A272" s="51" t="s">
        <v>335</v>
      </c>
      <c r="B272" s="51" t="s">
        <v>18</v>
      </c>
      <c r="C272" s="51" t="s">
        <v>367</v>
      </c>
      <c r="D272" s="81"/>
      <c r="E272" s="84"/>
    </row>
    <row r="273" spans="1:5" x14ac:dyDescent="0.25">
      <c r="A273" s="53" t="s">
        <v>336</v>
      </c>
      <c r="B273" s="53" t="s">
        <v>351</v>
      </c>
      <c r="C273" s="53"/>
      <c r="D273" s="81"/>
      <c r="E273" s="84"/>
    </row>
    <row r="274" spans="1:5" ht="15" customHeight="1" x14ac:dyDescent="0.25">
      <c r="A274" s="51" t="s">
        <v>337</v>
      </c>
      <c r="B274" s="51" t="s">
        <v>13</v>
      </c>
      <c r="C274" s="51" t="s">
        <v>354</v>
      </c>
      <c r="D274" s="81"/>
      <c r="E274" s="84" t="s">
        <v>405</v>
      </c>
    </row>
    <row r="275" spans="1:5" x14ac:dyDescent="0.25">
      <c r="A275" s="51" t="s">
        <v>338</v>
      </c>
      <c r="B275" s="51" t="s">
        <v>14</v>
      </c>
      <c r="C275" s="51" t="s">
        <v>355</v>
      </c>
      <c r="D275" s="81"/>
      <c r="E275" s="84"/>
    </row>
    <row r="276" spans="1:5" x14ac:dyDescent="0.25">
      <c r="A276" s="51" t="s">
        <v>339</v>
      </c>
      <c r="B276" s="51" t="s">
        <v>15</v>
      </c>
      <c r="C276" s="51" t="s">
        <v>419</v>
      </c>
      <c r="D276" s="81"/>
      <c r="E276" s="84"/>
    </row>
    <row r="277" spans="1:5" x14ac:dyDescent="0.25">
      <c r="A277" s="51" t="s">
        <v>340</v>
      </c>
      <c r="B277" s="51" t="s">
        <v>16</v>
      </c>
      <c r="C277" s="51" t="s">
        <v>420</v>
      </c>
      <c r="D277" s="81"/>
      <c r="E277" s="84"/>
    </row>
    <row r="278" spans="1:5" x14ac:dyDescent="0.25">
      <c r="A278" s="51" t="s">
        <v>341</v>
      </c>
      <c r="B278" s="51" t="s">
        <v>350</v>
      </c>
      <c r="C278" s="51" t="s">
        <v>421</v>
      </c>
      <c r="D278" s="81"/>
      <c r="E278" s="84"/>
    </row>
    <row r="279" spans="1:5" x14ac:dyDescent="0.25">
      <c r="A279" s="52" t="s">
        <v>82</v>
      </c>
      <c r="B279" s="52" t="s">
        <v>18</v>
      </c>
      <c r="C279" s="52" t="s">
        <v>422</v>
      </c>
      <c r="D279" s="81"/>
      <c r="E279" s="84"/>
    </row>
    <row r="280" spans="1:5" x14ac:dyDescent="0.25">
      <c r="A280" s="53" t="s">
        <v>342</v>
      </c>
      <c r="B280" s="53" t="s">
        <v>351</v>
      </c>
      <c r="C280" s="53"/>
      <c r="D280" s="82"/>
      <c r="E280" s="84"/>
    </row>
    <row r="281" spans="1:5" ht="15" customHeight="1" x14ac:dyDescent="0.25">
      <c r="A281" s="51" t="s">
        <v>343</v>
      </c>
      <c r="B281" s="51" t="s">
        <v>13</v>
      </c>
      <c r="C281" s="51"/>
      <c r="E281" s="84" t="s">
        <v>406</v>
      </c>
    </row>
    <row r="282" spans="1:5" x14ac:dyDescent="0.25">
      <c r="A282" s="51" t="s">
        <v>344</v>
      </c>
      <c r="B282" s="51" t="s">
        <v>14</v>
      </c>
      <c r="C282" s="51"/>
      <c r="E282" s="84"/>
    </row>
    <row r="283" spans="1:5" x14ac:dyDescent="0.25">
      <c r="A283" s="51" t="s">
        <v>345</v>
      </c>
      <c r="B283" s="51" t="s">
        <v>15</v>
      </c>
      <c r="C283" s="51"/>
      <c r="E283" s="84"/>
    </row>
    <row r="284" spans="1:5" x14ac:dyDescent="0.25">
      <c r="A284" s="51" t="s">
        <v>346</v>
      </c>
      <c r="B284" s="51" t="s">
        <v>16</v>
      </c>
      <c r="C284" s="51"/>
      <c r="E284" s="84"/>
    </row>
    <row r="285" spans="1:5" x14ac:dyDescent="0.25">
      <c r="A285" s="51" t="s">
        <v>347</v>
      </c>
      <c r="B285" s="51" t="s">
        <v>350</v>
      </c>
      <c r="C285" s="51"/>
      <c r="E285" s="84"/>
    </row>
    <row r="286" spans="1:5" x14ac:dyDescent="0.25">
      <c r="A286" s="51" t="s">
        <v>348</v>
      </c>
      <c r="B286" s="51" t="s">
        <v>18</v>
      </c>
      <c r="C286" s="51"/>
      <c r="E286" s="84"/>
    </row>
    <row r="287" spans="1:5" x14ac:dyDescent="0.25">
      <c r="A287" s="53" t="s">
        <v>349</v>
      </c>
      <c r="B287" s="53" t="s">
        <v>351</v>
      </c>
      <c r="C287" s="53"/>
      <c r="E287" s="84"/>
    </row>
    <row r="288" spans="1:5" x14ac:dyDescent="0.25">
      <c r="A288" s="52" t="s">
        <v>83</v>
      </c>
      <c r="B288" s="52" t="s">
        <v>13</v>
      </c>
      <c r="C288" s="52"/>
    </row>
  </sheetData>
  <mergeCells count="62">
    <mergeCell ref="E64:E70"/>
    <mergeCell ref="D43:D56"/>
    <mergeCell ref="D57:D70"/>
    <mergeCell ref="D1:D14"/>
    <mergeCell ref="E1:E7"/>
    <mergeCell ref="E8:E14"/>
    <mergeCell ref="E15:E21"/>
    <mergeCell ref="E22:E28"/>
    <mergeCell ref="E29:E35"/>
    <mergeCell ref="E36:E42"/>
    <mergeCell ref="E43:E49"/>
    <mergeCell ref="E50:E56"/>
    <mergeCell ref="E57:E63"/>
    <mergeCell ref="D113:D126"/>
    <mergeCell ref="D127:D140"/>
    <mergeCell ref="D141:D154"/>
    <mergeCell ref="D155:D168"/>
    <mergeCell ref="E71:E77"/>
    <mergeCell ref="E78:E84"/>
    <mergeCell ref="E85:E91"/>
    <mergeCell ref="E92:E98"/>
    <mergeCell ref="E99:E105"/>
    <mergeCell ref="E106:E112"/>
    <mergeCell ref="D71:D84"/>
    <mergeCell ref="D85:D98"/>
    <mergeCell ref="D99:D112"/>
    <mergeCell ref="E190:E196"/>
    <mergeCell ref="E113:E119"/>
    <mergeCell ref="E120:E126"/>
    <mergeCell ref="E127:E133"/>
    <mergeCell ref="E134:E140"/>
    <mergeCell ref="E141:E147"/>
    <mergeCell ref="E148:E154"/>
    <mergeCell ref="E155:E161"/>
    <mergeCell ref="E162:E168"/>
    <mergeCell ref="E169:E175"/>
    <mergeCell ref="E176:E182"/>
    <mergeCell ref="E183:E189"/>
    <mergeCell ref="F1:F14"/>
    <mergeCell ref="D15:D28"/>
    <mergeCell ref="D29:D42"/>
    <mergeCell ref="E281:E287"/>
    <mergeCell ref="E239:E245"/>
    <mergeCell ref="E246:E252"/>
    <mergeCell ref="E253:E259"/>
    <mergeCell ref="E260:E266"/>
    <mergeCell ref="E267:E273"/>
    <mergeCell ref="E274:E280"/>
    <mergeCell ref="E197:E203"/>
    <mergeCell ref="E204:E210"/>
    <mergeCell ref="E211:E217"/>
    <mergeCell ref="E218:E224"/>
    <mergeCell ref="E225:E231"/>
    <mergeCell ref="E232:E238"/>
    <mergeCell ref="D239:D252"/>
    <mergeCell ref="D253:D266"/>
    <mergeCell ref="D267:D280"/>
    <mergeCell ref="D169:D182"/>
    <mergeCell ref="D183:D196"/>
    <mergeCell ref="D197:D210"/>
    <mergeCell ref="D211:D224"/>
    <mergeCell ref="D225:D2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4580-E5FD-46D2-A66C-BD45A33F9613}">
  <dimension ref="A1:L101"/>
  <sheetViews>
    <sheetView workbookViewId="0">
      <selection activeCell="E1" sqref="E1:E1048576"/>
    </sheetView>
  </sheetViews>
  <sheetFormatPr defaultRowHeight="15" x14ac:dyDescent="0.25"/>
  <cols>
    <col min="1" max="1" width="18.42578125" bestFit="1" customWidth="1"/>
    <col min="2" max="6" width="15.7109375" customWidth="1"/>
    <col min="9" max="9" width="12.28515625" bestFit="1" customWidth="1"/>
    <col min="10" max="10" width="49.28515625" customWidth="1"/>
    <col min="11" max="11" width="15.28515625" customWidth="1"/>
  </cols>
  <sheetData>
    <row r="1" spans="1:12" x14ac:dyDescent="0.25">
      <c r="A1" s="2"/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</row>
    <row r="2" spans="1:12" x14ac:dyDescent="0.25">
      <c r="A2" s="4" t="s">
        <v>5</v>
      </c>
      <c r="B2" s="61">
        <f>'Capacity Calculation'!$T$3</f>
        <v>2.2375000000000003</v>
      </c>
      <c r="C2" s="61">
        <f>'Capacity Calculation'!$T$4</f>
        <v>2.5187500000000003</v>
      </c>
      <c r="D2" s="61">
        <f>'Capacity Calculation'!$T$5</f>
        <v>2.5375000000000001</v>
      </c>
      <c r="E2" s="61">
        <f>'Capacity Calculation'!$T$6</f>
        <v>2.2375000000000003</v>
      </c>
      <c r="F2" s="61">
        <f>'Capacity Calculation'!$T$7</f>
        <v>2.2375000000000003</v>
      </c>
    </row>
    <row r="3" spans="1:12" x14ac:dyDescent="0.25">
      <c r="A3" s="4" t="s">
        <v>6</v>
      </c>
      <c r="B3" s="62">
        <f>SUM(B7:B23)</f>
        <v>2.6944444444444442</v>
      </c>
      <c r="C3" s="62">
        <f>SUM(C7:C23)</f>
        <v>1.7097222222222221</v>
      </c>
      <c r="D3" s="62">
        <f>SUM(D7:D23)</f>
        <v>0</v>
      </c>
      <c r="E3" s="62">
        <f>SUM(E7:E23)</f>
        <v>1.8055555555555556</v>
      </c>
      <c r="F3" s="62">
        <f>SUM(F7:F23)</f>
        <v>1.8541666666666665</v>
      </c>
    </row>
    <row r="4" spans="1:12" x14ac:dyDescent="0.25">
      <c r="A4" s="4" t="s">
        <v>7</v>
      </c>
      <c r="B4" s="63">
        <f t="shared" ref="B4:F4" si="0">B2-B3</f>
        <v>-0.45694444444444393</v>
      </c>
      <c r="C4" s="63">
        <f t="shared" si="0"/>
        <v>0.80902777777777812</v>
      </c>
      <c r="D4" s="63">
        <f t="shared" si="0"/>
        <v>2.5375000000000001</v>
      </c>
      <c r="E4" s="63">
        <f t="shared" si="0"/>
        <v>0.43194444444444469</v>
      </c>
      <c r="F4" s="64">
        <f t="shared" si="0"/>
        <v>0.38333333333333375</v>
      </c>
    </row>
    <row r="5" spans="1:12" x14ac:dyDescent="0.25">
      <c r="A5" s="85" t="s">
        <v>9</v>
      </c>
      <c r="B5" s="86"/>
      <c r="C5" s="86"/>
      <c r="D5" s="86"/>
      <c r="E5" s="86"/>
      <c r="F5" s="87"/>
    </row>
    <row r="6" spans="1:12" x14ac:dyDescent="0.25">
      <c r="A6" s="5" t="s">
        <v>8</v>
      </c>
      <c r="B6" s="6" t="s">
        <v>0</v>
      </c>
      <c r="C6" s="6" t="s">
        <v>2</v>
      </c>
      <c r="D6" s="6" t="s">
        <v>1</v>
      </c>
      <c r="E6" s="6" t="s">
        <v>3</v>
      </c>
      <c r="F6" s="6" t="s">
        <v>4</v>
      </c>
    </row>
    <row r="7" spans="1:12" x14ac:dyDescent="0.25">
      <c r="A7" s="7" t="s">
        <v>436</v>
      </c>
      <c r="B7" s="69">
        <v>0.66666666666666663</v>
      </c>
      <c r="C7" s="62"/>
      <c r="D7" s="62"/>
      <c r="E7" s="62"/>
      <c r="F7" s="65"/>
      <c r="G7">
        <v>16</v>
      </c>
    </row>
    <row r="8" spans="1:12" x14ac:dyDescent="0.25">
      <c r="A8" s="7" t="s">
        <v>437</v>
      </c>
      <c r="B8" s="62"/>
      <c r="C8" s="69">
        <v>0.66666666666666663</v>
      </c>
      <c r="D8" s="62"/>
      <c r="E8" s="62"/>
      <c r="F8" s="65"/>
      <c r="G8">
        <v>16</v>
      </c>
    </row>
    <row r="9" spans="1:12" x14ac:dyDescent="0.25">
      <c r="A9" s="7" t="s">
        <v>438</v>
      </c>
      <c r="C9" s="69">
        <v>1</v>
      </c>
      <c r="D9" s="62"/>
      <c r="E9" s="62"/>
      <c r="F9" s="65"/>
      <c r="G9">
        <v>24</v>
      </c>
    </row>
    <row r="10" spans="1:12" x14ac:dyDescent="0.25">
      <c r="A10" s="7" t="s">
        <v>439</v>
      </c>
      <c r="B10" s="62"/>
      <c r="C10" s="62"/>
      <c r="D10" s="62"/>
      <c r="E10" s="73">
        <v>4.8611111111111112E-2</v>
      </c>
      <c r="F10" s="65"/>
      <c r="G10">
        <v>8</v>
      </c>
    </row>
    <row r="11" spans="1:12" x14ac:dyDescent="0.25">
      <c r="A11" s="7" t="s">
        <v>440</v>
      </c>
      <c r="B11" s="74">
        <v>1.3611111111111109</v>
      </c>
      <c r="C11" s="62"/>
      <c r="D11" s="62"/>
      <c r="E11" s="62"/>
      <c r="F11" s="65"/>
      <c r="G11">
        <v>21</v>
      </c>
    </row>
    <row r="12" spans="1:12" x14ac:dyDescent="0.25">
      <c r="A12" s="7" t="s">
        <v>441</v>
      </c>
      <c r="B12" s="62"/>
      <c r="C12" s="62">
        <v>4.3055555555555562E-2</v>
      </c>
      <c r="D12" s="62"/>
      <c r="E12" s="62"/>
      <c r="F12" s="65"/>
      <c r="G12">
        <v>20</v>
      </c>
      <c r="I12" s="49" t="s">
        <v>0</v>
      </c>
      <c r="J12" s="42">
        <f>B3/B2</f>
        <v>1.2042209807572934</v>
      </c>
      <c r="K12" s="45" t="str">
        <f>IF(J12=100%,"Completed","In Progress")</f>
        <v>In Progress</v>
      </c>
    </row>
    <row r="13" spans="1:12" x14ac:dyDescent="0.25">
      <c r="A13" s="7" t="s">
        <v>442</v>
      </c>
      <c r="C13" s="62"/>
      <c r="D13" s="62"/>
      <c r="E13" s="73">
        <v>0.4236111111111111</v>
      </c>
      <c r="F13" s="65"/>
      <c r="G13">
        <v>8</v>
      </c>
      <c r="I13" s="49" t="s">
        <v>2</v>
      </c>
      <c r="J13" s="42">
        <f>C3/C2</f>
        <v>0.67879790460435607</v>
      </c>
      <c r="K13" s="47" t="str">
        <f t="shared" ref="K13:K16" si="1">IF(J13=100%,"Completed","In Progress")</f>
        <v>In Progress</v>
      </c>
      <c r="L13" s="46"/>
    </row>
    <row r="14" spans="1:12" x14ac:dyDescent="0.25">
      <c r="A14" s="7" t="s">
        <v>443</v>
      </c>
      <c r="B14" s="69">
        <v>0.66666666666666663</v>
      </c>
      <c r="C14" s="62"/>
      <c r="D14" s="62"/>
      <c r="E14" s="62"/>
      <c r="F14" s="65"/>
      <c r="G14">
        <v>16</v>
      </c>
      <c r="I14" s="50" t="s">
        <v>1</v>
      </c>
      <c r="J14" s="42">
        <f>D3/D2</f>
        <v>0</v>
      </c>
      <c r="K14" s="45" t="str">
        <f t="shared" si="1"/>
        <v>In Progress</v>
      </c>
    </row>
    <row r="15" spans="1:12" x14ac:dyDescent="0.25">
      <c r="A15" s="7" t="s">
        <v>444</v>
      </c>
      <c r="B15" s="62"/>
      <c r="C15" s="62"/>
      <c r="D15" s="62"/>
      <c r="E15" s="69">
        <v>1</v>
      </c>
      <c r="F15" s="65"/>
      <c r="G15">
        <v>24</v>
      </c>
      <c r="I15" s="50" t="s">
        <v>3</v>
      </c>
      <c r="J15" s="44">
        <f>E3/E2</f>
        <v>0.80695220360024822</v>
      </c>
      <c r="K15" s="47" t="str">
        <f t="shared" si="1"/>
        <v>In Progress</v>
      </c>
      <c r="L15" s="46"/>
    </row>
    <row r="16" spans="1:12" x14ac:dyDescent="0.25">
      <c r="A16" s="7" t="s">
        <v>445</v>
      </c>
      <c r="B16" s="62"/>
      <c r="C16" s="62"/>
      <c r="D16" s="62"/>
      <c r="E16" s="69">
        <v>0.33333333333333331</v>
      </c>
      <c r="F16" s="65"/>
      <c r="G16">
        <v>8</v>
      </c>
      <c r="I16" s="50" t="s">
        <v>4</v>
      </c>
      <c r="J16" s="44">
        <f>F3/F2</f>
        <v>0.82867783985102406</v>
      </c>
      <c r="K16" s="45" t="str">
        <f t="shared" si="1"/>
        <v>In Progress</v>
      </c>
      <c r="L16" s="46"/>
    </row>
    <row r="17" spans="1:11" x14ac:dyDescent="0.25">
      <c r="A17" s="7" t="s">
        <v>446</v>
      </c>
      <c r="B17" s="62"/>
      <c r="C17" s="62"/>
      <c r="D17" s="62"/>
      <c r="E17" s="62"/>
      <c r="F17" s="65">
        <v>0.66666666666666663</v>
      </c>
      <c r="G17">
        <v>16</v>
      </c>
      <c r="I17" s="48"/>
      <c r="J17" s="43"/>
      <c r="K17" s="48"/>
    </row>
    <row r="18" spans="1:11" x14ac:dyDescent="0.25">
      <c r="A18" s="7" t="s">
        <v>447</v>
      </c>
      <c r="B18" s="62"/>
      <c r="C18" s="62"/>
      <c r="D18" s="62"/>
      <c r="E18" s="62"/>
      <c r="F18" s="65"/>
      <c r="G18">
        <v>8</v>
      </c>
    </row>
    <row r="19" spans="1:11" x14ac:dyDescent="0.25">
      <c r="A19" s="7" t="s">
        <v>448</v>
      </c>
      <c r="B19" s="62"/>
      <c r="C19" s="62"/>
      <c r="D19" s="62"/>
      <c r="E19" s="62"/>
      <c r="F19" s="65">
        <v>0.375</v>
      </c>
      <c r="G19">
        <v>8</v>
      </c>
    </row>
    <row r="20" spans="1:11" x14ac:dyDescent="0.25">
      <c r="A20" s="7" t="s">
        <v>449</v>
      </c>
      <c r="B20" s="62"/>
      <c r="C20" s="62"/>
      <c r="D20" s="62"/>
      <c r="E20" s="62"/>
      <c r="F20" s="65">
        <v>0.8125</v>
      </c>
      <c r="G20">
        <v>24</v>
      </c>
    </row>
    <row r="21" spans="1:11" x14ac:dyDescent="0.25">
      <c r="A21" s="7"/>
      <c r="B21" s="62"/>
      <c r="C21" s="62"/>
      <c r="D21" s="62"/>
      <c r="E21" s="62"/>
      <c r="F21" s="65"/>
    </row>
    <row r="22" spans="1:11" x14ac:dyDescent="0.25">
      <c r="A22" s="7"/>
      <c r="B22" s="62"/>
      <c r="C22" s="62"/>
      <c r="D22" s="62"/>
      <c r="E22" s="62"/>
      <c r="F22" s="65"/>
    </row>
    <row r="23" spans="1:11" x14ac:dyDescent="0.25">
      <c r="A23" s="10"/>
      <c r="B23" s="66"/>
      <c r="C23" s="66"/>
      <c r="D23" s="66"/>
      <c r="E23" s="66"/>
      <c r="F23" s="67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  <row r="31" spans="1:11" x14ac:dyDescent="0.25">
      <c r="A31" s="1"/>
    </row>
    <row r="32" spans="1:1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mergeCells count="1">
    <mergeCell ref="A5:F5"/>
  </mergeCells>
  <conditionalFormatting sqref="J12:J16">
    <cfRule type="dataBar" priority="1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{0D831828-9755-43B6-83C9-93C26CD6E106}</x14:id>
        </ext>
      </extLst>
    </cfRule>
    <cfRule type="dataBar" priority="1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{491A71A9-561A-405F-93E5-D5DAC55FA111}</x14:id>
        </ext>
      </extLst>
    </cfRule>
    <cfRule type="cellIs" priority="28" operator="between">
      <formula>$B$3</formula>
      <formula>$B$2</formula>
    </cfRule>
    <cfRule type="dataBar" priority="29">
      <dataBar>
        <cfvo type="percent" val="$B$3"/>
        <cfvo type="percent" val="$B$2"/>
        <color rgb="FF638EC6"/>
      </dataBar>
      <extLst>
        <ext xmlns:x14="http://schemas.microsoft.com/office/spreadsheetml/2009/9/main" uri="{B025F937-C7B1-47D3-B67F-A62EFF666E3E}">
          <x14:id>{D9228084-53A0-428F-8838-A207E6098BC8}</x14:id>
        </ext>
      </extLst>
    </cfRule>
    <cfRule type="dataBar" priority="32">
      <dataBar>
        <cfvo type="percentile" val="0"/>
        <cfvo type="percentile" val="100"/>
        <color rgb="FF638EC6"/>
      </dataBar>
      <extLst>
        <ext xmlns:x14="http://schemas.microsoft.com/office/spreadsheetml/2009/9/main" uri="{B025F937-C7B1-47D3-B67F-A62EFF666E3E}">
          <x14:id>{9BF439B5-584E-422E-A140-FCBF2EAD3C04}</x14:id>
        </ext>
      </extLst>
    </cfRule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{FF37405C-09DE-4B81-A464-E3B1CB7D73EB}</x14:id>
        </ext>
      </extLst>
    </cfRule>
  </conditionalFormatting>
  <conditionalFormatting sqref="J12:J16">
    <cfRule type="dataBar" priority="2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{7AEC9737-8A30-40D3-BF6E-D45A3AFE1FB7}</x14:id>
        </ext>
      </extLst>
    </cfRule>
    <cfRule type="cellIs" priority="27" operator="between">
      <formula>$B$3</formula>
      <formula>$B$2</formula>
    </cfRule>
  </conditionalFormatting>
  <conditionalFormatting sqref="J12">
    <cfRule type="dataBar" priority="18">
      <dataBar>
        <cfvo type="percentile" val="0"/>
        <cfvo type="percentile" val="100"/>
        <color rgb="FF638EC6"/>
      </dataBar>
      <extLst>
        <ext xmlns:x14="http://schemas.microsoft.com/office/spreadsheetml/2009/9/main" uri="{B025F937-C7B1-47D3-B67F-A62EFF666E3E}">
          <x14:id>{605CD605-E171-4E66-9797-2DFC0D65E39C}</x14:id>
        </ext>
      </extLst>
    </cfRule>
    <cfRule type="dataBar" priority="19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{28936C11-4AC8-415D-BFBC-EC5075746622}</x14:id>
        </ext>
      </extLst>
    </cfRule>
    <cfRule type="dataBar" priority="22">
      <dataBar>
        <cfvo type="percent" val="0"/>
        <cfvo type="percent" val="100"/>
        <color theme="5" tint="-0.249977111117893"/>
      </dataBar>
      <extLst>
        <ext xmlns:x14="http://schemas.microsoft.com/office/spreadsheetml/2009/9/main" uri="{B025F937-C7B1-47D3-B67F-A62EFF666E3E}">
          <x14:id>{94BA6AAD-C7CA-41F8-A79D-A279CE252960}</x14:id>
        </ext>
      </extLst>
    </cfRule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{2A724324-AD1F-400A-91E2-789D37BCAF49}</x14:id>
        </ext>
      </extLst>
    </cfRule>
    <cfRule type="dataBar" priority="25">
      <dataBar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{A0F9FACB-9D1E-4205-8175-D6DB3C51AB93}</x14:id>
        </ext>
      </extLst>
    </cfRule>
  </conditionalFormatting>
  <conditionalFormatting sqref="J13:J16">
    <cfRule type="dataBar" priority="24">
      <dataBar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{F013C9EF-CAA0-4B43-833B-40617773B8CF}</x14:id>
        </ext>
      </extLst>
    </cfRule>
  </conditionalFormatting>
  <conditionalFormatting sqref="J17">
    <cfRule type="dataBar" priority="14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{4BA71DA9-5EE0-4D21-A063-AA6F7B9B28D9}</x14:id>
        </ext>
      </extLst>
    </cfRule>
    <cfRule type="dataBar" priority="15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{50E504D4-5AA6-415E-8C05-C335569415AB}</x14:id>
        </ext>
      </extLst>
    </cfRule>
    <cfRule type="dataBar" priority="1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{14B0D467-9DD3-44D5-8D9E-61C84FCD08DB}</x14:id>
        </ext>
      </extLst>
    </cfRule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{BE92547F-46C0-401A-AB90-3BDC29C0B08C}</x14:id>
        </ext>
      </extLst>
    </cfRule>
  </conditionalFormatting>
  <conditionalFormatting sqref="J13:J16">
    <cfRule type="dataBar" priority="7">
      <dataBar>
        <cfvo type="percentile" val="0"/>
        <cfvo type="percentile" val="100"/>
        <color rgb="FF638EC6"/>
      </dataBar>
      <extLst>
        <ext xmlns:x14="http://schemas.microsoft.com/office/spreadsheetml/2009/9/main" uri="{B025F937-C7B1-47D3-B67F-A62EFF666E3E}">
          <x14:id>{D33CFA7C-CFC8-41C9-9CA0-C3C0DBAD96B1}</x14:id>
        </ext>
      </extLst>
    </cfRule>
    <cfRule type="dataBar" priority="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{55B0E838-91D1-4269-A95F-ADDBFACC7DD5}</x14:id>
        </ext>
      </extLst>
    </cfRule>
    <cfRule type="dataBar" priority="9">
      <dataBar>
        <cfvo type="percent" val="0"/>
        <cfvo type="percent" val="100"/>
        <color theme="5" tint="-0.249977111117893"/>
      </dataBar>
      <extLst>
        <ext xmlns:x14="http://schemas.microsoft.com/office/spreadsheetml/2009/9/main" uri="{B025F937-C7B1-47D3-B67F-A62EFF666E3E}">
          <x14:id>{13D6A8AF-A659-4B02-89B0-35538ACDBC95}</x14:id>
        </ext>
      </extLst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{320BF5A3-637A-4EB9-A65D-13D58ED7366E}</x14:id>
        </ext>
      </extLst>
    </cfRule>
    <cfRule type="dataBar" priority="11">
      <dataBar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{CDD6B700-8400-48A2-BCFA-D47E8C952628}</x14:id>
        </ext>
      </extLst>
    </cfRule>
  </conditionalFormatting>
  <conditionalFormatting sqref="J13:J16">
    <cfRule type="dataBar" priority="2">
      <dataBar>
        <cfvo type="percentile" val="0"/>
        <cfvo type="percentile" val="100"/>
        <color rgb="FF638EC6"/>
      </dataBar>
      <extLst>
        <ext xmlns:x14="http://schemas.microsoft.com/office/spreadsheetml/2009/9/main" uri="{B025F937-C7B1-47D3-B67F-A62EFF666E3E}">
          <x14:id>{A358F9BB-B8EF-4168-89AC-56B26B97F6D2}</x14:id>
        </ext>
      </extLst>
    </cfRule>
    <cfRule type="dataBar" priority="3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{12ED4423-62E6-41E3-96A9-2225B52EB25F}</x14:id>
        </ext>
      </extLst>
    </cfRule>
    <cfRule type="dataBar" priority="4">
      <dataBar>
        <cfvo type="percent" val="0"/>
        <cfvo type="percent" val="100"/>
        <color theme="5" tint="-0.249977111117893"/>
      </dataBar>
      <extLst>
        <ext xmlns:x14="http://schemas.microsoft.com/office/spreadsheetml/2009/9/main" uri="{B025F937-C7B1-47D3-B67F-A62EFF666E3E}">
          <x14:id>{FD2825D9-BFB3-4A10-AA1F-24415BD563DE}</x14:id>
        </ext>
      </extLst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{85BDFEC7-0D43-4686-B820-3151C16D1E73}</x14:id>
        </ext>
      </extLst>
    </cfRule>
    <cfRule type="dataBar" priority="6">
      <dataBar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{F790D555-7BAC-4B26-AD9F-59E1ACA1532A}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831828-9755-43B6-83C9-93C26CD6E10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91A71A9-561A-405F-93E5-D5DAC55FA11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9228084-53A0-428F-8838-A207E6098BC8}">
            <x14:dataBar minLength="0" maxLength="100" gradient="0">
              <x14:cfvo type="percent">
                <xm:f>$B$3</xm:f>
              </x14:cfvo>
              <x14:cfvo type="percent">
                <xm:f>$B$2</xm:f>
              </x14:cfvo>
              <x14:negativeFillColor rgb="FFFF0000"/>
              <x14:axisColor rgb="FF000000"/>
            </x14:dataBar>
          </x14:cfRule>
          <x14:cfRule type="dataBar" id="{9BF439B5-584E-422E-A140-FCBF2EAD3C04}">
            <x14:dataBar minLength="0" maxLength="100" gradient="0">
              <x14:cfvo type="percentile">
                <xm:f>0</xm:f>
              </x14:cfvo>
              <x14:cfvo type="percentile">
                <xm:f>100</xm:f>
              </x14:cfvo>
              <x14:negativeFillColor rgb="FFFF0000"/>
              <x14:axisColor rgb="FF000000"/>
            </x14:dataBar>
          </x14:cfRule>
          <x14:cfRule type="dataBar" id="{FF37405C-09DE-4B81-A464-E3B1CB7D73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J12:J16</xm:sqref>
        </x14:conditionalFormatting>
        <x14:conditionalFormatting xmlns:xm="http://schemas.microsoft.com/office/excel/2006/main">
          <x14:cfRule type="dataBar" id="{7AEC9737-8A30-40D3-BF6E-D45A3AFE1FB7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J12:J16</xm:sqref>
        </x14:conditionalFormatting>
        <x14:conditionalFormatting xmlns:xm="http://schemas.microsoft.com/office/excel/2006/main">
          <x14:cfRule type="dataBar" id="{605CD605-E171-4E66-9797-2DFC0D65E39C}">
            <x14:dataBar minLength="0" maxLength="100" gradient="0">
              <x14:cfvo type="percentile">
                <xm:f>0</xm:f>
              </x14:cfvo>
              <x14:cfvo type="percentile">
                <xm:f>100</xm:f>
              </x14:cfvo>
              <x14:negativeFillColor rgb="FFFF0000"/>
              <x14:axisColor rgb="FF000000"/>
            </x14:dataBar>
          </x14:cfRule>
          <x14:cfRule type="dataBar" id="{28936C11-4AC8-415D-BFBC-EC507574662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4BA6AAD-C7CA-41F8-A79D-A279CE252960}">
            <x14:dataBar minLength="0" maxLength="100" border="1" gradient="0">
              <x14:cfvo type="percent">
                <xm:f>0</xm:f>
              </x14:cfvo>
              <x14:cfvo type="percent">
                <xm:f>100</xm:f>
              </x14:cfvo>
              <x14:borderColor theme="7" tint="0.39997558519241921"/>
              <x14:negativeFillColor rgb="FFFF0000"/>
              <x14:axisColor rgb="FF000000"/>
            </x14:dataBar>
          </x14:cfRule>
          <x14:cfRule type="dataBar" id="{2A724324-AD1F-400A-91E2-789D37BCAF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0F9FACB-9D1E-4205-8175-D6DB3C51AB93}">
            <x14:dataBar minLength="0" maxLength="100" border="1" gradient="0">
              <x14:cfvo type="autoMin"/>
              <x14:cfvo type="autoMax"/>
              <x14:borderColor theme="7" tint="0.39997558519241921"/>
              <x14:negativeFillColor rgb="FFFF0000"/>
              <x14:axisColor rgb="FF000000"/>
            </x14:dataBar>
          </x14:cfRule>
          <xm:sqref>J12</xm:sqref>
        </x14:conditionalFormatting>
        <x14:conditionalFormatting xmlns:xm="http://schemas.microsoft.com/office/excel/2006/main">
          <x14:cfRule type="dataBar" id="{F013C9EF-CAA0-4B43-833B-40617773B8CF}">
            <x14:dataBar minLength="0" maxLength="100" border="1" gradient="0">
              <x14:cfvo type="autoMin"/>
              <x14:cfvo type="autoMax"/>
              <x14:borderColor theme="7" tint="0.39997558519241921"/>
              <x14:negativeFillColor rgb="FFFF0000"/>
              <x14:axisColor rgb="FF000000"/>
            </x14:dataBar>
          </x14:cfRule>
          <xm:sqref>J13:J16</xm:sqref>
        </x14:conditionalFormatting>
        <x14:conditionalFormatting xmlns:xm="http://schemas.microsoft.com/office/excel/2006/main">
          <x14:cfRule type="dataBar" id="{4BA71DA9-5EE0-4D21-A063-AA6F7B9B28D9}">
            <x14:dataBar minLength="0" maxLength="100" direction="leftToRigh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0E504D4-5AA6-415E-8C05-C335569415AB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4B0D467-9DD3-44D5-8D9E-61C84FCD08DB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BE92547F-46C0-401A-AB90-3BDC29C0B0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J17</xm:sqref>
        </x14:conditionalFormatting>
        <x14:conditionalFormatting xmlns:xm="http://schemas.microsoft.com/office/excel/2006/main">
          <x14:cfRule type="dataBar" id="{D33CFA7C-CFC8-41C9-9CA0-C3C0DBAD96B1}">
            <x14:dataBar minLength="0" maxLength="100" gradient="0">
              <x14:cfvo type="percentile">
                <xm:f>0</xm:f>
              </x14:cfvo>
              <x14:cfvo type="percentile">
                <xm:f>100</xm:f>
              </x14:cfvo>
              <x14:negativeFillColor rgb="FFFF0000"/>
              <x14:axisColor rgb="FF000000"/>
            </x14:dataBar>
          </x14:cfRule>
          <x14:cfRule type="dataBar" id="{55B0E838-91D1-4269-A95F-ADDBFACC7DD5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3D6A8AF-A659-4B02-89B0-35538ACDBC95}">
            <x14:dataBar minLength="0" maxLength="100" border="1" gradient="0">
              <x14:cfvo type="percent">
                <xm:f>0</xm:f>
              </x14:cfvo>
              <x14:cfvo type="percent">
                <xm:f>100</xm:f>
              </x14:cfvo>
              <x14:borderColor theme="7" tint="0.39997558519241921"/>
              <x14:negativeFillColor rgb="FFFF0000"/>
              <x14:axisColor rgb="FF000000"/>
            </x14:dataBar>
          </x14:cfRule>
          <x14:cfRule type="dataBar" id="{320BF5A3-637A-4EB9-A65D-13D58ED736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DD6B700-8400-48A2-BCFA-D47E8C952628}">
            <x14:dataBar minLength="0" maxLength="100" border="1" gradient="0">
              <x14:cfvo type="autoMin"/>
              <x14:cfvo type="autoMax"/>
              <x14:borderColor theme="7" tint="0.39997558519241921"/>
              <x14:negativeFillColor rgb="FFFF0000"/>
              <x14:axisColor rgb="FF000000"/>
            </x14:dataBar>
          </x14:cfRule>
          <xm:sqref>J13:J16</xm:sqref>
        </x14:conditionalFormatting>
        <x14:conditionalFormatting xmlns:xm="http://schemas.microsoft.com/office/excel/2006/main">
          <x14:cfRule type="dataBar" id="{A358F9BB-B8EF-4168-89AC-56B26B97F6D2}">
            <x14:dataBar minLength="0" maxLength="100" gradient="0">
              <x14:cfvo type="percentile">
                <xm:f>0</xm:f>
              </x14:cfvo>
              <x14:cfvo type="percentile">
                <xm:f>100</xm:f>
              </x14:cfvo>
              <x14:negativeFillColor rgb="FFFF0000"/>
              <x14:axisColor rgb="FF000000"/>
            </x14:dataBar>
          </x14:cfRule>
          <x14:cfRule type="dataBar" id="{12ED4423-62E6-41E3-96A9-2225B52EB25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D2825D9-BFB3-4A10-AA1F-24415BD563DE}">
            <x14:dataBar minLength="0" maxLength="100" border="1" gradient="0">
              <x14:cfvo type="percent">
                <xm:f>0</xm:f>
              </x14:cfvo>
              <x14:cfvo type="percent">
                <xm:f>100</xm:f>
              </x14:cfvo>
              <x14:borderColor theme="7" tint="0.39997558519241921"/>
              <x14:negativeFillColor rgb="FFFF0000"/>
              <x14:axisColor rgb="FF000000"/>
            </x14:dataBar>
          </x14:cfRule>
          <x14:cfRule type="dataBar" id="{85BDFEC7-0D43-4686-B820-3151C16D1E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790D555-7BAC-4B26-AD9F-59E1ACA1532A}">
            <x14:dataBar minLength="0" maxLength="100" border="1" gradient="0">
              <x14:cfvo type="autoMin"/>
              <x14:cfvo type="autoMax"/>
              <x14:borderColor theme="7" tint="0.39997558519241921"/>
              <x14:negativeFillColor rgb="FFFF0000"/>
              <x14:axisColor rgb="FF000000"/>
            </x14:dataBar>
          </x14:cfRule>
          <xm:sqref>J13:J16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E5D72D-05E7-450C-92FF-A09A04B50EE9}">
          <x14:formula1>
            <xm:f>Team!$A$2:$A$6</xm:f>
          </x14:formula1>
          <xm:sqref>B1:F1 B6:F6 I12:I16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510C-3E2C-4854-A9CC-B874415260B8}">
  <dimension ref="A1:T8"/>
  <sheetViews>
    <sheetView workbookViewId="0">
      <selection sqref="A1:XFD1048576"/>
    </sheetView>
  </sheetViews>
  <sheetFormatPr defaultRowHeight="15" x14ac:dyDescent="0.25"/>
  <cols>
    <col min="1" max="1" width="13.28515625" customWidth="1"/>
    <col min="3" max="3" width="13.7109375" customWidth="1"/>
    <col min="17" max="17" width="11" customWidth="1"/>
    <col min="18" max="18" width="10.28515625" customWidth="1"/>
    <col min="19" max="19" width="7.42578125" customWidth="1"/>
    <col min="20" max="20" width="11.85546875" customWidth="1"/>
  </cols>
  <sheetData>
    <row r="1" spans="1:20" x14ac:dyDescent="0.25">
      <c r="A1" s="25" t="s">
        <v>47</v>
      </c>
      <c r="B1" s="25"/>
      <c r="C1" s="25"/>
      <c r="D1" s="88" t="s">
        <v>54</v>
      </c>
      <c r="E1" s="88"/>
      <c r="F1" s="88"/>
      <c r="G1" s="88"/>
      <c r="H1" s="88"/>
      <c r="I1" s="88"/>
      <c r="J1" s="88" t="s">
        <v>55</v>
      </c>
      <c r="K1" s="88"/>
      <c r="L1" s="88"/>
      <c r="M1" s="88"/>
      <c r="N1" s="88"/>
      <c r="O1" s="88"/>
    </row>
    <row r="2" spans="1:20" ht="30" x14ac:dyDescent="0.25">
      <c r="A2" s="23"/>
      <c r="B2" s="23" t="s">
        <v>45</v>
      </c>
      <c r="C2" s="23" t="s">
        <v>44</v>
      </c>
      <c r="D2" s="26" t="s">
        <v>48</v>
      </c>
      <c r="E2" s="26" t="s">
        <v>49</v>
      </c>
      <c r="F2" s="26" t="s">
        <v>50</v>
      </c>
      <c r="G2" s="26" t="s">
        <v>51</v>
      </c>
      <c r="H2" s="26" t="s">
        <v>52</v>
      </c>
      <c r="I2" s="26" t="s">
        <v>53</v>
      </c>
      <c r="J2" s="26" t="s">
        <v>423</v>
      </c>
      <c r="K2" s="26" t="s">
        <v>424</v>
      </c>
      <c r="L2" s="26" t="s">
        <v>425</v>
      </c>
      <c r="M2" s="26" t="s">
        <v>426</v>
      </c>
      <c r="N2" s="26" t="s">
        <v>427</v>
      </c>
      <c r="O2" s="26" t="s">
        <v>428</v>
      </c>
      <c r="P2" s="29" t="s">
        <v>10</v>
      </c>
      <c r="Q2" s="29" t="s">
        <v>56</v>
      </c>
      <c r="R2" s="30" t="s">
        <v>7</v>
      </c>
      <c r="S2" s="29" t="s">
        <v>65</v>
      </c>
      <c r="T2" s="29" t="s">
        <v>66</v>
      </c>
    </row>
    <row r="3" spans="1:20" ht="15" customHeight="1" x14ac:dyDescent="0.25">
      <c r="A3" s="24" t="s">
        <v>0</v>
      </c>
      <c r="B3" s="68">
        <v>0.33333333333333331</v>
      </c>
      <c r="C3" s="27">
        <v>1</v>
      </c>
      <c r="D3" s="55">
        <v>0</v>
      </c>
      <c r="E3" s="55">
        <v>0.33333333333333331</v>
      </c>
      <c r="F3" s="55">
        <v>0.33333333333333331</v>
      </c>
      <c r="G3" s="55">
        <v>0.33333333333333331</v>
      </c>
      <c r="H3" s="55">
        <v>0.33333333333333331</v>
      </c>
      <c r="I3" s="55">
        <v>0.16666666666666666</v>
      </c>
      <c r="J3" s="55">
        <v>0.33333333333333331</v>
      </c>
      <c r="K3" s="55">
        <v>0.33333333333333331</v>
      </c>
      <c r="L3" s="55">
        <v>0.33333333333333331</v>
      </c>
      <c r="M3" s="55">
        <v>0.33333333333333331</v>
      </c>
      <c r="N3" s="55">
        <v>0</v>
      </c>
      <c r="O3" s="55">
        <v>0.16666666666666666</v>
      </c>
      <c r="P3" s="55">
        <f>SUM(D3:O3)</f>
        <v>3</v>
      </c>
      <c r="Q3" s="56">
        <f>'Ceremony Time'!N9</f>
        <v>0.51388888888888884</v>
      </c>
      <c r="R3" s="60">
        <f>P3-Q3</f>
        <v>2.4861111111111112</v>
      </c>
      <c r="S3" s="33">
        <v>0.9</v>
      </c>
      <c r="T3" s="61">
        <f>R3*S3</f>
        <v>2.2375000000000003</v>
      </c>
    </row>
    <row r="4" spans="1:20" x14ac:dyDescent="0.25">
      <c r="A4" s="24" t="s">
        <v>2</v>
      </c>
      <c r="B4" s="68">
        <v>0.36805555555555558</v>
      </c>
      <c r="C4" s="27">
        <v>1</v>
      </c>
      <c r="D4" s="55">
        <v>0.36805555555555558</v>
      </c>
      <c r="E4" s="55">
        <v>0.36805555555555558</v>
      </c>
      <c r="F4" s="55">
        <v>0.36805555555555558</v>
      </c>
      <c r="G4" s="55">
        <v>0.36805555555555558</v>
      </c>
      <c r="H4" s="55">
        <v>0.36805555555555558</v>
      </c>
      <c r="I4" s="55">
        <v>0</v>
      </c>
      <c r="J4" s="55">
        <v>0.36805555555555558</v>
      </c>
      <c r="K4" s="55">
        <v>0.36805555555555558</v>
      </c>
      <c r="L4" s="55">
        <v>0.36805555555555558</v>
      </c>
      <c r="M4" s="55">
        <v>0.36805555555555558</v>
      </c>
      <c r="N4" s="55">
        <v>0</v>
      </c>
      <c r="O4" s="55">
        <v>0</v>
      </c>
      <c r="P4" s="55">
        <f t="shared" ref="P4:P7" si="0">SUM(D4:O4)</f>
        <v>3.3125</v>
      </c>
      <c r="Q4" s="56">
        <f>'Ceremony Time'!N9</f>
        <v>0.51388888888888884</v>
      </c>
      <c r="R4" s="60">
        <f>P4-Q4</f>
        <v>2.7986111111111112</v>
      </c>
      <c r="S4" s="33">
        <v>0.9</v>
      </c>
      <c r="T4" s="61">
        <f>R4*S4</f>
        <v>2.5187500000000003</v>
      </c>
    </row>
    <row r="5" spans="1:20" x14ac:dyDescent="0.25">
      <c r="A5" s="24" t="s">
        <v>1</v>
      </c>
      <c r="B5" s="68">
        <v>0.33333333333333331</v>
      </c>
      <c r="C5" s="27">
        <v>1</v>
      </c>
      <c r="D5" s="55">
        <v>0.33333333333333331</v>
      </c>
      <c r="E5" s="55">
        <v>0.33333333333333331</v>
      </c>
      <c r="F5" s="55">
        <v>0.33333333333333331</v>
      </c>
      <c r="G5" s="55">
        <v>0.33333333333333331</v>
      </c>
      <c r="H5" s="55">
        <v>0.33333333333333331</v>
      </c>
      <c r="I5" s="55">
        <v>0.16666666666666666</v>
      </c>
      <c r="J5" s="55">
        <v>0.33333333333333331</v>
      </c>
      <c r="K5" s="55">
        <v>0.33333333333333331</v>
      </c>
      <c r="L5" s="55">
        <v>0.33333333333333331</v>
      </c>
      <c r="M5" s="55">
        <v>0.33333333333333331</v>
      </c>
      <c r="N5" s="55">
        <v>0</v>
      </c>
      <c r="O5" s="55">
        <v>0.16666666666666666</v>
      </c>
      <c r="P5" s="55">
        <f t="shared" si="0"/>
        <v>3.3333333333333335</v>
      </c>
      <c r="Q5" s="56">
        <f>'Ceremony Time'!N9</f>
        <v>0.51388888888888884</v>
      </c>
      <c r="R5" s="60">
        <f>P5-Q5</f>
        <v>2.8194444444444446</v>
      </c>
      <c r="S5" s="33">
        <v>0.9</v>
      </c>
      <c r="T5" s="61">
        <f>R5*S5</f>
        <v>2.5375000000000001</v>
      </c>
    </row>
    <row r="6" spans="1:20" x14ac:dyDescent="0.25">
      <c r="A6" s="24" t="s">
        <v>3</v>
      </c>
      <c r="B6" s="68">
        <v>0.33333333333333331</v>
      </c>
      <c r="C6" s="27">
        <v>1</v>
      </c>
      <c r="D6" s="55">
        <v>0</v>
      </c>
      <c r="E6" s="55">
        <v>0.33333333333333331</v>
      </c>
      <c r="F6" s="55">
        <v>0.33333333333333331</v>
      </c>
      <c r="G6" s="55">
        <v>0.33333333333333331</v>
      </c>
      <c r="H6" s="55">
        <v>0.33333333333333331</v>
      </c>
      <c r="I6" s="55">
        <v>0.16666666666666666</v>
      </c>
      <c r="J6" s="55">
        <v>0.33333333333333331</v>
      </c>
      <c r="K6" s="55">
        <v>0.33333333333333331</v>
      </c>
      <c r="L6" s="55">
        <v>0.33333333333333331</v>
      </c>
      <c r="M6" s="55">
        <v>0.33333333333333331</v>
      </c>
      <c r="N6" s="55">
        <v>0</v>
      </c>
      <c r="O6" s="55">
        <v>0.16666666666666666</v>
      </c>
      <c r="P6" s="55">
        <f t="shared" si="0"/>
        <v>3</v>
      </c>
      <c r="Q6" s="56">
        <f>'Ceremony Time'!N9</f>
        <v>0.51388888888888884</v>
      </c>
      <c r="R6" s="60">
        <f>P6-Q6</f>
        <v>2.4861111111111112</v>
      </c>
      <c r="S6" s="33">
        <v>0.9</v>
      </c>
      <c r="T6" s="61">
        <f>R6*S6</f>
        <v>2.2375000000000003</v>
      </c>
    </row>
    <row r="7" spans="1:20" x14ac:dyDescent="0.25">
      <c r="A7" s="24" t="s">
        <v>4</v>
      </c>
      <c r="B7" s="68">
        <v>0.33333333333333331</v>
      </c>
      <c r="C7" s="27">
        <v>1</v>
      </c>
      <c r="D7" s="55">
        <v>0</v>
      </c>
      <c r="E7" s="55">
        <v>0.33333333333333331</v>
      </c>
      <c r="F7" s="55">
        <v>0.33333333333333331</v>
      </c>
      <c r="G7" s="55">
        <v>0.33333333333333331</v>
      </c>
      <c r="H7" s="55">
        <v>0.33333333333333331</v>
      </c>
      <c r="I7" s="55">
        <v>0.16666666666666666</v>
      </c>
      <c r="J7" s="55">
        <v>0.33333333333333331</v>
      </c>
      <c r="K7" s="55">
        <v>0.33333333333333331</v>
      </c>
      <c r="L7" s="55">
        <v>0.33333333333333331</v>
      </c>
      <c r="M7" s="55">
        <v>0.33333333333333331</v>
      </c>
      <c r="N7" s="55">
        <v>0</v>
      </c>
      <c r="O7" s="55">
        <v>0.16666666666666666</v>
      </c>
      <c r="P7" s="55">
        <f t="shared" si="0"/>
        <v>3</v>
      </c>
      <c r="Q7" s="56">
        <f>'Ceremony Time'!N9</f>
        <v>0.51388888888888884</v>
      </c>
      <c r="R7" s="60">
        <f>P7-Q7</f>
        <v>2.4861111111111112</v>
      </c>
      <c r="S7" s="33">
        <v>0.9</v>
      </c>
      <c r="T7" s="61">
        <f>R7*S7</f>
        <v>2.2375000000000003</v>
      </c>
    </row>
    <row r="8" spans="1:20" x14ac:dyDescent="0.25">
      <c r="A8" s="88" t="s">
        <v>67</v>
      </c>
      <c r="B8" s="88"/>
      <c r="C8" s="88"/>
      <c r="D8" s="55">
        <f t="shared" ref="D8:M8" si="1">SUM(D3:D7)</f>
        <v>0.70138888888888884</v>
      </c>
      <c r="E8" s="55">
        <f t="shared" ref="E8:H8" si="2">SUM(E3:E7)</f>
        <v>1.7013888888888886</v>
      </c>
      <c r="F8" s="55">
        <f t="shared" si="2"/>
        <v>1.7013888888888886</v>
      </c>
      <c r="G8" s="55">
        <f t="shared" si="2"/>
        <v>1.7013888888888886</v>
      </c>
      <c r="H8" s="55">
        <f t="shared" si="2"/>
        <v>1.7013888888888886</v>
      </c>
      <c r="I8" s="55">
        <f t="shared" si="1"/>
        <v>0.66666666666666663</v>
      </c>
      <c r="J8" s="55">
        <f t="shared" si="1"/>
        <v>1.7013888888888886</v>
      </c>
      <c r="K8" s="55">
        <f t="shared" si="1"/>
        <v>1.7013888888888886</v>
      </c>
      <c r="L8" s="55">
        <f t="shared" si="1"/>
        <v>1.7013888888888886</v>
      </c>
      <c r="M8" s="55">
        <f t="shared" si="1"/>
        <v>1.7013888888888886</v>
      </c>
      <c r="N8" s="55">
        <f t="shared" ref="N8:O8" si="3">SUM(N3:N7)</f>
        <v>0</v>
      </c>
      <c r="O8" s="55">
        <f t="shared" si="3"/>
        <v>0.66666666666666663</v>
      </c>
      <c r="P8" s="55">
        <f>SUM(D8:O8)</f>
        <v>15.645833333333332</v>
      </c>
      <c r="Q8" s="56">
        <f>SUM(Q3:Q7)</f>
        <v>2.5694444444444442</v>
      </c>
      <c r="R8" s="55">
        <f>SUM(R3:R7)</f>
        <v>13.076388888888889</v>
      </c>
      <c r="S8" s="28"/>
      <c r="T8" s="55">
        <f>SUM(T3:T7)</f>
        <v>11.768750000000002</v>
      </c>
    </row>
  </sheetData>
  <dataConsolidate>
    <dataRefs count="1">
      <dataRef ref="A2:A6" sheet="Team"/>
    </dataRefs>
  </dataConsolidate>
  <mergeCells count="3">
    <mergeCell ref="D1:I1"/>
    <mergeCell ref="J1:O1"/>
    <mergeCell ref="A8:C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FACD92-0E66-4D98-A32A-E409C18E1E7A}">
          <x14:formula1>
            <xm:f>Team!$A$2:$A$6</xm:f>
          </x14:formula1>
          <xm:sqref>A3:A7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1DFB-5FF0-474E-970F-DF15F3ECC0A5}">
  <dimension ref="A1:N9"/>
  <sheetViews>
    <sheetView workbookViewId="0">
      <selection activeCell="N4" sqref="N4"/>
    </sheetView>
  </sheetViews>
  <sheetFormatPr defaultRowHeight="15" x14ac:dyDescent="0.25"/>
  <cols>
    <col min="1" max="1" width="35.85546875" bestFit="1" customWidth="1"/>
    <col min="2" max="2" width="10.28515625" bestFit="1" customWidth="1"/>
    <col min="3" max="3" width="12" bestFit="1" customWidth="1"/>
    <col min="14" max="14" width="11.140625" bestFit="1" customWidth="1"/>
    <col min="16" max="16" width="15.140625" bestFit="1" customWidth="1"/>
    <col min="17" max="17" width="17.42578125" bestFit="1" customWidth="1"/>
    <col min="18" max="18" width="11.85546875" bestFit="1" customWidth="1"/>
    <col min="19" max="19" width="13.28515625" bestFit="1" customWidth="1"/>
  </cols>
  <sheetData>
    <row r="1" spans="1:14" x14ac:dyDescent="0.25">
      <c r="A1" s="92" t="s">
        <v>56</v>
      </c>
      <c r="B1" s="93" t="s">
        <v>64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 x14ac:dyDescent="0.25">
      <c r="A2" s="92"/>
      <c r="B2" s="94" t="s">
        <v>54</v>
      </c>
      <c r="C2" s="94"/>
      <c r="D2" s="94"/>
      <c r="E2" s="94"/>
      <c r="F2" s="94"/>
      <c r="G2" s="94"/>
      <c r="H2" s="94" t="s">
        <v>55</v>
      </c>
      <c r="I2" s="94"/>
      <c r="J2" s="94"/>
      <c r="K2" s="94"/>
      <c r="L2" s="94"/>
      <c r="M2" s="94"/>
      <c r="N2" s="31"/>
    </row>
    <row r="3" spans="1:14" x14ac:dyDescent="0.25">
      <c r="A3" s="12" t="s">
        <v>57</v>
      </c>
      <c r="B3" s="34" t="s">
        <v>48</v>
      </c>
      <c r="C3" s="34" t="s">
        <v>49</v>
      </c>
      <c r="D3" s="34" t="s">
        <v>50</v>
      </c>
      <c r="E3" s="34" t="s">
        <v>51</v>
      </c>
      <c r="F3" s="34" t="s">
        <v>52</v>
      </c>
      <c r="G3" s="34" t="s">
        <v>53</v>
      </c>
      <c r="H3" s="34" t="s">
        <v>423</v>
      </c>
      <c r="I3" s="34" t="s">
        <v>424</v>
      </c>
      <c r="J3" s="34" t="s">
        <v>425</v>
      </c>
      <c r="K3" s="34" t="s">
        <v>426</v>
      </c>
      <c r="L3" s="41" t="s">
        <v>427</v>
      </c>
      <c r="M3" s="34" t="s">
        <v>428</v>
      </c>
      <c r="N3" s="35" t="s">
        <v>63</v>
      </c>
    </row>
    <row r="4" spans="1:14" x14ac:dyDescent="0.25">
      <c r="A4" s="12" t="s">
        <v>58</v>
      </c>
      <c r="B4" s="58">
        <v>1.3888888888888888E-2</v>
      </c>
      <c r="C4" s="58">
        <v>1.3888888888888888E-2</v>
      </c>
      <c r="D4" s="58">
        <v>1.3888888888888888E-2</v>
      </c>
      <c r="E4" s="58">
        <v>1.3888888888888888E-2</v>
      </c>
      <c r="F4" s="58">
        <v>1.3888888888888888E-2</v>
      </c>
      <c r="G4" s="58">
        <v>1.3888888888888888E-2</v>
      </c>
      <c r="H4" s="58">
        <v>1.3888888888888888E-2</v>
      </c>
      <c r="I4" s="58">
        <v>1.3888888888888888E-2</v>
      </c>
      <c r="J4" s="58">
        <v>1.3888888888888888E-2</v>
      </c>
      <c r="K4" s="58">
        <v>1.3888888888888888E-2</v>
      </c>
      <c r="L4" s="59">
        <v>0</v>
      </c>
      <c r="M4" s="58">
        <v>0</v>
      </c>
      <c r="N4" s="57">
        <f>SUM(B4:M4)</f>
        <v>0.13888888888888892</v>
      </c>
    </row>
    <row r="5" spans="1:14" x14ac:dyDescent="0.25">
      <c r="A5" s="12" t="s">
        <v>59</v>
      </c>
      <c r="B5" s="58">
        <v>4.1666666666666664E-2</v>
      </c>
      <c r="C5" s="58">
        <v>0</v>
      </c>
      <c r="D5" s="58">
        <v>0</v>
      </c>
      <c r="E5" s="58">
        <v>4.1666666666666664E-2</v>
      </c>
      <c r="F5" s="58">
        <v>0</v>
      </c>
      <c r="G5" s="58">
        <v>0</v>
      </c>
      <c r="H5" s="58">
        <v>4.1666666666666664E-2</v>
      </c>
      <c r="I5" s="58">
        <v>0</v>
      </c>
      <c r="J5" s="58">
        <v>0</v>
      </c>
      <c r="K5" s="58">
        <v>4.1666666666666664E-2</v>
      </c>
      <c r="L5" s="59">
        <v>0</v>
      </c>
      <c r="M5" s="58">
        <v>0</v>
      </c>
      <c r="N5" s="57">
        <f>SUM(B5:M5)</f>
        <v>0.16666666666666666</v>
      </c>
    </row>
    <row r="6" spans="1:14" x14ac:dyDescent="0.25">
      <c r="A6" s="12" t="s">
        <v>60</v>
      </c>
      <c r="B6" s="58">
        <v>8.3333333333333329E-2</v>
      </c>
      <c r="C6" s="58">
        <v>0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0</v>
      </c>
      <c r="K6" s="58">
        <v>0</v>
      </c>
      <c r="L6" s="59">
        <v>0</v>
      </c>
      <c r="M6" s="58">
        <v>0</v>
      </c>
      <c r="N6" s="57">
        <f>SUM(B6:M6)</f>
        <v>8.3333333333333329E-2</v>
      </c>
    </row>
    <row r="7" spans="1:14" x14ac:dyDescent="0.25">
      <c r="A7" s="12" t="s">
        <v>61</v>
      </c>
      <c r="B7" s="58">
        <v>0</v>
      </c>
      <c r="C7" s="58">
        <v>0</v>
      </c>
      <c r="D7" s="58">
        <v>0</v>
      </c>
      <c r="E7" s="58">
        <v>0</v>
      </c>
      <c r="F7" s="58">
        <v>0</v>
      </c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9">
        <v>0</v>
      </c>
      <c r="M7" s="58">
        <v>8.3333333333333329E-2</v>
      </c>
      <c r="N7" s="57">
        <f>SUM(B7:M7)</f>
        <v>8.3333333333333329E-2</v>
      </c>
    </row>
    <row r="8" spans="1:14" x14ac:dyDescent="0.25">
      <c r="A8" s="12" t="s">
        <v>62</v>
      </c>
      <c r="B8" s="32"/>
      <c r="C8" s="32"/>
      <c r="D8" s="32"/>
      <c r="E8" s="32"/>
      <c r="F8" s="54"/>
      <c r="G8" s="54"/>
      <c r="H8" s="32"/>
      <c r="I8" s="32"/>
      <c r="J8" s="32"/>
      <c r="K8" s="32"/>
      <c r="L8" s="41"/>
      <c r="M8" s="58">
        <v>4.1666666666666664E-2</v>
      </c>
      <c r="N8" s="57">
        <f>SUM(B8:M8)</f>
        <v>4.1666666666666664E-2</v>
      </c>
    </row>
    <row r="9" spans="1:14" x14ac:dyDescent="0.25">
      <c r="A9" s="89" t="s">
        <v>67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1"/>
      <c r="N9" s="57">
        <f>SUM(N4:N8)</f>
        <v>0.51388888888888884</v>
      </c>
    </row>
  </sheetData>
  <mergeCells count="5">
    <mergeCell ref="A9:M9"/>
    <mergeCell ref="A1:A2"/>
    <mergeCell ref="B1:N1"/>
    <mergeCell ref="B2:G2"/>
    <mergeCell ref="H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49E8-BC16-4050-8207-B25BCA284732}">
  <dimension ref="B3:I288"/>
  <sheetViews>
    <sheetView workbookViewId="0">
      <selection activeCell="C6" sqref="C6"/>
    </sheetView>
  </sheetViews>
  <sheetFormatPr defaultRowHeight="15" x14ac:dyDescent="0.25"/>
  <cols>
    <col min="3" max="3" width="10" customWidth="1"/>
    <col min="4" max="9" width="10.7109375" bestFit="1" customWidth="1"/>
    <col min="13" max="13" width="10.7109375" bestFit="1" customWidth="1"/>
    <col min="14" max="14" width="10.28515625" customWidth="1"/>
    <col min="15" max="15" width="15.140625" customWidth="1"/>
  </cols>
  <sheetData>
    <row r="3" spans="2:9" x14ac:dyDescent="0.25">
      <c r="C3" t="s">
        <v>12</v>
      </c>
    </row>
    <row r="4" spans="2:9" x14ac:dyDescent="0.25">
      <c r="B4" s="96" t="s">
        <v>11</v>
      </c>
      <c r="C4" s="2"/>
      <c r="D4" s="15" t="s">
        <v>13</v>
      </c>
      <c r="E4" s="15" t="s">
        <v>14</v>
      </c>
      <c r="F4" s="15" t="s">
        <v>15</v>
      </c>
      <c r="G4" s="15" t="s">
        <v>16</v>
      </c>
      <c r="H4" s="15" t="s">
        <v>17</v>
      </c>
      <c r="I4" s="16" t="s">
        <v>18</v>
      </c>
    </row>
    <row r="5" spans="2:9" x14ac:dyDescent="0.25">
      <c r="B5" s="96"/>
      <c r="C5" s="4"/>
      <c r="D5" s="8" t="s">
        <v>31</v>
      </c>
      <c r="E5" s="8" t="s">
        <v>32</v>
      </c>
      <c r="F5" s="8" t="s">
        <v>33</v>
      </c>
      <c r="G5" s="8" t="s">
        <v>34</v>
      </c>
      <c r="H5" s="8" t="s">
        <v>35</v>
      </c>
      <c r="I5" s="9" t="s">
        <v>36</v>
      </c>
    </row>
    <row r="6" spans="2:9" ht="24.95" customHeight="1" x14ac:dyDescent="0.25">
      <c r="B6" s="96"/>
      <c r="C6" s="17" t="s">
        <v>19</v>
      </c>
      <c r="D6" s="20" t="s">
        <v>20</v>
      </c>
      <c r="E6" s="20" t="s">
        <v>21</v>
      </c>
      <c r="F6" s="20" t="s">
        <v>22</v>
      </c>
      <c r="G6" s="20" t="s">
        <v>23</v>
      </c>
      <c r="H6" s="20" t="s">
        <v>24</v>
      </c>
      <c r="I6" s="20" t="s">
        <v>25</v>
      </c>
    </row>
    <row r="7" spans="2:9" ht="15" customHeight="1" x14ac:dyDescent="0.25">
      <c r="B7" s="96" t="s">
        <v>26</v>
      </c>
      <c r="C7" s="4"/>
      <c r="D7" s="18" t="s">
        <v>13</v>
      </c>
      <c r="E7" s="18" t="s">
        <v>14</v>
      </c>
      <c r="F7" s="18" t="s">
        <v>15</v>
      </c>
      <c r="G7" s="18" t="s">
        <v>16</v>
      </c>
      <c r="H7" s="18" t="s">
        <v>17</v>
      </c>
      <c r="I7" s="19" t="s">
        <v>18</v>
      </c>
    </row>
    <row r="8" spans="2:9" ht="15" customHeight="1" x14ac:dyDescent="0.25">
      <c r="B8" s="96"/>
      <c r="C8" s="4"/>
      <c r="D8" s="8" t="s">
        <v>85</v>
      </c>
      <c r="E8" s="8" t="s">
        <v>86</v>
      </c>
      <c r="F8" s="8" t="s">
        <v>87</v>
      </c>
      <c r="G8" s="8" t="s">
        <v>88</v>
      </c>
      <c r="H8" s="8" t="s">
        <v>68</v>
      </c>
      <c r="I8" s="9" t="s">
        <v>89</v>
      </c>
    </row>
    <row r="9" spans="2:9" ht="24.95" customHeight="1" x14ac:dyDescent="0.25">
      <c r="B9" s="96"/>
      <c r="C9" s="4"/>
      <c r="D9" s="20" t="s">
        <v>27</v>
      </c>
      <c r="E9" s="20" t="s">
        <v>28</v>
      </c>
      <c r="F9" s="20" t="s">
        <v>29</v>
      </c>
      <c r="G9" s="20" t="s">
        <v>30</v>
      </c>
      <c r="H9" s="40" t="s">
        <v>352</v>
      </c>
      <c r="I9" s="20" t="s">
        <v>353</v>
      </c>
    </row>
    <row r="10" spans="2:9" x14ac:dyDescent="0.25">
      <c r="B10" s="36"/>
      <c r="C10" t="s">
        <v>39</v>
      </c>
      <c r="D10" s="97" t="s">
        <v>37</v>
      </c>
      <c r="E10" s="97"/>
      <c r="F10" s="97"/>
      <c r="G10" s="97"/>
      <c r="H10" s="97"/>
      <c r="I10" s="97"/>
    </row>
    <row r="11" spans="2:9" x14ac:dyDescent="0.25">
      <c r="B11" s="36"/>
      <c r="D11" s="95" t="s">
        <v>40</v>
      </c>
      <c r="E11" s="95"/>
      <c r="F11" s="95"/>
      <c r="G11" s="95"/>
      <c r="H11" s="95"/>
      <c r="I11" s="95"/>
    </row>
    <row r="12" spans="2:9" ht="24.95" customHeight="1" x14ac:dyDescent="0.25">
      <c r="B12" s="36"/>
    </row>
    <row r="13" spans="2:9" x14ac:dyDescent="0.25">
      <c r="B13" s="14"/>
    </row>
    <row r="15" spans="2:9" ht="15" customHeight="1" x14ac:dyDescent="0.25"/>
    <row r="36" ht="15" customHeight="1" x14ac:dyDescent="0.25"/>
    <row r="57" ht="15" customHeight="1" x14ac:dyDescent="0.25"/>
    <row r="78" ht="15" customHeight="1" x14ac:dyDescent="0.25"/>
    <row r="99" ht="15" customHeight="1" x14ac:dyDescent="0.25"/>
    <row r="120" ht="15" customHeight="1" x14ac:dyDescent="0.25"/>
    <row r="141" ht="15" customHeight="1" x14ac:dyDescent="0.25"/>
    <row r="162" ht="15" customHeight="1" x14ac:dyDescent="0.25"/>
    <row r="183" ht="15" customHeight="1" x14ac:dyDescent="0.25"/>
    <row r="204" ht="15" customHeight="1" x14ac:dyDescent="0.25"/>
    <row r="225" ht="15" customHeight="1" x14ac:dyDescent="0.25"/>
    <row r="246" ht="15" customHeight="1" x14ac:dyDescent="0.25"/>
    <row r="267" ht="15" customHeight="1" x14ac:dyDescent="0.25"/>
    <row r="288" ht="15" customHeight="1" x14ac:dyDescent="0.25"/>
  </sheetData>
  <mergeCells count="4">
    <mergeCell ref="D11:I11"/>
    <mergeCell ref="B4:B6"/>
    <mergeCell ref="B7:B9"/>
    <mergeCell ref="D10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099B-E80B-4D6A-B680-696EA1BE4609}">
  <dimension ref="A1:E8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1" customWidth="1"/>
    <col min="3" max="3" width="14.28515625" bestFit="1" customWidth="1"/>
    <col min="4" max="4" width="12.5703125" bestFit="1" customWidth="1"/>
    <col min="5" max="5" width="14.5703125" bestFit="1" customWidth="1"/>
  </cols>
  <sheetData>
    <row r="1" spans="1:5" x14ac:dyDescent="0.25">
      <c r="A1" s="11" t="s">
        <v>41</v>
      </c>
      <c r="B1" s="13" t="s">
        <v>42</v>
      </c>
      <c r="C1" s="38" t="s">
        <v>44</v>
      </c>
      <c r="D1" s="38" t="s">
        <v>45</v>
      </c>
      <c r="E1" s="38" t="s">
        <v>46</v>
      </c>
    </row>
    <row r="2" spans="1:5" x14ac:dyDescent="0.25">
      <c r="A2" t="s">
        <v>0</v>
      </c>
      <c r="B2" t="s">
        <v>43</v>
      </c>
      <c r="C2" s="39">
        <v>1</v>
      </c>
      <c r="D2" s="37">
        <v>8</v>
      </c>
      <c r="E2" s="37">
        <v>80</v>
      </c>
    </row>
    <row r="3" spans="1:5" x14ac:dyDescent="0.25">
      <c r="A3" t="s">
        <v>2</v>
      </c>
      <c r="B3" t="s">
        <v>43</v>
      </c>
      <c r="C3" s="39">
        <v>1</v>
      </c>
      <c r="D3" s="37">
        <v>8</v>
      </c>
      <c r="E3" s="37">
        <v>80</v>
      </c>
    </row>
    <row r="4" spans="1:5" x14ac:dyDescent="0.25">
      <c r="A4" t="s">
        <v>1</v>
      </c>
      <c r="B4" t="s">
        <v>43</v>
      </c>
      <c r="C4" s="39">
        <v>1</v>
      </c>
      <c r="D4" s="37">
        <v>8</v>
      </c>
      <c r="E4" s="37">
        <v>80</v>
      </c>
    </row>
    <row r="5" spans="1:5" x14ac:dyDescent="0.25">
      <c r="A5" t="s">
        <v>3</v>
      </c>
      <c r="B5" t="s">
        <v>43</v>
      </c>
      <c r="C5" s="39">
        <v>1</v>
      </c>
      <c r="D5" s="37">
        <v>8</v>
      </c>
      <c r="E5" s="37">
        <v>80</v>
      </c>
    </row>
    <row r="6" spans="1:5" x14ac:dyDescent="0.25">
      <c r="A6" t="s">
        <v>4</v>
      </c>
      <c r="B6" t="s">
        <v>43</v>
      </c>
      <c r="C6" s="39">
        <v>1</v>
      </c>
      <c r="D6" s="37">
        <v>8</v>
      </c>
      <c r="E6" s="37">
        <v>80</v>
      </c>
    </row>
    <row r="7" spans="1:5" x14ac:dyDescent="0.25">
      <c r="A7" s="22"/>
      <c r="B7" s="2"/>
      <c r="C7" s="18"/>
      <c r="D7" s="18">
        <f>SUM(D2:D6)</f>
        <v>40</v>
      </c>
      <c r="E7" s="18">
        <f>SUM(E2:E6)</f>
        <v>400</v>
      </c>
    </row>
    <row r="8" spans="1:5" x14ac:dyDescent="0.25">
      <c r="C8" s="37"/>
      <c r="D8" s="37"/>
      <c r="E8" s="37"/>
    </row>
  </sheetData>
  <dataConsolidate>
    <dataRefs count="1">
      <dataRef ref="A2:A6" sheet="Team"/>
    </dataRefs>
  </dataConsolid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CDA5-9338-492D-B2CF-6787B26E12EF}">
  <dimension ref="B3:I288"/>
  <sheetViews>
    <sheetView topLeftCell="B1" workbookViewId="0">
      <selection activeCell="F8" sqref="F8"/>
    </sheetView>
  </sheetViews>
  <sheetFormatPr defaultRowHeight="15" x14ac:dyDescent="0.25"/>
  <cols>
    <col min="3" max="3" width="16.7109375" customWidth="1"/>
    <col min="4" max="9" width="10.7109375" bestFit="1" customWidth="1"/>
    <col min="13" max="13" width="10.7109375" bestFit="1" customWidth="1"/>
    <col min="14" max="14" width="10.28515625" customWidth="1"/>
    <col min="15" max="15" width="15.140625" customWidth="1"/>
  </cols>
  <sheetData>
    <row r="3" spans="2:9" x14ac:dyDescent="0.25">
      <c r="C3" t="s">
        <v>450</v>
      </c>
    </row>
    <row r="4" spans="2:9" x14ac:dyDescent="0.25">
      <c r="B4" s="96" t="s">
        <v>11</v>
      </c>
      <c r="C4" s="2"/>
      <c r="D4" s="15" t="s">
        <v>13</v>
      </c>
      <c r="E4" s="15" t="s">
        <v>14</v>
      </c>
      <c r="F4" s="15" t="s">
        <v>15</v>
      </c>
      <c r="G4" s="15" t="s">
        <v>16</v>
      </c>
      <c r="H4" s="15" t="s">
        <v>17</v>
      </c>
      <c r="I4" s="16" t="s">
        <v>18</v>
      </c>
    </row>
    <row r="5" spans="2:9" x14ac:dyDescent="0.25">
      <c r="B5" s="96"/>
      <c r="C5" s="4" t="s">
        <v>89</v>
      </c>
      <c r="D5" s="8" t="s">
        <v>91</v>
      </c>
      <c r="E5" s="8" t="s">
        <v>92</v>
      </c>
      <c r="F5" s="8" t="s">
        <v>93</v>
      </c>
      <c r="G5" s="8" t="s">
        <v>94</v>
      </c>
      <c r="H5" s="8" t="s">
        <v>95</v>
      </c>
      <c r="I5" s="8" t="s">
        <v>96</v>
      </c>
    </row>
    <row r="6" spans="2:9" ht="24.95" customHeight="1" x14ac:dyDescent="0.25">
      <c r="B6" s="96"/>
      <c r="C6" s="98" t="s">
        <v>19</v>
      </c>
      <c r="D6" s="99"/>
      <c r="E6" s="20" t="s">
        <v>20</v>
      </c>
      <c r="F6" s="20" t="s">
        <v>21</v>
      </c>
      <c r="G6" s="20" t="s">
        <v>22</v>
      </c>
      <c r="H6" s="20" t="s">
        <v>23</v>
      </c>
      <c r="I6" s="20" t="s">
        <v>24</v>
      </c>
    </row>
    <row r="7" spans="2:9" ht="15" customHeight="1" x14ac:dyDescent="0.25">
      <c r="B7" s="96" t="s">
        <v>26</v>
      </c>
      <c r="C7" s="4"/>
      <c r="D7" s="18" t="s">
        <v>13</v>
      </c>
      <c r="E7" s="18" t="s">
        <v>14</v>
      </c>
      <c r="F7" s="18" t="s">
        <v>15</v>
      </c>
      <c r="G7" s="18" t="s">
        <v>16</v>
      </c>
      <c r="H7" s="18" t="s">
        <v>17</v>
      </c>
      <c r="I7" s="19" t="s">
        <v>18</v>
      </c>
    </row>
    <row r="8" spans="2:9" ht="15" customHeight="1" x14ac:dyDescent="0.25">
      <c r="B8" s="96"/>
      <c r="C8" s="4"/>
      <c r="D8" s="8" t="s">
        <v>98</v>
      </c>
      <c r="E8" s="8" t="s">
        <v>99</v>
      </c>
      <c r="F8" s="8" t="s">
        <v>100</v>
      </c>
      <c r="G8" s="8" t="s">
        <v>70</v>
      </c>
      <c r="H8" s="8" t="s">
        <v>101</v>
      </c>
      <c r="I8" s="8" t="s">
        <v>102</v>
      </c>
    </row>
    <row r="9" spans="2:9" ht="24.95" customHeight="1" x14ac:dyDescent="0.25">
      <c r="B9" s="96"/>
      <c r="C9" s="4"/>
      <c r="D9" s="20" t="s">
        <v>25</v>
      </c>
      <c r="E9" s="20" t="s">
        <v>27</v>
      </c>
      <c r="F9" s="20" t="s">
        <v>28</v>
      </c>
      <c r="G9" s="20" t="s">
        <v>29</v>
      </c>
      <c r="H9" s="20" t="s">
        <v>30</v>
      </c>
      <c r="I9" s="20" t="s">
        <v>352</v>
      </c>
    </row>
    <row r="10" spans="2:9" x14ac:dyDescent="0.25">
      <c r="B10" s="36"/>
      <c r="C10" t="s">
        <v>39</v>
      </c>
      <c r="D10" s="97" t="s">
        <v>37</v>
      </c>
      <c r="E10" s="97"/>
      <c r="F10" s="97"/>
      <c r="G10" s="97"/>
      <c r="H10" s="97"/>
      <c r="I10" s="97"/>
    </row>
    <row r="11" spans="2:9" x14ac:dyDescent="0.25">
      <c r="B11" s="36"/>
      <c r="D11" s="95" t="s">
        <v>40</v>
      </c>
      <c r="E11" s="95"/>
      <c r="F11" s="95"/>
      <c r="G11" s="95"/>
      <c r="H11" s="95"/>
      <c r="I11" s="95"/>
    </row>
    <row r="12" spans="2:9" ht="24.95" customHeight="1" x14ac:dyDescent="0.25">
      <c r="B12" s="36"/>
    </row>
    <row r="13" spans="2:9" x14ac:dyDescent="0.25">
      <c r="B13" s="72"/>
    </row>
    <row r="15" spans="2:9" ht="15" customHeight="1" x14ac:dyDescent="0.25"/>
    <row r="36" ht="15" customHeight="1" x14ac:dyDescent="0.25"/>
    <row r="57" ht="15" customHeight="1" x14ac:dyDescent="0.25"/>
    <row r="78" ht="15" customHeight="1" x14ac:dyDescent="0.25"/>
    <row r="99" ht="15" customHeight="1" x14ac:dyDescent="0.25"/>
    <row r="120" ht="15" customHeight="1" x14ac:dyDescent="0.25"/>
    <row r="141" ht="15" customHeight="1" x14ac:dyDescent="0.25"/>
    <row r="162" ht="15" customHeight="1" x14ac:dyDescent="0.25"/>
    <row r="183" ht="15" customHeight="1" x14ac:dyDescent="0.25"/>
    <row r="204" ht="15" customHeight="1" x14ac:dyDescent="0.25"/>
    <row r="225" ht="15" customHeight="1" x14ac:dyDescent="0.25"/>
    <row r="246" ht="15" customHeight="1" x14ac:dyDescent="0.25"/>
    <row r="267" ht="15" customHeight="1" x14ac:dyDescent="0.25"/>
    <row r="288" ht="15" customHeight="1" x14ac:dyDescent="0.25"/>
  </sheetData>
  <mergeCells count="5">
    <mergeCell ref="B4:B6"/>
    <mergeCell ref="B7:B9"/>
    <mergeCell ref="D10:I10"/>
    <mergeCell ref="D11:I11"/>
    <mergeCell ref="C6:D6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3E0D-CFF2-4E98-A1E5-081A687B6D22}">
  <dimension ref="A1:E8"/>
  <sheetViews>
    <sheetView workbookViewId="0">
      <selection activeCell="D3" sqref="D3"/>
    </sheetView>
  </sheetViews>
  <sheetFormatPr defaultRowHeight="15" x14ac:dyDescent="0.25"/>
  <cols>
    <col min="1" max="1" width="14" bestFit="1" customWidth="1"/>
    <col min="2" max="2" width="11" customWidth="1"/>
    <col min="3" max="3" width="14.28515625" bestFit="1" customWidth="1"/>
    <col min="4" max="4" width="12.5703125" bestFit="1" customWidth="1"/>
    <col min="5" max="5" width="17.7109375" customWidth="1"/>
  </cols>
  <sheetData>
    <row r="1" spans="1:5" x14ac:dyDescent="0.25">
      <c r="A1" s="11" t="s">
        <v>41</v>
      </c>
      <c r="B1" s="13" t="s">
        <v>42</v>
      </c>
      <c r="C1" s="38" t="s">
        <v>44</v>
      </c>
      <c r="D1" s="38" t="s">
        <v>45</v>
      </c>
      <c r="E1" s="38" t="s">
        <v>46</v>
      </c>
    </row>
    <row r="2" spans="1:5" x14ac:dyDescent="0.25">
      <c r="A2" t="s">
        <v>0</v>
      </c>
      <c r="B2" t="s">
        <v>43</v>
      </c>
      <c r="C2" s="39">
        <v>0.8</v>
      </c>
      <c r="D2" s="37">
        <v>8</v>
      </c>
      <c r="E2" s="37">
        <f>ROUNDDOWN( (11*8)*Table13[[#This Row],[% Allocation]],0)</f>
        <v>70</v>
      </c>
    </row>
    <row r="3" spans="1:5" x14ac:dyDescent="0.25">
      <c r="A3" t="s">
        <v>2</v>
      </c>
      <c r="B3" t="s">
        <v>43</v>
      </c>
      <c r="C3" s="39">
        <v>0.8</v>
      </c>
      <c r="D3" s="37">
        <v>8</v>
      </c>
      <c r="E3" s="37">
        <f>ROUNDDOWN( (11*8)*Table13[[#This Row],[% Allocation]],0)</f>
        <v>70</v>
      </c>
    </row>
    <row r="4" spans="1:5" x14ac:dyDescent="0.25">
      <c r="A4" t="s">
        <v>1</v>
      </c>
      <c r="B4" t="s">
        <v>43</v>
      </c>
      <c r="C4" s="39">
        <v>1</v>
      </c>
      <c r="D4" s="37">
        <v>8</v>
      </c>
      <c r="E4" s="37">
        <f>ROUNDDOWN( (11*8)*Table13[[#This Row],[% Allocation]],0)</f>
        <v>88</v>
      </c>
    </row>
    <row r="5" spans="1:5" x14ac:dyDescent="0.25">
      <c r="A5" t="s">
        <v>3</v>
      </c>
      <c r="B5" t="s">
        <v>43</v>
      </c>
      <c r="C5" s="39">
        <v>1</v>
      </c>
      <c r="D5" s="37">
        <v>8</v>
      </c>
      <c r="E5" s="37">
        <f>ROUNDDOWN( (11*8)*Table13[[#This Row],[% Allocation]],0)</f>
        <v>88</v>
      </c>
    </row>
    <row r="6" spans="1:5" x14ac:dyDescent="0.25">
      <c r="A6" t="s">
        <v>4</v>
      </c>
      <c r="B6" t="s">
        <v>43</v>
      </c>
      <c r="C6" s="39">
        <v>1</v>
      </c>
      <c r="D6" s="37">
        <v>8</v>
      </c>
      <c r="E6" s="37">
        <f>ROUNDDOWN( (11*8)*Table13[[#This Row],[% Allocation]],0)</f>
        <v>88</v>
      </c>
    </row>
    <row r="7" spans="1:5" x14ac:dyDescent="0.25">
      <c r="A7" s="22"/>
      <c r="B7" s="2"/>
      <c r="C7" s="18"/>
      <c r="D7" s="18">
        <f>SUM(D2:D6)</f>
        <v>40</v>
      </c>
      <c r="E7" s="18">
        <f>SUM(E2:E6)</f>
        <v>404</v>
      </c>
    </row>
    <row r="8" spans="1:5" x14ac:dyDescent="0.25">
      <c r="C8" s="37"/>
      <c r="D8" s="37"/>
      <c r="E8" s="3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499E-EACE-4E3D-8E2D-FEC7C1F552B8}">
  <dimension ref="A1:M9"/>
  <sheetViews>
    <sheetView workbookViewId="0">
      <selection activeCell="C30" sqref="C30"/>
    </sheetView>
  </sheetViews>
  <sheetFormatPr defaultRowHeight="15" x14ac:dyDescent="0.25"/>
  <cols>
    <col min="1" max="1" width="35.85546875" bestFit="1" customWidth="1"/>
    <col min="2" max="2" width="10.28515625" bestFit="1" customWidth="1"/>
    <col min="3" max="3" width="12" bestFit="1" customWidth="1"/>
    <col min="13" max="13" width="11.140625" bestFit="1" customWidth="1"/>
    <col min="15" max="15" width="15.140625" bestFit="1" customWidth="1"/>
    <col min="16" max="16" width="17.42578125" bestFit="1" customWidth="1"/>
    <col min="17" max="17" width="11.85546875" bestFit="1" customWidth="1"/>
    <col min="18" max="18" width="13.28515625" bestFit="1" customWidth="1"/>
  </cols>
  <sheetData>
    <row r="1" spans="1:13" x14ac:dyDescent="0.25">
      <c r="A1" s="92" t="s">
        <v>56</v>
      </c>
      <c r="B1" s="93" t="s">
        <v>64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x14ac:dyDescent="0.25">
      <c r="A2" s="92"/>
      <c r="B2" s="100" t="s">
        <v>54</v>
      </c>
      <c r="C2" s="101"/>
      <c r="D2" s="101"/>
      <c r="E2" s="101"/>
      <c r="F2" s="101"/>
      <c r="G2" s="100" t="s">
        <v>55</v>
      </c>
      <c r="H2" s="101"/>
      <c r="I2" s="101"/>
      <c r="J2" s="101"/>
      <c r="K2" s="101"/>
      <c r="L2" s="102"/>
      <c r="M2" s="31"/>
    </row>
    <row r="3" spans="1:13" x14ac:dyDescent="0.25">
      <c r="A3" s="12" t="s">
        <v>57</v>
      </c>
      <c r="B3" s="34" t="s">
        <v>451</v>
      </c>
      <c r="C3" s="34" t="s">
        <v>452</v>
      </c>
      <c r="D3" s="34" t="s">
        <v>453</v>
      </c>
      <c r="E3" s="34" t="s">
        <v>454</v>
      </c>
      <c r="F3" s="34" t="s">
        <v>455</v>
      </c>
      <c r="G3" s="34" t="s">
        <v>456</v>
      </c>
      <c r="H3" s="34" t="s">
        <v>457</v>
      </c>
      <c r="I3" s="34" t="s">
        <v>458</v>
      </c>
      <c r="J3" s="34" t="s">
        <v>459</v>
      </c>
      <c r="K3" s="34" t="s">
        <v>460</v>
      </c>
      <c r="L3" s="34" t="s">
        <v>461</v>
      </c>
      <c r="M3" s="35" t="s">
        <v>63</v>
      </c>
    </row>
    <row r="4" spans="1:13" x14ac:dyDescent="0.25">
      <c r="A4" s="12" t="s">
        <v>58</v>
      </c>
      <c r="B4" s="58">
        <v>1.3888888888888888E-2</v>
      </c>
      <c r="C4" s="58">
        <v>1.3888888888888888E-2</v>
      </c>
      <c r="D4" s="58">
        <v>1.3888888888888888E-2</v>
      </c>
      <c r="E4" s="58">
        <v>1.3888888888888888E-2</v>
      </c>
      <c r="F4" s="58">
        <v>1.3888888888888888E-2</v>
      </c>
      <c r="G4" s="58">
        <v>0</v>
      </c>
      <c r="H4" s="58">
        <v>1.3888888888888888E-2</v>
      </c>
      <c r="I4" s="58">
        <v>1.3888888888888888E-2</v>
      </c>
      <c r="J4" s="58">
        <v>1.3888888888888888E-2</v>
      </c>
      <c r="K4" s="58">
        <v>1.3888888888888888E-2</v>
      </c>
      <c r="L4" s="58">
        <v>0</v>
      </c>
      <c r="M4" s="57">
        <f>SUM(B4:L4)</f>
        <v>0.12500000000000003</v>
      </c>
    </row>
    <row r="5" spans="1:13" x14ac:dyDescent="0.25">
      <c r="A5" s="12" t="s">
        <v>59</v>
      </c>
      <c r="B5" s="58">
        <v>4.1666666666666664E-2</v>
      </c>
      <c r="C5" s="58">
        <v>0</v>
      </c>
      <c r="D5" s="58">
        <v>0</v>
      </c>
      <c r="E5" s="58">
        <v>4.1666666666666664E-2</v>
      </c>
      <c r="F5" s="58">
        <v>0</v>
      </c>
      <c r="G5" s="58">
        <v>0</v>
      </c>
      <c r="H5" s="58">
        <v>4.1666666666666664E-2</v>
      </c>
      <c r="I5" s="58">
        <v>0</v>
      </c>
      <c r="J5" s="58">
        <v>0</v>
      </c>
      <c r="K5" s="58" t="s">
        <v>473</v>
      </c>
      <c r="L5" s="58">
        <v>4.1666666666666664E-2</v>
      </c>
      <c r="M5" s="57">
        <f>SUM(B5:L5)</f>
        <v>0.16666666666666666</v>
      </c>
    </row>
    <row r="6" spans="1:13" x14ac:dyDescent="0.25">
      <c r="A6" s="12" t="s">
        <v>60</v>
      </c>
      <c r="B6" s="58">
        <v>8.3333333333333329E-2</v>
      </c>
      <c r="C6" s="58">
        <v>0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7">
        <f>SUM(B6:L6)</f>
        <v>8.3333333333333329E-2</v>
      </c>
    </row>
    <row r="7" spans="1:13" x14ac:dyDescent="0.25">
      <c r="A7" s="12" t="s">
        <v>61</v>
      </c>
      <c r="B7" s="58">
        <v>0</v>
      </c>
      <c r="C7" s="58">
        <v>0</v>
      </c>
      <c r="D7" s="58">
        <v>0</v>
      </c>
      <c r="E7" s="58">
        <v>0</v>
      </c>
      <c r="F7" s="58">
        <v>0</v>
      </c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8.3333333333333329E-2</v>
      </c>
      <c r="M7" s="57">
        <f>SUM(B7:L7)</f>
        <v>8.3333333333333329E-2</v>
      </c>
    </row>
    <row r="8" spans="1:13" x14ac:dyDescent="0.25">
      <c r="A8" s="12" t="s">
        <v>62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58">
        <v>4.1666666666666664E-2</v>
      </c>
      <c r="M8" s="57">
        <f>SUM(B8:L8)</f>
        <v>4.1666666666666664E-2</v>
      </c>
    </row>
    <row r="9" spans="1:13" x14ac:dyDescent="0.25">
      <c r="A9" s="89" t="s">
        <v>67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57">
        <f>SUM(M4:M8)</f>
        <v>0.5</v>
      </c>
    </row>
  </sheetData>
  <mergeCells count="5">
    <mergeCell ref="A1:A2"/>
    <mergeCell ref="B1:M1"/>
    <mergeCell ref="A9:L9"/>
    <mergeCell ref="B2:F2"/>
    <mergeCell ref="G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14A9-AD78-489D-A57C-62750C66C887}">
  <dimension ref="A1:S8"/>
  <sheetViews>
    <sheetView workbookViewId="0">
      <selection activeCell="G29" sqref="G29"/>
    </sheetView>
  </sheetViews>
  <sheetFormatPr defaultRowHeight="15" x14ac:dyDescent="0.25"/>
  <cols>
    <col min="1" max="1" width="13.28515625" customWidth="1"/>
    <col min="3" max="3" width="13.7109375" customWidth="1"/>
    <col min="16" max="16" width="11" customWidth="1"/>
    <col min="17" max="17" width="10.28515625" customWidth="1"/>
    <col min="18" max="18" width="7.42578125" customWidth="1"/>
    <col min="19" max="19" width="11.85546875" customWidth="1"/>
  </cols>
  <sheetData>
    <row r="1" spans="1:19" x14ac:dyDescent="0.25">
      <c r="A1" s="25" t="s">
        <v>47</v>
      </c>
      <c r="B1" s="25"/>
      <c r="C1" s="25"/>
      <c r="D1" s="88" t="s">
        <v>54</v>
      </c>
      <c r="E1" s="88"/>
      <c r="F1" s="88"/>
      <c r="G1" s="88"/>
      <c r="H1" s="88"/>
      <c r="I1" s="88"/>
      <c r="J1" s="88" t="s">
        <v>55</v>
      </c>
      <c r="K1" s="88"/>
      <c r="L1" s="88"/>
      <c r="M1" s="88"/>
      <c r="N1" s="88"/>
    </row>
    <row r="2" spans="1:19" ht="30" x14ac:dyDescent="0.25">
      <c r="A2" s="23"/>
      <c r="B2" s="23" t="s">
        <v>45</v>
      </c>
      <c r="C2" s="23" t="s">
        <v>44</v>
      </c>
      <c r="D2" s="26" t="s">
        <v>462</v>
      </c>
      <c r="E2" s="26" t="s">
        <v>463</v>
      </c>
      <c r="F2" s="26" t="s">
        <v>464</v>
      </c>
      <c r="G2" s="26" t="s">
        <v>465</v>
      </c>
      <c r="H2" s="26" t="s">
        <v>466</v>
      </c>
      <c r="I2" s="26" t="s">
        <v>467</v>
      </c>
      <c r="J2" s="26" t="s">
        <v>468</v>
      </c>
      <c r="K2" s="26" t="s">
        <v>469</v>
      </c>
      <c r="L2" s="26" t="s">
        <v>470</v>
      </c>
      <c r="M2" s="26" t="s">
        <v>471</v>
      </c>
      <c r="N2" s="26" t="s">
        <v>472</v>
      </c>
      <c r="O2" s="29" t="s">
        <v>10</v>
      </c>
      <c r="P2" s="29" t="s">
        <v>56</v>
      </c>
      <c r="Q2" s="30" t="s">
        <v>7</v>
      </c>
      <c r="R2" s="29" t="s">
        <v>65</v>
      </c>
      <c r="S2" s="29" t="s">
        <v>66</v>
      </c>
    </row>
    <row r="3" spans="1:19" ht="15" customHeight="1" x14ac:dyDescent="0.25">
      <c r="A3" s="24" t="s">
        <v>0</v>
      </c>
      <c r="B3" s="68">
        <v>0.33333333333333331</v>
      </c>
      <c r="C3" s="27">
        <v>0.8</v>
      </c>
      <c r="D3" s="55">
        <v>0.33333333333333331</v>
      </c>
      <c r="E3" s="55">
        <v>0.33333333333333331</v>
      </c>
      <c r="F3" s="55">
        <v>0.33333333333333331</v>
      </c>
      <c r="G3" s="55">
        <v>0.33333333333333331</v>
      </c>
      <c r="H3" s="55">
        <v>0.16666666666666666</v>
      </c>
      <c r="I3" s="55">
        <v>0.33333333333333331</v>
      </c>
      <c r="J3" s="55">
        <v>0.33333333333333331</v>
      </c>
      <c r="K3" s="55">
        <v>0.33333333333333331</v>
      </c>
      <c r="L3" s="55">
        <v>0.33333333333333331</v>
      </c>
      <c r="M3" s="55">
        <v>0.33333333333333331</v>
      </c>
      <c r="N3" s="55">
        <v>0.16666666666666666</v>
      </c>
      <c r="O3" s="55">
        <f>SUM(D3:N3)*C3</f>
        <v>2.666666666666667</v>
      </c>
      <c r="P3" s="56">
        <f>'Sprint(2) Ceremony Time'!M9</f>
        <v>0.5</v>
      </c>
      <c r="Q3" s="60">
        <f>O3-P3</f>
        <v>2.166666666666667</v>
      </c>
      <c r="R3" s="33">
        <v>0.9</v>
      </c>
      <c r="S3" s="61">
        <f>Q3*R3</f>
        <v>1.9500000000000004</v>
      </c>
    </row>
    <row r="4" spans="1:19" x14ac:dyDescent="0.25">
      <c r="A4" s="24" t="s">
        <v>2</v>
      </c>
      <c r="B4" s="68">
        <v>0.36805555555555558</v>
      </c>
      <c r="C4" s="27">
        <v>0.8</v>
      </c>
      <c r="D4" s="55">
        <v>0.36805555555555558</v>
      </c>
      <c r="E4" s="55">
        <v>0.36805555555555558</v>
      </c>
      <c r="F4" s="55">
        <v>0.36805555555555558</v>
      </c>
      <c r="G4" s="55">
        <v>0.36805555555555558</v>
      </c>
      <c r="H4" s="55">
        <v>0</v>
      </c>
      <c r="I4" s="55">
        <v>0.36805555555555558</v>
      </c>
      <c r="J4" s="55">
        <v>0.36805555555555558</v>
      </c>
      <c r="K4" s="55">
        <v>0.36805555555555558</v>
      </c>
      <c r="L4" s="55">
        <v>0.36805555555555558</v>
      </c>
      <c r="M4" s="55">
        <v>0.36805555555555558</v>
      </c>
      <c r="N4" s="55">
        <v>0</v>
      </c>
      <c r="O4" s="55">
        <f>SUM(D4:N4)*C4</f>
        <v>2.6500000000000004</v>
      </c>
      <c r="P4" s="56">
        <f>'Sprint(2) Ceremony Time'!M9</f>
        <v>0.5</v>
      </c>
      <c r="Q4" s="60">
        <f>O4-P4</f>
        <v>2.1500000000000004</v>
      </c>
      <c r="R4" s="33">
        <v>0.9</v>
      </c>
      <c r="S4" s="61">
        <f>Q4*R4</f>
        <v>1.9350000000000003</v>
      </c>
    </row>
    <row r="5" spans="1:19" x14ac:dyDescent="0.25">
      <c r="A5" s="24" t="s">
        <v>1</v>
      </c>
      <c r="B5" s="68">
        <v>0.33333333333333331</v>
      </c>
      <c r="C5" s="27">
        <v>1</v>
      </c>
      <c r="D5" s="55">
        <v>0.33333333333333331</v>
      </c>
      <c r="E5" s="55">
        <v>0.33333333333333331</v>
      </c>
      <c r="F5" s="55">
        <v>0.33333333333333331</v>
      </c>
      <c r="G5" s="55">
        <v>0.33333333333333331</v>
      </c>
      <c r="H5" s="55">
        <v>0.16666666666666666</v>
      </c>
      <c r="I5" s="55">
        <v>0.33333333333333331</v>
      </c>
      <c r="J5" s="55">
        <v>0.33333333333333331</v>
      </c>
      <c r="K5" s="55">
        <v>0.33333333333333331</v>
      </c>
      <c r="L5" s="55">
        <v>0.33333333333333331</v>
      </c>
      <c r="M5" s="55">
        <v>0.33333333333333331</v>
      </c>
      <c r="N5" s="55">
        <v>0.16666666666666666</v>
      </c>
      <c r="O5" s="55">
        <f>SUM(D5:N5)*C5</f>
        <v>3.3333333333333335</v>
      </c>
      <c r="P5" s="56">
        <f>'Sprint(2) Ceremony Time'!M9</f>
        <v>0.5</v>
      </c>
      <c r="Q5" s="60">
        <f>O5-P5</f>
        <v>2.8333333333333335</v>
      </c>
      <c r="R5" s="33">
        <v>0.9</v>
      </c>
      <c r="S5" s="61">
        <f>Q5*R5</f>
        <v>2.5500000000000003</v>
      </c>
    </row>
    <row r="6" spans="1:19" x14ac:dyDescent="0.25">
      <c r="A6" s="24" t="s">
        <v>3</v>
      </c>
      <c r="B6" s="68">
        <v>0.33333333333333331</v>
      </c>
      <c r="C6" s="27">
        <v>1</v>
      </c>
      <c r="D6" s="55">
        <v>0.33333333333333331</v>
      </c>
      <c r="E6" s="55">
        <v>0.33333333333333331</v>
      </c>
      <c r="F6" s="55">
        <v>0.33333333333333331</v>
      </c>
      <c r="G6" s="55">
        <v>0.33333333333333331</v>
      </c>
      <c r="H6" s="55">
        <v>0.16666666666666666</v>
      </c>
      <c r="I6" s="55">
        <v>0.33333333333333331</v>
      </c>
      <c r="J6" s="55">
        <v>0.33333333333333331</v>
      </c>
      <c r="K6" s="55">
        <v>0.33333333333333331</v>
      </c>
      <c r="L6" s="55">
        <v>0.33333333333333331</v>
      </c>
      <c r="M6" s="55">
        <v>0.33333333333333331</v>
      </c>
      <c r="N6" s="55">
        <v>0.16666666666666666</v>
      </c>
      <c r="O6" s="55">
        <f>SUM(D6:N6)*C6</f>
        <v>3.3333333333333335</v>
      </c>
      <c r="P6" s="56">
        <f>'Sprint(2) Ceremony Time'!M9</f>
        <v>0.5</v>
      </c>
      <c r="Q6" s="60">
        <f>O6-P6</f>
        <v>2.8333333333333335</v>
      </c>
      <c r="R6" s="33">
        <v>0.9</v>
      </c>
      <c r="S6" s="61">
        <f>Q6*R6</f>
        <v>2.5500000000000003</v>
      </c>
    </row>
    <row r="7" spans="1:19" x14ac:dyDescent="0.25">
      <c r="A7" s="24" t="s">
        <v>4</v>
      </c>
      <c r="B7" s="68">
        <v>0.33333333333333331</v>
      </c>
      <c r="C7" s="27">
        <v>1</v>
      </c>
      <c r="D7" s="55">
        <v>0.33333333333333331</v>
      </c>
      <c r="E7" s="55">
        <v>0.33333333333333331</v>
      </c>
      <c r="F7" s="55">
        <v>0.33333333333333331</v>
      </c>
      <c r="G7" s="55">
        <v>0.33333333333333331</v>
      </c>
      <c r="H7" s="55">
        <v>0.16666666666666666</v>
      </c>
      <c r="I7" s="55">
        <v>0.33333333333333331</v>
      </c>
      <c r="J7" s="55">
        <v>0.33333333333333331</v>
      </c>
      <c r="K7" s="55">
        <v>0.33333333333333331</v>
      </c>
      <c r="L7" s="55">
        <v>0.33333333333333331</v>
      </c>
      <c r="M7" s="55">
        <v>0.33333333333333331</v>
      </c>
      <c r="N7" s="55">
        <v>0.16666666666666666</v>
      </c>
      <c r="O7" s="55">
        <f>SUM(D7:N7)*C7</f>
        <v>3.3333333333333335</v>
      </c>
      <c r="P7" s="56">
        <f>'Sprint(2) Ceremony Time'!M9</f>
        <v>0.5</v>
      </c>
      <c r="Q7" s="60">
        <f>O7-P7</f>
        <v>2.8333333333333335</v>
      </c>
      <c r="R7" s="33">
        <v>0.9</v>
      </c>
      <c r="S7" s="61">
        <f>Q7*R7</f>
        <v>2.5500000000000003</v>
      </c>
    </row>
    <row r="8" spans="1:19" x14ac:dyDescent="0.25">
      <c r="A8" s="88" t="s">
        <v>67</v>
      </c>
      <c r="B8" s="88"/>
      <c r="C8" s="88"/>
      <c r="D8" s="55">
        <f t="shared" ref="D8:N8" si="0">SUM(D3:D7)</f>
        <v>1.7013888888888886</v>
      </c>
      <c r="E8" s="55">
        <f t="shared" si="0"/>
        <v>1.7013888888888886</v>
      </c>
      <c r="F8" s="55">
        <f t="shared" si="0"/>
        <v>1.7013888888888886</v>
      </c>
      <c r="G8" s="55">
        <f t="shared" si="0"/>
        <v>1.7013888888888886</v>
      </c>
      <c r="H8" s="55">
        <f t="shared" si="0"/>
        <v>0.66666666666666663</v>
      </c>
      <c r="I8" s="55">
        <f t="shared" si="0"/>
        <v>1.7013888888888886</v>
      </c>
      <c r="J8" s="55">
        <f t="shared" si="0"/>
        <v>1.7013888888888886</v>
      </c>
      <c r="K8" s="55">
        <f t="shared" si="0"/>
        <v>1.7013888888888886</v>
      </c>
      <c r="L8" s="55">
        <f t="shared" si="0"/>
        <v>1.7013888888888886</v>
      </c>
      <c r="M8" s="55">
        <f t="shared" si="0"/>
        <v>1.7013888888888886</v>
      </c>
      <c r="N8" s="55">
        <f t="shared" si="0"/>
        <v>0.66666666666666663</v>
      </c>
      <c r="O8" s="55">
        <f>SUM(D8:N8)</f>
        <v>16.645833333333336</v>
      </c>
      <c r="P8" s="56">
        <f>SUM(P3:P7)</f>
        <v>2.5</v>
      </c>
      <c r="Q8" s="55">
        <f>SUM(Q3:Q7)</f>
        <v>12.816666666666668</v>
      </c>
      <c r="R8" s="28"/>
      <c r="S8" s="55">
        <f>SUM(S3:S7)</f>
        <v>11.535000000000002</v>
      </c>
    </row>
  </sheetData>
  <mergeCells count="3">
    <mergeCell ref="D1:I1"/>
    <mergeCell ref="J1:N1"/>
    <mergeCell ref="A8:C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ECBCAC-5C97-4D10-BB90-E05DE74BD257}">
          <x14:formula1>
            <xm:f>Team!$A$2:$A$6</xm:f>
          </x14:formula1>
          <xm:sqref>A3:A7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5035-BCF4-495C-914C-F16199A97773}">
  <dimension ref="A1:L101"/>
  <sheetViews>
    <sheetView workbookViewId="0">
      <selection activeCell="G15" sqref="G15"/>
    </sheetView>
  </sheetViews>
  <sheetFormatPr defaultRowHeight="15" x14ac:dyDescent="0.25"/>
  <cols>
    <col min="1" max="1" width="41.28515625" bestFit="1" customWidth="1"/>
    <col min="2" max="3" width="15.7109375" customWidth="1"/>
    <col min="4" max="4" width="17.28515625" bestFit="1" customWidth="1"/>
    <col min="5" max="6" width="15.7109375" customWidth="1"/>
    <col min="7" max="7" width="12.7109375" bestFit="1" customWidth="1"/>
    <col min="9" max="9" width="12.28515625" bestFit="1" customWidth="1"/>
    <col min="10" max="10" width="49.28515625" customWidth="1"/>
    <col min="11" max="11" width="15.28515625" customWidth="1"/>
  </cols>
  <sheetData>
    <row r="1" spans="1:12" x14ac:dyDescent="0.25">
      <c r="A1" s="2"/>
      <c r="B1" s="79" t="s">
        <v>0</v>
      </c>
      <c r="C1" s="79" t="s">
        <v>2</v>
      </c>
      <c r="D1" s="79" t="s">
        <v>1</v>
      </c>
      <c r="E1" s="79" t="s">
        <v>3</v>
      </c>
      <c r="F1" s="79" t="s">
        <v>4</v>
      </c>
    </row>
    <row r="2" spans="1:12" x14ac:dyDescent="0.25">
      <c r="A2" s="4" t="s">
        <v>5</v>
      </c>
      <c r="B2" s="61">
        <f>'Sprint(2) Capacity calculation'!$S$3</f>
        <v>1.9500000000000004</v>
      </c>
      <c r="C2" s="61">
        <f>'Sprint(2) Capacity calculation'!$S$4</f>
        <v>1.9350000000000003</v>
      </c>
      <c r="D2" s="61">
        <f>'Sprint(2) Capacity calculation'!$S$5</f>
        <v>2.5500000000000003</v>
      </c>
      <c r="E2" s="61">
        <f>'Sprint(2) Capacity calculation'!$S$6</f>
        <v>2.5500000000000003</v>
      </c>
      <c r="F2" s="61">
        <f>'Sprint(2) Capacity calculation'!$S$7</f>
        <v>2.5500000000000003</v>
      </c>
    </row>
    <row r="3" spans="1:12" x14ac:dyDescent="0.25">
      <c r="A3" s="4" t="s">
        <v>6</v>
      </c>
      <c r="B3" s="62">
        <f>SUM(B7:B23)</f>
        <v>1.6666666666666665</v>
      </c>
      <c r="C3" s="62">
        <f>SUM(C7:C23)</f>
        <v>1.5416666666666665</v>
      </c>
      <c r="D3" s="62">
        <f>SUM(D7:D23)</f>
        <v>1</v>
      </c>
      <c r="E3" s="62">
        <f>SUM(E7:E23)</f>
        <v>1.6666666666666665</v>
      </c>
      <c r="F3" s="62">
        <f>SUM(F7:F23)</f>
        <v>1.9166666666666665</v>
      </c>
    </row>
    <row r="4" spans="1:12" x14ac:dyDescent="0.25">
      <c r="A4" s="4" t="s">
        <v>7</v>
      </c>
      <c r="B4" s="63">
        <f t="shared" ref="B4:F4" si="0">B2-B3</f>
        <v>0.28333333333333388</v>
      </c>
      <c r="C4" s="63">
        <f t="shared" si="0"/>
        <v>0.39333333333333376</v>
      </c>
      <c r="D4" s="63">
        <f t="shared" si="0"/>
        <v>1.5500000000000003</v>
      </c>
      <c r="E4" s="63">
        <f t="shared" si="0"/>
        <v>0.88333333333333375</v>
      </c>
      <c r="F4" s="64">
        <f t="shared" si="0"/>
        <v>0.63333333333333375</v>
      </c>
    </row>
    <row r="5" spans="1:12" x14ac:dyDescent="0.25">
      <c r="A5" s="85" t="s">
        <v>9</v>
      </c>
      <c r="B5" s="86"/>
      <c r="C5" s="86"/>
      <c r="D5" s="86"/>
      <c r="E5" s="86"/>
      <c r="F5" s="87"/>
    </row>
    <row r="6" spans="1:12" x14ac:dyDescent="0.25">
      <c r="A6" s="5" t="s">
        <v>8</v>
      </c>
      <c r="B6" s="75" t="s">
        <v>0</v>
      </c>
      <c r="C6" s="75" t="s">
        <v>2</v>
      </c>
      <c r="D6" s="75" t="s">
        <v>1</v>
      </c>
      <c r="E6" s="65" t="s">
        <v>3</v>
      </c>
      <c r="F6" s="75" t="s">
        <v>4</v>
      </c>
    </row>
    <row r="7" spans="1:12" x14ac:dyDescent="0.25">
      <c r="A7" s="76" t="s">
        <v>474</v>
      </c>
      <c r="B7" s="37"/>
      <c r="C7" s="104"/>
      <c r="D7" s="37"/>
      <c r="E7" s="62"/>
      <c r="F7" s="65">
        <v>0.16666666666666666</v>
      </c>
      <c r="G7" s="103"/>
    </row>
    <row r="8" spans="1:12" x14ac:dyDescent="0.25">
      <c r="A8" s="76" t="s">
        <v>475</v>
      </c>
      <c r="B8" s="108">
        <v>1.3333333333333333</v>
      </c>
      <c r="C8" s="37"/>
      <c r="D8" s="37"/>
      <c r="E8" s="62"/>
      <c r="F8" s="65"/>
      <c r="G8" s="103">
        <v>0.88888888888888884</v>
      </c>
    </row>
    <row r="9" spans="1:12" x14ac:dyDescent="0.25">
      <c r="A9" s="76" t="s">
        <v>476</v>
      </c>
      <c r="B9" s="37"/>
      <c r="C9" s="37"/>
      <c r="D9" s="37"/>
      <c r="E9" s="62"/>
      <c r="F9" s="65">
        <v>8.3333333333333329E-2</v>
      </c>
      <c r="G9" s="103"/>
    </row>
    <row r="10" spans="1:12" x14ac:dyDescent="0.25">
      <c r="A10" s="76" t="s">
        <v>477</v>
      </c>
      <c r="B10" s="37"/>
      <c r="C10" s="65">
        <v>0.66666666666666663</v>
      </c>
      <c r="D10" s="37"/>
      <c r="E10" s="62"/>
      <c r="F10" s="65"/>
      <c r="G10" s="103">
        <v>0.16666666666666666</v>
      </c>
    </row>
    <row r="11" spans="1:12" x14ac:dyDescent="0.25">
      <c r="A11" s="76" t="s">
        <v>478</v>
      </c>
      <c r="B11" s="37"/>
      <c r="C11" s="107">
        <v>0.20833333333333334</v>
      </c>
      <c r="D11" s="37"/>
      <c r="E11" s="62"/>
      <c r="F11" s="65"/>
      <c r="G11" s="103">
        <v>0.20833333333333334</v>
      </c>
    </row>
    <row r="12" spans="1:12" x14ac:dyDescent="0.25">
      <c r="A12" s="76" t="s">
        <v>479</v>
      </c>
      <c r="B12" s="37"/>
      <c r="C12" s="37"/>
      <c r="D12" s="37"/>
      <c r="E12" s="62"/>
      <c r="F12" s="65">
        <v>0.33333333333333331</v>
      </c>
      <c r="G12" s="103">
        <v>0.29166666666666669</v>
      </c>
      <c r="I12" s="49" t="s">
        <v>0</v>
      </c>
      <c r="J12" s="42">
        <f>B3/B2</f>
        <v>0.85470085470085444</v>
      </c>
      <c r="K12" s="45" t="str">
        <f>IF(J12=100%,"Completed","In Progress")</f>
        <v>In Progress</v>
      </c>
    </row>
    <row r="13" spans="1:12" x14ac:dyDescent="0.25">
      <c r="A13" s="76" t="s">
        <v>480</v>
      </c>
      <c r="B13" s="37"/>
      <c r="C13" s="37"/>
      <c r="D13" s="37"/>
      <c r="E13" s="62">
        <v>0.66666666666666663</v>
      </c>
      <c r="F13" s="65"/>
      <c r="G13" s="103">
        <v>0.33333333333333331</v>
      </c>
      <c r="I13" s="49" t="s">
        <v>2</v>
      </c>
      <c r="J13" s="42">
        <f>C3/C2</f>
        <v>0.79672695951765704</v>
      </c>
      <c r="K13" s="47" t="str">
        <f t="shared" ref="K13:K16" si="1">IF(J13=100%,"Completed","In Progress")</f>
        <v>In Progress</v>
      </c>
      <c r="L13" s="46"/>
    </row>
    <row r="14" spans="1:12" x14ac:dyDescent="0.25">
      <c r="A14" s="76" t="s">
        <v>481</v>
      </c>
      <c r="B14" s="37"/>
      <c r="C14" s="65">
        <v>0.66666666666666663</v>
      </c>
      <c r="D14" s="37"/>
      <c r="E14" s="62"/>
      <c r="F14" s="65"/>
      <c r="G14" s="103">
        <v>0.75</v>
      </c>
      <c r="I14" s="50" t="s">
        <v>1</v>
      </c>
      <c r="J14" s="42">
        <f>D3/D2</f>
        <v>0.39215686274509798</v>
      </c>
      <c r="K14" s="45" t="str">
        <f t="shared" si="1"/>
        <v>In Progress</v>
      </c>
    </row>
    <row r="15" spans="1:12" x14ac:dyDescent="0.25">
      <c r="A15" s="76" t="s">
        <v>482</v>
      </c>
      <c r="B15" s="37"/>
      <c r="C15" s="37"/>
      <c r="D15" s="37"/>
      <c r="E15" s="62">
        <v>1</v>
      </c>
      <c r="F15" s="65"/>
      <c r="G15" s="103">
        <v>1.3888888888888891</v>
      </c>
      <c r="I15" s="50" t="s">
        <v>3</v>
      </c>
      <c r="J15" s="44">
        <f>E3/E2</f>
        <v>0.65359477124182996</v>
      </c>
      <c r="K15" s="47" t="str">
        <f t="shared" si="1"/>
        <v>In Progress</v>
      </c>
      <c r="L15" s="46"/>
    </row>
    <row r="16" spans="1:12" x14ac:dyDescent="0.25">
      <c r="A16" s="76" t="s">
        <v>483</v>
      </c>
      <c r="B16" s="37"/>
      <c r="C16" s="37"/>
      <c r="D16" s="105">
        <v>1</v>
      </c>
      <c r="E16" s="62"/>
      <c r="F16" s="65"/>
      <c r="G16" s="103"/>
      <c r="I16" s="50" t="s">
        <v>4</v>
      </c>
      <c r="J16" s="44">
        <f>F3/F2</f>
        <v>0.75163398692810446</v>
      </c>
      <c r="K16" s="45" t="str">
        <f t="shared" si="1"/>
        <v>In Progress</v>
      </c>
      <c r="L16" s="46"/>
    </row>
    <row r="17" spans="1:11" x14ac:dyDescent="0.25">
      <c r="A17" s="76" t="s">
        <v>484</v>
      </c>
      <c r="B17" s="37"/>
      <c r="C17" s="37"/>
      <c r="D17" s="37"/>
      <c r="E17" s="62"/>
      <c r="F17" s="65">
        <v>0.33333333333333331</v>
      </c>
      <c r="G17" s="103">
        <v>0.25</v>
      </c>
      <c r="I17" s="48"/>
      <c r="J17" s="43"/>
      <c r="K17" s="48"/>
    </row>
    <row r="18" spans="1:11" x14ac:dyDescent="0.25">
      <c r="A18" s="76" t="s">
        <v>485</v>
      </c>
      <c r="B18" s="37"/>
      <c r="C18" s="37"/>
      <c r="D18" s="37"/>
      <c r="E18" s="62"/>
      <c r="F18" s="65">
        <v>8.3333333333333329E-2</v>
      </c>
      <c r="G18" s="103">
        <v>0.16666666666666666</v>
      </c>
    </row>
    <row r="19" spans="1:11" x14ac:dyDescent="0.25">
      <c r="A19" s="76" t="s">
        <v>486</v>
      </c>
      <c r="B19" s="37"/>
      <c r="C19" s="37"/>
      <c r="D19" s="37"/>
      <c r="E19" s="62"/>
      <c r="F19" s="65">
        <v>0.16666666666666666</v>
      </c>
      <c r="G19" s="103">
        <v>4.1666666666666664E-2</v>
      </c>
    </row>
    <row r="20" spans="1:11" x14ac:dyDescent="0.25">
      <c r="A20" s="76" t="s">
        <v>487</v>
      </c>
      <c r="B20" s="37"/>
      <c r="C20" s="37"/>
      <c r="D20" s="37"/>
      <c r="E20" s="62"/>
      <c r="F20" s="65">
        <v>0.33333333333333331</v>
      </c>
      <c r="G20" s="103">
        <v>0.4861111111111111</v>
      </c>
    </row>
    <row r="21" spans="1:11" x14ac:dyDescent="0.25">
      <c r="A21" s="76" t="s">
        <v>488</v>
      </c>
      <c r="B21" s="62"/>
      <c r="C21" s="62"/>
      <c r="D21" s="62"/>
      <c r="E21" s="62"/>
      <c r="F21" s="65">
        <v>0.25</v>
      </c>
      <c r="G21" s="103">
        <v>1.1909722222222221</v>
      </c>
    </row>
    <row r="22" spans="1:11" x14ac:dyDescent="0.25">
      <c r="A22" s="76" t="s">
        <v>489</v>
      </c>
      <c r="B22" s="69">
        <v>0.33333333333333331</v>
      </c>
      <c r="C22" s="62"/>
      <c r="D22" s="62"/>
      <c r="E22" s="62"/>
      <c r="F22" s="65"/>
      <c r="G22" s="103">
        <v>0.58333333333333337</v>
      </c>
    </row>
    <row r="23" spans="1:11" x14ac:dyDescent="0.25">
      <c r="A23" s="77" t="s">
        <v>490</v>
      </c>
      <c r="B23" s="62"/>
      <c r="C23" s="62"/>
      <c r="D23" s="62"/>
      <c r="E23" s="62"/>
      <c r="F23" s="65">
        <v>0.16666666666666666</v>
      </c>
      <c r="G23" s="103">
        <v>0.125</v>
      </c>
    </row>
    <row r="24" spans="1:11" x14ac:dyDescent="0.25">
      <c r="A24" s="77" t="s">
        <v>491</v>
      </c>
      <c r="B24" s="18"/>
      <c r="C24" s="18"/>
      <c r="D24" s="18"/>
      <c r="E24" s="37"/>
      <c r="F24" s="107">
        <v>8.3333333333333329E-2</v>
      </c>
      <c r="G24" s="103">
        <v>0.16666666666666666</v>
      </c>
    </row>
    <row r="25" spans="1:11" x14ac:dyDescent="0.25">
      <c r="A25" s="77" t="s">
        <v>492</v>
      </c>
      <c r="B25" s="18"/>
      <c r="C25" s="18"/>
      <c r="D25" s="18"/>
      <c r="E25" s="37"/>
      <c r="F25" s="65">
        <v>0.16666666666666666</v>
      </c>
      <c r="G25" s="103">
        <v>0.17708333333333334</v>
      </c>
    </row>
    <row r="26" spans="1:11" x14ac:dyDescent="0.25">
      <c r="A26" s="77" t="s">
        <v>493</v>
      </c>
      <c r="B26" s="18"/>
      <c r="C26" s="18"/>
      <c r="D26" s="18"/>
      <c r="E26" s="37"/>
      <c r="F26" s="65">
        <v>0.33333333333333331</v>
      </c>
    </row>
    <row r="27" spans="1:11" x14ac:dyDescent="0.25">
      <c r="A27" s="78" t="s">
        <v>494</v>
      </c>
      <c r="B27" s="106"/>
      <c r="C27" s="106"/>
      <c r="D27" s="106"/>
      <c r="E27" s="106"/>
      <c r="F27" s="67">
        <v>0.33333333333333331</v>
      </c>
    </row>
    <row r="28" spans="1:11" x14ac:dyDescent="0.25">
      <c r="A28" s="70"/>
    </row>
    <row r="29" spans="1:11" x14ac:dyDescent="0.25">
      <c r="A29" s="70"/>
    </row>
    <row r="30" spans="1:11" x14ac:dyDescent="0.25">
      <c r="A30" s="70"/>
    </row>
    <row r="31" spans="1:11" x14ac:dyDescent="0.25">
      <c r="A31" s="70"/>
    </row>
    <row r="32" spans="1:11" x14ac:dyDescent="0.25">
      <c r="A32" s="70"/>
    </row>
    <row r="33" spans="1:1" x14ac:dyDescent="0.25">
      <c r="A33" s="70"/>
    </row>
    <row r="34" spans="1:1" x14ac:dyDescent="0.25">
      <c r="A34" s="70"/>
    </row>
    <row r="35" spans="1:1" x14ac:dyDescent="0.25">
      <c r="A35" s="70"/>
    </row>
    <row r="36" spans="1:1" x14ac:dyDescent="0.25">
      <c r="A36" s="70"/>
    </row>
    <row r="37" spans="1:1" x14ac:dyDescent="0.25">
      <c r="A37" s="70"/>
    </row>
    <row r="38" spans="1:1" x14ac:dyDescent="0.25">
      <c r="A38" s="70"/>
    </row>
    <row r="39" spans="1:1" x14ac:dyDescent="0.25">
      <c r="A39" s="70"/>
    </row>
    <row r="40" spans="1:1" x14ac:dyDescent="0.25">
      <c r="A40" s="70"/>
    </row>
    <row r="41" spans="1:1" x14ac:dyDescent="0.25">
      <c r="A41" s="70"/>
    </row>
    <row r="42" spans="1:1" x14ac:dyDescent="0.25">
      <c r="A42" s="70"/>
    </row>
    <row r="43" spans="1:1" x14ac:dyDescent="0.25">
      <c r="A43" s="70"/>
    </row>
    <row r="44" spans="1:1" x14ac:dyDescent="0.25">
      <c r="A44" s="70"/>
    </row>
    <row r="45" spans="1:1" x14ac:dyDescent="0.25">
      <c r="A45" s="70"/>
    </row>
    <row r="46" spans="1:1" x14ac:dyDescent="0.25">
      <c r="A46" s="70"/>
    </row>
    <row r="47" spans="1:1" x14ac:dyDescent="0.25">
      <c r="A47" s="70"/>
    </row>
    <row r="48" spans="1:1" x14ac:dyDescent="0.25">
      <c r="A48" s="70"/>
    </row>
    <row r="49" spans="1:1" x14ac:dyDescent="0.25">
      <c r="A49" s="70"/>
    </row>
    <row r="50" spans="1:1" x14ac:dyDescent="0.25">
      <c r="A50" s="70"/>
    </row>
    <row r="51" spans="1:1" x14ac:dyDescent="0.25">
      <c r="A51" s="70"/>
    </row>
    <row r="52" spans="1:1" x14ac:dyDescent="0.25">
      <c r="A52" s="70"/>
    </row>
    <row r="53" spans="1:1" x14ac:dyDescent="0.25">
      <c r="A53" s="70"/>
    </row>
    <row r="54" spans="1:1" x14ac:dyDescent="0.25">
      <c r="A54" s="70"/>
    </row>
    <row r="55" spans="1:1" x14ac:dyDescent="0.25">
      <c r="A55" s="70"/>
    </row>
    <row r="56" spans="1:1" x14ac:dyDescent="0.25">
      <c r="A56" s="70"/>
    </row>
    <row r="57" spans="1:1" x14ac:dyDescent="0.25">
      <c r="A57" s="70"/>
    </row>
    <row r="58" spans="1:1" x14ac:dyDescent="0.25">
      <c r="A58" s="70"/>
    </row>
    <row r="59" spans="1:1" x14ac:dyDescent="0.25">
      <c r="A59" s="70"/>
    </row>
    <row r="60" spans="1:1" x14ac:dyDescent="0.25">
      <c r="A60" s="70"/>
    </row>
    <row r="61" spans="1:1" x14ac:dyDescent="0.25">
      <c r="A61" s="70"/>
    </row>
    <row r="62" spans="1:1" x14ac:dyDescent="0.25">
      <c r="A62" s="70"/>
    </row>
    <row r="63" spans="1:1" x14ac:dyDescent="0.25">
      <c r="A63" s="70"/>
    </row>
    <row r="64" spans="1:1" x14ac:dyDescent="0.25">
      <c r="A64" s="70"/>
    </row>
    <row r="65" spans="1:1" x14ac:dyDescent="0.25">
      <c r="A65" s="70"/>
    </row>
    <row r="66" spans="1:1" x14ac:dyDescent="0.25">
      <c r="A66" s="70"/>
    </row>
    <row r="67" spans="1:1" x14ac:dyDescent="0.25">
      <c r="A67" s="70"/>
    </row>
    <row r="68" spans="1:1" x14ac:dyDescent="0.25">
      <c r="A68" s="70"/>
    </row>
    <row r="69" spans="1:1" x14ac:dyDescent="0.25">
      <c r="A69" s="70"/>
    </row>
    <row r="70" spans="1:1" x14ac:dyDescent="0.25">
      <c r="A70" s="70"/>
    </row>
    <row r="71" spans="1:1" x14ac:dyDescent="0.25">
      <c r="A71" s="70"/>
    </row>
    <row r="72" spans="1:1" x14ac:dyDescent="0.25">
      <c r="A72" s="70"/>
    </row>
    <row r="73" spans="1:1" x14ac:dyDescent="0.25">
      <c r="A73" s="70"/>
    </row>
    <row r="74" spans="1:1" x14ac:dyDescent="0.25">
      <c r="A74" s="70"/>
    </row>
    <row r="75" spans="1:1" x14ac:dyDescent="0.25">
      <c r="A75" s="70"/>
    </row>
    <row r="76" spans="1:1" x14ac:dyDescent="0.25">
      <c r="A76" s="70"/>
    </row>
    <row r="77" spans="1:1" x14ac:dyDescent="0.25">
      <c r="A77" s="70"/>
    </row>
    <row r="78" spans="1:1" x14ac:dyDescent="0.25">
      <c r="A78" s="70"/>
    </row>
    <row r="79" spans="1:1" x14ac:dyDescent="0.25">
      <c r="A79" s="70"/>
    </row>
    <row r="80" spans="1:1" x14ac:dyDescent="0.25">
      <c r="A80" s="70"/>
    </row>
    <row r="81" spans="1:1" x14ac:dyDescent="0.25">
      <c r="A81" s="70"/>
    </row>
    <row r="82" spans="1:1" x14ac:dyDescent="0.25">
      <c r="A82" s="70"/>
    </row>
    <row r="83" spans="1:1" x14ac:dyDescent="0.25">
      <c r="A83" s="70"/>
    </row>
    <row r="84" spans="1:1" x14ac:dyDescent="0.25">
      <c r="A84" s="70"/>
    </row>
    <row r="85" spans="1:1" x14ac:dyDescent="0.25">
      <c r="A85" s="70"/>
    </row>
    <row r="86" spans="1:1" x14ac:dyDescent="0.25">
      <c r="A86" s="70"/>
    </row>
    <row r="87" spans="1:1" x14ac:dyDescent="0.25">
      <c r="A87" s="70"/>
    </row>
    <row r="88" spans="1:1" x14ac:dyDescent="0.25">
      <c r="A88" s="70"/>
    </row>
    <row r="89" spans="1:1" x14ac:dyDescent="0.25">
      <c r="A89" s="70"/>
    </row>
    <row r="90" spans="1:1" x14ac:dyDescent="0.25">
      <c r="A90" s="70"/>
    </row>
    <row r="91" spans="1:1" x14ac:dyDescent="0.25">
      <c r="A91" s="70"/>
    </row>
    <row r="92" spans="1:1" x14ac:dyDescent="0.25">
      <c r="A92" s="70"/>
    </row>
    <row r="93" spans="1:1" x14ac:dyDescent="0.25">
      <c r="A93" s="70"/>
    </row>
    <row r="94" spans="1:1" x14ac:dyDescent="0.25">
      <c r="A94" s="70"/>
    </row>
    <row r="95" spans="1:1" x14ac:dyDescent="0.25">
      <c r="A95" s="70"/>
    </row>
    <row r="96" spans="1:1" x14ac:dyDescent="0.25">
      <c r="A96" s="70"/>
    </row>
    <row r="97" spans="1:1" x14ac:dyDescent="0.25">
      <c r="A97" s="70"/>
    </row>
    <row r="98" spans="1:1" x14ac:dyDescent="0.25">
      <c r="A98" s="70"/>
    </row>
    <row r="99" spans="1:1" x14ac:dyDescent="0.25">
      <c r="A99" s="70"/>
    </row>
    <row r="100" spans="1:1" x14ac:dyDescent="0.25">
      <c r="A100" s="70"/>
    </row>
    <row r="101" spans="1:1" x14ac:dyDescent="0.25">
      <c r="A101" s="70"/>
    </row>
  </sheetData>
  <mergeCells count="1">
    <mergeCell ref="A5:F5"/>
  </mergeCells>
  <conditionalFormatting sqref="J12:J16">
    <cfRule type="dataBar" priority="1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{E160E325-7866-410F-8806-79918B1FB485}</x14:id>
        </ext>
      </extLst>
    </cfRule>
    <cfRule type="dataBar" priority="1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{FA17D083-E4B0-4CED-89CE-19050A8E049D}</x14:id>
        </ext>
      </extLst>
    </cfRule>
    <cfRule type="cellIs" priority="25" operator="between">
      <formula>$B$3</formula>
      <formula>$B$2</formula>
    </cfRule>
    <cfRule type="dataBar" priority="26">
      <dataBar>
        <cfvo type="percent" val="$B$3"/>
        <cfvo type="percent" val="$B$2"/>
        <color rgb="FF638EC6"/>
      </dataBar>
      <extLst>
        <ext xmlns:x14="http://schemas.microsoft.com/office/spreadsheetml/2009/9/main" uri="{B025F937-C7B1-47D3-B67F-A62EFF666E3E}">
          <x14:id>{B4A1BEDF-7035-4B1E-8D50-BDAE63823D8B}</x14:id>
        </ext>
      </extLst>
    </cfRule>
    <cfRule type="dataBar" priority="27">
      <dataBar>
        <cfvo type="percentile" val="0"/>
        <cfvo type="percentile" val="100"/>
        <color rgb="FF638EC6"/>
      </dataBar>
      <extLst>
        <ext xmlns:x14="http://schemas.microsoft.com/office/spreadsheetml/2009/9/main" uri="{B025F937-C7B1-47D3-B67F-A62EFF666E3E}">
          <x14:id>{F9084A7B-ECF7-44D5-9C40-B5860FBD21F5}</x14:id>
        </ext>
      </extLst>
    </cfRule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{D125680F-CF20-43FC-8FEF-05EBA614F0EC}</x14:id>
        </ext>
      </extLst>
    </cfRule>
  </conditionalFormatting>
  <conditionalFormatting sqref="J12:J16">
    <cfRule type="dataBar" priority="23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{50D0ED5D-C30B-4707-B8C6-1C004E71125A}</x14:id>
        </ext>
      </extLst>
    </cfRule>
    <cfRule type="cellIs" priority="24" operator="between">
      <formula>$B$3</formula>
      <formula>$B$2</formula>
    </cfRule>
  </conditionalFormatting>
  <conditionalFormatting sqref="J12">
    <cfRule type="dataBar" priority="17">
      <dataBar>
        <cfvo type="percentile" val="0"/>
        <cfvo type="percentile" val="100"/>
        <color rgb="FF638EC6"/>
      </dataBar>
      <extLst>
        <ext xmlns:x14="http://schemas.microsoft.com/office/spreadsheetml/2009/9/main" uri="{B025F937-C7B1-47D3-B67F-A62EFF666E3E}">
          <x14:id>{44D3179D-486A-4D0A-988F-CE98CF099090}</x14:id>
        </ext>
      </extLst>
    </cfRule>
    <cfRule type="dataBar" priority="1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{303A3453-685D-4C49-B9BE-0814C3DA88FF}</x14:id>
        </ext>
      </extLst>
    </cfRule>
    <cfRule type="dataBar" priority="19">
      <dataBar>
        <cfvo type="percent" val="0"/>
        <cfvo type="percent" val="100"/>
        <color theme="5" tint="-0.249977111117893"/>
      </dataBar>
      <extLst>
        <ext xmlns:x14="http://schemas.microsoft.com/office/spreadsheetml/2009/9/main" uri="{B025F937-C7B1-47D3-B67F-A62EFF666E3E}">
          <x14:id>{F0E4B16D-8CE9-40F0-A371-991FFF8B10E4}</x14:id>
        </ext>
      </extLst>
    </cfRule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{7C75C44E-0202-4C0F-8C75-F68F26905EA1}</x14:id>
        </ext>
      </extLst>
    </cfRule>
    <cfRule type="dataBar" priority="22">
      <dataBar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{CCC81762-1348-416F-9C5A-F9C32EEC9FFF}</x14:id>
        </ext>
      </extLst>
    </cfRule>
  </conditionalFormatting>
  <conditionalFormatting sqref="J13:J16">
    <cfRule type="dataBar" priority="21">
      <dataBar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{A0EB18B6-7972-46A1-82FC-DE54BB4B6F61}</x14:id>
        </ext>
      </extLst>
    </cfRule>
  </conditionalFormatting>
  <conditionalFormatting sqref="J17">
    <cfRule type="dataBar" priority="13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{CD270BC9-AA77-488F-9565-D53758241FEC}</x14:id>
        </ext>
      </extLst>
    </cfRule>
    <cfRule type="dataBar" priority="1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{CD21F374-1E73-4D40-91DD-371307EE94CC}</x14:id>
        </ext>
      </extLst>
    </cfRule>
    <cfRule type="dataBar" priority="15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{55A9D141-BAAB-4076-B051-B7EEC5CA9704}</x14:id>
        </ext>
      </extLst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{A1893D83-2265-41A8-98B1-E5C6C915423D}</x14:id>
        </ext>
      </extLst>
    </cfRule>
  </conditionalFormatting>
  <conditionalFormatting sqref="J13:J16">
    <cfRule type="dataBar" priority="7">
      <dataBar>
        <cfvo type="percentile" val="0"/>
        <cfvo type="percentile" val="100"/>
        <color rgb="FF638EC6"/>
      </dataBar>
      <extLst>
        <ext xmlns:x14="http://schemas.microsoft.com/office/spreadsheetml/2009/9/main" uri="{B025F937-C7B1-47D3-B67F-A62EFF666E3E}">
          <x14:id>{97EAE7BD-45A7-44D5-8412-2AC16D1FC649}</x14:id>
        </ext>
      </extLst>
    </cfRule>
    <cfRule type="dataBar" priority="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{4E8E6A5F-53D1-4740-A890-0937D2D3194A}</x14:id>
        </ext>
      </extLst>
    </cfRule>
    <cfRule type="dataBar" priority="9">
      <dataBar>
        <cfvo type="percent" val="0"/>
        <cfvo type="percent" val="100"/>
        <color theme="5" tint="-0.249977111117893"/>
      </dataBar>
      <extLst>
        <ext xmlns:x14="http://schemas.microsoft.com/office/spreadsheetml/2009/9/main" uri="{B025F937-C7B1-47D3-B67F-A62EFF666E3E}">
          <x14:id>{92DACA8E-61B5-41FC-B325-71688311CA62}</x14:id>
        </ext>
      </extLst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{F93A4AD2-B87F-4BDE-8C3C-00655F4756E1}</x14:id>
        </ext>
      </extLst>
    </cfRule>
    <cfRule type="dataBar" priority="11">
      <dataBar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{8A40D3BF-7073-4CDC-A822-C453DCA18AE4}</x14:id>
        </ext>
      </extLst>
    </cfRule>
  </conditionalFormatting>
  <conditionalFormatting sqref="J13:J16">
    <cfRule type="dataBar" priority="2">
      <dataBar>
        <cfvo type="percentile" val="0"/>
        <cfvo type="percentile" val="100"/>
        <color rgb="FF638EC6"/>
      </dataBar>
      <extLst>
        <ext xmlns:x14="http://schemas.microsoft.com/office/spreadsheetml/2009/9/main" uri="{B025F937-C7B1-47D3-B67F-A62EFF666E3E}">
          <x14:id>{59867604-56CC-48CE-89D2-C34A44D4E85A}</x14:id>
        </ext>
      </extLst>
    </cfRule>
    <cfRule type="dataBar" priority="3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{A9C49FEE-07EE-49A4-A303-4EF9B77924FA}</x14:id>
        </ext>
      </extLst>
    </cfRule>
    <cfRule type="dataBar" priority="4">
      <dataBar>
        <cfvo type="percent" val="0"/>
        <cfvo type="percent" val="100"/>
        <color theme="5" tint="-0.249977111117893"/>
      </dataBar>
      <extLst>
        <ext xmlns:x14="http://schemas.microsoft.com/office/spreadsheetml/2009/9/main" uri="{B025F937-C7B1-47D3-B67F-A62EFF666E3E}">
          <x14:id>{AF56F21D-3632-4CBE-8228-AE3C9D1123CA}</x14:id>
        </ext>
      </extLst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{BD0C9884-1E54-4E69-A1A4-BEDEE2169ED0}</x14:id>
        </ext>
      </extLst>
    </cfRule>
    <cfRule type="dataBar" priority="6">
      <dataBar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{C2EF59E2-93EE-440E-8713-E24D7AFE2EA4}</x14:id>
        </ext>
      </extLs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60E325-7866-410F-8806-79918B1FB4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FA17D083-E4B0-4CED-89CE-19050A8E049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4A1BEDF-7035-4B1E-8D50-BDAE63823D8B}">
            <x14:dataBar minLength="0" maxLength="100" gradient="0">
              <x14:cfvo type="percent">
                <xm:f>$B$3</xm:f>
              </x14:cfvo>
              <x14:cfvo type="percent">
                <xm:f>$B$2</xm:f>
              </x14:cfvo>
              <x14:negativeFillColor rgb="FFFF0000"/>
              <x14:axisColor rgb="FF000000"/>
            </x14:dataBar>
          </x14:cfRule>
          <x14:cfRule type="dataBar" id="{F9084A7B-ECF7-44D5-9C40-B5860FBD21F5}">
            <x14:dataBar minLength="0" maxLength="100" gradient="0">
              <x14:cfvo type="percentile">
                <xm:f>0</xm:f>
              </x14:cfvo>
              <x14:cfvo type="percentile">
                <xm:f>100</xm:f>
              </x14:cfvo>
              <x14:negativeFillColor rgb="FFFF0000"/>
              <x14:axisColor rgb="FF000000"/>
            </x14:dataBar>
          </x14:cfRule>
          <x14:cfRule type="dataBar" id="{D125680F-CF20-43FC-8FEF-05EBA614F0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J12:J16</xm:sqref>
        </x14:conditionalFormatting>
        <x14:conditionalFormatting xmlns:xm="http://schemas.microsoft.com/office/excel/2006/main">
          <x14:cfRule type="dataBar" id="{50D0ED5D-C30B-4707-B8C6-1C004E71125A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J12:J16</xm:sqref>
        </x14:conditionalFormatting>
        <x14:conditionalFormatting xmlns:xm="http://schemas.microsoft.com/office/excel/2006/main">
          <x14:cfRule type="dataBar" id="{44D3179D-486A-4D0A-988F-CE98CF099090}">
            <x14:dataBar minLength="0" maxLength="100" gradient="0">
              <x14:cfvo type="percentile">
                <xm:f>0</xm:f>
              </x14:cfvo>
              <x14:cfvo type="percentile">
                <xm:f>100</xm:f>
              </x14:cfvo>
              <x14:negativeFillColor rgb="FFFF0000"/>
              <x14:axisColor rgb="FF000000"/>
            </x14:dataBar>
          </x14:cfRule>
          <x14:cfRule type="dataBar" id="{303A3453-685D-4C49-B9BE-0814C3DA88F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0E4B16D-8CE9-40F0-A371-991FFF8B10E4}">
            <x14:dataBar minLength="0" maxLength="100" border="1" gradient="0">
              <x14:cfvo type="percent">
                <xm:f>0</xm:f>
              </x14:cfvo>
              <x14:cfvo type="percent">
                <xm:f>100</xm:f>
              </x14:cfvo>
              <x14:borderColor theme="7" tint="0.39997558519241921"/>
              <x14:negativeFillColor rgb="FFFF0000"/>
              <x14:axisColor rgb="FF000000"/>
            </x14:dataBar>
          </x14:cfRule>
          <x14:cfRule type="dataBar" id="{7C75C44E-0202-4C0F-8C75-F68F26905E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CC81762-1348-416F-9C5A-F9C32EEC9FFF}">
            <x14:dataBar minLength="0" maxLength="100" border="1" gradient="0">
              <x14:cfvo type="autoMin"/>
              <x14:cfvo type="autoMax"/>
              <x14:borderColor theme="7" tint="0.39997558519241921"/>
              <x14:negativeFillColor rgb="FFFF0000"/>
              <x14:axisColor rgb="FF000000"/>
            </x14:dataBar>
          </x14:cfRule>
          <xm:sqref>J12</xm:sqref>
        </x14:conditionalFormatting>
        <x14:conditionalFormatting xmlns:xm="http://schemas.microsoft.com/office/excel/2006/main">
          <x14:cfRule type="dataBar" id="{A0EB18B6-7972-46A1-82FC-DE54BB4B6F61}">
            <x14:dataBar minLength="0" maxLength="100" border="1" gradient="0">
              <x14:cfvo type="autoMin"/>
              <x14:cfvo type="autoMax"/>
              <x14:borderColor theme="7" tint="0.39997558519241921"/>
              <x14:negativeFillColor rgb="FFFF0000"/>
              <x14:axisColor rgb="FF000000"/>
            </x14:dataBar>
          </x14:cfRule>
          <xm:sqref>J13:J16</xm:sqref>
        </x14:conditionalFormatting>
        <x14:conditionalFormatting xmlns:xm="http://schemas.microsoft.com/office/excel/2006/main">
          <x14:cfRule type="dataBar" id="{CD270BC9-AA77-488F-9565-D53758241FEC}">
            <x14:dataBar minLength="0" maxLength="100" direction="leftToRigh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D21F374-1E73-4D40-91DD-371307EE94CC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5A9D141-BAAB-4076-B051-B7EEC5CA9704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1893D83-2265-41A8-98B1-E5C6C91542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J17</xm:sqref>
        </x14:conditionalFormatting>
        <x14:conditionalFormatting xmlns:xm="http://schemas.microsoft.com/office/excel/2006/main">
          <x14:cfRule type="dataBar" id="{97EAE7BD-45A7-44D5-8412-2AC16D1FC649}">
            <x14:dataBar minLength="0" maxLength="100" gradient="0">
              <x14:cfvo type="percentile">
                <xm:f>0</xm:f>
              </x14:cfvo>
              <x14:cfvo type="percentile">
                <xm:f>100</xm:f>
              </x14:cfvo>
              <x14:negativeFillColor rgb="FFFF0000"/>
              <x14:axisColor rgb="FF000000"/>
            </x14:dataBar>
          </x14:cfRule>
          <x14:cfRule type="dataBar" id="{4E8E6A5F-53D1-4740-A890-0937D2D3194A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2DACA8E-61B5-41FC-B325-71688311CA62}">
            <x14:dataBar minLength="0" maxLength="100" border="1" gradient="0">
              <x14:cfvo type="percent">
                <xm:f>0</xm:f>
              </x14:cfvo>
              <x14:cfvo type="percent">
                <xm:f>100</xm:f>
              </x14:cfvo>
              <x14:borderColor theme="7" tint="0.39997558519241921"/>
              <x14:negativeFillColor rgb="FFFF0000"/>
              <x14:axisColor rgb="FF000000"/>
            </x14:dataBar>
          </x14:cfRule>
          <x14:cfRule type="dataBar" id="{F93A4AD2-B87F-4BDE-8C3C-00655F4756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A40D3BF-7073-4CDC-A822-C453DCA18AE4}">
            <x14:dataBar minLength="0" maxLength="100" border="1" gradient="0">
              <x14:cfvo type="autoMin"/>
              <x14:cfvo type="autoMax"/>
              <x14:borderColor theme="7" tint="0.39997558519241921"/>
              <x14:negativeFillColor rgb="FFFF0000"/>
              <x14:axisColor rgb="FF000000"/>
            </x14:dataBar>
          </x14:cfRule>
          <xm:sqref>J13:J16</xm:sqref>
        </x14:conditionalFormatting>
        <x14:conditionalFormatting xmlns:xm="http://schemas.microsoft.com/office/excel/2006/main">
          <x14:cfRule type="dataBar" id="{59867604-56CC-48CE-89D2-C34A44D4E85A}">
            <x14:dataBar minLength="0" maxLength="100" gradient="0">
              <x14:cfvo type="percentile">
                <xm:f>0</xm:f>
              </x14:cfvo>
              <x14:cfvo type="percentile">
                <xm:f>100</xm:f>
              </x14:cfvo>
              <x14:negativeFillColor rgb="FFFF0000"/>
              <x14:axisColor rgb="FF000000"/>
            </x14:dataBar>
          </x14:cfRule>
          <x14:cfRule type="dataBar" id="{A9C49FEE-07EE-49A4-A303-4EF9B77924FA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F56F21D-3632-4CBE-8228-AE3C9D1123CA}">
            <x14:dataBar minLength="0" maxLength="100" border="1" gradient="0">
              <x14:cfvo type="percent">
                <xm:f>0</xm:f>
              </x14:cfvo>
              <x14:cfvo type="percent">
                <xm:f>100</xm:f>
              </x14:cfvo>
              <x14:borderColor theme="7" tint="0.39997558519241921"/>
              <x14:negativeFillColor rgb="FFFF0000"/>
              <x14:axisColor rgb="FF000000"/>
            </x14:dataBar>
          </x14:cfRule>
          <x14:cfRule type="dataBar" id="{BD0C9884-1E54-4E69-A1A4-BEDEE2169E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2EF59E2-93EE-440E-8713-E24D7AFE2EA4}">
            <x14:dataBar minLength="0" maxLength="100" border="1" gradient="0">
              <x14:cfvo type="autoMin"/>
              <x14:cfvo type="autoMax"/>
              <x14:borderColor theme="7" tint="0.39997558519241921"/>
              <x14:negativeFillColor rgb="FFFF0000"/>
              <x14:axisColor rgb="FF000000"/>
            </x14:dataBar>
          </x14:cfRule>
          <xm:sqref>J13:J16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68D3BB-FAF5-486D-AE02-F37CE56DA5F3}">
          <x14:formula1>
            <xm:f>Team!$A$2:$A$6</xm:f>
          </x14:formula1>
          <xm:sqref>I12:I16 B1:F1 B6:F6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BECA-9A0A-4B79-8970-271C2C69F76D}">
  <dimension ref="A1"/>
  <sheetViews>
    <sheetView workbookViewId="0">
      <selection activeCell="K30" sqref="K30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8E23-A205-4A66-ADD8-36942ABBD839}">
  <dimension ref="B2:B8"/>
  <sheetViews>
    <sheetView workbookViewId="0">
      <selection sqref="A1:B9"/>
    </sheetView>
  </sheetViews>
  <sheetFormatPr defaultRowHeight="15" x14ac:dyDescent="0.25"/>
  <cols>
    <col min="1" max="1" width="33.28515625" bestFit="1" customWidth="1"/>
    <col min="2" max="2" width="82.5703125" bestFit="1" customWidth="1"/>
  </cols>
  <sheetData>
    <row r="2" spans="2:2" x14ac:dyDescent="0.25">
      <c r="B2" s="21"/>
    </row>
    <row r="3" spans="2:2" x14ac:dyDescent="0.25">
      <c r="B3" s="21"/>
    </row>
    <row r="4" spans="2:2" x14ac:dyDescent="0.25">
      <c r="B4" s="21"/>
    </row>
    <row r="5" spans="2:2" x14ac:dyDescent="0.25">
      <c r="B5" s="21"/>
    </row>
    <row r="6" spans="2:2" x14ac:dyDescent="0.25">
      <c r="B6" s="21"/>
    </row>
    <row r="7" spans="2:2" x14ac:dyDescent="0.25">
      <c r="B7" s="21"/>
    </row>
    <row r="8" spans="2:2" x14ac:dyDescent="0.25">
      <c r="B8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8323E1-0247-44E8-A822-D35AF3C48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Calendar 99</vt:lpstr>
      <vt:lpstr>Planning Tracker</vt:lpstr>
      <vt:lpstr>Capacity Calculation</vt:lpstr>
      <vt:lpstr>Ceremony Time</vt:lpstr>
      <vt:lpstr>Sprint Calendar</vt:lpstr>
      <vt:lpstr>Team</vt:lpstr>
      <vt:lpstr>Sprint Calendar(2)</vt:lpstr>
      <vt:lpstr>Sprint(2) Team</vt:lpstr>
      <vt:lpstr>Sprint(2) Ceremony Time</vt:lpstr>
      <vt:lpstr>Sprint(2) Capacity calculation</vt:lpstr>
      <vt:lpstr>Sprint(2) Planning Tracker</vt:lpstr>
      <vt:lpstr>Sprint(2) Network diagram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 Moghadam</dc:creator>
  <cp:lastModifiedBy>Shahab Moghadam</cp:lastModifiedBy>
  <dcterms:created xsi:type="dcterms:W3CDTF">2020-05-23T10:09:21Z</dcterms:created>
  <dcterms:modified xsi:type="dcterms:W3CDTF">2020-06-28T09:55:26Z</dcterms:modified>
</cp:coreProperties>
</file>