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nco Computers\Desktop\SHAHABUDDIN\SHAHABUDDIN( BATCH-14)\"/>
    </mc:Choice>
  </mc:AlternateContent>
  <bookViews>
    <workbookView xWindow="0" yWindow="0" windowWidth="18345" windowHeight="6915" activeTab="3"/>
  </bookViews>
  <sheets>
    <sheet name="Part 2  1-d)Pivot" sheetId="2" r:id="rId1"/>
    <sheet name="Part -2 -1)" sheetId="1" r:id="rId2"/>
    <sheet name="Part 2 - 2)" sheetId="3" r:id="rId3"/>
    <sheet name="Part 2 - 3)" sheetId="4" r:id="rId4"/>
    <sheet name="Part 2 - 4)" sheetId="5" r:id="rId5"/>
  </sheets>
  <calcPr calcId="152511"/>
  <pivotCaches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1" l="1"/>
  <c r="J7" i="1"/>
  <c r="J8" i="1"/>
  <c r="J9" i="1"/>
  <c r="J10" i="1"/>
  <c r="J11" i="1"/>
  <c r="J6" i="1"/>
  <c r="L31" i="1"/>
  <c r="P29" i="1"/>
  <c r="D14" i="5"/>
  <c r="D13" i="5"/>
  <c r="D12" i="5"/>
  <c r="D11" i="5"/>
  <c r="D10" i="5"/>
  <c r="D9" i="5"/>
  <c r="D8" i="5"/>
  <c r="D7" i="5"/>
  <c r="D6" i="5"/>
  <c r="D5" i="5"/>
  <c r="D4" i="5"/>
  <c r="D3" i="5"/>
  <c r="G79" i="4"/>
  <c r="G78" i="4"/>
  <c r="G77" i="4"/>
  <c r="G76" i="4"/>
  <c r="G75" i="4"/>
  <c r="G74" i="4"/>
  <c r="G73" i="4"/>
  <c r="G72" i="4"/>
  <c r="G71" i="4"/>
  <c r="G70" i="4"/>
  <c r="G69" i="4"/>
  <c r="K68" i="4"/>
  <c r="G68" i="4"/>
  <c r="K67" i="4"/>
  <c r="G67" i="4"/>
  <c r="K66" i="4"/>
  <c r="G66" i="4"/>
  <c r="G65" i="4"/>
  <c r="G64" i="4"/>
  <c r="G63" i="4"/>
  <c r="N62" i="4"/>
  <c r="M62" i="4"/>
  <c r="L62" i="4"/>
  <c r="G62" i="4"/>
  <c r="N61" i="4"/>
  <c r="M61" i="4"/>
  <c r="L61" i="4"/>
  <c r="G61" i="4"/>
  <c r="N60" i="4"/>
  <c r="M60" i="4"/>
  <c r="L60" i="4"/>
  <c r="G60" i="4"/>
  <c r="G59" i="4"/>
  <c r="G58" i="4"/>
  <c r="N57" i="4"/>
  <c r="G57" i="4"/>
  <c r="G56" i="4"/>
  <c r="G55" i="4"/>
  <c r="G54" i="4"/>
  <c r="G53" i="4"/>
  <c r="G52" i="4"/>
  <c r="N51" i="4"/>
  <c r="G51" i="4"/>
  <c r="G50" i="4"/>
  <c r="G49" i="4"/>
  <c r="G48" i="4"/>
  <c r="G47" i="4"/>
  <c r="N46" i="4"/>
  <c r="G46" i="4"/>
  <c r="N45" i="4"/>
  <c r="G45" i="4"/>
  <c r="N44" i="4"/>
  <c r="G44" i="4"/>
  <c r="N43" i="4"/>
  <c r="G43" i="4"/>
  <c r="G42" i="4"/>
  <c r="G41" i="4"/>
  <c r="G40" i="4"/>
  <c r="G39" i="4"/>
  <c r="N38" i="4"/>
  <c r="G38" i="4"/>
  <c r="G37" i="4"/>
  <c r="G36" i="4"/>
  <c r="G35" i="4"/>
  <c r="G34" i="4"/>
  <c r="G33" i="4"/>
  <c r="N32" i="4"/>
  <c r="G32" i="4"/>
  <c r="G31" i="4"/>
  <c r="G30" i="4"/>
  <c r="G29" i="4"/>
  <c r="G28" i="4"/>
  <c r="N27" i="4"/>
  <c r="G27" i="4"/>
  <c r="N26" i="4"/>
  <c r="G26" i="4"/>
  <c r="N25" i="4"/>
  <c r="G25" i="4"/>
  <c r="N24" i="4"/>
  <c r="G24" i="4"/>
  <c r="G23" i="4"/>
  <c r="G22" i="4"/>
  <c r="G21" i="4"/>
  <c r="G20" i="4"/>
  <c r="N19" i="4"/>
  <c r="G19" i="4"/>
  <c r="G18" i="4"/>
  <c r="G17" i="4"/>
  <c r="G16" i="4"/>
  <c r="G15" i="4"/>
  <c r="G14" i="4"/>
  <c r="N13" i="4"/>
  <c r="G13" i="4"/>
  <c r="G12" i="4"/>
  <c r="G11" i="4"/>
  <c r="G10" i="4"/>
  <c r="G9" i="4"/>
  <c r="N8" i="4"/>
  <c r="G8" i="4"/>
  <c r="N7" i="4"/>
  <c r="G7" i="4"/>
  <c r="N6" i="4"/>
  <c r="G6" i="4"/>
  <c r="N5" i="4"/>
  <c r="G5" i="4"/>
  <c r="G4" i="4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N13" i="3"/>
  <c r="G13" i="3"/>
  <c r="N12" i="3"/>
  <c r="M12" i="3"/>
  <c r="L12" i="3"/>
  <c r="G12" i="3"/>
  <c r="N11" i="3"/>
  <c r="M11" i="3"/>
  <c r="L11" i="3"/>
  <c r="G11" i="3"/>
  <c r="N10" i="3"/>
  <c r="M10" i="3"/>
  <c r="L10" i="3"/>
  <c r="G10" i="3"/>
  <c r="N9" i="3"/>
  <c r="M9" i="3"/>
  <c r="L9" i="3"/>
  <c r="G9" i="3"/>
  <c r="N8" i="3"/>
  <c r="M8" i="3"/>
  <c r="L8" i="3"/>
  <c r="G8" i="3"/>
  <c r="N7" i="3"/>
  <c r="M7" i="3"/>
  <c r="L7" i="3"/>
  <c r="G7" i="3"/>
  <c r="G6" i="3"/>
  <c r="G5" i="3"/>
  <c r="G4" i="3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<sst xmlns="http://schemas.openxmlformats.org/spreadsheetml/2006/main" count="886" uniqueCount="79">
  <si>
    <t>Row Labels</t>
  </si>
  <si>
    <t>Sum of Total Sales (BDT)</t>
  </si>
  <si>
    <t>Desktop</t>
  </si>
  <si>
    <t>Laptop</t>
  </si>
  <si>
    <t>Smartphone</t>
  </si>
  <si>
    <t>Tablet</t>
  </si>
  <si>
    <t>Grand Total</t>
  </si>
  <si>
    <t>Sales report of XYZ company</t>
  </si>
  <si>
    <t>Part 2: Microsoft Excel Spreadsheets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</si>
  <si>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</si>
  <si>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</si>
  <si>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</si>
  <si>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</si>
  <si>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</si>
  <si>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</si>
  <si>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</si>
  <si>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</si>
  <si>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</si>
  <si>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Chittagong</t>
  </si>
  <si>
    <t>Oishi Das</t>
  </si>
  <si>
    <t>Total Sales</t>
  </si>
  <si>
    <t>Khulna</t>
  </si>
  <si>
    <t>Parvez Hasan</t>
  </si>
  <si>
    <t>Rajshahi</t>
  </si>
  <si>
    <t>Nabila Sultana</t>
  </si>
  <si>
    <t>Sylhet</t>
  </si>
  <si>
    <t>Eva Karim</t>
  </si>
  <si>
    <t>Dhaka</t>
  </si>
  <si>
    <t>Farhan Islam</t>
  </si>
  <si>
    <t>Total Number of Smartphones</t>
  </si>
  <si>
    <t>Total</t>
  </si>
  <si>
    <t>Statistics of Sales Representative</t>
  </si>
  <si>
    <t>January</t>
  </si>
  <si>
    <t>ID</t>
  </si>
  <si>
    <t xml:space="preserve">Name </t>
  </si>
  <si>
    <t>Salary</t>
  </si>
  <si>
    <t>Sales</t>
  </si>
  <si>
    <t>Bonus</t>
  </si>
  <si>
    <t>Average</t>
  </si>
  <si>
    <t>Highest Total Salary</t>
  </si>
  <si>
    <t>Item</t>
  </si>
  <si>
    <t>Category</t>
  </si>
  <si>
    <t>Unit Price</t>
  </si>
  <si>
    <t>Office rent</t>
  </si>
  <si>
    <t>Rent Expenses</t>
  </si>
  <si>
    <t>Advertisement</t>
  </si>
  <si>
    <t>Marketing Expenses</t>
  </si>
  <si>
    <t>Warhouse rent</t>
  </si>
  <si>
    <t>Internet</t>
  </si>
  <si>
    <t>Office Expenses</t>
  </si>
  <si>
    <t>Staff Salary</t>
  </si>
  <si>
    <t>Operation Expenses</t>
  </si>
  <si>
    <t>Administration</t>
  </si>
  <si>
    <t>Computer bill</t>
  </si>
  <si>
    <t>Voucher</t>
  </si>
  <si>
    <t>Printing materials</t>
  </si>
  <si>
    <t>Additional Cost</t>
  </si>
  <si>
    <t>Total Expenses</t>
  </si>
  <si>
    <t>February</t>
  </si>
  <si>
    <t>March</t>
  </si>
  <si>
    <t>Month</t>
  </si>
  <si>
    <t>Expenses</t>
  </si>
  <si>
    <t>Retail Profit</t>
  </si>
  <si>
    <t>Profit/ Loss</t>
  </si>
  <si>
    <t>Total Number of Product Items</t>
  </si>
  <si>
    <t>Lowest product Quantity</t>
  </si>
  <si>
    <t>Yearly Report</t>
  </si>
  <si>
    <t>Profit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</si>
  <si>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</si>
  <si>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</si>
  <si>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</si>
  <si>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</si>
  <si>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</si>
  <si>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</si>
  <si>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</si>
  <si>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</si>
  <si>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</si>
  <si>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,</t>
  </si>
  <si>
    <t>SC3:C18ales 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</si>
</sst>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9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4"/>
      <color rgb="FF003DB8"/>
      <name val="Calibri"/>
      <charset val="134"/>
      <scheme val="minor"/>
    </font>
    <font>
      <sz val="11"/>
      <color rgb="FF003DB8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70C0"/>
      <name val="Calibri"/>
      <charset val="134"/>
      <scheme val="minor"/>
    </font>
    <font>
      <b/>
      <sz val="11"/>
      <color rgb="FF002060"/>
      <name val="Calibri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5" xfId="0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Border="1"/>
    <xf numFmtId="0" fontId="0" fillId="0" borderId="10" xfId="0" applyBorder="1"/>
    <xf numFmtId="0" fontId="2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1" xfId="0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NumberFormat="1" applyFill="1"/>
    <xf numFmtId="0" fontId="0" fillId="0" borderId="14" xfId="0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/>
    <xf numFmtId="0" fontId="0" fillId="0" borderId="1" xfId="0" applyBorder="1" applyAlignment="1">
      <alignment horizontal="center" vertical="center"/>
    </xf>
    <xf numFmtId="0" fontId="0" fillId="0" borderId="0" xfId="0" applyNumberFormat="1" applyFill="1" applyAlignment="1">
      <alignment horizontal="left" indent="3"/>
    </xf>
    <xf numFmtId="0" fontId="0" fillId="0" borderId="18" xfId="0" applyNumberFormat="1" applyBorder="1" applyAlignment="1"/>
    <xf numFmtId="0" fontId="0" fillId="0" borderId="2" xfId="0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left" indent="3"/>
    </xf>
    <xf numFmtId="0" fontId="0" fillId="0" borderId="19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wrapText="1"/>
    </xf>
    <xf numFmtId="0" fontId="2" fillId="0" borderId="3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wrapText="1"/>
    </xf>
    <xf numFmtId="0" fontId="0" fillId="0" borderId="6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2" fillId="0" borderId="0" xfId="0" applyFont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/>
    </xf>
    <xf numFmtId="0" fontId="0" fillId="0" borderId="23" xfId="0" applyBorder="1"/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10" xfId="0" applyBorder="1"/>
    <xf numFmtId="0" fontId="0" fillId="0" borderId="6" xfId="0" applyBorder="1"/>
    <xf numFmtId="0" fontId="0" fillId="0" borderId="5" xfId="0" applyBorder="1"/>
    <xf numFmtId="0" fontId="0" fillId="8" borderId="0" xfId="0" applyFill="1" applyAlignment="1">
      <alignment vertical="center"/>
    </xf>
    <xf numFmtId="0" fontId="0" fillId="8" borderId="5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/>
    <xf numFmtId="0" fontId="0" fillId="10" borderId="0" xfId="0" applyFill="1"/>
    <xf numFmtId="0" fontId="0" fillId="10" borderId="0" xfId="0" applyFill="1" applyAlignment="1">
      <alignment horizontal="center" vertical="center" wrapText="1"/>
    </xf>
    <xf numFmtId="0" fontId="0" fillId="0" borderId="0" xfId="0" applyAlignment="1">
      <alignment horizontal="left"/>
    </xf>
    <xf numFmtId="0" fontId="10" fillId="9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5" fillId="6" borderId="6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0" borderId="5" xfId="0" applyFill="1" applyBorder="1" applyAlignment="1">
      <alignment horizontal="center" vertical="top" wrapText="1"/>
    </xf>
    <xf numFmtId="0" fontId="0" fillId="0" borderId="5" xfId="0" applyFill="1" applyBorder="1" applyAlignment="1">
      <alignment horizontal="center"/>
    </xf>
    <xf numFmtId="0" fontId="0" fillId="0" borderId="0" xfId="0" applyFill="1" applyAlignment="1">
      <alignment horizontal="left" vertical="center"/>
    </xf>
    <xf numFmtId="0" fontId="2" fillId="0" borderId="0" xfId="0" applyFont="1" applyFill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192"/>
      <color rgb="FF80C535"/>
      <color rgb="FFD61AC9"/>
      <color rgb="FFFF99CC"/>
      <color rgb="FF003D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Project.xlsx]Part 2  1-d)Pivot!PivotTable1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  1-d)Pivot'!$B$3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 1-d)Pivot'!$A$4:$A$8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'Part 2  1-d)Pivot'!$B$4:$B$8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164167840"/>
        <c:axId val="-1164166208"/>
      </c:barChart>
      <c:catAx>
        <c:axId val="-116416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4166208"/>
        <c:crosses val="autoZero"/>
        <c:auto val="1"/>
        <c:lblAlgn val="ctr"/>
        <c:lblOffset val="100"/>
        <c:noMultiLvlLbl val="0"/>
      </c:catAx>
      <c:valAx>
        <c:axId val="-11641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416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'Part -2 -1)'!$J$5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dLbl>
              <c:idx val="0"/>
              <c:layout>
                <c:manualLayout>
                  <c:x val="3.96490970356599E-2"/>
                  <c:y val="3.808486505897319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9.5717445546795801E-3"/>
                  <c:y val="-2.483904971433300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6562962900193901E-2"/>
                  <c:y val="-7.443996262782590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8280245999397203E-2"/>
                  <c:y val="-7.460490539858130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17843852572411E-2"/>
                  <c:y val="-5.673862210346960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03028899277349E-2"/>
                  <c:y val="8.577703427755899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borderCallout1">
                    <a:avLst/>
                  </a:prstGeom>
                </c15:spPr>
              </c:ext>
            </c:extLst>
          </c:dLbls>
          <c:cat>
            <c:strRef>
              <c:f>'Part -2 -1)'!$I$6:$I$11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Khulna</c:v>
                </c:pt>
                <c:pt idx="3">
                  <c:v>Rajshahi</c:v>
                </c:pt>
                <c:pt idx="4">
                  <c:v>Sylhet</c:v>
                </c:pt>
                <c:pt idx="5">
                  <c:v>Dhaka</c:v>
                </c:pt>
              </c:strCache>
            </c:strRef>
          </c:cat>
          <c:val>
            <c:numRef>
              <c:f>'Part -2 -1)'!$J$6:$J$11</c:f>
              <c:numCache>
                <c:formatCode>General</c:formatCode>
                <c:ptCount val="6"/>
                <c:pt idx="0">
                  <c:v>5020000</c:v>
                </c:pt>
                <c:pt idx="1">
                  <c:v>4080000</c:v>
                </c:pt>
                <c:pt idx="2">
                  <c:v>4980000</c:v>
                </c:pt>
                <c:pt idx="3">
                  <c:v>4780000</c:v>
                </c:pt>
                <c:pt idx="4">
                  <c:v>5020000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531201967414701"/>
          <c:y val="0.881005473342793"/>
          <c:w val="0.50537964955425796"/>
          <c:h val="0.1082505574700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2 - 2)'!$M$18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2 - 2)'!$L$19:$L$24</c:f>
              <c:strCache>
                <c:ptCount val="6"/>
                <c:pt idx="0">
                  <c:v>Parvez Hasan</c:v>
                </c:pt>
                <c:pt idx="1">
                  <c:v>Arif Hossain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'Part 2 - 2)'!$M$19:$M$24</c:f>
              <c:numCache>
                <c:formatCode>General</c:formatCode>
                <c:ptCount val="6"/>
                <c:pt idx="0">
                  <c:v>501000</c:v>
                </c:pt>
                <c:pt idx="1">
                  <c:v>543000</c:v>
                </c:pt>
                <c:pt idx="2">
                  <c:v>723000</c:v>
                </c:pt>
                <c:pt idx="3">
                  <c:v>449000</c:v>
                </c:pt>
                <c:pt idx="4">
                  <c:v>269000</c:v>
                </c:pt>
                <c:pt idx="5">
                  <c:v>562000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164162944"/>
        <c:axId val="-1164164576"/>
      </c:barChart>
      <c:catAx>
        <c:axId val="-116416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4164576"/>
        <c:crosses val="autoZero"/>
        <c:auto val="1"/>
        <c:lblAlgn val="ctr"/>
        <c:lblOffset val="100"/>
        <c:noMultiLvlLbl val="0"/>
      </c:catAx>
      <c:valAx>
        <c:axId val="-11641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416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71002710027095"/>
          <c:y val="0.336410256410256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2 - 4)'!$B$2</c:f>
              <c:strCache>
                <c:ptCount val="1"/>
                <c:pt idx="0">
                  <c:v>Expenses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cat>
            <c:strRef>
              <c:f>'Part 2 - 4)'!$A$3:$A$14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'Part 2 - 4)'!$B$3:$B$14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</c:ser>
        <c:ser>
          <c:idx val="1"/>
          <c:order val="1"/>
          <c:tx>
            <c:strRef>
              <c:f>'Part 2 - 4)'!$C$2</c:f>
              <c:strCache>
                <c:ptCount val="1"/>
                <c:pt idx="0">
                  <c:v>Sales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cat>
            <c:strRef>
              <c:f>'Part 2 - 4)'!$A$3:$A$14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'Part 2 - 4)'!$C$3:$C$14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</c:ser>
        <c:ser>
          <c:idx val="2"/>
          <c:order val="2"/>
          <c:tx>
            <c:strRef>
              <c:f>'Part 2 - 4)'!$D$2</c:f>
              <c:strCache>
                <c:ptCount val="1"/>
                <c:pt idx="0">
                  <c:v>Profit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90000">
                  <a:schemeClr val="accent3"/>
                </a:gs>
              </a:gsLst>
              <a:lin ang="5400000" scaled="0"/>
            </a:gradFill>
            <a:ln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3">
                  <a:lumMod val="50000"/>
                  <a:alpha val="30000"/>
                </a:schemeClr>
              </a:outerShdw>
            </a:effectLst>
          </c:spPr>
          <c:invertIfNegative val="0"/>
          <c:cat>
            <c:strRef>
              <c:f>'Part 2 - 4)'!$A$3:$A$14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'Part 2 - 4)'!$D$3:$D$14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6"/>
        <c:overlap val="-32"/>
        <c:axId val="-1164163488"/>
        <c:axId val="-1164173280"/>
      </c:barChart>
      <c:catAx>
        <c:axId val="-1164163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4173280"/>
        <c:crosses val="autoZero"/>
        <c:auto val="1"/>
        <c:lblAlgn val="ctr"/>
        <c:lblOffset val="100"/>
        <c:noMultiLvlLbl val="0"/>
      </c:catAx>
      <c:valAx>
        <c:axId val="-11641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4163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 rtl="0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26315789473701"/>
          <c:y val="0.179398148148148"/>
          <c:w val="0.84031578947368402"/>
          <c:h val="0.51726056134259302"/>
        </c:manualLayout>
      </c:layout>
      <c:lineChart>
        <c:grouping val="standard"/>
        <c:varyColors val="0"/>
        <c:ser>
          <c:idx val="0"/>
          <c:order val="0"/>
          <c:tx>
            <c:strRef>
              <c:f>'Part 2 - 4)'!$B$1:$B$2</c:f>
              <c:strCache>
                <c:ptCount val="2"/>
                <c:pt idx="0">
                  <c:v>Yearly Report</c:v>
                </c:pt>
                <c:pt idx="1">
                  <c:v>Expenses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'Part 2 - 4)'!$A$3:$A$14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'Part 2 - 4)'!$B$3:$B$14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'Part 2 - 4)'!$C$1:$C$2</c:f>
              <c:strCache>
                <c:ptCount val="2"/>
                <c:pt idx="0">
                  <c:v>Yearly Report</c:v>
                </c:pt>
                <c:pt idx="1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'Part 2 - 4)'!$A$3:$A$14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'Part 2 - 4)'!$C$3:$C$14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'Part 2 - 4)'!$D$1:$D$2</c:f>
              <c:strCache>
                <c:ptCount val="2"/>
                <c:pt idx="0">
                  <c:v>Yearly Report</c:v>
                </c:pt>
                <c:pt idx="1">
                  <c:v>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'Part 2 - 4)'!$A$3:$A$14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'Part 2 - 4)'!$D$3:$D$14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64170560"/>
        <c:axId val="-1164174368"/>
      </c:lineChart>
      <c:catAx>
        <c:axId val="-1164170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4174368"/>
        <c:crosses val="autoZero"/>
        <c:auto val="1"/>
        <c:lblAlgn val="ctr"/>
        <c:lblOffset val="100"/>
        <c:noMultiLvlLbl val="0"/>
      </c:catAx>
      <c:valAx>
        <c:axId val="-11641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4170560"/>
        <c:crosses val="autoZero"/>
        <c:crossBetween val="between"/>
      </c:valAx>
      <c:spPr>
        <a:gradFill rotWithShape="1">
          <a:gsLst>
            <a:gs pos="0">
              <a:schemeClr val="accent5">
                <a:lumMod val="110000"/>
                <a:satMod val="105000"/>
                <a:tint val="67000"/>
              </a:schemeClr>
            </a:gs>
            <a:gs pos="50000">
              <a:schemeClr val="accent5">
                <a:lumMod val="105000"/>
                <a:satMod val="103000"/>
                <a:tint val="73000"/>
              </a:schemeClr>
            </a:gs>
            <a:gs pos="100000">
              <a:schemeClr val="accent5"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p3d>
          <a:extrusionClr>
            <a:srgbClr val="FFFFFF"/>
          </a:extrusionClr>
          <a:contourClr>
            <a:srgbClr val="FFFFFF"/>
          </a:contourClr>
        </a:sp3d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0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242887</xdr:colOff>
      <xdr:row>3</xdr:row>
      <xdr:rowOff>52387</xdr:rowOff>
    </xdr:from>
    <xdr:to>
      <xdr:col>8</xdr:col>
      <xdr:colOff>300037</xdr:colOff>
      <xdr:row>17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11</xdr:row>
      <xdr:rowOff>351790</xdr:rowOff>
    </xdr:from>
    <xdr:to>
      <xdr:col>14</xdr:col>
      <xdr:colOff>374015</xdr:colOff>
      <xdr:row>21</xdr:row>
      <xdr:rowOff>353695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111125</xdr:colOff>
      <xdr:row>24</xdr:row>
      <xdr:rowOff>109220</xdr:rowOff>
    </xdr:from>
    <xdr:to>
      <xdr:col>14</xdr:col>
      <xdr:colOff>1025525</xdr:colOff>
      <xdr:row>32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0</xdr:row>
      <xdr:rowOff>63500</xdr:rowOff>
    </xdr:from>
    <xdr:to>
      <xdr:col>13</xdr:col>
      <xdr:colOff>419100</xdr:colOff>
      <xdr:row>14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16</xdr:row>
      <xdr:rowOff>107950</xdr:rowOff>
    </xdr:from>
    <xdr:to>
      <xdr:col>13</xdr:col>
      <xdr:colOff>330200</xdr:colOff>
      <xdr:row>31</xdr:row>
      <xdr:rowOff>92075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nco Computers" refreshedDate="45442.791919212999" createdVersion="5" refreshedVersion="5" minRefreshableVersion="3" recordCount="76">
  <cacheSource type="worksheet">
    <worksheetSource ref="A3:G79" sheet="Part -2 -1)"/>
  </cacheSource>
  <cacheFields count="7">
    <cacheField name="Date" numFmtId="14">
      <sharedItems containsSemiMixedTypes="0" containsNonDate="0" containsString="0"/>
    </cacheField>
    <cacheField name="Region" numFmtId="0">
      <sharedItems containsSemiMixedTypes="0" containsNonDate="0" containsString="0"/>
    </cacheField>
    <cacheField name="Sales Rep" numFmtId="0">
      <sharedItems containsSemiMixedTypes="0" containsNonDate="0" containsString="0"/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NonDate="0" containsString="0"/>
    </cacheField>
    <cacheField name="Unit Price (BDT)" numFmtId="0">
      <sharedItems containsSemiMixedTypes="0" containsNonDate="0" containsString="0"/>
    </cacheField>
    <cacheField name="Total Sales (BDT)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">
  <r>
    <d v="2024-01-05T00:00:00"/>
    <s v="Barishal"/>
    <s v="Arif Hossain"/>
    <x v="0"/>
    <n v="5"/>
    <n v="70000"/>
    <n v="350000"/>
  </r>
  <r>
    <d v="2024-01-06T00:00:00"/>
    <s v="Chittagong"/>
    <s v="Oishi Das"/>
    <x v="1"/>
    <n v="10"/>
    <n v="50000"/>
    <n v="500000"/>
  </r>
  <r>
    <d v="2024-01-07T00:00:00"/>
    <s v="Khulna"/>
    <s v="Parvez Hasan"/>
    <x v="2"/>
    <n v="7"/>
    <n v="20000"/>
    <n v="140000"/>
  </r>
  <r>
    <d v="2024-01-08T00:00:00"/>
    <s v="Rajshahi"/>
    <s v="Nabila Sultana"/>
    <x v="3"/>
    <n v="15"/>
    <n v="30000"/>
    <n v="450000"/>
  </r>
  <r>
    <d v="2024-01-09T00:00:00"/>
    <s v="Sylhet"/>
    <s v="Eva Karim"/>
    <x v="0"/>
    <n v="3"/>
    <n v="70000"/>
    <n v="210000"/>
  </r>
  <r>
    <d v="2024-01-10T00:00:00"/>
    <s v="Dhaka"/>
    <s v="Farhan Islam"/>
    <x v="1"/>
    <n v="6"/>
    <n v="50000"/>
    <n v="300000"/>
  </r>
  <r>
    <d v="2024-01-11T00:00:00"/>
    <s v="Chittagong"/>
    <s v="Parvez Hasan"/>
    <x v="2"/>
    <n v="4"/>
    <n v="20000"/>
    <n v="80000"/>
  </r>
  <r>
    <d v="2024-01-12T00:00:00"/>
    <s v="Khulna"/>
    <s v="Nabila Sultana"/>
    <x v="3"/>
    <n v="10"/>
    <n v="30000"/>
    <n v="300000"/>
  </r>
  <r>
    <d v="2024-01-13T00:00:00"/>
    <s v="Barishal"/>
    <s v="Arif Hossain"/>
    <x v="0"/>
    <n v="8"/>
    <n v="70000"/>
    <n v="560000"/>
  </r>
  <r>
    <d v="2024-01-14T00:00:00"/>
    <s v="Sylhet"/>
    <s v="Arif Hossain"/>
    <x v="1"/>
    <n v="12"/>
    <n v="50000"/>
    <n v="600000"/>
  </r>
  <r>
    <d v="2024-01-15T00:00:00"/>
    <s v="Dhaka"/>
    <s v="Oishi Das"/>
    <x v="2"/>
    <n v="9"/>
    <n v="20000"/>
    <n v="180000"/>
  </r>
  <r>
    <d v="2024-01-16T00:00:00"/>
    <s v="Chittagong"/>
    <s v="Parvez Hasan"/>
    <x v="3"/>
    <n v="5"/>
    <n v="30000"/>
    <n v="150000"/>
  </r>
  <r>
    <d v="2024-01-17T00:00:00"/>
    <s v="Khulna"/>
    <s v="Nabila Sultana"/>
    <x v="0"/>
    <n v="11"/>
    <n v="70000"/>
    <n v="770000"/>
  </r>
  <r>
    <d v="2024-01-18T00:00:00"/>
    <s v="Rajshahi"/>
    <s v="Eva Karim"/>
    <x v="1"/>
    <n v="7"/>
    <n v="50000"/>
    <n v="350000"/>
  </r>
  <r>
    <d v="2024-01-19T00:00:00"/>
    <s v="Sylhet"/>
    <s v="Farhan Islam"/>
    <x v="2"/>
    <n v="6"/>
    <n v="20000"/>
    <n v="120000"/>
  </r>
  <r>
    <d v="2024-01-20T00:00:00"/>
    <s v="Dhaka"/>
    <s v="Parvez Hasan"/>
    <x v="3"/>
    <n v="13"/>
    <n v="30000"/>
    <n v="390000"/>
  </r>
  <r>
    <d v="2024-01-21T00:00:00"/>
    <s v="Barishal"/>
    <s v="Nabila Sultana"/>
    <x v="0"/>
    <n v="9"/>
    <n v="70000"/>
    <n v="630000"/>
  </r>
  <r>
    <d v="2024-01-22T00:00:00"/>
    <s v="Khulna"/>
    <s v="Eva Karim"/>
    <x v="1"/>
    <n v="8"/>
    <n v="50000"/>
    <n v="400000"/>
  </r>
  <r>
    <d v="2024-01-23T00:00:00"/>
    <s v="Rajshahi"/>
    <s v="Farhan Islam"/>
    <x v="2"/>
    <n v="14"/>
    <n v="20000"/>
    <n v="280000"/>
  </r>
  <r>
    <d v="2024-01-24T00:00:00"/>
    <s v="Sylhet"/>
    <s v="Parvez Hasan"/>
    <x v="3"/>
    <n v="7"/>
    <n v="30000"/>
    <n v="210000"/>
  </r>
  <r>
    <d v="2024-01-25T00:00:00"/>
    <s v="Dhaka"/>
    <s v="Nabila Sultana"/>
    <x v="0"/>
    <n v="10"/>
    <n v="70000"/>
    <n v="700000"/>
  </r>
  <r>
    <d v="2024-01-26T00:00:00"/>
    <s v="Chittagong"/>
    <s v="Arif Hossain"/>
    <x v="1"/>
    <n v="5"/>
    <n v="50000"/>
    <n v="250000"/>
  </r>
  <r>
    <d v="2024-01-27T00:00:00"/>
    <s v="Barishal"/>
    <s v="Oishi Das"/>
    <x v="2"/>
    <n v="8"/>
    <n v="20000"/>
    <n v="160000"/>
  </r>
  <r>
    <d v="2024-01-28T00:00:00"/>
    <s v="Rajshahi"/>
    <s v="Parvez Hasan"/>
    <x v="3"/>
    <n v="6"/>
    <n v="30000"/>
    <n v="180000"/>
  </r>
  <r>
    <d v="2024-01-29T00:00:00"/>
    <s v="Sylhet"/>
    <s v="Nabila Sultana"/>
    <x v="0"/>
    <n v="7"/>
    <n v="70000"/>
    <n v="490000"/>
  </r>
  <r>
    <d v="2024-02-01T00:00:00"/>
    <s v="Dhaka"/>
    <s v="Eva Karim"/>
    <x v="0"/>
    <n v="8"/>
    <n v="70000"/>
    <n v="560000"/>
  </r>
  <r>
    <d v="2024-02-02T00:00:00"/>
    <s v="Chittagong"/>
    <s v="Farhan Islam"/>
    <x v="1"/>
    <n v="6"/>
    <n v="50000"/>
    <n v="300000"/>
  </r>
  <r>
    <d v="2024-02-03T00:00:00"/>
    <s v="Khulna"/>
    <s v="Parvez Hasan"/>
    <x v="2"/>
    <n v="10"/>
    <n v="20000"/>
    <n v="200000"/>
  </r>
  <r>
    <d v="2024-02-04T00:00:00"/>
    <s v="Rajshahi"/>
    <s v="Arif Hossain"/>
    <x v="3"/>
    <n v="20"/>
    <n v="30000"/>
    <n v="600000"/>
  </r>
  <r>
    <d v="2024-02-05T00:00:00"/>
    <s v="Barishal"/>
    <s v="Eva Karim"/>
    <x v="0"/>
    <n v="4"/>
    <n v="70000"/>
    <n v="280000"/>
  </r>
  <r>
    <d v="2024-02-06T00:00:00"/>
    <s v="Dhaka"/>
    <s v="Farhan Islam"/>
    <x v="1"/>
    <n v="9"/>
    <n v="50000"/>
    <n v="450000"/>
  </r>
  <r>
    <d v="2024-02-07T00:00:00"/>
    <s v="Chittagong"/>
    <s v="Eva Karim"/>
    <x v="2"/>
    <n v="5"/>
    <n v="20000"/>
    <n v="100000"/>
  </r>
  <r>
    <d v="2024-02-08T00:00:00"/>
    <s v="Barishal"/>
    <s v="Farhan Islam"/>
    <x v="3"/>
    <n v="15"/>
    <n v="30000"/>
    <n v="450000"/>
  </r>
  <r>
    <d v="2024-02-09T00:00:00"/>
    <s v="Rajshahi"/>
    <s v="Parvez Hasan"/>
    <x v="0"/>
    <n v="7"/>
    <n v="70000"/>
    <n v="490000"/>
  </r>
  <r>
    <d v="2024-02-10T00:00:00"/>
    <s v="Sylhet"/>
    <s v="Nabila Sultana"/>
    <x v="1"/>
    <n v="11"/>
    <n v="50000"/>
    <n v="550000"/>
  </r>
  <r>
    <d v="2024-02-11T00:00:00"/>
    <s v="Dhaka"/>
    <s v="Arif Hossain"/>
    <x v="2"/>
    <n v="12"/>
    <n v="20000"/>
    <n v="240000"/>
  </r>
  <r>
    <d v="2024-02-12T00:00:00"/>
    <s v="Chittagong"/>
    <s v="Arif Hossain"/>
    <x v="3"/>
    <n v="10"/>
    <n v="30000"/>
    <n v="300000"/>
  </r>
  <r>
    <d v="2024-02-13T00:00:00"/>
    <s v="Khulna"/>
    <s v="Oishi Das"/>
    <x v="0"/>
    <n v="9"/>
    <n v="70000"/>
    <n v="630000"/>
  </r>
  <r>
    <d v="2024-02-14T00:00:00"/>
    <s v="Rajshahi"/>
    <s v="Parvez Hasan"/>
    <x v="1"/>
    <n v="8"/>
    <n v="50000"/>
    <n v="400000"/>
  </r>
  <r>
    <d v="2024-02-15T00:00:00"/>
    <s v="Sylhet"/>
    <s v="Nabila Sultana"/>
    <x v="2"/>
    <n v="11"/>
    <n v="20000"/>
    <n v="220000"/>
  </r>
  <r>
    <d v="2024-02-16T00:00:00"/>
    <s v="Barishal"/>
    <s v="Eva Karim"/>
    <x v="3"/>
    <n v="14"/>
    <n v="30000"/>
    <n v="420000"/>
  </r>
  <r>
    <d v="2024-02-17T00:00:00"/>
    <s v="Chittagong"/>
    <s v="Farhan Islam"/>
    <x v="0"/>
    <n v="10"/>
    <n v="70000"/>
    <n v="700000"/>
  </r>
  <r>
    <d v="2024-02-18T00:00:00"/>
    <s v="Khulna"/>
    <s v="Parvez Hasan"/>
    <x v="1"/>
    <n v="9"/>
    <n v="50000"/>
    <n v="450000"/>
  </r>
  <r>
    <d v="2024-02-19T00:00:00"/>
    <s v="Rajshahi"/>
    <s v="Nabila Sultana"/>
    <x v="2"/>
    <n v="13"/>
    <n v="20000"/>
    <n v="260000"/>
  </r>
  <r>
    <d v="2024-02-20T00:00:00"/>
    <s v="Sylhet"/>
    <s v="Eva Karim"/>
    <x v="3"/>
    <n v="8"/>
    <n v="30000"/>
    <n v="240000"/>
  </r>
  <r>
    <d v="2024-02-21T00:00:00"/>
    <s v="Dhaka"/>
    <s v="Farhan Islam"/>
    <x v="0"/>
    <n v="12"/>
    <n v="70000"/>
    <n v="840000"/>
  </r>
  <r>
    <d v="2024-02-22T00:00:00"/>
    <s v="Chittagong"/>
    <s v="Parvez Hasan"/>
    <x v="1"/>
    <n v="7"/>
    <n v="50000"/>
    <n v="350000"/>
  </r>
  <r>
    <d v="2024-02-23T00:00:00"/>
    <s v="Khulna"/>
    <s v="Nabila Sultana"/>
    <x v="2"/>
    <n v="9"/>
    <n v="20000"/>
    <n v="180000"/>
  </r>
  <r>
    <d v="2024-02-24T00:00:00"/>
    <s v="Barishal"/>
    <s v="Arif Hossain"/>
    <x v="3"/>
    <n v="12"/>
    <n v="30000"/>
    <n v="360000"/>
  </r>
  <r>
    <d v="2024-02-25T00:00:00"/>
    <s v="Sylhet"/>
    <s v="Oishi Das"/>
    <x v="0"/>
    <n v="5"/>
    <n v="70000"/>
    <n v="350000"/>
  </r>
  <r>
    <d v="2024-03-01T00:00:00"/>
    <s v="Dhaka"/>
    <s v="Arif Hossain"/>
    <x v="0"/>
    <n v="12"/>
    <n v="70000"/>
    <n v="840000"/>
  </r>
  <r>
    <d v="2024-03-02T00:00:00"/>
    <s v="Chittagong"/>
    <s v="Arif Hossain"/>
    <x v="1"/>
    <n v="8"/>
    <n v="50000"/>
    <n v="400000"/>
  </r>
  <r>
    <d v="2024-03-03T00:00:00"/>
    <s v="Khulna"/>
    <s v="Eva Karim"/>
    <x v="2"/>
    <n v="7"/>
    <n v="20000"/>
    <n v="140000"/>
  </r>
  <r>
    <d v="2024-03-04T00:00:00"/>
    <s v="Rajshahi"/>
    <s v="Farhan Islam"/>
    <x v="3"/>
    <n v="9"/>
    <n v="30000"/>
    <n v="270000"/>
  </r>
  <r>
    <d v="2024-03-05T00:00:00"/>
    <s v="Sylhet"/>
    <s v="Eva Karim"/>
    <x v="0"/>
    <n v="6"/>
    <n v="70000"/>
    <n v="420000"/>
  </r>
  <r>
    <d v="2024-03-06T00:00:00"/>
    <s v="Barishal"/>
    <s v="Farhan Islam"/>
    <x v="1"/>
    <n v="10"/>
    <n v="50000"/>
    <n v="500000"/>
  </r>
  <r>
    <d v="2024-03-07T00:00:00"/>
    <s v="Chittagong"/>
    <s v="Parvez Hasan"/>
    <x v="2"/>
    <n v="8"/>
    <n v="20000"/>
    <n v="160000"/>
  </r>
  <r>
    <d v="2024-03-08T00:00:00"/>
    <s v="Barishal"/>
    <s v="Nabila Sultana"/>
    <x v="3"/>
    <n v="13"/>
    <n v="30000"/>
    <n v="390000"/>
  </r>
  <r>
    <d v="2024-03-09T00:00:00"/>
    <s v="Rajshahi"/>
    <s v="Arif Hossain"/>
    <x v="0"/>
    <n v="9"/>
    <n v="70000"/>
    <n v="630000"/>
  </r>
  <r>
    <d v="2024-03-10T00:00:00"/>
    <s v="Sylhet"/>
    <s v="Parvez Hasan"/>
    <x v="1"/>
    <n v="5"/>
    <n v="50000"/>
    <n v="250000"/>
  </r>
  <r>
    <d v="2024-03-11T00:00:00"/>
    <s v="Dhaka"/>
    <s v="Oishi Das"/>
    <x v="2"/>
    <n v="11"/>
    <n v="20000"/>
    <n v="220000"/>
  </r>
  <r>
    <d v="2024-03-12T00:00:00"/>
    <s v="Chittagong"/>
    <s v="Parvez Hasan"/>
    <x v="3"/>
    <n v="14"/>
    <n v="30000"/>
    <n v="420000"/>
  </r>
  <r>
    <d v="2024-03-13T00:00:00"/>
    <s v="Khulna"/>
    <s v="Nabila Sultana"/>
    <x v="0"/>
    <n v="10"/>
    <n v="70000"/>
    <n v="700000"/>
  </r>
  <r>
    <d v="2024-03-14T00:00:00"/>
    <s v="Rajshahi"/>
    <s v="Eva Karim"/>
    <x v="1"/>
    <n v="6"/>
    <n v="50000"/>
    <n v="300000"/>
  </r>
  <r>
    <d v="2024-03-15T00:00:00"/>
    <s v="Barishal"/>
    <s v="Farhan Islam"/>
    <x v="2"/>
    <n v="8"/>
    <n v="20000"/>
    <n v="160000"/>
  </r>
  <r>
    <d v="2024-03-16T00:00:00"/>
    <s v="Dhaka"/>
    <s v="Parvez Hasan"/>
    <x v="3"/>
    <n v="12"/>
    <n v="30000"/>
    <n v="360000"/>
  </r>
  <r>
    <d v="2024-03-17T00:00:00"/>
    <s v="Chittagong"/>
    <s v="Nabila Sultana"/>
    <x v="0"/>
    <n v="9"/>
    <n v="70000"/>
    <n v="630000"/>
  </r>
  <r>
    <d v="2024-03-18T00:00:00"/>
    <s v="Barishal"/>
    <s v="Oishi Das"/>
    <x v="1"/>
    <n v="7"/>
    <n v="50000"/>
    <n v="350000"/>
  </r>
  <r>
    <d v="2024-03-19T00:00:00"/>
    <s v="Rajshahi"/>
    <s v="Parvez Hasan"/>
    <x v="2"/>
    <n v="14"/>
    <n v="20000"/>
    <n v="280000"/>
  </r>
  <r>
    <d v="2024-03-20T00:00:00"/>
    <s v="Sylhet"/>
    <s v="Nabila Sultana"/>
    <x v="3"/>
    <n v="8"/>
    <n v="30000"/>
    <n v="240000"/>
  </r>
  <r>
    <d v="2024-03-21T00:00:00"/>
    <s v="Dhaka"/>
    <s v="Eva Karim"/>
    <x v="0"/>
    <n v="11"/>
    <n v="70000"/>
    <n v="770000"/>
  </r>
  <r>
    <d v="2024-03-22T00:00:00"/>
    <s v="Barishal"/>
    <s v="Farhan Islam"/>
    <x v="1"/>
    <n v="5"/>
    <n v="50000"/>
    <n v="250000"/>
  </r>
  <r>
    <d v="2024-03-23T00:00:00"/>
    <s v="Khulna"/>
    <s v="Parvez Hasan"/>
    <x v="2"/>
    <n v="10"/>
    <n v="20000"/>
    <n v="200000"/>
  </r>
  <r>
    <d v="2024-03-24T00:00:00"/>
    <s v="Rajshahi"/>
    <s v="Nabila Sultana"/>
    <x v="3"/>
    <n v="9"/>
    <n v="30000"/>
    <n v="270000"/>
  </r>
  <r>
    <d v="2024-03-25T00:00:00"/>
    <s v="Sylhet"/>
    <s v="Farhan Islam"/>
    <x v="0"/>
    <n v="10"/>
    <n v="70000"/>
    <n v="700000"/>
  </r>
  <r>
    <d v="2024-03-30T00:00:00"/>
    <s v="Barishal"/>
    <s v="Nabila Sultana"/>
    <x v="3"/>
    <n v="5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createdVersion="5" indent="0" outline="1" outlineData="1" multipleFieldFilters="0" chartFormat="4">
  <location ref="A3:B8" firstHeaderRow="1" firstDataRow="1" firstDataCol="1"/>
  <pivotFields count="7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8" sqref="B8"/>
    </sheetView>
  </sheetViews>
  <sheetFormatPr defaultColWidth="9" defaultRowHeight="15"/>
  <cols>
    <col min="1" max="1" width="13.140625" customWidth="1"/>
    <col min="2" max="2" width="22.7109375" customWidth="1"/>
    <col min="3" max="3" width="22" customWidth="1"/>
  </cols>
  <sheetData>
    <row r="3" spans="1:2">
      <c r="A3" t="s">
        <v>0</v>
      </c>
      <c r="B3" t="s">
        <v>1</v>
      </c>
    </row>
    <row r="4" spans="1:2">
      <c r="A4" s="64" t="s">
        <v>2</v>
      </c>
      <c r="B4">
        <v>6950000</v>
      </c>
    </row>
    <row r="5" spans="1:2">
      <c r="A5" s="64" t="s">
        <v>3</v>
      </c>
      <c r="B5">
        <v>12250000</v>
      </c>
    </row>
    <row r="6" spans="1:2">
      <c r="A6" s="64" t="s">
        <v>4</v>
      </c>
      <c r="B6">
        <v>6150000</v>
      </c>
    </row>
    <row r="7" spans="1:2">
      <c r="A7" s="64" t="s">
        <v>5</v>
      </c>
      <c r="B7">
        <v>3320000</v>
      </c>
    </row>
    <row r="8" spans="1:2">
      <c r="A8" s="64" t="s">
        <v>6</v>
      </c>
      <c r="B8">
        <v>28670000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topLeftCell="A25" workbookViewId="0">
      <selection activeCell="G81" sqref="G81"/>
    </sheetView>
  </sheetViews>
  <sheetFormatPr defaultColWidth="9" defaultRowHeight="15"/>
  <cols>
    <col min="1" max="1" width="9.7109375" customWidth="1"/>
    <col min="12" max="12" width="28.140625" customWidth="1"/>
    <col min="13" max="13" width="10.42578125" customWidth="1"/>
    <col min="15" max="15" width="11.28515625" customWidth="1"/>
    <col min="16" max="16" width="28.28515625" customWidth="1"/>
  </cols>
  <sheetData>
    <row r="1" spans="1:15">
      <c r="A1" s="66" t="s">
        <v>7</v>
      </c>
      <c r="B1" s="66"/>
      <c r="C1" s="66"/>
      <c r="D1" s="66"/>
      <c r="E1" s="66"/>
      <c r="F1" s="66"/>
      <c r="G1" s="66"/>
      <c r="L1" s="65" t="s">
        <v>8</v>
      </c>
      <c r="M1" s="65"/>
      <c r="N1" s="65"/>
      <c r="O1" s="65"/>
    </row>
    <row r="2" spans="1:15">
      <c r="A2" s="66"/>
      <c r="B2" s="66"/>
      <c r="C2" s="66"/>
      <c r="D2" s="66"/>
      <c r="E2" s="66"/>
      <c r="F2" s="66"/>
      <c r="G2" s="66"/>
    </row>
    <row r="3" spans="1:15" ht="45">
      <c r="A3" s="10" t="s">
        <v>9</v>
      </c>
      <c r="B3" s="10" t="s">
        <v>10</v>
      </c>
      <c r="C3" s="10" t="s">
        <v>78</v>
      </c>
      <c r="D3" s="10" t="s">
        <v>12</v>
      </c>
      <c r="E3" s="10" t="s">
        <v>77</v>
      </c>
      <c r="F3" s="10" t="s">
        <v>14</v>
      </c>
      <c r="G3" s="10" t="s">
        <v>15</v>
      </c>
    </row>
    <row r="4" spans="1:15" ht="30">
      <c r="A4" s="11">
        <v>45296</v>
      </c>
      <c r="B4" s="12" t="s">
        <v>16</v>
      </c>
      <c r="C4" s="12" t="s">
        <v>17</v>
      </c>
      <c r="D4" s="12" t="s">
        <v>3</v>
      </c>
      <c r="E4" s="12">
        <v>5</v>
      </c>
      <c r="F4" s="12">
        <v>70000</v>
      </c>
      <c r="G4" s="12">
        <f>E4*F4</f>
        <v>350000</v>
      </c>
    </row>
    <row r="5" spans="1:15" ht="30">
      <c r="A5" s="11">
        <v>45297</v>
      </c>
      <c r="B5" s="12" t="s">
        <v>18</v>
      </c>
      <c r="C5" s="12" t="s">
        <v>19</v>
      </c>
      <c r="D5" s="12" t="s">
        <v>2</v>
      </c>
      <c r="E5" s="12">
        <v>10</v>
      </c>
      <c r="F5" s="12">
        <v>50000</v>
      </c>
      <c r="G5" s="12">
        <f t="shared" ref="G5:G68" si="0">E5*F5</f>
        <v>500000</v>
      </c>
      <c r="I5" s="58" t="s">
        <v>10</v>
      </c>
      <c r="J5" s="58" t="s">
        <v>20</v>
      </c>
    </row>
    <row r="6" spans="1:15" ht="30">
      <c r="A6" s="11">
        <v>45298</v>
      </c>
      <c r="B6" s="12" t="s">
        <v>21</v>
      </c>
      <c r="C6" s="12" t="s">
        <v>22</v>
      </c>
      <c r="D6" s="12" t="s">
        <v>5</v>
      </c>
      <c r="E6" s="12">
        <v>7</v>
      </c>
      <c r="F6" s="12">
        <v>20000</v>
      </c>
      <c r="G6" s="12">
        <f t="shared" si="0"/>
        <v>140000</v>
      </c>
      <c r="I6" s="46" t="s">
        <v>16</v>
      </c>
      <c r="J6" s="13">
        <f>SUMIF(B4:B79,B75,G3:G79)</f>
        <v>5020000</v>
      </c>
    </row>
    <row r="7" spans="1:15" ht="30">
      <c r="A7" s="11">
        <v>45299</v>
      </c>
      <c r="B7" s="12" t="s">
        <v>23</v>
      </c>
      <c r="C7" s="12" t="s">
        <v>24</v>
      </c>
      <c r="D7" s="12" t="s">
        <v>4</v>
      </c>
      <c r="E7" s="12">
        <v>15</v>
      </c>
      <c r="F7" s="12">
        <v>30000</v>
      </c>
      <c r="G7" s="12">
        <f t="shared" si="0"/>
        <v>450000</v>
      </c>
      <c r="I7" s="46" t="s">
        <v>18</v>
      </c>
      <c r="J7" s="13">
        <f t="shared" ref="J7:J11" si="1">SUMIF(B5:B80,B76,G4:G80)</f>
        <v>4080000</v>
      </c>
    </row>
    <row r="8" spans="1:15" ht="30">
      <c r="A8" s="11">
        <v>45300</v>
      </c>
      <c r="B8" s="12" t="s">
        <v>25</v>
      </c>
      <c r="C8" s="12" t="s">
        <v>26</v>
      </c>
      <c r="D8" s="12" t="s">
        <v>3</v>
      </c>
      <c r="E8" s="12">
        <v>3</v>
      </c>
      <c r="F8" s="12">
        <v>70000</v>
      </c>
      <c r="G8" s="12">
        <f t="shared" si="0"/>
        <v>210000</v>
      </c>
      <c r="I8" s="46" t="s">
        <v>21</v>
      </c>
      <c r="J8" s="13">
        <f t="shared" si="1"/>
        <v>4980000</v>
      </c>
    </row>
    <row r="9" spans="1:15" ht="30">
      <c r="A9" s="11">
        <v>45301</v>
      </c>
      <c r="B9" s="12" t="s">
        <v>27</v>
      </c>
      <c r="C9" s="12" t="s">
        <v>28</v>
      </c>
      <c r="D9" s="12" t="s">
        <v>2</v>
      </c>
      <c r="E9" s="12">
        <v>6</v>
      </c>
      <c r="F9" s="12">
        <v>50000</v>
      </c>
      <c r="G9" s="12">
        <f t="shared" si="0"/>
        <v>300000</v>
      </c>
      <c r="I9" s="46" t="s">
        <v>23</v>
      </c>
      <c r="J9" s="13">
        <f t="shared" si="1"/>
        <v>4780000</v>
      </c>
    </row>
    <row r="10" spans="1:15" ht="30">
      <c r="A10" s="11">
        <v>45302</v>
      </c>
      <c r="B10" s="12" t="s">
        <v>18</v>
      </c>
      <c r="C10" s="12" t="s">
        <v>22</v>
      </c>
      <c r="D10" s="12" t="s">
        <v>5</v>
      </c>
      <c r="E10" s="12">
        <v>4</v>
      </c>
      <c r="F10" s="12">
        <v>20000</v>
      </c>
      <c r="G10" s="12">
        <f t="shared" si="0"/>
        <v>80000</v>
      </c>
      <c r="I10" s="46" t="s">
        <v>25</v>
      </c>
      <c r="J10" s="13">
        <f t="shared" si="1"/>
        <v>5020000</v>
      </c>
    </row>
    <row r="11" spans="1:15" ht="30">
      <c r="A11" s="11">
        <v>45303</v>
      </c>
      <c r="B11" s="12" t="s">
        <v>21</v>
      </c>
      <c r="C11" s="12" t="s">
        <v>24</v>
      </c>
      <c r="D11" s="12" t="s">
        <v>4</v>
      </c>
      <c r="E11" s="12">
        <v>10</v>
      </c>
      <c r="F11" s="12">
        <v>30000</v>
      </c>
      <c r="G11" s="12">
        <f t="shared" si="0"/>
        <v>300000</v>
      </c>
      <c r="I11" s="46" t="s">
        <v>27</v>
      </c>
      <c r="J11" s="13">
        <f t="shared" si="1"/>
        <v>0</v>
      </c>
    </row>
    <row r="12" spans="1:15" ht="30">
      <c r="A12" s="11">
        <v>45304</v>
      </c>
      <c r="B12" s="12" t="s">
        <v>16</v>
      </c>
      <c r="C12" s="12" t="s">
        <v>17</v>
      </c>
      <c r="D12" s="12" t="s">
        <v>3</v>
      </c>
      <c r="E12" s="12">
        <v>8</v>
      </c>
      <c r="F12" s="12">
        <v>70000</v>
      </c>
      <c r="G12" s="12">
        <f t="shared" si="0"/>
        <v>560000</v>
      </c>
    </row>
    <row r="13" spans="1:15" ht="30">
      <c r="A13" s="11">
        <v>45305</v>
      </c>
      <c r="B13" s="12" t="s">
        <v>25</v>
      </c>
      <c r="C13" s="12" t="s">
        <v>17</v>
      </c>
      <c r="D13" s="12" t="s">
        <v>2</v>
      </c>
      <c r="E13" s="12">
        <v>12</v>
      </c>
      <c r="F13" s="12">
        <v>50000</v>
      </c>
      <c r="G13" s="12">
        <f t="shared" si="0"/>
        <v>600000</v>
      </c>
    </row>
    <row r="14" spans="1:15" ht="30">
      <c r="A14" s="11">
        <v>45306</v>
      </c>
      <c r="B14" s="12" t="s">
        <v>27</v>
      </c>
      <c r="C14" s="12" t="s">
        <v>19</v>
      </c>
      <c r="D14" s="12" t="s">
        <v>5</v>
      </c>
      <c r="E14" s="12">
        <v>9</v>
      </c>
      <c r="F14" s="12">
        <v>20000</v>
      </c>
      <c r="G14" s="12">
        <f t="shared" si="0"/>
        <v>180000</v>
      </c>
    </row>
    <row r="15" spans="1:15" ht="30">
      <c r="A15" s="11">
        <v>45307</v>
      </c>
      <c r="B15" s="12" t="s">
        <v>18</v>
      </c>
      <c r="C15" s="12" t="s">
        <v>22</v>
      </c>
      <c r="D15" s="12" t="s">
        <v>4</v>
      </c>
      <c r="E15" s="12">
        <v>5</v>
      </c>
      <c r="F15" s="12">
        <v>30000</v>
      </c>
      <c r="G15" s="12">
        <f t="shared" si="0"/>
        <v>150000</v>
      </c>
    </row>
    <row r="16" spans="1:15" ht="30">
      <c r="A16" s="11">
        <v>45308</v>
      </c>
      <c r="B16" s="12" t="s">
        <v>21</v>
      </c>
      <c r="C16" s="12" t="s">
        <v>24</v>
      </c>
      <c r="D16" s="12" t="s">
        <v>3</v>
      </c>
      <c r="E16" s="12">
        <v>11</v>
      </c>
      <c r="F16" s="12">
        <v>70000</v>
      </c>
      <c r="G16" s="12">
        <f t="shared" si="0"/>
        <v>770000</v>
      </c>
    </row>
    <row r="17" spans="1:16" ht="30">
      <c r="A17" s="11">
        <v>45309</v>
      </c>
      <c r="B17" s="12" t="s">
        <v>23</v>
      </c>
      <c r="C17" s="12" t="s">
        <v>26</v>
      </c>
      <c r="D17" s="12" t="s">
        <v>2</v>
      </c>
      <c r="E17" s="12">
        <v>7</v>
      </c>
      <c r="F17" s="12">
        <v>50000</v>
      </c>
      <c r="G17" s="12">
        <f t="shared" si="0"/>
        <v>350000</v>
      </c>
    </row>
    <row r="18" spans="1:16" ht="30">
      <c r="A18" s="11">
        <v>45310</v>
      </c>
      <c r="B18" s="12" t="s">
        <v>25</v>
      </c>
      <c r="C18" s="12" t="s">
        <v>28</v>
      </c>
      <c r="D18" s="12" t="s">
        <v>5</v>
      </c>
      <c r="E18" s="12">
        <v>6</v>
      </c>
      <c r="F18" s="12">
        <v>20000</v>
      </c>
      <c r="G18" s="12">
        <f t="shared" si="0"/>
        <v>120000</v>
      </c>
    </row>
    <row r="19" spans="1:16" ht="30">
      <c r="A19" s="11">
        <v>45311</v>
      </c>
      <c r="B19" s="12" t="s">
        <v>27</v>
      </c>
      <c r="C19" s="12" t="s">
        <v>22</v>
      </c>
      <c r="D19" s="12" t="s">
        <v>4</v>
      </c>
      <c r="E19" s="12">
        <v>13</v>
      </c>
      <c r="F19" s="12">
        <v>30000</v>
      </c>
      <c r="G19" s="12">
        <f t="shared" si="0"/>
        <v>390000</v>
      </c>
    </row>
    <row r="20" spans="1:16" ht="30">
      <c r="A20" s="11">
        <v>45312</v>
      </c>
      <c r="B20" s="12" t="s">
        <v>16</v>
      </c>
      <c r="C20" s="12" t="s">
        <v>24</v>
      </c>
      <c r="D20" s="12" t="s">
        <v>3</v>
      </c>
      <c r="E20" s="12">
        <v>9</v>
      </c>
      <c r="F20" s="12">
        <v>70000</v>
      </c>
      <c r="G20" s="12">
        <f t="shared" si="0"/>
        <v>630000</v>
      </c>
    </row>
    <row r="21" spans="1:16" ht="30">
      <c r="A21" s="11">
        <v>45313</v>
      </c>
      <c r="B21" s="12" t="s">
        <v>21</v>
      </c>
      <c r="C21" s="12" t="s">
        <v>26</v>
      </c>
      <c r="D21" s="12" t="s">
        <v>2</v>
      </c>
      <c r="E21" s="12">
        <v>8</v>
      </c>
      <c r="F21" s="12">
        <v>50000</v>
      </c>
      <c r="G21" s="12">
        <f t="shared" si="0"/>
        <v>400000</v>
      </c>
    </row>
    <row r="22" spans="1:16" ht="30">
      <c r="A22" s="11">
        <v>45314</v>
      </c>
      <c r="B22" s="12" t="s">
        <v>23</v>
      </c>
      <c r="C22" s="12" t="s">
        <v>28</v>
      </c>
      <c r="D22" s="12" t="s">
        <v>5</v>
      </c>
      <c r="E22" s="12">
        <v>14</v>
      </c>
      <c r="F22" s="12">
        <v>20000</v>
      </c>
      <c r="G22" s="12">
        <f t="shared" si="0"/>
        <v>280000</v>
      </c>
    </row>
    <row r="23" spans="1:16" ht="30">
      <c r="A23" s="11">
        <v>45315</v>
      </c>
      <c r="B23" s="12" t="s">
        <v>25</v>
      </c>
      <c r="C23" s="12" t="s">
        <v>22</v>
      </c>
      <c r="D23" s="12" t="s">
        <v>4</v>
      </c>
      <c r="E23" s="12">
        <v>7</v>
      </c>
      <c r="F23" s="12">
        <v>30000</v>
      </c>
      <c r="G23" s="12">
        <f t="shared" si="0"/>
        <v>210000</v>
      </c>
    </row>
    <row r="24" spans="1:16" ht="30">
      <c r="A24" s="11">
        <v>45316</v>
      </c>
      <c r="B24" s="12" t="s">
        <v>27</v>
      </c>
      <c r="C24" s="12" t="s">
        <v>24</v>
      </c>
      <c r="D24" s="12" t="s">
        <v>3</v>
      </c>
      <c r="E24" s="12">
        <v>10</v>
      </c>
      <c r="F24" s="12">
        <v>70000</v>
      </c>
      <c r="G24" s="12">
        <f t="shared" si="0"/>
        <v>700000</v>
      </c>
    </row>
    <row r="25" spans="1:16" ht="30">
      <c r="A25" s="11">
        <v>45317</v>
      </c>
      <c r="B25" s="12" t="s">
        <v>18</v>
      </c>
      <c r="C25" s="12" t="s">
        <v>17</v>
      </c>
      <c r="D25" s="12" t="s">
        <v>2</v>
      </c>
      <c r="E25" s="12">
        <v>5</v>
      </c>
      <c r="F25" s="12">
        <v>50000</v>
      </c>
      <c r="G25" s="12">
        <f t="shared" si="0"/>
        <v>250000</v>
      </c>
    </row>
    <row r="26" spans="1:16" ht="30">
      <c r="A26" s="11">
        <v>45318</v>
      </c>
      <c r="B26" s="12" t="s">
        <v>16</v>
      </c>
      <c r="C26" s="12" t="s">
        <v>19</v>
      </c>
      <c r="D26" s="12" t="s">
        <v>5</v>
      </c>
      <c r="E26" s="12">
        <v>8</v>
      </c>
      <c r="F26" s="12">
        <v>20000</v>
      </c>
      <c r="G26" s="12">
        <f t="shared" si="0"/>
        <v>160000</v>
      </c>
    </row>
    <row r="27" spans="1:16" ht="30">
      <c r="A27" s="11">
        <v>45319</v>
      </c>
      <c r="B27" s="12" t="s">
        <v>23</v>
      </c>
      <c r="C27" s="12" t="s">
        <v>22</v>
      </c>
      <c r="D27" s="12" t="s">
        <v>4</v>
      </c>
      <c r="E27" s="12">
        <v>6</v>
      </c>
      <c r="F27" s="12">
        <v>30000</v>
      </c>
      <c r="G27" s="12">
        <f t="shared" si="0"/>
        <v>180000</v>
      </c>
    </row>
    <row r="28" spans="1:16" ht="30">
      <c r="A28" s="11">
        <v>45320</v>
      </c>
      <c r="B28" s="12" t="s">
        <v>25</v>
      </c>
      <c r="C28" s="12" t="s">
        <v>24</v>
      </c>
      <c r="D28" s="12" t="s">
        <v>3</v>
      </c>
      <c r="E28" s="12">
        <v>7</v>
      </c>
      <c r="F28" s="12">
        <v>70000</v>
      </c>
      <c r="G28" s="12">
        <f t="shared" si="0"/>
        <v>490000</v>
      </c>
    </row>
    <row r="29" spans="1:16" ht="30">
      <c r="A29" s="11">
        <v>45323</v>
      </c>
      <c r="B29" s="12" t="s">
        <v>27</v>
      </c>
      <c r="C29" s="12" t="s">
        <v>26</v>
      </c>
      <c r="D29" s="12" t="s">
        <v>3</v>
      </c>
      <c r="E29" s="12">
        <v>8</v>
      </c>
      <c r="F29" s="12">
        <v>70000</v>
      </c>
      <c r="G29" s="12">
        <f t="shared" si="0"/>
        <v>560000</v>
      </c>
      <c r="P29">
        <f>SUMIFS(E3:E79,C3:C79,C13,D3:D79,D4)</f>
        <v>34</v>
      </c>
    </row>
    <row r="30" spans="1:16" ht="30">
      <c r="A30" s="11">
        <v>45324</v>
      </c>
      <c r="B30" s="12" t="s">
        <v>18</v>
      </c>
      <c r="C30" s="12" t="s">
        <v>28</v>
      </c>
      <c r="D30" s="12" t="s">
        <v>2</v>
      </c>
      <c r="E30" s="12">
        <v>6</v>
      </c>
      <c r="F30" s="12">
        <v>50000</v>
      </c>
      <c r="G30" s="12">
        <f t="shared" si="0"/>
        <v>300000</v>
      </c>
      <c r="K30" s="59" t="s">
        <v>17</v>
      </c>
      <c r="L30" s="60" t="s">
        <v>29</v>
      </c>
    </row>
    <row r="31" spans="1:16" ht="30">
      <c r="A31" s="11">
        <v>45325</v>
      </c>
      <c r="B31" s="12" t="s">
        <v>21</v>
      </c>
      <c r="C31" s="12" t="s">
        <v>22</v>
      </c>
      <c r="D31" s="12" t="s">
        <v>5</v>
      </c>
      <c r="E31" s="12">
        <v>10</v>
      </c>
      <c r="F31" s="12">
        <v>20000</v>
      </c>
      <c r="G31" s="12">
        <f t="shared" si="0"/>
        <v>200000</v>
      </c>
      <c r="K31" s="61"/>
      <c r="L31" s="61">
        <f>SUMIFS(E4:E79,C4:C79,C25,D4:D79,D73)</f>
        <v>42</v>
      </c>
    </row>
    <row r="32" spans="1:16" ht="30">
      <c r="A32" s="11">
        <v>45326</v>
      </c>
      <c r="B32" s="12" t="s">
        <v>23</v>
      </c>
      <c r="C32" s="12" t="s">
        <v>17</v>
      </c>
      <c r="D32" s="12" t="s">
        <v>4</v>
      </c>
      <c r="E32" s="12">
        <v>20</v>
      </c>
      <c r="F32" s="12">
        <v>30000</v>
      </c>
      <c r="G32" s="12">
        <f t="shared" si="0"/>
        <v>600000</v>
      </c>
    </row>
    <row r="33" spans="1:7" ht="30">
      <c r="A33" s="11">
        <v>45327</v>
      </c>
      <c r="B33" s="12" t="s">
        <v>16</v>
      </c>
      <c r="C33" s="12" t="s">
        <v>26</v>
      </c>
      <c r="D33" s="12" t="s">
        <v>3</v>
      </c>
      <c r="E33" s="12">
        <v>4</v>
      </c>
      <c r="F33" s="12">
        <v>70000</v>
      </c>
      <c r="G33" s="12">
        <f t="shared" si="0"/>
        <v>280000</v>
      </c>
    </row>
    <row r="34" spans="1:7" ht="30">
      <c r="A34" s="11">
        <v>45328</v>
      </c>
      <c r="B34" s="12" t="s">
        <v>27</v>
      </c>
      <c r="C34" s="12" t="s">
        <v>28</v>
      </c>
      <c r="D34" s="12" t="s">
        <v>2</v>
      </c>
      <c r="E34" s="12">
        <v>9</v>
      </c>
      <c r="F34" s="12">
        <v>50000</v>
      </c>
      <c r="G34" s="12">
        <f t="shared" si="0"/>
        <v>450000</v>
      </c>
    </row>
    <row r="35" spans="1:7" ht="30">
      <c r="A35" s="11">
        <v>45329</v>
      </c>
      <c r="B35" s="12" t="s">
        <v>18</v>
      </c>
      <c r="C35" s="12" t="s">
        <v>26</v>
      </c>
      <c r="D35" s="12" t="s">
        <v>5</v>
      </c>
      <c r="E35" s="12">
        <v>5</v>
      </c>
      <c r="F35" s="12">
        <v>20000</v>
      </c>
      <c r="G35" s="12">
        <f t="shared" si="0"/>
        <v>100000</v>
      </c>
    </row>
    <row r="36" spans="1:7" ht="30">
      <c r="A36" s="11">
        <v>45330</v>
      </c>
      <c r="B36" s="12" t="s">
        <v>16</v>
      </c>
      <c r="C36" s="12" t="s">
        <v>28</v>
      </c>
      <c r="D36" s="12" t="s">
        <v>4</v>
      </c>
      <c r="E36" s="12">
        <v>15</v>
      </c>
      <c r="F36" s="12">
        <v>30000</v>
      </c>
      <c r="G36" s="12">
        <f t="shared" si="0"/>
        <v>450000</v>
      </c>
    </row>
    <row r="37" spans="1:7" ht="30">
      <c r="A37" s="11">
        <v>45331</v>
      </c>
      <c r="B37" s="12" t="s">
        <v>23</v>
      </c>
      <c r="C37" s="12" t="s">
        <v>22</v>
      </c>
      <c r="D37" s="12" t="s">
        <v>3</v>
      </c>
      <c r="E37" s="12">
        <v>7</v>
      </c>
      <c r="F37" s="12">
        <v>70000</v>
      </c>
      <c r="G37" s="12">
        <f t="shared" si="0"/>
        <v>490000</v>
      </c>
    </row>
    <row r="38" spans="1:7" ht="30">
      <c r="A38" s="11">
        <v>45332</v>
      </c>
      <c r="B38" s="12" t="s">
        <v>25</v>
      </c>
      <c r="C38" s="12" t="s">
        <v>24</v>
      </c>
      <c r="D38" s="12" t="s">
        <v>2</v>
      </c>
      <c r="E38" s="12">
        <v>11</v>
      </c>
      <c r="F38" s="12">
        <v>50000</v>
      </c>
      <c r="G38" s="12">
        <f t="shared" si="0"/>
        <v>550000</v>
      </c>
    </row>
    <row r="39" spans="1:7" ht="30">
      <c r="A39" s="11">
        <v>45333</v>
      </c>
      <c r="B39" s="12" t="s">
        <v>27</v>
      </c>
      <c r="C39" s="12" t="s">
        <v>17</v>
      </c>
      <c r="D39" s="12" t="s">
        <v>5</v>
      </c>
      <c r="E39" s="12">
        <v>12</v>
      </c>
      <c r="F39" s="12">
        <v>20000</v>
      </c>
      <c r="G39" s="12">
        <f t="shared" si="0"/>
        <v>240000</v>
      </c>
    </row>
    <row r="40" spans="1:7" ht="30">
      <c r="A40" s="11">
        <v>45334</v>
      </c>
      <c r="B40" s="12" t="s">
        <v>18</v>
      </c>
      <c r="C40" s="12" t="s">
        <v>17</v>
      </c>
      <c r="D40" s="12" t="s">
        <v>4</v>
      </c>
      <c r="E40" s="12">
        <v>10</v>
      </c>
      <c r="F40" s="12">
        <v>30000</v>
      </c>
      <c r="G40" s="12">
        <f t="shared" si="0"/>
        <v>300000</v>
      </c>
    </row>
    <row r="41" spans="1:7" ht="30">
      <c r="A41" s="11">
        <v>45335</v>
      </c>
      <c r="B41" s="12" t="s">
        <v>21</v>
      </c>
      <c r="C41" s="12" t="s">
        <v>19</v>
      </c>
      <c r="D41" s="12" t="s">
        <v>3</v>
      </c>
      <c r="E41" s="12">
        <v>9</v>
      </c>
      <c r="F41" s="12">
        <v>70000</v>
      </c>
      <c r="G41" s="12">
        <f t="shared" si="0"/>
        <v>630000</v>
      </c>
    </row>
    <row r="42" spans="1:7" ht="30">
      <c r="A42" s="11">
        <v>45336</v>
      </c>
      <c r="B42" s="12" t="s">
        <v>23</v>
      </c>
      <c r="C42" s="12" t="s">
        <v>22</v>
      </c>
      <c r="D42" s="12" t="s">
        <v>2</v>
      </c>
      <c r="E42" s="12">
        <v>8</v>
      </c>
      <c r="F42" s="12">
        <v>50000</v>
      </c>
      <c r="G42" s="12">
        <f t="shared" si="0"/>
        <v>400000</v>
      </c>
    </row>
    <row r="43" spans="1:7" ht="30">
      <c r="A43" s="11">
        <v>45337</v>
      </c>
      <c r="B43" s="12" t="s">
        <v>25</v>
      </c>
      <c r="C43" s="12" t="s">
        <v>24</v>
      </c>
      <c r="D43" s="12" t="s">
        <v>5</v>
      </c>
      <c r="E43" s="12">
        <v>11</v>
      </c>
      <c r="F43" s="12">
        <v>20000</v>
      </c>
      <c r="G43" s="12">
        <f t="shared" si="0"/>
        <v>220000</v>
      </c>
    </row>
    <row r="44" spans="1:7" ht="30">
      <c r="A44" s="11">
        <v>45338</v>
      </c>
      <c r="B44" s="12" t="s">
        <v>16</v>
      </c>
      <c r="C44" s="12" t="s">
        <v>26</v>
      </c>
      <c r="D44" s="12" t="s">
        <v>4</v>
      </c>
      <c r="E44" s="12">
        <v>14</v>
      </c>
      <c r="F44" s="12">
        <v>30000</v>
      </c>
      <c r="G44" s="12">
        <f t="shared" si="0"/>
        <v>420000</v>
      </c>
    </row>
    <row r="45" spans="1:7" ht="30">
      <c r="A45" s="11">
        <v>45339</v>
      </c>
      <c r="B45" s="12" t="s">
        <v>18</v>
      </c>
      <c r="C45" s="12" t="s">
        <v>28</v>
      </c>
      <c r="D45" s="12" t="s">
        <v>3</v>
      </c>
      <c r="E45" s="12">
        <v>10</v>
      </c>
      <c r="F45" s="12">
        <v>70000</v>
      </c>
      <c r="G45" s="12">
        <f t="shared" si="0"/>
        <v>700000</v>
      </c>
    </row>
    <row r="46" spans="1:7" ht="30">
      <c r="A46" s="11">
        <v>45340</v>
      </c>
      <c r="B46" s="12" t="s">
        <v>21</v>
      </c>
      <c r="C46" s="12" t="s">
        <v>22</v>
      </c>
      <c r="D46" s="12" t="s">
        <v>2</v>
      </c>
      <c r="E46" s="12">
        <v>9</v>
      </c>
      <c r="F46" s="12">
        <v>50000</v>
      </c>
      <c r="G46" s="12">
        <f t="shared" si="0"/>
        <v>450000</v>
      </c>
    </row>
    <row r="47" spans="1:7" ht="30">
      <c r="A47" s="11">
        <v>45341</v>
      </c>
      <c r="B47" s="12" t="s">
        <v>23</v>
      </c>
      <c r="C47" s="12" t="s">
        <v>24</v>
      </c>
      <c r="D47" s="12" t="s">
        <v>5</v>
      </c>
      <c r="E47" s="12">
        <v>13</v>
      </c>
      <c r="F47" s="12">
        <v>20000</v>
      </c>
      <c r="G47" s="12">
        <f t="shared" si="0"/>
        <v>260000</v>
      </c>
    </row>
    <row r="48" spans="1:7" ht="30">
      <c r="A48" s="11">
        <v>45342</v>
      </c>
      <c r="B48" s="12" t="s">
        <v>25</v>
      </c>
      <c r="C48" s="12" t="s">
        <v>26</v>
      </c>
      <c r="D48" s="12" t="s">
        <v>4</v>
      </c>
      <c r="E48" s="12">
        <v>8</v>
      </c>
      <c r="F48" s="12">
        <v>30000</v>
      </c>
      <c r="G48" s="12">
        <f t="shared" si="0"/>
        <v>240000</v>
      </c>
    </row>
    <row r="49" spans="1:7" ht="30">
      <c r="A49" s="11">
        <v>45343</v>
      </c>
      <c r="B49" s="12" t="s">
        <v>27</v>
      </c>
      <c r="C49" s="12" t="s">
        <v>28</v>
      </c>
      <c r="D49" s="12" t="s">
        <v>3</v>
      </c>
      <c r="E49" s="12">
        <v>12</v>
      </c>
      <c r="F49" s="12">
        <v>70000</v>
      </c>
      <c r="G49" s="12">
        <f t="shared" si="0"/>
        <v>840000</v>
      </c>
    </row>
    <row r="50" spans="1:7" ht="30">
      <c r="A50" s="11">
        <v>45344</v>
      </c>
      <c r="B50" s="12" t="s">
        <v>18</v>
      </c>
      <c r="C50" s="12" t="s">
        <v>22</v>
      </c>
      <c r="D50" s="12" t="s">
        <v>2</v>
      </c>
      <c r="E50" s="12">
        <v>7</v>
      </c>
      <c r="F50" s="12">
        <v>50000</v>
      </c>
      <c r="G50" s="12">
        <f t="shared" si="0"/>
        <v>350000</v>
      </c>
    </row>
    <row r="51" spans="1:7" ht="30">
      <c r="A51" s="11">
        <v>45345</v>
      </c>
      <c r="B51" s="12" t="s">
        <v>21</v>
      </c>
      <c r="C51" s="12" t="s">
        <v>24</v>
      </c>
      <c r="D51" s="12" t="s">
        <v>5</v>
      </c>
      <c r="E51" s="12">
        <v>9</v>
      </c>
      <c r="F51" s="12">
        <v>20000</v>
      </c>
      <c r="G51" s="12">
        <f t="shared" si="0"/>
        <v>180000</v>
      </c>
    </row>
    <row r="52" spans="1:7" ht="30">
      <c r="A52" s="11">
        <v>45346</v>
      </c>
      <c r="B52" s="12" t="s">
        <v>16</v>
      </c>
      <c r="C52" s="12" t="s">
        <v>17</v>
      </c>
      <c r="D52" s="12" t="s">
        <v>4</v>
      </c>
      <c r="E52" s="12">
        <v>12</v>
      </c>
      <c r="F52" s="12">
        <v>30000</v>
      </c>
      <c r="G52" s="12">
        <f t="shared" si="0"/>
        <v>360000</v>
      </c>
    </row>
    <row r="53" spans="1:7" ht="30">
      <c r="A53" s="11">
        <v>45347</v>
      </c>
      <c r="B53" s="12" t="s">
        <v>25</v>
      </c>
      <c r="C53" s="12" t="s">
        <v>19</v>
      </c>
      <c r="D53" s="12" t="s">
        <v>3</v>
      </c>
      <c r="E53" s="12">
        <v>5</v>
      </c>
      <c r="F53" s="12">
        <v>70000</v>
      </c>
      <c r="G53" s="12">
        <f t="shared" si="0"/>
        <v>350000</v>
      </c>
    </row>
    <row r="54" spans="1:7" ht="30">
      <c r="A54" s="11">
        <v>45352</v>
      </c>
      <c r="B54" s="12" t="s">
        <v>27</v>
      </c>
      <c r="C54" s="12" t="s">
        <v>17</v>
      </c>
      <c r="D54" s="12" t="s">
        <v>3</v>
      </c>
      <c r="E54" s="12">
        <v>12</v>
      </c>
      <c r="F54" s="12">
        <v>70000</v>
      </c>
      <c r="G54" s="12">
        <f t="shared" si="0"/>
        <v>840000</v>
      </c>
    </row>
    <row r="55" spans="1:7" ht="30">
      <c r="A55" s="11">
        <v>45353</v>
      </c>
      <c r="B55" s="12" t="s">
        <v>18</v>
      </c>
      <c r="C55" s="12" t="s">
        <v>17</v>
      </c>
      <c r="D55" s="12" t="s">
        <v>2</v>
      </c>
      <c r="E55" s="12">
        <v>8</v>
      </c>
      <c r="F55" s="12">
        <v>50000</v>
      </c>
      <c r="G55" s="12">
        <f t="shared" si="0"/>
        <v>400000</v>
      </c>
    </row>
    <row r="56" spans="1:7" ht="30">
      <c r="A56" s="11">
        <v>45354</v>
      </c>
      <c r="B56" s="12" t="s">
        <v>21</v>
      </c>
      <c r="C56" s="12" t="s">
        <v>26</v>
      </c>
      <c r="D56" s="12" t="s">
        <v>5</v>
      </c>
      <c r="E56" s="12">
        <v>7</v>
      </c>
      <c r="F56" s="12">
        <v>20000</v>
      </c>
      <c r="G56" s="12">
        <f t="shared" si="0"/>
        <v>140000</v>
      </c>
    </row>
    <row r="57" spans="1:7" ht="30">
      <c r="A57" s="11">
        <v>45355</v>
      </c>
      <c r="B57" s="12" t="s">
        <v>23</v>
      </c>
      <c r="C57" s="12" t="s">
        <v>28</v>
      </c>
      <c r="D57" s="12" t="s">
        <v>4</v>
      </c>
      <c r="E57" s="12">
        <v>9</v>
      </c>
      <c r="F57" s="12">
        <v>30000</v>
      </c>
      <c r="G57" s="12">
        <f t="shared" si="0"/>
        <v>270000</v>
      </c>
    </row>
    <row r="58" spans="1:7" ht="30">
      <c r="A58" s="11">
        <v>45356</v>
      </c>
      <c r="B58" s="12" t="s">
        <v>25</v>
      </c>
      <c r="C58" s="12" t="s">
        <v>26</v>
      </c>
      <c r="D58" s="12" t="s">
        <v>3</v>
      </c>
      <c r="E58" s="12">
        <v>6</v>
      </c>
      <c r="F58" s="12">
        <v>70000</v>
      </c>
      <c r="G58" s="12">
        <f t="shared" si="0"/>
        <v>420000</v>
      </c>
    </row>
    <row r="59" spans="1:7" ht="30">
      <c r="A59" s="11">
        <v>45357</v>
      </c>
      <c r="B59" s="12" t="s">
        <v>16</v>
      </c>
      <c r="C59" s="12" t="s">
        <v>28</v>
      </c>
      <c r="D59" s="12" t="s">
        <v>2</v>
      </c>
      <c r="E59" s="12">
        <v>10</v>
      </c>
      <c r="F59" s="12">
        <v>50000</v>
      </c>
      <c r="G59" s="12">
        <f t="shared" si="0"/>
        <v>500000</v>
      </c>
    </row>
    <row r="60" spans="1:7" ht="30">
      <c r="A60" s="11">
        <v>45358</v>
      </c>
      <c r="B60" s="12" t="s">
        <v>18</v>
      </c>
      <c r="C60" s="12" t="s">
        <v>22</v>
      </c>
      <c r="D60" s="12" t="s">
        <v>5</v>
      </c>
      <c r="E60" s="12">
        <v>8</v>
      </c>
      <c r="F60" s="12">
        <v>20000</v>
      </c>
      <c r="G60" s="12">
        <f t="shared" si="0"/>
        <v>160000</v>
      </c>
    </row>
    <row r="61" spans="1:7" ht="30">
      <c r="A61" s="11">
        <v>45359</v>
      </c>
      <c r="B61" s="12" t="s">
        <v>16</v>
      </c>
      <c r="C61" s="12" t="s">
        <v>24</v>
      </c>
      <c r="D61" s="12" t="s">
        <v>4</v>
      </c>
      <c r="E61" s="12">
        <v>13</v>
      </c>
      <c r="F61" s="12">
        <v>30000</v>
      </c>
      <c r="G61" s="12">
        <f t="shared" si="0"/>
        <v>390000</v>
      </c>
    </row>
    <row r="62" spans="1:7" ht="30">
      <c r="A62" s="11">
        <v>45360</v>
      </c>
      <c r="B62" s="12" t="s">
        <v>23</v>
      </c>
      <c r="C62" s="12" t="s">
        <v>17</v>
      </c>
      <c r="D62" s="12" t="s">
        <v>3</v>
      </c>
      <c r="E62" s="12">
        <v>9</v>
      </c>
      <c r="F62" s="12">
        <v>70000</v>
      </c>
      <c r="G62" s="12">
        <f t="shared" si="0"/>
        <v>630000</v>
      </c>
    </row>
    <row r="63" spans="1:7" ht="30">
      <c r="A63" s="11">
        <v>45361</v>
      </c>
      <c r="B63" s="12" t="s">
        <v>25</v>
      </c>
      <c r="C63" s="12" t="s">
        <v>22</v>
      </c>
      <c r="D63" s="12" t="s">
        <v>2</v>
      </c>
      <c r="E63" s="12">
        <v>5</v>
      </c>
      <c r="F63" s="12">
        <v>50000</v>
      </c>
      <c r="G63" s="12">
        <f t="shared" si="0"/>
        <v>250000</v>
      </c>
    </row>
    <row r="64" spans="1:7" ht="30">
      <c r="A64" s="11">
        <v>45362</v>
      </c>
      <c r="B64" s="12" t="s">
        <v>27</v>
      </c>
      <c r="C64" s="12" t="s">
        <v>19</v>
      </c>
      <c r="D64" s="12" t="s">
        <v>5</v>
      </c>
      <c r="E64" s="12">
        <v>11</v>
      </c>
      <c r="F64" s="12">
        <v>20000</v>
      </c>
      <c r="G64" s="12">
        <f t="shared" si="0"/>
        <v>220000</v>
      </c>
    </row>
    <row r="65" spans="1:7" ht="30">
      <c r="A65" s="11">
        <v>45363</v>
      </c>
      <c r="B65" s="12" t="s">
        <v>18</v>
      </c>
      <c r="C65" s="12" t="s">
        <v>22</v>
      </c>
      <c r="D65" s="12" t="s">
        <v>4</v>
      </c>
      <c r="E65" s="12">
        <v>14</v>
      </c>
      <c r="F65" s="12">
        <v>30000</v>
      </c>
      <c r="G65" s="12">
        <f t="shared" si="0"/>
        <v>420000</v>
      </c>
    </row>
    <row r="66" spans="1:7" ht="30">
      <c r="A66" s="11">
        <v>45364</v>
      </c>
      <c r="B66" s="12" t="s">
        <v>21</v>
      </c>
      <c r="C66" s="12" t="s">
        <v>24</v>
      </c>
      <c r="D66" s="12" t="s">
        <v>3</v>
      </c>
      <c r="E66" s="12">
        <v>10</v>
      </c>
      <c r="F66" s="12">
        <v>70000</v>
      </c>
      <c r="G66" s="12">
        <f t="shared" si="0"/>
        <v>700000</v>
      </c>
    </row>
    <row r="67" spans="1:7" ht="30">
      <c r="A67" s="11">
        <v>45365</v>
      </c>
      <c r="B67" s="12" t="s">
        <v>23</v>
      </c>
      <c r="C67" s="12" t="s">
        <v>26</v>
      </c>
      <c r="D67" s="12" t="s">
        <v>2</v>
      </c>
      <c r="E67" s="12">
        <v>6</v>
      </c>
      <c r="F67" s="12">
        <v>50000</v>
      </c>
      <c r="G67" s="12">
        <f t="shared" si="0"/>
        <v>300000</v>
      </c>
    </row>
    <row r="68" spans="1:7" ht="30">
      <c r="A68" s="11">
        <v>45366</v>
      </c>
      <c r="B68" s="12" t="s">
        <v>16</v>
      </c>
      <c r="C68" s="12" t="s">
        <v>28</v>
      </c>
      <c r="D68" s="12" t="s">
        <v>5</v>
      </c>
      <c r="E68" s="12">
        <v>8</v>
      </c>
      <c r="F68" s="12">
        <v>20000</v>
      </c>
      <c r="G68" s="12">
        <f t="shared" si="0"/>
        <v>160000</v>
      </c>
    </row>
    <row r="69" spans="1:7" ht="30">
      <c r="A69" s="11">
        <v>45367</v>
      </c>
      <c r="B69" s="12" t="s">
        <v>27</v>
      </c>
      <c r="C69" s="12" t="s">
        <v>22</v>
      </c>
      <c r="D69" s="12" t="s">
        <v>4</v>
      </c>
      <c r="E69" s="12">
        <v>12</v>
      </c>
      <c r="F69" s="12">
        <v>30000</v>
      </c>
      <c r="G69" s="12">
        <f t="shared" ref="G69:G79" si="2">E69*F69</f>
        <v>360000</v>
      </c>
    </row>
    <row r="70" spans="1:7" ht="30">
      <c r="A70" s="11">
        <v>45368</v>
      </c>
      <c r="B70" s="12" t="s">
        <v>18</v>
      </c>
      <c r="C70" s="12" t="s">
        <v>24</v>
      </c>
      <c r="D70" s="12" t="s">
        <v>3</v>
      </c>
      <c r="E70" s="12">
        <v>9</v>
      </c>
      <c r="F70" s="12">
        <v>70000</v>
      </c>
      <c r="G70" s="12">
        <f t="shared" si="2"/>
        <v>630000</v>
      </c>
    </row>
    <row r="71" spans="1:7" ht="30">
      <c r="A71" s="11">
        <v>45369</v>
      </c>
      <c r="B71" s="12" t="s">
        <v>16</v>
      </c>
      <c r="C71" s="12" t="s">
        <v>19</v>
      </c>
      <c r="D71" s="12" t="s">
        <v>2</v>
      </c>
      <c r="E71" s="12">
        <v>7</v>
      </c>
      <c r="F71" s="12">
        <v>50000</v>
      </c>
      <c r="G71" s="12">
        <f t="shared" si="2"/>
        <v>350000</v>
      </c>
    </row>
    <row r="72" spans="1:7" ht="30">
      <c r="A72" s="11">
        <v>45370</v>
      </c>
      <c r="B72" s="12" t="s">
        <v>23</v>
      </c>
      <c r="C72" s="12" t="s">
        <v>22</v>
      </c>
      <c r="D72" s="12" t="s">
        <v>5</v>
      </c>
      <c r="E72" s="12">
        <v>14</v>
      </c>
      <c r="F72" s="12">
        <v>20000</v>
      </c>
      <c r="G72" s="12">
        <f t="shared" si="2"/>
        <v>280000</v>
      </c>
    </row>
    <row r="73" spans="1:7" ht="30">
      <c r="A73" s="11">
        <v>45371</v>
      </c>
      <c r="B73" s="12" t="s">
        <v>25</v>
      </c>
      <c r="C73" s="12" t="s">
        <v>24</v>
      </c>
      <c r="D73" s="12" t="s">
        <v>4</v>
      </c>
      <c r="E73" s="12">
        <v>8</v>
      </c>
      <c r="F73" s="12">
        <v>30000</v>
      </c>
      <c r="G73" s="12">
        <f t="shared" si="2"/>
        <v>240000</v>
      </c>
    </row>
    <row r="74" spans="1:7" ht="30">
      <c r="A74" s="11">
        <v>45372</v>
      </c>
      <c r="B74" s="12" t="s">
        <v>27</v>
      </c>
      <c r="C74" s="12" t="s">
        <v>26</v>
      </c>
      <c r="D74" s="12" t="s">
        <v>3</v>
      </c>
      <c r="E74" s="12">
        <v>11</v>
      </c>
      <c r="F74" s="12">
        <v>70000</v>
      </c>
      <c r="G74" s="12">
        <f t="shared" si="2"/>
        <v>770000</v>
      </c>
    </row>
    <row r="75" spans="1:7" ht="30">
      <c r="A75" s="11">
        <v>45373</v>
      </c>
      <c r="B75" s="12" t="s">
        <v>16</v>
      </c>
      <c r="C75" s="12" t="s">
        <v>28</v>
      </c>
      <c r="D75" s="12" t="s">
        <v>2</v>
      </c>
      <c r="E75" s="12">
        <v>5</v>
      </c>
      <c r="F75" s="12">
        <v>50000</v>
      </c>
      <c r="G75" s="12">
        <f t="shared" si="2"/>
        <v>250000</v>
      </c>
    </row>
    <row r="76" spans="1:7" ht="30">
      <c r="A76" s="11">
        <v>45374</v>
      </c>
      <c r="B76" s="12" t="s">
        <v>21</v>
      </c>
      <c r="C76" s="12" t="s">
        <v>22</v>
      </c>
      <c r="D76" s="12" t="s">
        <v>5</v>
      </c>
      <c r="E76" s="12">
        <v>10</v>
      </c>
      <c r="F76" s="12">
        <v>20000</v>
      </c>
      <c r="G76" s="12">
        <f t="shared" si="2"/>
        <v>200000</v>
      </c>
    </row>
    <row r="77" spans="1:7" ht="30">
      <c r="A77" s="11">
        <v>45375</v>
      </c>
      <c r="B77" s="12" t="s">
        <v>23</v>
      </c>
      <c r="C77" s="12" t="s">
        <v>24</v>
      </c>
      <c r="D77" s="12" t="s">
        <v>4</v>
      </c>
      <c r="E77" s="12">
        <v>9</v>
      </c>
      <c r="F77" s="12">
        <v>30000</v>
      </c>
      <c r="G77" s="12">
        <f t="shared" si="2"/>
        <v>270000</v>
      </c>
    </row>
    <row r="78" spans="1:7" ht="30">
      <c r="A78" s="11">
        <v>45376</v>
      </c>
      <c r="B78" s="12" t="s">
        <v>25</v>
      </c>
      <c r="C78" s="12" t="s">
        <v>28</v>
      </c>
      <c r="D78" s="12" t="s">
        <v>3</v>
      </c>
      <c r="E78" s="12">
        <v>10</v>
      </c>
      <c r="F78" s="12">
        <v>70000</v>
      </c>
      <c r="G78" s="12">
        <f t="shared" si="2"/>
        <v>700000</v>
      </c>
    </row>
    <row r="79" spans="1:7" ht="30">
      <c r="A79" s="11">
        <v>45381</v>
      </c>
      <c r="B79" s="12" t="s">
        <v>16</v>
      </c>
      <c r="C79" s="12" t="s">
        <v>24</v>
      </c>
      <c r="D79" s="12" t="s">
        <v>4</v>
      </c>
      <c r="E79" s="12">
        <v>5</v>
      </c>
      <c r="F79" s="12">
        <v>30000</v>
      </c>
      <c r="G79" s="12">
        <f t="shared" si="2"/>
        <v>150000</v>
      </c>
    </row>
    <row r="80" spans="1:7">
      <c r="F80" s="62" t="s">
        <v>30</v>
      </c>
      <c r="G80" s="63">
        <f>SUM(G4:G79)</f>
        <v>28670000</v>
      </c>
    </row>
  </sheetData>
  <mergeCells count="2">
    <mergeCell ref="L1:O1"/>
    <mergeCell ref="A1:G2"/>
  </mergeCells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82" workbookViewId="0">
      <selection activeCell="M20" sqref="M20"/>
    </sheetView>
  </sheetViews>
  <sheetFormatPr defaultColWidth="9" defaultRowHeight="15"/>
  <cols>
    <col min="1" max="1" width="9.7109375" customWidth="1"/>
    <col min="14" max="14" width="12.85546875"/>
    <col min="15" max="16" width="18.28515625" customWidth="1"/>
  </cols>
  <sheetData>
    <row r="1" spans="1:15">
      <c r="A1" s="66" t="s">
        <v>7</v>
      </c>
      <c r="B1" s="66"/>
      <c r="C1" s="66"/>
      <c r="D1" s="66"/>
      <c r="E1" s="66"/>
      <c r="F1" s="66"/>
      <c r="G1" s="66"/>
    </row>
    <row r="2" spans="1:15">
      <c r="A2" s="66"/>
      <c r="B2" s="66"/>
      <c r="C2" s="66"/>
      <c r="D2" s="66"/>
      <c r="E2" s="66"/>
      <c r="F2" s="66"/>
      <c r="G2" s="66"/>
    </row>
    <row r="3" spans="1:15" ht="4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13</v>
      </c>
      <c r="F3" s="10" t="s">
        <v>14</v>
      </c>
      <c r="G3" s="10" t="s">
        <v>15</v>
      </c>
    </row>
    <row r="4" spans="1:15" ht="30">
      <c r="A4" s="11">
        <v>45296</v>
      </c>
      <c r="B4" s="12" t="s">
        <v>16</v>
      </c>
      <c r="C4" s="12" t="s">
        <v>17</v>
      </c>
      <c r="D4" s="12" t="s">
        <v>3</v>
      </c>
      <c r="E4" s="12">
        <v>5</v>
      </c>
      <c r="F4" s="12">
        <v>70000</v>
      </c>
      <c r="G4" s="12">
        <f>E4*F4</f>
        <v>350000</v>
      </c>
      <c r="I4" s="67" t="s">
        <v>31</v>
      </c>
      <c r="J4" s="68"/>
      <c r="K4" s="68"/>
      <c r="L4" s="68"/>
      <c r="M4" s="68"/>
      <c r="N4" s="69"/>
    </row>
    <row r="5" spans="1:15" ht="30">
      <c r="A5" s="11">
        <v>45297</v>
      </c>
      <c r="B5" s="12" t="s">
        <v>18</v>
      </c>
      <c r="C5" s="12" t="s">
        <v>19</v>
      </c>
      <c r="D5" s="12" t="s">
        <v>2</v>
      </c>
      <c r="E5" s="12">
        <v>10</v>
      </c>
      <c r="F5" s="12">
        <v>50000</v>
      </c>
      <c r="G5" s="12">
        <f t="shared" ref="G5:G68" si="0">E5*F5</f>
        <v>500000</v>
      </c>
      <c r="I5" s="70" t="s">
        <v>32</v>
      </c>
      <c r="J5" s="71"/>
      <c r="K5" s="71"/>
      <c r="L5" s="71"/>
      <c r="M5" s="71"/>
      <c r="N5" s="72"/>
    </row>
    <row r="6" spans="1:15" ht="30">
      <c r="A6" s="11">
        <v>45298</v>
      </c>
      <c r="B6" s="12" t="s">
        <v>21</v>
      </c>
      <c r="C6" s="12" t="s">
        <v>22</v>
      </c>
      <c r="D6" s="12" t="s">
        <v>5</v>
      </c>
      <c r="E6" s="12">
        <v>7</v>
      </c>
      <c r="F6" s="12">
        <v>20000</v>
      </c>
      <c r="G6" s="12">
        <f t="shared" si="0"/>
        <v>140000</v>
      </c>
      <c r="I6" s="45" t="s">
        <v>33</v>
      </c>
      <c r="J6" s="45" t="s">
        <v>34</v>
      </c>
      <c r="K6" s="45" t="s">
        <v>35</v>
      </c>
      <c r="L6" s="45" t="s">
        <v>36</v>
      </c>
      <c r="M6" s="45" t="s">
        <v>37</v>
      </c>
      <c r="N6" s="45" t="s">
        <v>30</v>
      </c>
    </row>
    <row r="7" spans="1:15" ht="30">
      <c r="A7" s="11">
        <v>45299</v>
      </c>
      <c r="B7" s="12" t="s">
        <v>23</v>
      </c>
      <c r="C7" s="12" t="s">
        <v>24</v>
      </c>
      <c r="D7" s="12" t="s">
        <v>4</v>
      </c>
      <c r="E7" s="12">
        <v>15</v>
      </c>
      <c r="F7" s="12">
        <v>30000</v>
      </c>
      <c r="G7" s="12">
        <f t="shared" si="0"/>
        <v>450000</v>
      </c>
      <c r="I7" s="45">
        <v>1</v>
      </c>
      <c r="J7" s="46" t="s">
        <v>22</v>
      </c>
      <c r="K7" s="46">
        <v>30000</v>
      </c>
      <c r="L7" s="13">
        <f>SUMIF('Part 2 - 2)'!C3:C79,C6,G3:G79)</f>
        <v>4710000</v>
      </c>
      <c r="M7" s="13">
        <f>IF(L7&lt;1000000,L7*6%,IF(L7&lt;2000000,L7*8%,IF(L7&gt;=2000000,L7*10%)))</f>
        <v>471000</v>
      </c>
      <c r="N7">
        <f t="shared" ref="N7:N12" si="1">SUM(M7+K7)</f>
        <v>501000</v>
      </c>
      <c r="O7" s="47"/>
    </row>
    <row r="8" spans="1:15" ht="30">
      <c r="A8" s="11">
        <v>45300</v>
      </c>
      <c r="B8" s="12" t="s">
        <v>25</v>
      </c>
      <c r="C8" s="12" t="s">
        <v>26</v>
      </c>
      <c r="D8" s="12" t="s">
        <v>3</v>
      </c>
      <c r="E8" s="12">
        <v>3</v>
      </c>
      <c r="F8" s="12">
        <v>70000</v>
      </c>
      <c r="G8" s="12">
        <f t="shared" si="0"/>
        <v>210000</v>
      </c>
      <c r="I8" s="45">
        <v>2</v>
      </c>
      <c r="J8" s="46" t="s">
        <v>17</v>
      </c>
      <c r="K8" s="46">
        <v>30000</v>
      </c>
      <c r="L8" s="13">
        <f>SUMIF(C3:C79,C4,G3:G79)</f>
        <v>5130000</v>
      </c>
      <c r="M8" s="13">
        <f t="shared" ref="M8:M12" si="2">IF(L8&lt;1000000,L8*6%,IF(L8&lt;2000000,L8*8%,IF(L8&gt;=2000000,L8*10%)))</f>
        <v>513000</v>
      </c>
      <c r="N8" s="48">
        <f t="shared" si="1"/>
        <v>543000</v>
      </c>
    </row>
    <row r="9" spans="1:15" ht="30">
      <c r="A9" s="11">
        <v>45301</v>
      </c>
      <c r="B9" s="12" t="s">
        <v>27</v>
      </c>
      <c r="C9" s="12" t="s">
        <v>28</v>
      </c>
      <c r="D9" s="12" t="s">
        <v>2</v>
      </c>
      <c r="E9" s="12">
        <v>6</v>
      </c>
      <c r="F9" s="12">
        <v>50000</v>
      </c>
      <c r="G9" s="12">
        <f t="shared" si="0"/>
        <v>300000</v>
      </c>
      <c r="I9" s="45">
        <v>3</v>
      </c>
      <c r="J9" s="49" t="s">
        <v>24</v>
      </c>
      <c r="K9" s="49">
        <v>30000</v>
      </c>
      <c r="L9" s="50">
        <f>SUMIF(C3:C79,C7,G3:G79)</f>
        <v>6930000</v>
      </c>
      <c r="M9" s="50">
        <f t="shared" si="2"/>
        <v>693000</v>
      </c>
      <c r="N9" s="48">
        <f t="shared" si="1"/>
        <v>723000</v>
      </c>
      <c r="O9" s="51"/>
    </row>
    <row r="10" spans="1:15" ht="30">
      <c r="A10" s="11">
        <v>45302</v>
      </c>
      <c r="B10" s="12" t="s">
        <v>18</v>
      </c>
      <c r="C10" s="12" t="s">
        <v>22</v>
      </c>
      <c r="D10" s="12" t="s">
        <v>5</v>
      </c>
      <c r="E10" s="12">
        <v>4</v>
      </c>
      <c r="F10" s="12">
        <v>20000</v>
      </c>
      <c r="G10" s="12">
        <f t="shared" si="0"/>
        <v>80000</v>
      </c>
      <c r="I10" s="45">
        <v>4</v>
      </c>
      <c r="J10" s="46" t="s">
        <v>26</v>
      </c>
      <c r="K10" s="46">
        <v>30000</v>
      </c>
      <c r="L10" s="13">
        <f>SUMIF(C3:C79,C8,G3:G79)</f>
        <v>4190000</v>
      </c>
      <c r="M10" s="13">
        <f t="shared" si="2"/>
        <v>419000</v>
      </c>
      <c r="N10">
        <f t="shared" si="1"/>
        <v>449000</v>
      </c>
      <c r="O10" s="52"/>
    </row>
    <row r="11" spans="1:15" ht="30">
      <c r="A11" s="11">
        <v>45303</v>
      </c>
      <c r="B11" s="12" t="s">
        <v>21</v>
      </c>
      <c r="C11" s="12" t="s">
        <v>24</v>
      </c>
      <c r="D11" s="12" t="s">
        <v>4</v>
      </c>
      <c r="E11" s="12">
        <v>10</v>
      </c>
      <c r="F11" s="12">
        <v>30000</v>
      </c>
      <c r="G11" s="12">
        <f t="shared" si="0"/>
        <v>300000</v>
      </c>
      <c r="I11" s="45">
        <v>5</v>
      </c>
      <c r="J11" s="46" t="s">
        <v>19</v>
      </c>
      <c r="K11" s="46">
        <v>30000</v>
      </c>
      <c r="L11" s="13">
        <f>SUMIF(C3:C79,C5,G3:G79)</f>
        <v>2390000</v>
      </c>
      <c r="M11" s="13">
        <f t="shared" si="2"/>
        <v>239000</v>
      </c>
      <c r="N11" s="53">
        <f t="shared" si="1"/>
        <v>269000</v>
      </c>
      <c r="O11" s="54"/>
    </row>
    <row r="12" spans="1:15" ht="30">
      <c r="A12" s="11">
        <v>45304</v>
      </c>
      <c r="B12" s="12" t="s">
        <v>16</v>
      </c>
      <c r="C12" s="12" t="s">
        <v>17</v>
      </c>
      <c r="D12" s="12" t="s">
        <v>3</v>
      </c>
      <c r="E12" s="12">
        <v>8</v>
      </c>
      <c r="F12" s="12">
        <v>70000</v>
      </c>
      <c r="G12" s="12">
        <f t="shared" si="0"/>
        <v>560000</v>
      </c>
      <c r="I12" s="45">
        <v>6</v>
      </c>
      <c r="J12" s="46" t="s">
        <v>28</v>
      </c>
      <c r="K12" s="46">
        <v>30000</v>
      </c>
      <c r="L12" s="13">
        <f>SUMIF(C3:C79,C9,G3:G79)</f>
        <v>5320000</v>
      </c>
      <c r="M12" s="13">
        <f t="shared" si="2"/>
        <v>532000</v>
      </c>
      <c r="N12" s="53">
        <f t="shared" si="1"/>
        <v>562000</v>
      </c>
      <c r="O12" s="54"/>
    </row>
    <row r="13" spans="1:15" ht="30">
      <c r="A13" s="11">
        <v>45305</v>
      </c>
      <c r="B13" s="12" t="s">
        <v>25</v>
      </c>
      <c r="C13" s="12" t="s">
        <v>17</v>
      </c>
      <c r="D13" s="12" t="s">
        <v>2</v>
      </c>
      <c r="E13" s="12">
        <v>12</v>
      </c>
      <c r="F13" s="12">
        <v>50000</v>
      </c>
      <c r="G13" s="12">
        <f t="shared" si="0"/>
        <v>600000</v>
      </c>
      <c r="M13" s="55" t="s">
        <v>38</v>
      </c>
      <c r="N13" s="56">
        <f>AVERAGE(M18:M24)</f>
        <v>507833.33333333302</v>
      </c>
      <c r="O13" s="56">
        <v>507833</v>
      </c>
    </row>
    <row r="14" spans="1:15" ht="30">
      <c r="A14" s="11">
        <v>45306</v>
      </c>
      <c r="B14" s="12" t="s">
        <v>27</v>
      </c>
      <c r="C14" s="12" t="s">
        <v>19</v>
      </c>
      <c r="D14" s="12" t="s">
        <v>5</v>
      </c>
      <c r="E14" s="12">
        <v>9</v>
      </c>
      <c r="F14" s="12">
        <v>20000</v>
      </c>
      <c r="G14" s="12">
        <f t="shared" si="0"/>
        <v>180000</v>
      </c>
    </row>
    <row r="15" spans="1:15" ht="30">
      <c r="A15" s="11">
        <v>45307</v>
      </c>
      <c r="B15" s="12" t="s">
        <v>18</v>
      </c>
      <c r="C15" s="12" t="s">
        <v>22</v>
      </c>
      <c r="D15" s="12" t="s">
        <v>4</v>
      </c>
      <c r="E15" s="12">
        <v>5</v>
      </c>
      <c r="F15" s="12">
        <v>30000</v>
      </c>
      <c r="G15" s="12">
        <f t="shared" si="0"/>
        <v>150000</v>
      </c>
    </row>
    <row r="16" spans="1:15" ht="30">
      <c r="A16" s="11">
        <v>45308</v>
      </c>
      <c r="B16" s="12" t="s">
        <v>21</v>
      </c>
      <c r="C16" s="12" t="s">
        <v>24</v>
      </c>
      <c r="D16" s="12" t="s">
        <v>3</v>
      </c>
      <c r="E16" s="12">
        <v>11</v>
      </c>
      <c r="F16" s="12">
        <v>70000</v>
      </c>
      <c r="G16" s="12">
        <f t="shared" si="0"/>
        <v>770000</v>
      </c>
      <c r="L16" s="73" t="s">
        <v>31</v>
      </c>
      <c r="M16" s="73"/>
    </row>
    <row r="17" spans="1:15" ht="30">
      <c r="A17" s="11">
        <v>45309</v>
      </c>
      <c r="B17" s="12" t="s">
        <v>23</v>
      </c>
      <c r="C17" s="12" t="s">
        <v>26</v>
      </c>
      <c r="D17" s="12" t="s">
        <v>2</v>
      </c>
      <c r="E17" s="12">
        <v>7</v>
      </c>
      <c r="F17" s="12">
        <v>50000</v>
      </c>
      <c r="G17" s="12">
        <f t="shared" si="0"/>
        <v>350000</v>
      </c>
      <c r="K17" s="57"/>
      <c r="L17" s="74" t="s">
        <v>32</v>
      </c>
      <c r="M17" s="74"/>
    </row>
    <row r="18" spans="1:15" ht="30">
      <c r="A18" s="11">
        <v>45310</v>
      </c>
      <c r="B18" s="12" t="s">
        <v>25</v>
      </c>
      <c r="C18" s="12" t="s">
        <v>28</v>
      </c>
      <c r="D18" s="12" t="s">
        <v>5</v>
      </c>
      <c r="E18" s="12">
        <v>6</v>
      </c>
      <c r="F18" s="12">
        <v>20000</v>
      </c>
      <c r="G18" s="12">
        <f t="shared" si="0"/>
        <v>120000</v>
      </c>
      <c r="L18" s="45" t="s">
        <v>34</v>
      </c>
      <c r="M18" s="45" t="s">
        <v>30</v>
      </c>
    </row>
    <row r="19" spans="1:15" ht="30">
      <c r="A19" s="11">
        <v>45311</v>
      </c>
      <c r="B19" s="12" t="s">
        <v>27</v>
      </c>
      <c r="C19" s="12" t="s">
        <v>22</v>
      </c>
      <c r="D19" s="12" t="s">
        <v>4</v>
      </c>
      <c r="E19" s="12">
        <v>13</v>
      </c>
      <c r="F19" s="12">
        <v>30000</v>
      </c>
      <c r="G19" s="12">
        <f t="shared" si="0"/>
        <v>390000</v>
      </c>
      <c r="L19" s="49" t="s">
        <v>22</v>
      </c>
      <c r="M19" s="50">
        <v>501000</v>
      </c>
    </row>
    <row r="20" spans="1:15" ht="30">
      <c r="A20" s="11">
        <v>45312</v>
      </c>
      <c r="B20" s="12" t="s">
        <v>16</v>
      </c>
      <c r="C20" s="12" t="s">
        <v>24</v>
      </c>
      <c r="D20" s="12" t="s">
        <v>3</v>
      </c>
      <c r="E20" s="12">
        <v>9</v>
      </c>
      <c r="F20" s="12">
        <v>70000</v>
      </c>
      <c r="G20" s="12">
        <f t="shared" si="0"/>
        <v>630000</v>
      </c>
      <c r="L20" s="49" t="s">
        <v>17</v>
      </c>
      <c r="M20" s="50">
        <v>543000</v>
      </c>
    </row>
    <row r="21" spans="1:15" ht="30">
      <c r="A21" s="11">
        <v>45313</v>
      </c>
      <c r="B21" s="12" t="s">
        <v>21</v>
      </c>
      <c r="C21" s="12" t="s">
        <v>26</v>
      </c>
      <c r="D21" s="12" t="s">
        <v>2</v>
      </c>
      <c r="E21" s="12">
        <v>8</v>
      </c>
      <c r="F21" s="12">
        <v>50000</v>
      </c>
      <c r="G21" s="12">
        <f t="shared" si="0"/>
        <v>400000</v>
      </c>
      <c r="L21" s="49" t="s">
        <v>24</v>
      </c>
      <c r="M21" s="50">
        <v>723000</v>
      </c>
      <c r="N21" s="75" t="s">
        <v>39</v>
      </c>
      <c r="O21" s="75"/>
    </row>
    <row r="22" spans="1:15" ht="30">
      <c r="A22" s="11">
        <v>45314</v>
      </c>
      <c r="B22" s="12" t="s">
        <v>23</v>
      </c>
      <c r="C22" s="12" t="s">
        <v>28</v>
      </c>
      <c r="D22" s="12" t="s">
        <v>5</v>
      </c>
      <c r="E22" s="12">
        <v>14</v>
      </c>
      <c r="F22" s="12">
        <v>20000</v>
      </c>
      <c r="G22" s="12">
        <f t="shared" si="0"/>
        <v>280000</v>
      </c>
      <c r="L22" s="49" t="s">
        <v>26</v>
      </c>
      <c r="M22" s="50">
        <v>449000</v>
      </c>
    </row>
    <row r="23" spans="1:15" ht="30">
      <c r="A23" s="11">
        <v>45315</v>
      </c>
      <c r="B23" s="12" t="s">
        <v>25</v>
      </c>
      <c r="C23" s="12" t="s">
        <v>22</v>
      </c>
      <c r="D23" s="12" t="s">
        <v>4</v>
      </c>
      <c r="E23" s="12">
        <v>7</v>
      </c>
      <c r="F23" s="12">
        <v>30000</v>
      </c>
      <c r="G23" s="12">
        <f t="shared" si="0"/>
        <v>210000</v>
      </c>
      <c r="L23" s="49" t="s">
        <v>19</v>
      </c>
      <c r="M23" s="50">
        <v>269000</v>
      </c>
    </row>
    <row r="24" spans="1:15" ht="30">
      <c r="A24" s="11">
        <v>45316</v>
      </c>
      <c r="B24" s="12" t="s">
        <v>27</v>
      </c>
      <c r="C24" s="12" t="s">
        <v>24</v>
      </c>
      <c r="D24" s="12" t="s">
        <v>3</v>
      </c>
      <c r="E24" s="12">
        <v>10</v>
      </c>
      <c r="F24" s="12">
        <v>70000</v>
      </c>
      <c r="G24" s="12">
        <f t="shared" si="0"/>
        <v>700000</v>
      </c>
      <c r="L24" s="49" t="s">
        <v>28</v>
      </c>
      <c r="M24" s="50">
        <v>562000</v>
      </c>
    </row>
    <row r="25" spans="1:15" ht="30">
      <c r="A25" s="11">
        <v>45317</v>
      </c>
      <c r="B25" s="12" t="s">
        <v>18</v>
      </c>
      <c r="C25" s="12" t="s">
        <v>17</v>
      </c>
      <c r="D25" s="12" t="s">
        <v>2</v>
      </c>
      <c r="E25" s="12">
        <v>5</v>
      </c>
      <c r="F25" s="12">
        <v>50000</v>
      </c>
      <c r="G25" s="12">
        <f t="shared" si="0"/>
        <v>250000</v>
      </c>
    </row>
    <row r="26" spans="1:15" ht="30">
      <c r="A26" s="11">
        <v>45318</v>
      </c>
      <c r="B26" s="12" t="s">
        <v>16</v>
      </c>
      <c r="C26" s="12" t="s">
        <v>19</v>
      </c>
      <c r="D26" s="12" t="s">
        <v>5</v>
      </c>
      <c r="E26" s="12">
        <v>8</v>
      </c>
      <c r="F26" s="12">
        <v>20000</v>
      </c>
      <c r="G26" s="12">
        <f t="shared" si="0"/>
        <v>160000</v>
      </c>
    </row>
    <row r="27" spans="1:15" ht="30">
      <c r="A27" s="11">
        <v>45319</v>
      </c>
      <c r="B27" s="12" t="s">
        <v>23</v>
      </c>
      <c r="C27" s="12" t="s">
        <v>22</v>
      </c>
      <c r="D27" s="12" t="s">
        <v>4</v>
      </c>
      <c r="E27" s="12">
        <v>6</v>
      </c>
      <c r="F27" s="12">
        <v>30000</v>
      </c>
      <c r="G27" s="12">
        <f t="shared" si="0"/>
        <v>180000</v>
      </c>
    </row>
    <row r="28" spans="1:15" ht="30">
      <c r="A28" s="11">
        <v>45320</v>
      </c>
      <c r="B28" s="12" t="s">
        <v>25</v>
      </c>
      <c r="C28" s="12" t="s">
        <v>24</v>
      </c>
      <c r="D28" s="12" t="s">
        <v>3</v>
      </c>
      <c r="E28" s="12">
        <v>7</v>
      </c>
      <c r="F28" s="12">
        <v>70000</v>
      </c>
      <c r="G28" s="12">
        <f t="shared" si="0"/>
        <v>490000</v>
      </c>
    </row>
    <row r="29" spans="1:15" ht="30">
      <c r="A29" s="11">
        <v>45323</v>
      </c>
      <c r="B29" s="12" t="s">
        <v>27</v>
      </c>
      <c r="C29" s="12" t="s">
        <v>26</v>
      </c>
      <c r="D29" s="12" t="s">
        <v>3</v>
      </c>
      <c r="E29" s="12">
        <v>8</v>
      </c>
      <c r="F29" s="12">
        <v>70000</v>
      </c>
      <c r="G29" s="12">
        <f t="shared" si="0"/>
        <v>560000</v>
      </c>
    </row>
    <row r="30" spans="1:15" ht="30">
      <c r="A30" s="11">
        <v>45324</v>
      </c>
      <c r="B30" s="12" t="s">
        <v>18</v>
      </c>
      <c r="C30" s="12" t="s">
        <v>28</v>
      </c>
      <c r="D30" s="12" t="s">
        <v>2</v>
      </c>
      <c r="E30" s="12">
        <v>6</v>
      </c>
      <c r="F30" s="12">
        <v>50000</v>
      </c>
      <c r="G30" s="12">
        <f t="shared" si="0"/>
        <v>300000</v>
      </c>
    </row>
    <row r="31" spans="1:15" ht="30">
      <c r="A31" s="11">
        <v>45325</v>
      </c>
      <c r="B31" s="12" t="s">
        <v>21</v>
      </c>
      <c r="C31" s="12" t="s">
        <v>22</v>
      </c>
      <c r="D31" s="12" t="s">
        <v>5</v>
      </c>
      <c r="E31" s="12">
        <v>10</v>
      </c>
      <c r="F31" s="12">
        <v>20000</v>
      </c>
      <c r="G31" s="12">
        <f t="shared" si="0"/>
        <v>200000</v>
      </c>
    </row>
    <row r="32" spans="1:15" ht="30">
      <c r="A32" s="11">
        <v>45326</v>
      </c>
      <c r="B32" s="12" t="s">
        <v>23</v>
      </c>
      <c r="C32" s="12" t="s">
        <v>17</v>
      </c>
      <c r="D32" s="12" t="s">
        <v>4</v>
      </c>
      <c r="E32" s="12">
        <v>20</v>
      </c>
      <c r="F32" s="12">
        <v>30000</v>
      </c>
      <c r="G32" s="12">
        <f t="shared" si="0"/>
        <v>600000</v>
      </c>
    </row>
    <row r="33" spans="1:7" ht="30">
      <c r="A33" s="11">
        <v>45327</v>
      </c>
      <c r="B33" s="12" t="s">
        <v>16</v>
      </c>
      <c r="C33" s="12" t="s">
        <v>26</v>
      </c>
      <c r="D33" s="12" t="s">
        <v>3</v>
      </c>
      <c r="E33" s="12">
        <v>4</v>
      </c>
      <c r="F33" s="12">
        <v>70000</v>
      </c>
      <c r="G33" s="12">
        <f t="shared" si="0"/>
        <v>280000</v>
      </c>
    </row>
    <row r="34" spans="1:7" ht="30">
      <c r="A34" s="11">
        <v>45328</v>
      </c>
      <c r="B34" s="12" t="s">
        <v>27</v>
      </c>
      <c r="C34" s="12" t="s">
        <v>28</v>
      </c>
      <c r="D34" s="12" t="s">
        <v>2</v>
      </c>
      <c r="E34" s="12">
        <v>9</v>
      </c>
      <c r="F34" s="12">
        <v>50000</v>
      </c>
      <c r="G34" s="12">
        <f t="shared" si="0"/>
        <v>450000</v>
      </c>
    </row>
    <row r="35" spans="1:7" ht="30">
      <c r="A35" s="11">
        <v>45329</v>
      </c>
      <c r="B35" s="12" t="s">
        <v>18</v>
      </c>
      <c r="C35" s="12" t="s">
        <v>26</v>
      </c>
      <c r="D35" s="12" t="s">
        <v>5</v>
      </c>
      <c r="E35" s="12">
        <v>5</v>
      </c>
      <c r="F35" s="12">
        <v>20000</v>
      </c>
      <c r="G35" s="12">
        <f t="shared" si="0"/>
        <v>100000</v>
      </c>
    </row>
    <row r="36" spans="1:7" ht="30">
      <c r="A36" s="11">
        <v>45330</v>
      </c>
      <c r="B36" s="12" t="s">
        <v>16</v>
      </c>
      <c r="C36" s="12" t="s">
        <v>28</v>
      </c>
      <c r="D36" s="12" t="s">
        <v>4</v>
      </c>
      <c r="E36" s="12">
        <v>15</v>
      </c>
      <c r="F36" s="12">
        <v>30000</v>
      </c>
      <c r="G36" s="12">
        <f t="shared" si="0"/>
        <v>450000</v>
      </c>
    </row>
    <row r="37" spans="1:7" ht="30">
      <c r="A37" s="11">
        <v>45331</v>
      </c>
      <c r="B37" s="12" t="s">
        <v>23</v>
      </c>
      <c r="C37" s="12" t="s">
        <v>22</v>
      </c>
      <c r="D37" s="12" t="s">
        <v>3</v>
      </c>
      <c r="E37" s="12">
        <v>7</v>
      </c>
      <c r="F37" s="12">
        <v>70000</v>
      </c>
      <c r="G37" s="12">
        <f t="shared" si="0"/>
        <v>490000</v>
      </c>
    </row>
    <row r="38" spans="1:7" ht="30">
      <c r="A38" s="11">
        <v>45332</v>
      </c>
      <c r="B38" s="12" t="s">
        <v>25</v>
      </c>
      <c r="C38" s="12" t="s">
        <v>24</v>
      </c>
      <c r="D38" s="12" t="s">
        <v>2</v>
      </c>
      <c r="E38" s="12">
        <v>11</v>
      </c>
      <c r="F38" s="12">
        <v>50000</v>
      </c>
      <c r="G38" s="12">
        <f t="shared" si="0"/>
        <v>550000</v>
      </c>
    </row>
    <row r="39" spans="1:7" ht="30">
      <c r="A39" s="11">
        <v>45333</v>
      </c>
      <c r="B39" s="12" t="s">
        <v>27</v>
      </c>
      <c r="C39" s="12" t="s">
        <v>17</v>
      </c>
      <c r="D39" s="12" t="s">
        <v>5</v>
      </c>
      <c r="E39" s="12">
        <v>12</v>
      </c>
      <c r="F39" s="12">
        <v>20000</v>
      </c>
      <c r="G39" s="12">
        <f t="shared" si="0"/>
        <v>240000</v>
      </c>
    </row>
    <row r="40" spans="1:7" ht="30">
      <c r="A40" s="11">
        <v>45334</v>
      </c>
      <c r="B40" s="12" t="s">
        <v>18</v>
      </c>
      <c r="C40" s="12" t="s">
        <v>17</v>
      </c>
      <c r="D40" s="12" t="s">
        <v>4</v>
      </c>
      <c r="E40" s="12">
        <v>10</v>
      </c>
      <c r="F40" s="12">
        <v>30000</v>
      </c>
      <c r="G40" s="12">
        <f t="shared" si="0"/>
        <v>300000</v>
      </c>
    </row>
    <row r="41" spans="1:7" ht="30">
      <c r="A41" s="11">
        <v>45335</v>
      </c>
      <c r="B41" s="12" t="s">
        <v>21</v>
      </c>
      <c r="C41" s="12" t="s">
        <v>19</v>
      </c>
      <c r="D41" s="12" t="s">
        <v>3</v>
      </c>
      <c r="E41" s="12">
        <v>9</v>
      </c>
      <c r="F41" s="12">
        <v>70000</v>
      </c>
      <c r="G41" s="12">
        <f t="shared" si="0"/>
        <v>630000</v>
      </c>
    </row>
    <row r="42" spans="1:7" ht="30">
      <c r="A42" s="11">
        <v>45336</v>
      </c>
      <c r="B42" s="12" t="s">
        <v>23</v>
      </c>
      <c r="C42" s="12" t="s">
        <v>22</v>
      </c>
      <c r="D42" s="12" t="s">
        <v>2</v>
      </c>
      <c r="E42" s="12">
        <v>8</v>
      </c>
      <c r="F42" s="12">
        <v>50000</v>
      </c>
      <c r="G42" s="12">
        <f t="shared" si="0"/>
        <v>400000</v>
      </c>
    </row>
    <row r="43" spans="1:7" ht="30">
      <c r="A43" s="11">
        <v>45337</v>
      </c>
      <c r="B43" s="12" t="s">
        <v>25</v>
      </c>
      <c r="C43" s="12" t="s">
        <v>24</v>
      </c>
      <c r="D43" s="12" t="s">
        <v>5</v>
      </c>
      <c r="E43" s="12">
        <v>11</v>
      </c>
      <c r="F43" s="12">
        <v>20000</v>
      </c>
      <c r="G43" s="12">
        <f t="shared" si="0"/>
        <v>220000</v>
      </c>
    </row>
    <row r="44" spans="1:7" ht="30">
      <c r="A44" s="11">
        <v>45338</v>
      </c>
      <c r="B44" s="12" t="s">
        <v>16</v>
      </c>
      <c r="C44" s="12" t="s">
        <v>26</v>
      </c>
      <c r="D44" s="12" t="s">
        <v>4</v>
      </c>
      <c r="E44" s="12">
        <v>14</v>
      </c>
      <c r="F44" s="12">
        <v>30000</v>
      </c>
      <c r="G44" s="12">
        <f t="shared" si="0"/>
        <v>420000</v>
      </c>
    </row>
    <row r="45" spans="1:7" ht="30">
      <c r="A45" s="11">
        <v>45339</v>
      </c>
      <c r="B45" s="12" t="s">
        <v>18</v>
      </c>
      <c r="C45" s="12" t="s">
        <v>28</v>
      </c>
      <c r="D45" s="12" t="s">
        <v>3</v>
      </c>
      <c r="E45" s="12">
        <v>10</v>
      </c>
      <c r="F45" s="12">
        <v>70000</v>
      </c>
      <c r="G45" s="12">
        <f t="shared" si="0"/>
        <v>700000</v>
      </c>
    </row>
    <row r="46" spans="1:7" ht="30">
      <c r="A46" s="11">
        <v>45340</v>
      </c>
      <c r="B46" s="12" t="s">
        <v>21</v>
      </c>
      <c r="C46" s="12" t="s">
        <v>22</v>
      </c>
      <c r="D46" s="12" t="s">
        <v>2</v>
      </c>
      <c r="E46" s="12">
        <v>9</v>
      </c>
      <c r="F46" s="12">
        <v>50000</v>
      </c>
      <c r="G46" s="12">
        <f t="shared" si="0"/>
        <v>450000</v>
      </c>
    </row>
    <row r="47" spans="1:7" ht="30">
      <c r="A47" s="11">
        <v>45341</v>
      </c>
      <c r="B47" s="12" t="s">
        <v>23</v>
      </c>
      <c r="C47" s="12" t="s">
        <v>24</v>
      </c>
      <c r="D47" s="12" t="s">
        <v>5</v>
      </c>
      <c r="E47" s="12">
        <v>13</v>
      </c>
      <c r="F47" s="12">
        <v>20000</v>
      </c>
      <c r="G47" s="12">
        <f t="shared" si="0"/>
        <v>260000</v>
      </c>
    </row>
    <row r="48" spans="1:7" ht="30">
      <c r="A48" s="11">
        <v>45342</v>
      </c>
      <c r="B48" s="12" t="s">
        <v>25</v>
      </c>
      <c r="C48" s="12" t="s">
        <v>26</v>
      </c>
      <c r="D48" s="12" t="s">
        <v>4</v>
      </c>
      <c r="E48" s="12">
        <v>8</v>
      </c>
      <c r="F48" s="12">
        <v>30000</v>
      </c>
      <c r="G48" s="12">
        <f t="shared" si="0"/>
        <v>240000</v>
      </c>
    </row>
    <row r="49" spans="1:7" ht="30">
      <c r="A49" s="11">
        <v>45343</v>
      </c>
      <c r="B49" s="12" t="s">
        <v>27</v>
      </c>
      <c r="C49" s="12" t="s">
        <v>28</v>
      </c>
      <c r="D49" s="12" t="s">
        <v>3</v>
      </c>
      <c r="E49" s="12">
        <v>12</v>
      </c>
      <c r="F49" s="12">
        <v>70000</v>
      </c>
      <c r="G49" s="12">
        <f t="shared" si="0"/>
        <v>840000</v>
      </c>
    </row>
    <row r="50" spans="1:7" ht="30">
      <c r="A50" s="11">
        <v>45344</v>
      </c>
      <c r="B50" s="12" t="s">
        <v>18</v>
      </c>
      <c r="C50" s="12" t="s">
        <v>22</v>
      </c>
      <c r="D50" s="12" t="s">
        <v>2</v>
      </c>
      <c r="E50" s="12">
        <v>7</v>
      </c>
      <c r="F50" s="12">
        <v>50000</v>
      </c>
      <c r="G50" s="12">
        <f t="shared" si="0"/>
        <v>350000</v>
      </c>
    </row>
    <row r="51" spans="1:7" ht="30">
      <c r="A51" s="11">
        <v>45345</v>
      </c>
      <c r="B51" s="12" t="s">
        <v>21</v>
      </c>
      <c r="C51" s="12" t="s">
        <v>24</v>
      </c>
      <c r="D51" s="12" t="s">
        <v>5</v>
      </c>
      <c r="E51" s="12">
        <v>9</v>
      </c>
      <c r="F51" s="12">
        <v>20000</v>
      </c>
      <c r="G51" s="12">
        <f t="shared" si="0"/>
        <v>180000</v>
      </c>
    </row>
    <row r="52" spans="1:7" ht="30">
      <c r="A52" s="11">
        <v>45346</v>
      </c>
      <c r="B52" s="12" t="s">
        <v>16</v>
      </c>
      <c r="C52" s="12" t="s">
        <v>17</v>
      </c>
      <c r="D52" s="12" t="s">
        <v>4</v>
      </c>
      <c r="E52" s="12">
        <v>12</v>
      </c>
      <c r="F52" s="12">
        <v>30000</v>
      </c>
      <c r="G52" s="12">
        <f t="shared" si="0"/>
        <v>360000</v>
      </c>
    </row>
    <row r="53" spans="1:7" ht="30">
      <c r="A53" s="11">
        <v>45347</v>
      </c>
      <c r="B53" s="12" t="s">
        <v>25</v>
      </c>
      <c r="C53" s="12" t="s">
        <v>19</v>
      </c>
      <c r="D53" s="12" t="s">
        <v>3</v>
      </c>
      <c r="E53" s="12">
        <v>5</v>
      </c>
      <c r="F53" s="12">
        <v>70000</v>
      </c>
      <c r="G53" s="12">
        <f t="shared" si="0"/>
        <v>350000</v>
      </c>
    </row>
    <row r="54" spans="1:7" ht="30">
      <c r="A54" s="11">
        <v>45352</v>
      </c>
      <c r="B54" s="12" t="s">
        <v>27</v>
      </c>
      <c r="C54" s="12" t="s">
        <v>17</v>
      </c>
      <c r="D54" s="12" t="s">
        <v>3</v>
      </c>
      <c r="E54" s="12">
        <v>12</v>
      </c>
      <c r="F54" s="12">
        <v>70000</v>
      </c>
      <c r="G54" s="12">
        <f t="shared" si="0"/>
        <v>840000</v>
      </c>
    </row>
    <row r="55" spans="1:7" ht="30">
      <c r="A55" s="11">
        <v>45353</v>
      </c>
      <c r="B55" s="12" t="s">
        <v>18</v>
      </c>
      <c r="C55" s="12" t="s">
        <v>17</v>
      </c>
      <c r="D55" s="12" t="s">
        <v>2</v>
      </c>
      <c r="E55" s="12">
        <v>8</v>
      </c>
      <c r="F55" s="12">
        <v>50000</v>
      </c>
      <c r="G55" s="12">
        <f t="shared" si="0"/>
        <v>400000</v>
      </c>
    </row>
    <row r="56" spans="1:7" ht="30">
      <c r="A56" s="11">
        <v>45354</v>
      </c>
      <c r="B56" s="12" t="s">
        <v>21</v>
      </c>
      <c r="C56" s="12" t="s">
        <v>26</v>
      </c>
      <c r="D56" s="12" t="s">
        <v>5</v>
      </c>
      <c r="E56" s="12">
        <v>7</v>
      </c>
      <c r="F56" s="12">
        <v>20000</v>
      </c>
      <c r="G56" s="12">
        <f t="shared" si="0"/>
        <v>140000</v>
      </c>
    </row>
    <row r="57" spans="1:7" ht="30">
      <c r="A57" s="11">
        <v>45355</v>
      </c>
      <c r="B57" s="12" t="s">
        <v>23</v>
      </c>
      <c r="C57" s="12" t="s">
        <v>28</v>
      </c>
      <c r="D57" s="12" t="s">
        <v>4</v>
      </c>
      <c r="E57" s="12">
        <v>9</v>
      </c>
      <c r="F57" s="12">
        <v>30000</v>
      </c>
      <c r="G57" s="12">
        <f t="shared" si="0"/>
        <v>270000</v>
      </c>
    </row>
    <row r="58" spans="1:7" ht="30">
      <c r="A58" s="11">
        <v>45356</v>
      </c>
      <c r="B58" s="12" t="s">
        <v>25</v>
      </c>
      <c r="C58" s="12" t="s">
        <v>26</v>
      </c>
      <c r="D58" s="12" t="s">
        <v>3</v>
      </c>
      <c r="E58" s="12">
        <v>6</v>
      </c>
      <c r="F58" s="12">
        <v>70000</v>
      </c>
      <c r="G58" s="12">
        <f t="shared" si="0"/>
        <v>420000</v>
      </c>
    </row>
    <row r="59" spans="1:7" ht="30">
      <c r="A59" s="11">
        <v>45357</v>
      </c>
      <c r="B59" s="12" t="s">
        <v>16</v>
      </c>
      <c r="C59" s="12" t="s">
        <v>28</v>
      </c>
      <c r="D59" s="12" t="s">
        <v>2</v>
      </c>
      <c r="E59" s="12">
        <v>10</v>
      </c>
      <c r="F59" s="12">
        <v>50000</v>
      </c>
      <c r="G59" s="12">
        <f t="shared" si="0"/>
        <v>500000</v>
      </c>
    </row>
    <row r="60" spans="1:7" ht="30">
      <c r="A60" s="11">
        <v>45358</v>
      </c>
      <c r="B60" s="12" t="s">
        <v>18</v>
      </c>
      <c r="C60" s="12" t="s">
        <v>22</v>
      </c>
      <c r="D60" s="12" t="s">
        <v>5</v>
      </c>
      <c r="E60" s="12">
        <v>8</v>
      </c>
      <c r="F60" s="12">
        <v>20000</v>
      </c>
      <c r="G60" s="12">
        <f t="shared" si="0"/>
        <v>160000</v>
      </c>
    </row>
    <row r="61" spans="1:7" ht="30">
      <c r="A61" s="11">
        <v>45359</v>
      </c>
      <c r="B61" s="12" t="s">
        <v>16</v>
      </c>
      <c r="C61" s="12" t="s">
        <v>24</v>
      </c>
      <c r="D61" s="12" t="s">
        <v>4</v>
      </c>
      <c r="E61" s="12">
        <v>13</v>
      </c>
      <c r="F61" s="12">
        <v>30000</v>
      </c>
      <c r="G61" s="12">
        <f t="shared" si="0"/>
        <v>390000</v>
      </c>
    </row>
    <row r="62" spans="1:7" ht="30">
      <c r="A62" s="11">
        <v>45360</v>
      </c>
      <c r="B62" s="12" t="s">
        <v>23</v>
      </c>
      <c r="C62" s="12" t="s">
        <v>17</v>
      </c>
      <c r="D62" s="12" t="s">
        <v>3</v>
      </c>
      <c r="E62" s="12">
        <v>9</v>
      </c>
      <c r="F62" s="12">
        <v>70000</v>
      </c>
      <c r="G62" s="12">
        <f t="shared" si="0"/>
        <v>630000</v>
      </c>
    </row>
    <row r="63" spans="1:7" ht="30">
      <c r="A63" s="11">
        <v>45361</v>
      </c>
      <c r="B63" s="12" t="s">
        <v>25</v>
      </c>
      <c r="C63" s="12" t="s">
        <v>22</v>
      </c>
      <c r="D63" s="12" t="s">
        <v>2</v>
      </c>
      <c r="E63" s="12">
        <v>5</v>
      </c>
      <c r="F63" s="12">
        <v>50000</v>
      </c>
      <c r="G63" s="12">
        <f t="shared" si="0"/>
        <v>250000</v>
      </c>
    </row>
    <row r="64" spans="1:7" ht="30">
      <c r="A64" s="11">
        <v>45362</v>
      </c>
      <c r="B64" s="12" t="s">
        <v>27</v>
      </c>
      <c r="C64" s="12" t="s">
        <v>19</v>
      </c>
      <c r="D64" s="12" t="s">
        <v>5</v>
      </c>
      <c r="E64" s="12">
        <v>11</v>
      </c>
      <c r="F64" s="12">
        <v>20000</v>
      </c>
      <c r="G64" s="12">
        <f t="shared" si="0"/>
        <v>220000</v>
      </c>
    </row>
    <row r="65" spans="1:7" ht="30">
      <c r="A65" s="11">
        <v>45363</v>
      </c>
      <c r="B65" s="12" t="s">
        <v>18</v>
      </c>
      <c r="C65" s="12" t="s">
        <v>22</v>
      </c>
      <c r="D65" s="12" t="s">
        <v>4</v>
      </c>
      <c r="E65" s="12">
        <v>14</v>
      </c>
      <c r="F65" s="12">
        <v>30000</v>
      </c>
      <c r="G65" s="12">
        <f t="shared" si="0"/>
        <v>420000</v>
      </c>
    </row>
    <row r="66" spans="1:7" ht="30">
      <c r="A66" s="11">
        <v>45364</v>
      </c>
      <c r="B66" s="12" t="s">
        <v>21</v>
      </c>
      <c r="C66" s="12" t="s">
        <v>24</v>
      </c>
      <c r="D66" s="12" t="s">
        <v>3</v>
      </c>
      <c r="E66" s="12">
        <v>10</v>
      </c>
      <c r="F66" s="12">
        <v>70000</v>
      </c>
      <c r="G66" s="12">
        <f t="shared" si="0"/>
        <v>700000</v>
      </c>
    </row>
    <row r="67" spans="1:7" ht="30">
      <c r="A67" s="11">
        <v>45365</v>
      </c>
      <c r="B67" s="12" t="s">
        <v>23</v>
      </c>
      <c r="C67" s="12" t="s">
        <v>26</v>
      </c>
      <c r="D67" s="12" t="s">
        <v>2</v>
      </c>
      <c r="E67" s="12">
        <v>6</v>
      </c>
      <c r="F67" s="12">
        <v>50000</v>
      </c>
      <c r="G67" s="12">
        <f t="shared" si="0"/>
        <v>300000</v>
      </c>
    </row>
    <row r="68" spans="1:7" ht="30">
      <c r="A68" s="11">
        <v>45366</v>
      </c>
      <c r="B68" s="12" t="s">
        <v>16</v>
      </c>
      <c r="C68" s="12" t="s">
        <v>28</v>
      </c>
      <c r="D68" s="12" t="s">
        <v>5</v>
      </c>
      <c r="E68" s="12">
        <v>8</v>
      </c>
      <c r="F68" s="12">
        <v>20000</v>
      </c>
      <c r="G68" s="12">
        <f t="shared" si="0"/>
        <v>160000</v>
      </c>
    </row>
    <row r="69" spans="1:7" ht="30">
      <c r="A69" s="11">
        <v>45367</v>
      </c>
      <c r="B69" s="12" t="s">
        <v>27</v>
      </c>
      <c r="C69" s="12" t="s">
        <v>22</v>
      </c>
      <c r="D69" s="12" t="s">
        <v>4</v>
      </c>
      <c r="E69" s="12">
        <v>12</v>
      </c>
      <c r="F69" s="12">
        <v>30000</v>
      </c>
      <c r="G69" s="12">
        <f t="shared" ref="G69:G79" si="3">E69*F69</f>
        <v>360000</v>
      </c>
    </row>
    <row r="70" spans="1:7" ht="30">
      <c r="A70" s="11">
        <v>45368</v>
      </c>
      <c r="B70" s="12" t="s">
        <v>18</v>
      </c>
      <c r="C70" s="12" t="s">
        <v>24</v>
      </c>
      <c r="D70" s="12" t="s">
        <v>3</v>
      </c>
      <c r="E70" s="12">
        <v>9</v>
      </c>
      <c r="F70" s="12">
        <v>70000</v>
      </c>
      <c r="G70" s="12">
        <f t="shared" si="3"/>
        <v>630000</v>
      </c>
    </row>
    <row r="71" spans="1:7" ht="30">
      <c r="A71" s="11">
        <v>45369</v>
      </c>
      <c r="B71" s="12" t="s">
        <v>16</v>
      </c>
      <c r="C71" s="12" t="s">
        <v>19</v>
      </c>
      <c r="D71" s="12" t="s">
        <v>2</v>
      </c>
      <c r="E71" s="12">
        <v>7</v>
      </c>
      <c r="F71" s="12">
        <v>50000</v>
      </c>
      <c r="G71" s="12">
        <f t="shared" si="3"/>
        <v>350000</v>
      </c>
    </row>
    <row r="72" spans="1:7" ht="30">
      <c r="A72" s="11">
        <v>45370</v>
      </c>
      <c r="B72" s="12" t="s">
        <v>23</v>
      </c>
      <c r="C72" s="12" t="s">
        <v>22</v>
      </c>
      <c r="D72" s="12" t="s">
        <v>5</v>
      </c>
      <c r="E72" s="12">
        <v>14</v>
      </c>
      <c r="F72" s="12">
        <v>20000</v>
      </c>
      <c r="G72" s="12">
        <f t="shared" si="3"/>
        <v>280000</v>
      </c>
    </row>
    <row r="73" spans="1:7" ht="30">
      <c r="A73" s="11">
        <v>45371</v>
      </c>
      <c r="B73" s="12" t="s">
        <v>25</v>
      </c>
      <c r="C73" s="12" t="s">
        <v>24</v>
      </c>
      <c r="D73" s="12" t="s">
        <v>4</v>
      </c>
      <c r="E73" s="12">
        <v>8</v>
      </c>
      <c r="F73" s="12">
        <v>30000</v>
      </c>
      <c r="G73" s="12">
        <f t="shared" si="3"/>
        <v>240000</v>
      </c>
    </row>
    <row r="74" spans="1:7" ht="30">
      <c r="A74" s="11">
        <v>45372</v>
      </c>
      <c r="B74" s="12" t="s">
        <v>27</v>
      </c>
      <c r="C74" s="12" t="s">
        <v>26</v>
      </c>
      <c r="D74" s="12" t="s">
        <v>3</v>
      </c>
      <c r="E74" s="12">
        <v>11</v>
      </c>
      <c r="F74" s="12">
        <v>70000</v>
      </c>
      <c r="G74" s="12">
        <f t="shared" si="3"/>
        <v>770000</v>
      </c>
    </row>
    <row r="75" spans="1:7" ht="30">
      <c r="A75" s="11">
        <v>45373</v>
      </c>
      <c r="B75" s="12" t="s">
        <v>16</v>
      </c>
      <c r="C75" s="12" t="s">
        <v>28</v>
      </c>
      <c r="D75" s="12" t="s">
        <v>2</v>
      </c>
      <c r="E75" s="12">
        <v>5</v>
      </c>
      <c r="F75" s="12">
        <v>50000</v>
      </c>
      <c r="G75" s="12">
        <f t="shared" si="3"/>
        <v>250000</v>
      </c>
    </row>
    <row r="76" spans="1:7" ht="30">
      <c r="A76" s="11">
        <v>45374</v>
      </c>
      <c r="B76" s="12" t="s">
        <v>21</v>
      </c>
      <c r="C76" s="12" t="s">
        <v>22</v>
      </c>
      <c r="D76" s="12" t="s">
        <v>5</v>
      </c>
      <c r="E76" s="12">
        <v>10</v>
      </c>
      <c r="F76" s="12">
        <v>20000</v>
      </c>
      <c r="G76" s="12">
        <f t="shared" si="3"/>
        <v>200000</v>
      </c>
    </row>
    <row r="77" spans="1:7" ht="30">
      <c r="A77" s="11">
        <v>45375</v>
      </c>
      <c r="B77" s="12" t="s">
        <v>23</v>
      </c>
      <c r="C77" s="12" t="s">
        <v>24</v>
      </c>
      <c r="D77" s="12" t="s">
        <v>4</v>
      </c>
      <c r="E77" s="12">
        <v>9</v>
      </c>
      <c r="F77" s="12">
        <v>30000</v>
      </c>
      <c r="G77" s="12">
        <f t="shared" si="3"/>
        <v>270000</v>
      </c>
    </row>
    <row r="78" spans="1:7" ht="30">
      <c r="A78" s="11">
        <v>45376</v>
      </c>
      <c r="B78" s="12" t="s">
        <v>25</v>
      </c>
      <c r="C78" s="12" t="s">
        <v>28</v>
      </c>
      <c r="D78" s="12" t="s">
        <v>3</v>
      </c>
      <c r="E78" s="12">
        <v>10</v>
      </c>
      <c r="F78" s="12">
        <v>70000</v>
      </c>
      <c r="G78" s="12">
        <f t="shared" si="3"/>
        <v>700000</v>
      </c>
    </row>
    <row r="79" spans="1:7" ht="30">
      <c r="A79" s="11">
        <v>45381</v>
      </c>
      <c r="B79" s="12" t="s">
        <v>16</v>
      </c>
      <c r="C79" s="12" t="s">
        <v>24</v>
      </c>
      <c r="D79" s="12" t="s">
        <v>4</v>
      </c>
      <c r="E79" s="12">
        <v>5</v>
      </c>
      <c r="F79" s="12">
        <v>30000</v>
      </c>
      <c r="G79" s="12">
        <f t="shared" si="3"/>
        <v>150000</v>
      </c>
    </row>
  </sheetData>
  <sortState ref="I7:N12">
    <sortCondition ref="I7:I12"/>
  </sortState>
  <mergeCells count="6">
    <mergeCell ref="A1:G2"/>
    <mergeCell ref="I4:N4"/>
    <mergeCell ref="I5:N5"/>
    <mergeCell ref="L16:M16"/>
    <mergeCell ref="L17:M17"/>
    <mergeCell ref="N21:O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abSelected="1" zoomScale="80" zoomScaleNormal="80" workbookViewId="0">
      <selection activeCell="N19" sqref="N19"/>
    </sheetView>
  </sheetViews>
  <sheetFormatPr defaultColWidth="9" defaultRowHeight="15"/>
  <cols>
    <col min="1" max="1" width="16.85546875" customWidth="1"/>
    <col min="2" max="2" width="19" customWidth="1"/>
    <col min="3" max="3" width="8.7109375" customWidth="1"/>
    <col min="4" max="4" width="9.5703125" customWidth="1"/>
    <col min="5" max="5" width="8" customWidth="1"/>
    <col min="7" max="7" width="16.85546875" customWidth="1"/>
    <col min="8" max="8" width="7" customWidth="1"/>
    <col min="9" max="9" width="6.5703125" customWidth="1"/>
    <col min="10" max="10" width="16.85546875" customWidth="1"/>
    <col min="11" max="11" width="19" customWidth="1"/>
    <col min="12" max="12" width="9" customWidth="1"/>
    <col min="13" max="13" width="9.5703125" customWidth="1"/>
    <col min="14" max="14" width="8.42578125" customWidth="1"/>
  </cols>
  <sheetData>
    <row r="1" spans="1:14">
      <c r="A1" s="66" t="s">
        <v>7</v>
      </c>
      <c r="B1" s="66"/>
      <c r="C1" s="66"/>
      <c r="D1" s="66"/>
      <c r="E1" s="66"/>
      <c r="F1" s="66"/>
      <c r="G1" s="66"/>
      <c r="J1" s="76"/>
      <c r="K1" s="76"/>
      <c r="L1" s="76"/>
      <c r="M1" s="76"/>
    </row>
    <row r="2" spans="1:14">
      <c r="A2" s="66"/>
      <c r="B2" s="66"/>
      <c r="C2" s="66"/>
      <c r="D2" s="66"/>
      <c r="E2" s="66"/>
      <c r="F2" s="66"/>
      <c r="G2" s="66"/>
    </row>
    <row r="3" spans="1:14" ht="4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13</v>
      </c>
      <c r="F3" s="10" t="s">
        <v>14</v>
      </c>
      <c r="G3" s="10" t="s">
        <v>15</v>
      </c>
      <c r="J3" s="77" t="s">
        <v>32</v>
      </c>
      <c r="K3" s="77"/>
      <c r="L3" s="77"/>
      <c r="M3" s="77"/>
      <c r="N3" s="77"/>
    </row>
    <row r="4" spans="1:14" ht="30">
      <c r="A4" s="11">
        <v>45296</v>
      </c>
      <c r="B4" s="12" t="s">
        <v>16</v>
      </c>
      <c r="C4" s="12" t="s">
        <v>17</v>
      </c>
      <c r="D4" s="12" t="s">
        <v>3</v>
      </c>
      <c r="E4" s="12">
        <v>5</v>
      </c>
      <c r="F4" s="12">
        <v>70000</v>
      </c>
      <c r="G4" s="12">
        <f>E4*F4</f>
        <v>350000</v>
      </c>
      <c r="J4" s="13" t="s">
        <v>40</v>
      </c>
      <c r="K4" s="13" t="s">
        <v>41</v>
      </c>
      <c r="L4" s="13" t="s">
        <v>13</v>
      </c>
      <c r="M4" s="13" t="s">
        <v>42</v>
      </c>
      <c r="N4" s="13" t="s">
        <v>30</v>
      </c>
    </row>
    <row r="5" spans="1:14" ht="30">
      <c r="A5" s="11">
        <v>45297</v>
      </c>
      <c r="B5" s="12" t="s">
        <v>18</v>
      </c>
      <c r="C5" s="12" t="s">
        <v>19</v>
      </c>
      <c r="D5" s="12" t="s">
        <v>2</v>
      </c>
      <c r="E5" s="12">
        <v>10</v>
      </c>
      <c r="F5" s="12">
        <v>50000</v>
      </c>
      <c r="G5" s="12">
        <f t="shared" ref="G5:G68" si="0">E5*F5</f>
        <v>500000</v>
      </c>
      <c r="J5" s="4" t="s">
        <v>3</v>
      </c>
      <c r="K5" s="4" t="s">
        <v>12</v>
      </c>
      <c r="L5" s="4">
        <v>53</v>
      </c>
      <c r="M5" s="4">
        <v>60000</v>
      </c>
      <c r="N5" s="4">
        <f>L5*M5</f>
        <v>3180000</v>
      </c>
    </row>
    <row r="6" spans="1:14" ht="30">
      <c r="A6" s="11">
        <v>45298</v>
      </c>
      <c r="B6" s="12" t="s">
        <v>21</v>
      </c>
      <c r="C6" s="12" t="s">
        <v>22</v>
      </c>
      <c r="D6" s="12" t="s">
        <v>5</v>
      </c>
      <c r="E6" s="12">
        <v>7</v>
      </c>
      <c r="F6" s="12">
        <v>20000</v>
      </c>
      <c r="G6" s="12">
        <f t="shared" si="0"/>
        <v>140000</v>
      </c>
      <c r="J6" s="4" t="s">
        <v>2</v>
      </c>
      <c r="K6" s="4" t="s">
        <v>12</v>
      </c>
      <c r="L6" s="4">
        <v>48</v>
      </c>
      <c r="M6" s="4">
        <v>45000</v>
      </c>
      <c r="N6" s="4">
        <f t="shared" ref="N6:N8" si="1">L6*M6</f>
        <v>2160000</v>
      </c>
    </row>
    <row r="7" spans="1:14" ht="30">
      <c r="A7" s="11">
        <v>45299</v>
      </c>
      <c r="B7" s="12" t="s">
        <v>23</v>
      </c>
      <c r="C7" s="12" t="s">
        <v>24</v>
      </c>
      <c r="D7" s="12" t="s">
        <v>4</v>
      </c>
      <c r="E7" s="12">
        <v>15</v>
      </c>
      <c r="F7" s="12">
        <v>30000</v>
      </c>
      <c r="G7" s="12">
        <f t="shared" si="0"/>
        <v>450000</v>
      </c>
      <c r="J7" s="4" t="s">
        <v>4</v>
      </c>
      <c r="K7" s="4" t="s">
        <v>12</v>
      </c>
      <c r="L7" s="4">
        <v>56</v>
      </c>
      <c r="M7" s="4">
        <v>26000</v>
      </c>
      <c r="N7" s="4">
        <f t="shared" si="1"/>
        <v>1456000</v>
      </c>
    </row>
    <row r="8" spans="1:14" ht="30">
      <c r="A8" s="11">
        <v>45300</v>
      </c>
      <c r="B8" s="12" t="s">
        <v>25</v>
      </c>
      <c r="C8" s="12" t="s">
        <v>26</v>
      </c>
      <c r="D8" s="12" t="s">
        <v>3</v>
      </c>
      <c r="E8" s="12">
        <v>3</v>
      </c>
      <c r="F8" s="12">
        <v>70000</v>
      </c>
      <c r="G8" s="12">
        <f t="shared" si="0"/>
        <v>210000</v>
      </c>
      <c r="J8" s="4" t="s">
        <v>5</v>
      </c>
      <c r="K8" s="4" t="s">
        <v>12</v>
      </c>
      <c r="L8" s="4">
        <v>48</v>
      </c>
      <c r="M8" s="4">
        <v>17000</v>
      </c>
      <c r="N8" s="4">
        <f t="shared" si="1"/>
        <v>816000</v>
      </c>
    </row>
    <row r="9" spans="1:14" ht="30">
      <c r="A9" s="11">
        <v>45301</v>
      </c>
      <c r="B9" s="12" t="s">
        <v>27</v>
      </c>
      <c r="C9" s="12" t="s">
        <v>28</v>
      </c>
      <c r="D9" s="12" t="s">
        <v>2</v>
      </c>
      <c r="E9" s="12">
        <v>6</v>
      </c>
      <c r="F9" s="12">
        <v>50000</v>
      </c>
      <c r="G9" s="12">
        <f t="shared" si="0"/>
        <v>300000</v>
      </c>
      <c r="J9" s="4" t="s">
        <v>43</v>
      </c>
      <c r="K9" s="4" t="s">
        <v>44</v>
      </c>
      <c r="L9" s="4"/>
      <c r="M9" s="4"/>
      <c r="N9" s="4">
        <v>12000</v>
      </c>
    </row>
    <row r="10" spans="1:14" ht="30">
      <c r="A10" s="11">
        <v>45302</v>
      </c>
      <c r="B10" s="12" t="s">
        <v>18</v>
      </c>
      <c r="C10" s="12" t="s">
        <v>22</v>
      </c>
      <c r="D10" s="12" t="s">
        <v>5</v>
      </c>
      <c r="E10" s="12">
        <v>4</v>
      </c>
      <c r="F10" s="12">
        <v>20000</v>
      </c>
      <c r="G10" s="12">
        <f t="shared" si="0"/>
        <v>80000</v>
      </c>
      <c r="J10" s="4" t="s">
        <v>45</v>
      </c>
      <c r="K10" s="4" t="s">
        <v>46</v>
      </c>
      <c r="L10" s="4"/>
      <c r="M10" s="4"/>
      <c r="N10" s="4">
        <v>5000</v>
      </c>
    </row>
    <row r="11" spans="1:14" ht="30">
      <c r="A11" s="11">
        <v>45303</v>
      </c>
      <c r="B11" s="12" t="s">
        <v>21</v>
      </c>
      <c r="C11" s="12" t="s">
        <v>24</v>
      </c>
      <c r="D11" s="12" t="s">
        <v>4</v>
      </c>
      <c r="E11" s="12">
        <v>10</v>
      </c>
      <c r="F11" s="12">
        <v>30000</v>
      </c>
      <c r="G11" s="12">
        <f t="shared" si="0"/>
        <v>300000</v>
      </c>
      <c r="J11" s="4" t="s">
        <v>47</v>
      </c>
      <c r="K11" s="4" t="s">
        <v>44</v>
      </c>
      <c r="L11" s="4"/>
      <c r="M11" s="4"/>
      <c r="N11" s="4">
        <v>8000</v>
      </c>
    </row>
    <row r="12" spans="1:14" ht="30">
      <c r="A12" s="11">
        <v>45304</v>
      </c>
      <c r="B12" s="12" t="s">
        <v>16</v>
      </c>
      <c r="C12" s="12" t="s">
        <v>17</v>
      </c>
      <c r="D12" s="12" t="s">
        <v>3</v>
      </c>
      <c r="E12" s="12">
        <v>8</v>
      </c>
      <c r="F12" s="12">
        <v>70000</v>
      </c>
      <c r="G12" s="12">
        <f t="shared" si="0"/>
        <v>560000</v>
      </c>
      <c r="J12" s="4" t="s">
        <v>48</v>
      </c>
      <c r="K12" s="4" t="s">
        <v>49</v>
      </c>
      <c r="L12" s="4"/>
      <c r="M12" s="4"/>
      <c r="N12" s="4">
        <v>1500</v>
      </c>
    </row>
    <row r="13" spans="1:14" ht="30">
      <c r="A13" s="11">
        <v>45305</v>
      </c>
      <c r="B13" s="12" t="s">
        <v>25</v>
      </c>
      <c r="C13" s="12" t="s">
        <v>17</v>
      </c>
      <c r="D13" s="12" t="s">
        <v>2</v>
      </c>
      <c r="E13" s="12">
        <v>12</v>
      </c>
      <c r="F13" s="12">
        <v>50000</v>
      </c>
      <c r="G13" s="12">
        <f t="shared" si="0"/>
        <v>600000</v>
      </c>
      <c r="J13" s="4" t="s">
        <v>50</v>
      </c>
      <c r="K13" s="4" t="s">
        <v>51</v>
      </c>
      <c r="L13" s="4">
        <v>5</v>
      </c>
      <c r="M13" s="4">
        <v>30000</v>
      </c>
      <c r="N13" s="4">
        <f>L13*M13</f>
        <v>150000</v>
      </c>
    </row>
    <row r="14" spans="1:14" ht="30">
      <c r="A14" s="11">
        <v>45306</v>
      </c>
      <c r="B14" s="12" t="s">
        <v>27</v>
      </c>
      <c r="C14" s="12" t="s">
        <v>19</v>
      </c>
      <c r="D14" s="12" t="s">
        <v>5</v>
      </c>
      <c r="E14" s="12">
        <v>9</v>
      </c>
      <c r="F14" s="12">
        <v>20000</v>
      </c>
      <c r="G14" s="12">
        <f t="shared" si="0"/>
        <v>180000</v>
      </c>
      <c r="J14" s="4" t="s">
        <v>52</v>
      </c>
      <c r="K14" s="4" t="s">
        <v>51</v>
      </c>
      <c r="L14" s="4"/>
      <c r="M14" s="4"/>
      <c r="N14" s="4">
        <v>20000</v>
      </c>
    </row>
    <row r="15" spans="1:14" ht="30">
      <c r="A15" s="11">
        <v>45307</v>
      </c>
      <c r="B15" s="12" t="s">
        <v>18</v>
      </c>
      <c r="C15" s="12" t="s">
        <v>22</v>
      </c>
      <c r="D15" s="12" t="s">
        <v>4</v>
      </c>
      <c r="E15" s="12">
        <v>5</v>
      </c>
      <c r="F15" s="12">
        <v>30000</v>
      </c>
      <c r="G15" s="12">
        <f t="shared" si="0"/>
        <v>150000</v>
      </c>
      <c r="J15" s="4" t="s">
        <v>53</v>
      </c>
      <c r="K15" s="4" t="s">
        <v>49</v>
      </c>
      <c r="L15" s="4"/>
      <c r="M15" s="4"/>
      <c r="N15" s="4">
        <v>2000</v>
      </c>
    </row>
    <row r="16" spans="1:14" ht="30">
      <c r="A16" s="11">
        <v>45308</v>
      </c>
      <c r="B16" s="12" t="s">
        <v>21</v>
      </c>
      <c r="C16" s="12" t="s">
        <v>24</v>
      </c>
      <c r="D16" s="12" t="s">
        <v>3</v>
      </c>
      <c r="E16" s="12">
        <v>11</v>
      </c>
      <c r="F16" s="12">
        <v>70000</v>
      </c>
      <c r="G16" s="12">
        <f t="shared" si="0"/>
        <v>770000</v>
      </c>
      <c r="J16" s="4" t="s">
        <v>54</v>
      </c>
      <c r="K16" s="4" t="s">
        <v>46</v>
      </c>
      <c r="L16" s="4"/>
      <c r="M16" s="4"/>
      <c r="N16" s="4">
        <v>3000</v>
      </c>
    </row>
    <row r="17" spans="1:14" ht="30">
      <c r="A17" s="11">
        <v>45309</v>
      </c>
      <c r="B17" s="12" t="s">
        <v>23</v>
      </c>
      <c r="C17" s="12" t="s">
        <v>26</v>
      </c>
      <c r="D17" s="12" t="s">
        <v>2</v>
      </c>
      <c r="E17" s="12">
        <v>7</v>
      </c>
      <c r="F17" s="12">
        <v>50000</v>
      </c>
      <c r="G17" s="12">
        <f t="shared" si="0"/>
        <v>350000</v>
      </c>
      <c r="J17" s="4" t="s">
        <v>55</v>
      </c>
      <c r="K17" s="4" t="s">
        <v>49</v>
      </c>
      <c r="L17" s="4"/>
      <c r="M17" s="4"/>
      <c r="N17" s="4">
        <v>1000</v>
      </c>
    </row>
    <row r="18" spans="1:14" ht="30">
      <c r="A18" s="11">
        <v>45310</v>
      </c>
      <c r="B18" s="12" t="s">
        <v>25</v>
      </c>
      <c r="C18" s="12" t="s">
        <v>28</v>
      </c>
      <c r="D18" s="12" t="s">
        <v>5</v>
      </c>
      <c r="E18" s="12">
        <v>6</v>
      </c>
      <c r="F18" s="12">
        <v>20000</v>
      </c>
      <c r="G18" s="12">
        <f t="shared" si="0"/>
        <v>120000</v>
      </c>
      <c r="J18" s="4" t="s">
        <v>56</v>
      </c>
      <c r="K18" s="4"/>
      <c r="L18" s="4"/>
      <c r="M18" s="4"/>
      <c r="N18" s="4">
        <v>40000</v>
      </c>
    </row>
    <row r="19" spans="1:14" ht="30">
      <c r="A19" s="11">
        <v>45311</v>
      </c>
      <c r="B19" s="12" t="s">
        <v>27</v>
      </c>
      <c r="C19" s="12" t="s">
        <v>22</v>
      </c>
      <c r="D19" s="12" t="s">
        <v>4</v>
      </c>
      <c r="E19" s="12">
        <v>13</v>
      </c>
      <c r="F19" s="12">
        <v>30000</v>
      </c>
      <c r="G19" s="12">
        <f t="shared" si="0"/>
        <v>390000</v>
      </c>
      <c r="K19" s="14"/>
      <c r="L19" s="15"/>
      <c r="M19" s="16" t="s">
        <v>57</v>
      </c>
      <c r="N19" s="17">
        <f>SUM(N4:N18)</f>
        <v>7854500</v>
      </c>
    </row>
    <row r="20" spans="1:14" ht="30">
      <c r="A20" s="11">
        <v>45312</v>
      </c>
      <c r="B20" s="12" t="s">
        <v>16</v>
      </c>
      <c r="C20" s="12" t="s">
        <v>24</v>
      </c>
      <c r="D20" s="12" t="s">
        <v>3</v>
      </c>
      <c r="E20" s="12">
        <v>9</v>
      </c>
      <c r="F20" s="12">
        <v>70000</v>
      </c>
      <c r="G20" s="12">
        <f t="shared" si="0"/>
        <v>630000</v>
      </c>
    </row>
    <row r="21" spans="1:14" ht="30">
      <c r="A21" s="11">
        <v>45313</v>
      </c>
      <c r="B21" s="12" t="s">
        <v>21</v>
      </c>
      <c r="C21" s="12" t="s">
        <v>26</v>
      </c>
      <c r="D21" s="12" t="s">
        <v>2</v>
      </c>
      <c r="E21" s="12">
        <v>8</v>
      </c>
      <c r="F21" s="12">
        <v>50000</v>
      </c>
      <c r="G21" s="12">
        <f t="shared" si="0"/>
        <v>400000</v>
      </c>
    </row>
    <row r="22" spans="1:14" ht="30">
      <c r="A22" s="11">
        <v>45314</v>
      </c>
      <c r="B22" s="12" t="s">
        <v>23</v>
      </c>
      <c r="C22" s="12" t="s">
        <v>28</v>
      </c>
      <c r="D22" s="12" t="s">
        <v>5</v>
      </c>
      <c r="E22" s="12">
        <v>14</v>
      </c>
      <c r="F22" s="12">
        <v>20000</v>
      </c>
      <c r="G22" s="12">
        <f t="shared" si="0"/>
        <v>280000</v>
      </c>
      <c r="J22" s="78" t="s">
        <v>58</v>
      </c>
      <c r="K22" s="79"/>
      <c r="L22" s="79"/>
      <c r="M22" s="79"/>
      <c r="N22" s="80"/>
    </row>
    <row r="23" spans="1:14" ht="30">
      <c r="A23" s="11">
        <v>45315</v>
      </c>
      <c r="B23" s="12" t="s">
        <v>25</v>
      </c>
      <c r="C23" s="12" t="s">
        <v>22</v>
      </c>
      <c r="D23" s="12" t="s">
        <v>4</v>
      </c>
      <c r="E23" s="12">
        <v>7</v>
      </c>
      <c r="F23" s="12">
        <v>30000</v>
      </c>
      <c r="G23" s="12">
        <f t="shared" si="0"/>
        <v>210000</v>
      </c>
      <c r="J23" s="13" t="s">
        <v>40</v>
      </c>
      <c r="K23" s="13" t="s">
        <v>41</v>
      </c>
      <c r="L23" s="13" t="s">
        <v>13</v>
      </c>
      <c r="M23" s="13" t="s">
        <v>42</v>
      </c>
      <c r="N23" s="13" t="s">
        <v>30</v>
      </c>
    </row>
    <row r="24" spans="1:14" ht="30">
      <c r="A24" s="11">
        <v>45316</v>
      </c>
      <c r="B24" s="12" t="s">
        <v>27</v>
      </c>
      <c r="C24" s="12" t="s">
        <v>24</v>
      </c>
      <c r="D24" s="12" t="s">
        <v>3</v>
      </c>
      <c r="E24" s="12">
        <v>10</v>
      </c>
      <c r="F24" s="12">
        <v>70000</v>
      </c>
      <c r="G24" s="12">
        <f t="shared" si="0"/>
        <v>700000</v>
      </c>
      <c r="J24" s="4" t="s">
        <v>3</v>
      </c>
      <c r="K24" s="4" t="s">
        <v>12</v>
      </c>
      <c r="L24" s="4">
        <v>55</v>
      </c>
      <c r="M24" s="4">
        <v>60000</v>
      </c>
      <c r="N24" s="4">
        <f>L24*M24</f>
        <v>3300000</v>
      </c>
    </row>
    <row r="25" spans="1:14" ht="30">
      <c r="A25" s="11">
        <v>45317</v>
      </c>
      <c r="B25" s="12" t="s">
        <v>18</v>
      </c>
      <c r="C25" s="12" t="s">
        <v>17</v>
      </c>
      <c r="D25" s="12" t="s">
        <v>2</v>
      </c>
      <c r="E25" s="12">
        <v>5</v>
      </c>
      <c r="F25" s="12">
        <v>50000</v>
      </c>
      <c r="G25" s="12">
        <f t="shared" si="0"/>
        <v>250000</v>
      </c>
      <c r="J25" s="4" t="s">
        <v>2</v>
      </c>
      <c r="K25" s="4" t="s">
        <v>12</v>
      </c>
      <c r="L25" s="4">
        <v>50</v>
      </c>
      <c r="M25" s="4">
        <v>45000</v>
      </c>
      <c r="N25" s="4">
        <f t="shared" ref="N25:N27" si="2">L25*M25</f>
        <v>2250000</v>
      </c>
    </row>
    <row r="26" spans="1:14" ht="30">
      <c r="A26" s="11">
        <v>45318</v>
      </c>
      <c r="B26" s="12" t="s">
        <v>16</v>
      </c>
      <c r="C26" s="12" t="s">
        <v>19</v>
      </c>
      <c r="D26" s="12" t="s">
        <v>5</v>
      </c>
      <c r="E26" s="12">
        <v>8</v>
      </c>
      <c r="F26" s="12">
        <v>20000</v>
      </c>
      <c r="G26" s="12">
        <f t="shared" si="0"/>
        <v>160000</v>
      </c>
      <c r="J26" s="4" t="s">
        <v>4</v>
      </c>
      <c r="K26" s="4" t="s">
        <v>12</v>
      </c>
      <c r="L26" s="4">
        <v>79</v>
      </c>
      <c r="M26" s="4">
        <v>26000</v>
      </c>
      <c r="N26" s="4">
        <f t="shared" si="2"/>
        <v>2054000</v>
      </c>
    </row>
    <row r="27" spans="1:14" ht="30">
      <c r="A27" s="11">
        <v>45319</v>
      </c>
      <c r="B27" s="12" t="s">
        <v>23</v>
      </c>
      <c r="C27" s="12" t="s">
        <v>22</v>
      </c>
      <c r="D27" s="12" t="s">
        <v>4</v>
      </c>
      <c r="E27" s="12">
        <v>6</v>
      </c>
      <c r="F27" s="12">
        <v>30000</v>
      </c>
      <c r="G27" s="12">
        <f t="shared" si="0"/>
        <v>180000</v>
      </c>
      <c r="J27" s="4" t="s">
        <v>5</v>
      </c>
      <c r="K27" s="4" t="s">
        <v>12</v>
      </c>
      <c r="L27" s="4">
        <v>60</v>
      </c>
      <c r="M27" s="4">
        <v>17000</v>
      </c>
      <c r="N27" s="4">
        <f t="shared" si="2"/>
        <v>1020000</v>
      </c>
    </row>
    <row r="28" spans="1:14" ht="30">
      <c r="A28" s="11">
        <v>45320</v>
      </c>
      <c r="B28" s="12" t="s">
        <v>25</v>
      </c>
      <c r="C28" s="12" t="s">
        <v>24</v>
      </c>
      <c r="D28" s="12" t="s">
        <v>3</v>
      </c>
      <c r="E28" s="12">
        <v>7</v>
      </c>
      <c r="F28" s="12">
        <v>70000</v>
      </c>
      <c r="G28" s="12">
        <f t="shared" si="0"/>
        <v>490000</v>
      </c>
      <c r="J28" s="4" t="s">
        <v>43</v>
      </c>
      <c r="K28" s="4" t="s">
        <v>44</v>
      </c>
      <c r="L28" s="4"/>
      <c r="M28" s="4"/>
      <c r="N28" s="4">
        <v>12000</v>
      </c>
    </row>
    <row r="29" spans="1:14" ht="30">
      <c r="A29" s="11">
        <v>45323</v>
      </c>
      <c r="B29" s="12" t="s">
        <v>27</v>
      </c>
      <c r="C29" s="12" t="s">
        <v>26</v>
      </c>
      <c r="D29" s="12" t="s">
        <v>3</v>
      </c>
      <c r="E29" s="12">
        <v>8</v>
      </c>
      <c r="F29" s="12">
        <v>70000</v>
      </c>
      <c r="G29" s="12">
        <f t="shared" si="0"/>
        <v>560000</v>
      </c>
      <c r="J29" s="4" t="s">
        <v>45</v>
      </c>
      <c r="K29" s="4" t="s">
        <v>46</v>
      </c>
      <c r="L29" s="4"/>
      <c r="M29" s="4"/>
      <c r="N29" s="4">
        <v>8000</v>
      </c>
    </row>
    <row r="30" spans="1:14" ht="30">
      <c r="A30" s="11">
        <v>45324</v>
      </c>
      <c r="B30" s="12" t="s">
        <v>18</v>
      </c>
      <c r="C30" s="12" t="s">
        <v>28</v>
      </c>
      <c r="D30" s="12" t="s">
        <v>2</v>
      </c>
      <c r="E30" s="12">
        <v>6</v>
      </c>
      <c r="F30" s="12">
        <v>50000</v>
      </c>
      <c r="G30" s="12">
        <f t="shared" si="0"/>
        <v>300000</v>
      </c>
      <c r="J30" s="4" t="s">
        <v>47</v>
      </c>
      <c r="K30" s="4" t="s">
        <v>44</v>
      </c>
      <c r="L30" s="4"/>
      <c r="M30" s="4"/>
      <c r="N30" s="4">
        <v>8000</v>
      </c>
    </row>
    <row r="31" spans="1:14" ht="30">
      <c r="A31" s="11">
        <v>45325</v>
      </c>
      <c r="B31" s="12" t="s">
        <v>21</v>
      </c>
      <c r="C31" s="12" t="s">
        <v>22</v>
      </c>
      <c r="D31" s="12" t="s">
        <v>5</v>
      </c>
      <c r="E31" s="12">
        <v>10</v>
      </c>
      <c r="F31" s="12">
        <v>20000</v>
      </c>
      <c r="G31" s="12">
        <f t="shared" si="0"/>
        <v>200000</v>
      </c>
      <c r="J31" s="4" t="s">
        <v>48</v>
      </c>
      <c r="K31" s="4" t="s">
        <v>49</v>
      </c>
      <c r="L31" s="4"/>
      <c r="M31" s="4"/>
      <c r="N31" s="4">
        <v>1500</v>
      </c>
    </row>
    <row r="32" spans="1:14" ht="30">
      <c r="A32" s="11">
        <v>45326</v>
      </c>
      <c r="B32" s="12" t="s">
        <v>23</v>
      </c>
      <c r="C32" s="12" t="s">
        <v>17</v>
      </c>
      <c r="D32" s="12" t="s">
        <v>4</v>
      </c>
      <c r="E32" s="12">
        <v>20</v>
      </c>
      <c r="F32" s="12">
        <v>30000</v>
      </c>
      <c r="G32" s="12">
        <f t="shared" si="0"/>
        <v>600000</v>
      </c>
      <c r="J32" s="4" t="s">
        <v>50</v>
      </c>
      <c r="K32" s="4" t="s">
        <v>51</v>
      </c>
      <c r="L32" s="4">
        <v>5</v>
      </c>
      <c r="M32" s="4">
        <v>30000</v>
      </c>
      <c r="N32" s="4">
        <f>L32*M32</f>
        <v>150000</v>
      </c>
    </row>
    <row r="33" spans="1:14" ht="30">
      <c r="A33" s="11">
        <v>45327</v>
      </c>
      <c r="B33" s="12" t="s">
        <v>16</v>
      </c>
      <c r="C33" s="12" t="s">
        <v>26</v>
      </c>
      <c r="D33" s="12" t="s">
        <v>3</v>
      </c>
      <c r="E33" s="12">
        <v>4</v>
      </c>
      <c r="F33" s="12">
        <v>70000</v>
      </c>
      <c r="G33" s="12">
        <f t="shared" si="0"/>
        <v>280000</v>
      </c>
      <c r="J33" s="4" t="s">
        <v>52</v>
      </c>
      <c r="K33" s="4" t="s">
        <v>51</v>
      </c>
      <c r="L33" s="4"/>
      <c r="M33" s="4"/>
      <c r="N33" s="4">
        <v>20000</v>
      </c>
    </row>
    <row r="34" spans="1:14" ht="30">
      <c r="A34" s="11">
        <v>45328</v>
      </c>
      <c r="B34" s="12" t="s">
        <v>27</v>
      </c>
      <c r="C34" s="12" t="s">
        <v>28</v>
      </c>
      <c r="D34" s="12" t="s">
        <v>2</v>
      </c>
      <c r="E34" s="12">
        <v>9</v>
      </c>
      <c r="F34" s="12">
        <v>50000</v>
      </c>
      <c r="G34" s="12">
        <f t="shared" si="0"/>
        <v>450000</v>
      </c>
      <c r="J34" s="4" t="s">
        <v>53</v>
      </c>
      <c r="K34" s="4" t="s">
        <v>49</v>
      </c>
      <c r="L34" s="4"/>
      <c r="M34" s="4"/>
      <c r="N34" s="4">
        <v>3000</v>
      </c>
    </row>
    <row r="35" spans="1:14" ht="30">
      <c r="A35" s="11">
        <v>45329</v>
      </c>
      <c r="B35" s="12" t="s">
        <v>18</v>
      </c>
      <c r="C35" s="12" t="s">
        <v>26</v>
      </c>
      <c r="D35" s="12" t="s">
        <v>5</v>
      </c>
      <c r="E35" s="12">
        <v>5</v>
      </c>
      <c r="F35" s="12">
        <v>20000</v>
      </c>
      <c r="G35" s="12">
        <f t="shared" si="0"/>
        <v>100000</v>
      </c>
      <c r="J35" s="4" t="s">
        <v>54</v>
      </c>
      <c r="K35" s="4" t="s">
        <v>46</v>
      </c>
      <c r="L35" s="4"/>
      <c r="M35" s="4"/>
      <c r="N35" s="4">
        <v>1000</v>
      </c>
    </row>
    <row r="36" spans="1:14" ht="30">
      <c r="A36" s="11">
        <v>45330</v>
      </c>
      <c r="B36" s="12" t="s">
        <v>16</v>
      </c>
      <c r="C36" s="12" t="s">
        <v>28</v>
      </c>
      <c r="D36" s="12" t="s">
        <v>4</v>
      </c>
      <c r="E36" s="12">
        <v>15</v>
      </c>
      <c r="F36" s="12">
        <v>30000</v>
      </c>
      <c r="G36" s="12">
        <f t="shared" si="0"/>
        <v>450000</v>
      </c>
      <c r="J36" s="4" t="s">
        <v>55</v>
      </c>
      <c r="K36" s="4" t="s">
        <v>49</v>
      </c>
      <c r="L36" s="4"/>
      <c r="M36" s="4"/>
      <c r="N36" s="4">
        <v>800</v>
      </c>
    </row>
    <row r="37" spans="1:14" ht="30">
      <c r="A37" s="11">
        <v>45331</v>
      </c>
      <c r="B37" s="12" t="s">
        <v>23</v>
      </c>
      <c r="C37" s="12" t="s">
        <v>22</v>
      </c>
      <c r="D37" s="12" t="s">
        <v>3</v>
      </c>
      <c r="E37" s="12">
        <v>7</v>
      </c>
      <c r="F37" s="12">
        <v>70000</v>
      </c>
      <c r="G37" s="12">
        <f t="shared" si="0"/>
        <v>490000</v>
      </c>
      <c r="J37" s="4" t="s">
        <v>56</v>
      </c>
      <c r="K37" s="4"/>
      <c r="L37" s="4"/>
      <c r="M37" s="4"/>
      <c r="N37" s="4">
        <v>1170000</v>
      </c>
    </row>
    <row r="38" spans="1:14" ht="30">
      <c r="A38" s="11">
        <v>45332</v>
      </c>
      <c r="B38" s="12" t="s">
        <v>25</v>
      </c>
      <c r="C38" s="12" t="s">
        <v>24</v>
      </c>
      <c r="D38" s="12" t="s">
        <v>2</v>
      </c>
      <c r="E38" s="12">
        <v>11</v>
      </c>
      <c r="F38" s="12">
        <v>50000</v>
      </c>
      <c r="G38" s="12">
        <f t="shared" si="0"/>
        <v>550000</v>
      </c>
      <c r="K38" s="14"/>
      <c r="L38" s="15"/>
      <c r="M38" s="16" t="s">
        <v>57</v>
      </c>
      <c r="N38" s="17">
        <f>SUM(N23:N37)</f>
        <v>9998300</v>
      </c>
    </row>
    <row r="39" spans="1:14" ht="30">
      <c r="A39" s="11">
        <v>45333</v>
      </c>
      <c r="B39" s="12" t="s">
        <v>27</v>
      </c>
      <c r="C39" s="12" t="s">
        <v>17</v>
      </c>
      <c r="D39" s="12" t="s">
        <v>5</v>
      </c>
      <c r="E39" s="12">
        <v>12</v>
      </c>
      <c r="F39" s="12">
        <v>20000</v>
      </c>
      <c r="G39" s="12">
        <f t="shared" si="0"/>
        <v>240000</v>
      </c>
    </row>
    <row r="40" spans="1:14" ht="30">
      <c r="A40" s="11">
        <v>45334</v>
      </c>
      <c r="B40" s="12" t="s">
        <v>18</v>
      </c>
      <c r="C40" s="12" t="s">
        <v>17</v>
      </c>
      <c r="D40" s="12" t="s">
        <v>4</v>
      </c>
      <c r="E40" s="12">
        <v>10</v>
      </c>
      <c r="F40" s="12">
        <v>30000</v>
      </c>
      <c r="G40" s="12">
        <f t="shared" si="0"/>
        <v>300000</v>
      </c>
    </row>
    <row r="41" spans="1:14" ht="30">
      <c r="A41" s="11">
        <v>45335</v>
      </c>
      <c r="B41" s="12" t="s">
        <v>21</v>
      </c>
      <c r="C41" s="12" t="s">
        <v>19</v>
      </c>
      <c r="D41" s="12" t="s">
        <v>3</v>
      </c>
      <c r="E41" s="12">
        <v>9</v>
      </c>
      <c r="F41" s="12">
        <v>70000</v>
      </c>
      <c r="G41" s="12">
        <f t="shared" si="0"/>
        <v>630000</v>
      </c>
      <c r="J41" s="78" t="s">
        <v>59</v>
      </c>
      <c r="K41" s="79"/>
      <c r="L41" s="79"/>
      <c r="M41" s="79"/>
      <c r="N41" s="80"/>
    </row>
    <row r="42" spans="1:14" ht="30">
      <c r="A42" s="11">
        <v>45336</v>
      </c>
      <c r="B42" s="12" t="s">
        <v>23</v>
      </c>
      <c r="C42" s="12" t="s">
        <v>22</v>
      </c>
      <c r="D42" s="12" t="s">
        <v>2</v>
      </c>
      <c r="E42" s="12">
        <v>8</v>
      </c>
      <c r="F42" s="12">
        <v>50000</v>
      </c>
      <c r="G42" s="12">
        <f t="shared" si="0"/>
        <v>400000</v>
      </c>
      <c r="J42" s="13" t="s">
        <v>40</v>
      </c>
      <c r="K42" s="13" t="s">
        <v>41</v>
      </c>
      <c r="L42" s="13" t="s">
        <v>13</v>
      </c>
      <c r="M42" s="13" t="s">
        <v>42</v>
      </c>
      <c r="N42" s="13" t="s">
        <v>30</v>
      </c>
    </row>
    <row r="43" spans="1:14" ht="30">
      <c r="A43" s="11">
        <v>45337</v>
      </c>
      <c r="B43" s="12" t="s">
        <v>25</v>
      </c>
      <c r="C43" s="12" t="s">
        <v>24</v>
      </c>
      <c r="D43" s="12" t="s">
        <v>5</v>
      </c>
      <c r="E43" s="12">
        <v>11</v>
      </c>
      <c r="F43" s="12">
        <v>20000</v>
      </c>
      <c r="G43" s="12">
        <f t="shared" si="0"/>
        <v>220000</v>
      </c>
      <c r="J43" s="4" t="s">
        <v>3</v>
      </c>
      <c r="K43" s="4" t="s">
        <v>12</v>
      </c>
      <c r="L43" s="4">
        <v>67</v>
      </c>
      <c r="M43" s="4">
        <v>60000</v>
      </c>
      <c r="N43" s="4">
        <f>L43*M43</f>
        <v>4020000</v>
      </c>
    </row>
    <row r="44" spans="1:14" ht="30">
      <c r="A44" s="11">
        <v>45338</v>
      </c>
      <c r="B44" s="12" t="s">
        <v>16</v>
      </c>
      <c r="C44" s="12" t="s">
        <v>26</v>
      </c>
      <c r="D44" s="12" t="s">
        <v>4</v>
      </c>
      <c r="E44" s="12">
        <v>14</v>
      </c>
      <c r="F44" s="12">
        <v>30000</v>
      </c>
      <c r="G44" s="12">
        <f t="shared" si="0"/>
        <v>420000</v>
      </c>
      <c r="J44" s="4" t="s">
        <v>2</v>
      </c>
      <c r="K44" s="4" t="s">
        <v>12</v>
      </c>
      <c r="L44" s="4">
        <v>41</v>
      </c>
      <c r="M44" s="4">
        <v>45000</v>
      </c>
      <c r="N44" s="4">
        <f t="shared" ref="N44:N46" si="3">L44*M44</f>
        <v>1845000</v>
      </c>
    </row>
    <row r="45" spans="1:14" ht="30">
      <c r="A45" s="11">
        <v>45339</v>
      </c>
      <c r="B45" s="12" t="s">
        <v>18</v>
      </c>
      <c r="C45" s="12" t="s">
        <v>28</v>
      </c>
      <c r="D45" s="12" t="s">
        <v>3</v>
      </c>
      <c r="E45" s="12">
        <v>10</v>
      </c>
      <c r="F45" s="12">
        <v>70000</v>
      </c>
      <c r="G45" s="12">
        <f t="shared" si="0"/>
        <v>700000</v>
      </c>
      <c r="J45" s="4" t="s">
        <v>4</v>
      </c>
      <c r="K45" s="4" t="s">
        <v>12</v>
      </c>
      <c r="L45" s="4">
        <v>70</v>
      </c>
      <c r="M45" s="4">
        <v>26000</v>
      </c>
      <c r="N45" s="4">
        <f t="shared" si="3"/>
        <v>1820000</v>
      </c>
    </row>
    <row r="46" spans="1:14" ht="30">
      <c r="A46" s="11">
        <v>45340</v>
      </c>
      <c r="B46" s="12" t="s">
        <v>21</v>
      </c>
      <c r="C46" s="12" t="s">
        <v>22</v>
      </c>
      <c r="D46" s="12" t="s">
        <v>2</v>
      </c>
      <c r="E46" s="12">
        <v>9</v>
      </c>
      <c r="F46" s="12">
        <v>50000</v>
      </c>
      <c r="G46" s="12">
        <f t="shared" si="0"/>
        <v>450000</v>
      </c>
      <c r="J46" s="4" t="s">
        <v>5</v>
      </c>
      <c r="K46" s="4" t="s">
        <v>12</v>
      </c>
      <c r="L46" s="4">
        <v>58</v>
      </c>
      <c r="M46" s="4">
        <v>17000</v>
      </c>
      <c r="N46" s="4">
        <f t="shared" si="3"/>
        <v>986000</v>
      </c>
    </row>
    <row r="47" spans="1:14" ht="30">
      <c r="A47" s="11">
        <v>45341</v>
      </c>
      <c r="B47" s="12" t="s">
        <v>23</v>
      </c>
      <c r="C47" s="12" t="s">
        <v>24</v>
      </c>
      <c r="D47" s="12" t="s">
        <v>5</v>
      </c>
      <c r="E47" s="12">
        <v>13</v>
      </c>
      <c r="F47" s="12">
        <v>20000</v>
      </c>
      <c r="G47" s="12">
        <f t="shared" si="0"/>
        <v>260000</v>
      </c>
      <c r="J47" s="4" t="s">
        <v>43</v>
      </c>
      <c r="K47" s="4" t="s">
        <v>44</v>
      </c>
      <c r="L47" s="4"/>
      <c r="M47" s="4"/>
      <c r="N47" s="4">
        <v>13000</v>
      </c>
    </row>
    <row r="48" spans="1:14" ht="30">
      <c r="A48" s="11">
        <v>45342</v>
      </c>
      <c r="B48" s="12" t="s">
        <v>25</v>
      </c>
      <c r="C48" s="12" t="s">
        <v>26</v>
      </c>
      <c r="D48" s="12" t="s">
        <v>4</v>
      </c>
      <c r="E48" s="12">
        <v>8</v>
      </c>
      <c r="F48" s="12">
        <v>30000</v>
      </c>
      <c r="G48" s="12">
        <f t="shared" si="0"/>
        <v>240000</v>
      </c>
      <c r="J48" s="4" t="s">
        <v>45</v>
      </c>
      <c r="K48" s="4" t="s">
        <v>46</v>
      </c>
      <c r="L48" s="4"/>
      <c r="M48" s="4"/>
      <c r="N48" s="4">
        <v>2000</v>
      </c>
    </row>
    <row r="49" spans="1:15" ht="30">
      <c r="A49" s="11">
        <v>45343</v>
      </c>
      <c r="B49" s="12" t="s">
        <v>27</v>
      </c>
      <c r="C49" s="12" t="s">
        <v>28</v>
      </c>
      <c r="D49" s="12" t="s">
        <v>3</v>
      </c>
      <c r="E49" s="12">
        <v>12</v>
      </c>
      <c r="F49" s="12">
        <v>70000</v>
      </c>
      <c r="G49" s="12">
        <f t="shared" si="0"/>
        <v>840000</v>
      </c>
      <c r="J49" s="4" t="s">
        <v>47</v>
      </c>
      <c r="K49" s="4" t="s">
        <v>44</v>
      </c>
      <c r="L49" s="4"/>
      <c r="M49" s="4"/>
      <c r="N49" s="4">
        <v>8000</v>
      </c>
    </row>
    <row r="50" spans="1:15" ht="30">
      <c r="A50" s="11">
        <v>45344</v>
      </c>
      <c r="B50" s="12" t="s">
        <v>18</v>
      </c>
      <c r="C50" s="12" t="s">
        <v>22</v>
      </c>
      <c r="D50" s="12" t="s">
        <v>2</v>
      </c>
      <c r="E50" s="12">
        <v>7</v>
      </c>
      <c r="F50" s="12">
        <v>50000</v>
      </c>
      <c r="G50" s="12">
        <f t="shared" si="0"/>
        <v>350000</v>
      </c>
      <c r="J50" s="4" t="s">
        <v>48</v>
      </c>
      <c r="K50" s="4" t="s">
        <v>49</v>
      </c>
      <c r="L50" s="4"/>
      <c r="M50" s="4"/>
      <c r="N50" s="4">
        <v>1500</v>
      </c>
    </row>
    <row r="51" spans="1:15" ht="30">
      <c r="A51" s="11">
        <v>45345</v>
      </c>
      <c r="B51" s="12" t="s">
        <v>21</v>
      </c>
      <c r="C51" s="12" t="s">
        <v>24</v>
      </c>
      <c r="D51" s="12" t="s">
        <v>5</v>
      </c>
      <c r="E51" s="12">
        <v>9</v>
      </c>
      <c r="F51" s="12">
        <v>20000</v>
      </c>
      <c r="G51" s="12">
        <f t="shared" si="0"/>
        <v>180000</v>
      </c>
      <c r="J51" s="4" t="s">
        <v>50</v>
      </c>
      <c r="K51" s="4" t="s">
        <v>51</v>
      </c>
      <c r="L51" s="4">
        <v>5</v>
      </c>
      <c r="M51" s="4">
        <v>30000</v>
      </c>
      <c r="N51" s="4">
        <f>L51*M51</f>
        <v>150000</v>
      </c>
    </row>
    <row r="52" spans="1:15" ht="30">
      <c r="A52" s="11">
        <v>45346</v>
      </c>
      <c r="B52" s="12" t="s">
        <v>16</v>
      </c>
      <c r="C52" s="12" t="s">
        <v>17</v>
      </c>
      <c r="D52" s="12" t="s">
        <v>4</v>
      </c>
      <c r="E52" s="12">
        <v>12</v>
      </c>
      <c r="F52" s="12">
        <v>30000</v>
      </c>
      <c r="G52" s="12">
        <f t="shared" si="0"/>
        <v>360000</v>
      </c>
      <c r="J52" s="4" t="s">
        <v>52</v>
      </c>
      <c r="K52" s="4" t="s">
        <v>51</v>
      </c>
      <c r="L52" s="4"/>
      <c r="M52" s="4"/>
      <c r="N52" s="4">
        <v>20000</v>
      </c>
    </row>
    <row r="53" spans="1:15" ht="30">
      <c r="A53" s="11">
        <v>45347</v>
      </c>
      <c r="B53" s="12" t="s">
        <v>25</v>
      </c>
      <c r="C53" s="12" t="s">
        <v>19</v>
      </c>
      <c r="D53" s="12" t="s">
        <v>3</v>
      </c>
      <c r="E53" s="12">
        <v>5</v>
      </c>
      <c r="F53" s="12">
        <v>70000</v>
      </c>
      <c r="G53" s="12">
        <f t="shared" si="0"/>
        <v>350000</v>
      </c>
      <c r="J53" s="4" t="s">
        <v>53</v>
      </c>
      <c r="K53" s="4" t="s">
        <v>49</v>
      </c>
      <c r="L53" s="4"/>
      <c r="M53" s="4"/>
      <c r="N53" s="4">
        <v>2000</v>
      </c>
    </row>
    <row r="54" spans="1:15" ht="30">
      <c r="A54" s="11">
        <v>45352</v>
      </c>
      <c r="B54" s="12" t="s">
        <v>27</v>
      </c>
      <c r="C54" s="12" t="s">
        <v>17</v>
      </c>
      <c r="D54" s="12" t="s">
        <v>3</v>
      </c>
      <c r="E54" s="12">
        <v>12</v>
      </c>
      <c r="F54" s="12">
        <v>70000</v>
      </c>
      <c r="G54" s="12">
        <f t="shared" si="0"/>
        <v>840000</v>
      </c>
      <c r="J54" s="4" t="s">
        <v>54</v>
      </c>
      <c r="K54" s="4" t="s">
        <v>46</v>
      </c>
      <c r="L54" s="4"/>
      <c r="M54" s="4"/>
      <c r="N54" s="4">
        <v>7000</v>
      </c>
    </row>
    <row r="55" spans="1:15" ht="30">
      <c r="A55" s="11">
        <v>45353</v>
      </c>
      <c r="B55" s="12" t="s">
        <v>18</v>
      </c>
      <c r="C55" s="12" t="s">
        <v>17</v>
      </c>
      <c r="D55" s="12" t="s">
        <v>2</v>
      </c>
      <c r="E55" s="12">
        <v>8</v>
      </c>
      <c r="F55" s="12">
        <v>50000</v>
      </c>
      <c r="G55" s="12">
        <f t="shared" si="0"/>
        <v>400000</v>
      </c>
      <c r="J55" s="4" t="s">
        <v>55</v>
      </c>
      <c r="K55" s="4" t="s">
        <v>49</v>
      </c>
      <c r="L55" s="4"/>
      <c r="M55" s="4"/>
      <c r="N55" s="4">
        <v>1200</v>
      </c>
    </row>
    <row r="56" spans="1:15" ht="30">
      <c r="A56" s="11">
        <v>45354</v>
      </c>
      <c r="B56" s="12" t="s">
        <v>21</v>
      </c>
      <c r="C56" s="12" t="s">
        <v>26</v>
      </c>
      <c r="D56" s="12" t="s">
        <v>5</v>
      </c>
      <c r="E56" s="12">
        <v>7</v>
      </c>
      <c r="F56" s="12">
        <v>20000</v>
      </c>
      <c r="G56" s="12">
        <f t="shared" si="0"/>
        <v>140000</v>
      </c>
      <c r="J56" s="4" t="s">
        <v>56</v>
      </c>
      <c r="K56" s="4"/>
      <c r="L56" s="4"/>
      <c r="M56" s="4"/>
      <c r="N56" s="4">
        <v>110000</v>
      </c>
    </row>
    <row r="57" spans="1:15" ht="30">
      <c r="A57" s="11">
        <v>45355</v>
      </c>
      <c r="B57" s="12" t="s">
        <v>23</v>
      </c>
      <c r="C57" s="12" t="s">
        <v>28</v>
      </c>
      <c r="D57" s="12" t="s">
        <v>4</v>
      </c>
      <c r="E57" s="12">
        <v>9</v>
      </c>
      <c r="F57" s="12">
        <v>30000</v>
      </c>
      <c r="G57" s="12">
        <f t="shared" si="0"/>
        <v>270000</v>
      </c>
      <c r="K57" s="14"/>
      <c r="L57" s="15"/>
      <c r="M57" s="16" t="s">
        <v>57</v>
      </c>
      <c r="N57" s="17">
        <f>SUM(N42:N56)</f>
        <v>8985700</v>
      </c>
    </row>
    <row r="58" spans="1:15" ht="30">
      <c r="A58" s="11">
        <v>45356</v>
      </c>
      <c r="B58" s="12" t="s">
        <v>25</v>
      </c>
      <c r="C58" s="12" t="s">
        <v>26</v>
      </c>
      <c r="D58" s="12" t="s">
        <v>3</v>
      </c>
      <c r="E58" s="12">
        <v>6</v>
      </c>
      <c r="F58" s="12">
        <v>70000</v>
      </c>
      <c r="G58" s="12">
        <f t="shared" si="0"/>
        <v>420000</v>
      </c>
      <c r="M58" s="18"/>
    </row>
    <row r="59" spans="1:15" ht="30">
      <c r="A59" s="11">
        <v>45357</v>
      </c>
      <c r="B59" s="12" t="s">
        <v>16</v>
      </c>
      <c r="C59" s="12" t="s">
        <v>28</v>
      </c>
      <c r="D59" s="12" t="s">
        <v>2</v>
      </c>
      <c r="E59" s="12">
        <v>10</v>
      </c>
      <c r="F59" s="12">
        <v>50000</v>
      </c>
      <c r="G59" s="12">
        <f t="shared" si="0"/>
        <v>500000</v>
      </c>
      <c r="J59" s="19" t="s">
        <v>60</v>
      </c>
      <c r="K59" s="20" t="s">
        <v>61</v>
      </c>
      <c r="L59" s="19" t="s">
        <v>36</v>
      </c>
      <c r="M59" s="21" t="s">
        <v>62</v>
      </c>
      <c r="N59" s="22" t="s">
        <v>63</v>
      </c>
      <c r="O59" s="23"/>
    </row>
    <row r="60" spans="1:15" ht="30">
      <c r="A60" s="11">
        <v>45358</v>
      </c>
      <c r="B60" s="12" t="s">
        <v>18</v>
      </c>
      <c r="C60" s="12" t="s">
        <v>22</v>
      </c>
      <c r="D60" s="12" t="s">
        <v>5</v>
      </c>
      <c r="E60" s="12">
        <v>8</v>
      </c>
      <c r="F60" s="12">
        <v>20000</v>
      </c>
      <c r="G60" s="12">
        <f t="shared" si="0"/>
        <v>160000</v>
      </c>
      <c r="J60" s="24" t="s">
        <v>32</v>
      </c>
      <c r="K60" s="25">
        <v>7854500</v>
      </c>
      <c r="L60" s="26">
        <f>SUM(G4:G28)</f>
        <v>8750000</v>
      </c>
      <c r="M60" s="27">
        <f>L60-K60</f>
        <v>895500</v>
      </c>
      <c r="N60" s="28" t="str">
        <f>IF(M60&gt;0,"profit",IF(M60&lt;0,"loss"))</f>
        <v>profit</v>
      </c>
    </row>
    <row r="61" spans="1:15" ht="30">
      <c r="A61" s="11">
        <v>45359</v>
      </c>
      <c r="B61" s="12" t="s">
        <v>16</v>
      </c>
      <c r="C61" s="12" t="s">
        <v>24</v>
      </c>
      <c r="D61" s="12" t="s">
        <v>4</v>
      </c>
      <c r="E61" s="12">
        <v>13</v>
      </c>
      <c r="F61" s="12">
        <v>30000</v>
      </c>
      <c r="G61" s="12">
        <f t="shared" si="0"/>
        <v>390000</v>
      </c>
      <c r="J61" s="29" t="s">
        <v>58</v>
      </c>
      <c r="K61" s="30">
        <v>9998300</v>
      </c>
      <c r="L61" s="31">
        <f>SUM(G29:G53)</f>
        <v>9920000</v>
      </c>
      <c r="M61" s="27">
        <f>L61-K61</f>
        <v>-78300</v>
      </c>
      <c r="N61" s="84" t="str">
        <f>IF(M61&gt;0,"profit",IF(M61&lt;0,"loss"))</f>
        <v>loss</v>
      </c>
      <c r="O61" s="23"/>
    </row>
    <row r="62" spans="1:15" ht="30">
      <c r="A62" s="11">
        <v>45360</v>
      </c>
      <c r="B62" s="12" t="s">
        <v>23</v>
      </c>
      <c r="C62" s="12" t="s">
        <v>17</v>
      </c>
      <c r="D62" s="12" t="s">
        <v>3</v>
      </c>
      <c r="E62" s="12">
        <v>9</v>
      </c>
      <c r="F62" s="12">
        <v>70000</v>
      </c>
      <c r="G62" s="12">
        <f t="shared" si="0"/>
        <v>630000</v>
      </c>
      <c r="J62" s="32" t="s">
        <v>59</v>
      </c>
      <c r="K62" s="33">
        <v>8985700</v>
      </c>
      <c r="L62" s="31">
        <f>SUM(G54:G79)</f>
        <v>10000000</v>
      </c>
      <c r="M62" s="27">
        <f>L62-K62</f>
        <v>1014300</v>
      </c>
      <c r="N62" s="28" t="str">
        <f>IF(M62&gt;0,"profit",IF(M62&lt;0,"loss"))</f>
        <v>profit</v>
      </c>
      <c r="O62" s="23"/>
    </row>
    <row r="63" spans="1:15" ht="30">
      <c r="A63" s="11">
        <v>45361</v>
      </c>
      <c r="B63" s="12" t="s">
        <v>25</v>
      </c>
      <c r="C63" s="12" t="s">
        <v>22</v>
      </c>
      <c r="D63" s="12" t="s">
        <v>2</v>
      </c>
      <c r="E63" s="12">
        <v>5</v>
      </c>
      <c r="F63" s="12">
        <v>50000</v>
      </c>
      <c r="G63" s="12">
        <f t="shared" si="0"/>
        <v>250000</v>
      </c>
      <c r="J63" s="34"/>
      <c r="K63" s="35"/>
      <c r="L63" s="35"/>
      <c r="M63" s="34"/>
      <c r="N63" s="36"/>
    </row>
    <row r="64" spans="1:15" ht="30">
      <c r="A64" s="11">
        <v>45362</v>
      </c>
      <c r="B64" s="12" t="s">
        <v>27</v>
      </c>
      <c r="C64" s="12" t="s">
        <v>19</v>
      </c>
      <c r="D64" s="12" t="s">
        <v>5</v>
      </c>
      <c r="E64" s="12">
        <v>11</v>
      </c>
      <c r="F64" s="12">
        <v>20000</v>
      </c>
      <c r="G64" s="12">
        <f t="shared" si="0"/>
        <v>220000</v>
      </c>
      <c r="J64" s="34"/>
      <c r="K64" s="34"/>
      <c r="L64" s="34"/>
      <c r="M64" s="34"/>
      <c r="N64" s="37"/>
    </row>
    <row r="65" spans="1:14" ht="30">
      <c r="A65" s="11">
        <v>45363</v>
      </c>
      <c r="B65" s="12" t="s">
        <v>18</v>
      </c>
      <c r="C65" s="12" t="s">
        <v>22</v>
      </c>
      <c r="D65" s="12" t="s">
        <v>4</v>
      </c>
      <c r="E65" s="12">
        <v>14</v>
      </c>
      <c r="F65" s="12">
        <v>30000</v>
      </c>
      <c r="G65" s="12">
        <f t="shared" si="0"/>
        <v>420000</v>
      </c>
      <c r="J65" s="38" t="s">
        <v>60</v>
      </c>
      <c r="K65" s="39" t="s">
        <v>64</v>
      </c>
      <c r="L65" s="23"/>
    </row>
    <row r="66" spans="1:14" ht="45">
      <c r="A66" s="11">
        <v>45364</v>
      </c>
      <c r="B66" s="12" t="s">
        <v>21</v>
      </c>
      <c r="C66" s="12" t="s">
        <v>24</v>
      </c>
      <c r="D66" s="12" t="s">
        <v>3</v>
      </c>
      <c r="E66" s="12">
        <v>10</v>
      </c>
      <c r="F66" s="12">
        <v>70000</v>
      </c>
      <c r="G66" s="12">
        <f t="shared" si="0"/>
        <v>700000</v>
      </c>
      <c r="J66" s="24" t="s">
        <v>32</v>
      </c>
      <c r="K66" s="40">
        <f>SUM(L5:L10)</f>
        <v>205</v>
      </c>
      <c r="L66" s="41" t="s">
        <v>65</v>
      </c>
      <c r="N66">
        <v>0</v>
      </c>
    </row>
    <row r="67" spans="1:14" ht="30">
      <c r="A67" s="11">
        <v>45365</v>
      </c>
      <c r="B67" s="12" t="s">
        <v>23</v>
      </c>
      <c r="C67" s="12" t="s">
        <v>26</v>
      </c>
      <c r="D67" s="12" t="s">
        <v>2</v>
      </c>
      <c r="E67" s="12">
        <v>6</v>
      </c>
      <c r="F67" s="12">
        <v>50000</v>
      </c>
      <c r="G67" s="12">
        <f t="shared" si="0"/>
        <v>300000</v>
      </c>
      <c r="J67" s="29" t="s">
        <v>58</v>
      </c>
      <c r="K67" s="42">
        <f>SUM(L24:L30)</f>
        <v>244</v>
      </c>
      <c r="L67" s="23"/>
    </row>
    <row r="68" spans="1:14" ht="30">
      <c r="A68" s="11">
        <v>45366</v>
      </c>
      <c r="B68" s="12" t="s">
        <v>16</v>
      </c>
      <c r="C68" s="12" t="s">
        <v>28</v>
      </c>
      <c r="D68" s="12" t="s">
        <v>5</v>
      </c>
      <c r="E68" s="12">
        <v>8</v>
      </c>
      <c r="F68" s="12">
        <v>20000</v>
      </c>
      <c r="G68" s="12">
        <f t="shared" si="0"/>
        <v>160000</v>
      </c>
      <c r="J68" s="32" t="s">
        <v>59</v>
      </c>
      <c r="K68" s="43">
        <f>SUM(L43:L46)</f>
        <v>236</v>
      </c>
      <c r="L68" s="23"/>
      <c r="M68" s="44"/>
    </row>
    <row r="69" spans="1:14" ht="30">
      <c r="A69" s="11">
        <v>45367</v>
      </c>
      <c r="B69" s="12" t="s">
        <v>27</v>
      </c>
      <c r="C69" s="12" t="s">
        <v>22</v>
      </c>
      <c r="D69" s="12" t="s">
        <v>4</v>
      </c>
      <c r="E69" s="12">
        <v>12</v>
      </c>
      <c r="F69" s="12">
        <v>30000</v>
      </c>
      <c r="G69" s="12">
        <f t="shared" ref="G69:G79" si="4">E69*F69</f>
        <v>360000</v>
      </c>
    </row>
    <row r="70" spans="1:14" ht="30">
      <c r="A70" s="11">
        <v>45368</v>
      </c>
      <c r="B70" s="12" t="s">
        <v>18</v>
      </c>
      <c r="C70" s="12" t="s">
        <v>24</v>
      </c>
      <c r="D70" s="12" t="s">
        <v>3</v>
      </c>
      <c r="E70" s="12">
        <v>9</v>
      </c>
      <c r="F70" s="12">
        <v>70000</v>
      </c>
      <c r="G70" s="12">
        <f t="shared" si="4"/>
        <v>630000</v>
      </c>
    </row>
    <row r="71" spans="1:14" ht="30">
      <c r="A71" s="11">
        <v>45369</v>
      </c>
      <c r="B71" s="12" t="s">
        <v>16</v>
      </c>
      <c r="C71" s="12" t="s">
        <v>19</v>
      </c>
      <c r="D71" s="12" t="s">
        <v>2</v>
      </c>
      <c r="E71" s="12">
        <v>7</v>
      </c>
      <c r="F71" s="12">
        <v>50000</v>
      </c>
      <c r="G71" s="12">
        <f t="shared" si="4"/>
        <v>350000</v>
      </c>
    </row>
    <row r="72" spans="1:14" ht="30">
      <c r="A72" s="11">
        <v>45370</v>
      </c>
      <c r="B72" s="12" t="s">
        <v>23</v>
      </c>
      <c r="C72" s="12" t="s">
        <v>22</v>
      </c>
      <c r="D72" s="12" t="s">
        <v>5</v>
      </c>
      <c r="E72" s="12">
        <v>14</v>
      </c>
      <c r="F72" s="12">
        <v>20000</v>
      </c>
      <c r="G72" s="12">
        <f t="shared" si="4"/>
        <v>280000</v>
      </c>
    </row>
    <row r="73" spans="1:14" ht="30">
      <c r="A73" s="11">
        <v>45371</v>
      </c>
      <c r="B73" s="12" t="s">
        <v>25</v>
      </c>
      <c r="C73" s="12" t="s">
        <v>24</v>
      </c>
      <c r="D73" s="12" t="s">
        <v>4</v>
      </c>
      <c r="E73" s="12">
        <v>8</v>
      </c>
      <c r="F73" s="12">
        <v>30000</v>
      </c>
      <c r="G73" s="12">
        <f t="shared" si="4"/>
        <v>240000</v>
      </c>
    </row>
    <row r="74" spans="1:14" ht="30">
      <c r="A74" s="11">
        <v>45372</v>
      </c>
      <c r="B74" s="12" t="s">
        <v>27</v>
      </c>
      <c r="C74" s="12" t="s">
        <v>26</v>
      </c>
      <c r="D74" s="12" t="s">
        <v>3</v>
      </c>
      <c r="E74" s="12">
        <v>11</v>
      </c>
      <c r="F74" s="12">
        <v>70000</v>
      </c>
      <c r="G74" s="12">
        <f t="shared" si="4"/>
        <v>770000</v>
      </c>
    </row>
    <row r="75" spans="1:14" ht="30">
      <c r="A75" s="11">
        <v>45373</v>
      </c>
      <c r="B75" s="12" t="s">
        <v>16</v>
      </c>
      <c r="C75" s="12" t="s">
        <v>28</v>
      </c>
      <c r="D75" s="12" t="s">
        <v>2</v>
      </c>
      <c r="E75" s="12">
        <v>5</v>
      </c>
      <c r="F75" s="12">
        <v>50000</v>
      </c>
      <c r="G75" s="12">
        <f t="shared" si="4"/>
        <v>250000</v>
      </c>
    </row>
    <row r="76" spans="1:14" ht="30">
      <c r="A76" s="11">
        <v>45374</v>
      </c>
      <c r="B76" s="12" t="s">
        <v>21</v>
      </c>
      <c r="C76" s="12" t="s">
        <v>22</v>
      </c>
      <c r="D76" s="12" t="s">
        <v>5</v>
      </c>
      <c r="E76" s="12">
        <v>10</v>
      </c>
      <c r="F76" s="12">
        <v>20000</v>
      </c>
      <c r="G76" s="12">
        <f t="shared" si="4"/>
        <v>200000</v>
      </c>
    </row>
    <row r="77" spans="1:14" ht="30">
      <c r="A77" s="11">
        <v>45375</v>
      </c>
      <c r="B77" s="12" t="s">
        <v>23</v>
      </c>
      <c r="C77" s="12" t="s">
        <v>24</v>
      </c>
      <c r="D77" s="12" t="s">
        <v>4</v>
      </c>
      <c r="E77" s="12">
        <v>9</v>
      </c>
      <c r="F77" s="12">
        <v>30000</v>
      </c>
      <c r="G77" s="12">
        <f t="shared" si="4"/>
        <v>270000</v>
      </c>
    </row>
    <row r="78" spans="1:14" ht="30">
      <c r="A78" s="11">
        <v>45376</v>
      </c>
      <c r="B78" s="12" t="s">
        <v>25</v>
      </c>
      <c r="C78" s="12" t="s">
        <v>28</v>
      </c>
      <c r="D78" s="12" t="s">
        <v>3</v>
      </c>
      <c r="E78" s="12">
        <v>10</v>
      </c>
      <c r="F78" s="12">
        <v>70000</v>
      </c>
      <c r="G78" s="12">
        <f t="shared" si="4"/>
        <v>700000</v>
      </c>
    </row>
    <row r="79" spans="1:14" ht="30">
      <c r="A79" s="11">
        <v>45381</v>
      </c>
      <c r="B79" s="12" t="s">
        <v>16</v>
      </c>
      <c r="C79" s="12" t="s">
        <v>24</v>
      </c>
      <c r="D79" s="12" t="s">
        <v>4</v>
      </c>
      <c r="E79" s="12">
        <v>5</v>
      </c>
      <c r="F79" s="12">
        <v>30000</v>
      </c>
      <c r="G79" s="12">
        <f t="shared" si="4"/>
        <v>150000</v>
      </c>
    </row>
  </sheetData>
  <mergeCells count="5">
    <mergeCell ref="J1:M1"/>
    <mergeCell ref="J3:N3"/>
    <mergeCell ref="J22:N22"/>
    <mergeCell ref="J41:N41"/>
    <mergeCell ref="A1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E22" sqref="E22"/>
    </sheetView>
  </sheetViews>
  <sheetFormatPr defaultColWidth="9" defaultRowHeight="15"/>
  <cols>
    <col min="2" max="2" width="9.28515625" customWidth="1"/>
    <col min="3" max="3" width="10.140625" customWidth="1"/>
    <col min="4" max="4" width="9.28515625" customWidth="1"/>
  </cols>
  <sheetData>
    <row r="1" spans="1:12" ht="15.75">
      <c r="A1" s="81" t="s">
        <v>66</v>
      </c>
      <c r="B1" s="82"/>
      <c r="C1" s="82"/>
      <c r="D1" s="83"/>
    </row>
    <row r="2" spans="1:12" ht="15.75">
      <c r="A2" s="1" t="s">
        <v>60</v>
      </c>
      <c r="B2" s="2" t="s">
        <v>61</v>
      </c>
      <c r="C2" s="3" t="s">
        <v>36</v>
      </c>
      <c r="D2" s="2" t="s">
        <v>67</v>
      </c>
    </row>
    <row r="3" spans="1:12" ht="15.75">
      <c r="A3" s="1" t="s">
        <v>32</v>
      </c>
      <c r="B3" s="2">
        <v>9288500</v>
      </c>
      <c r="C3" s="3">
        <v>8750000</v>
      </c>
      <c r="D3" s="4">
        <f>C3-B3</f>
        <v>-538500</v>
      </c>
    </row>
    <row r="4" spans="1:12" ht="15.75">
      <c r="A4" s="1" t="s">
        <v>58</v>
      </c>
      <c r="B4" s="2">
        <v>9744300</v>
      </c>
      <c r="C4" s="3">
        <v>9920000</v>
      </c>
      <c r="D4" s="4">
        <f t="shared" ref="D4:D14" si="0">C4-B4</f>
        <v>175700</v>
      </c>
    </row>
    <row r="5" spans="1:12" ht="15.75">
      <c r="A5" s="1" t="s">
        <v>59</v>
      </c>
      <c r="B5" s="2">
        <v>8904700</v>
      </c>
      <c r="C5" s="3">
        <v>10000000</v>
      </c>
      <c r="D5" s="4">
        <f t="shared" si="0"/>
        <v>1095300</v>
      </c>
    </row>
    <row r="6" spans="1:12" ht="15.75">
      <c r="A6" s="1" t="s">
        <v>68</v>
      </c>
      <c r="B6" s="2">
        <v>7345200</v>
      </c>
      <c r="C6" s="3">
        <v>7957400</v>
      </c>
      <c r="D6" s="4">
        <f t="shared" si="0"/>
        <v>612200</v>
      </c>
    </row>
    <row r="7" spans="1:12" ht="15.75">
      <c r="A7" s="1" t="s">
        <v>69</v>
      </c>
      <c r="B7" s="2">
        <v>8987000</v>
      </c>
      <c r="C7" s="3">
        <v>9876500</v>
      </c>
      <c r="D7" s="4">
        <f t="shared" si="0"/>
        <v>889500</v>
      </c>
    </row>
    <row r="8" spans="1:12" ht="15.75">
      <c r="A8" s="1" t="s">
        <v>70</v>
      </c>
      <c r="B8" s="2">
        <v>5215400</v>
      </c>
      <c r="C8" s="3">
        <v>5164500</v>
      </c>
      <c r="D8" s="4">
        <f t="shared" si="0"/>
        <v>-50900</v>
      </c>
      <c r="L8" s="9"/>
    </row>
    <row r="9" spans="1:12" ht="15.75">
      <c r="A9" s="1" t="s">
        <v>71</v>
      </c>
      <c r="B9" s="2">
        <v>9976500</v>
      </c>
      <c r="C9" s="3">
        <v>11543600</v>
      </c>
      <c r="D9" s="4">
        <f t="shared" si="0"/>
        <v>1567100</v>
      </c>
    </row>
    <row r="10" spans="1:12" ht="15.75">
      <c r="A10" s="1" t="s">
        <v>72</v>
      </c>
      <c r="B10" s="2">
        <v>7976700</v>
      </c>
      <c r="C10" s="3">
        <v>8087900</v>
      </c>
      <c r="D10" s="4">
        <f t="shared" si="0"/>
        <v>111200</v>
      </c>
    </row>
    <row r="11" spans="1:12" ht="15.75">
      <c r="A11" s="1" t="s">
        <v>73</v>
      </c>
      <c r="B11" s="2">
        <v>9879000</v>
      </c>
      <c r="C11" s="3">
        <v>9969800</v>
      </c>
      <c r="D11" s="4">
        <f t="shared" si="0"/>
        <v>90800</v>
      </c>
    </row>
    <row r="12" spans="1:12" ht="15.75">
      <c r="A12" s="1" t="s">
        <v>74</v>
      </c>
      <c r="B12" s="2">
        <v>6234800</v>
      </c>
      <c r="C12" s="3">
        <v>7024000</v>
      </c>
      <c r="D12" s="4">
        <f t="shared" si="0"/>
        <v>789200</v>
      </c>
    </row>
    <row r="13" spans="1:12" ht="15.75">
      <c r="A13" s="1" t="s">
        <v>75</v>
      </c>
      <c r="B13" s="2">
        <v>4534800</v>
      </c>
      <c r="C13" s="3">
        <v>4809300</v>
      </c>
      <c r="D13" s="4">
        <f t="shared" si="0"/>
        <v>274500</v>
      </c>
    </row>
    <row r="14" spans="1:12" ht="15.75">
      <c r="A14" s="5" t="s">
        <v>76</v>
      </c>
      <c r="B14" s="6">
        <v>8348700</v>
      </c>
      <c r="C14" s="7">
        <v>8834800</v>
      </c>
      <c r="D14" s="4">
        <f t="shared" si="0"/>
        <v>486100</v>
      </c>
    </row>
    <row r="15" spans="1:12">
      <c r="D15" s="8"/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 2  1-d)Pivot</vt:lpstr>
      <vt:lpstr>Part -2 -1)</vt:lpstr>
      <vt:lpstr>Part 2 - 2)</vt:lpstr>
      <vt:lpstr>Part 2 - 3)</vt:lpstr>
      <vt:lpstr>Part 2 - 4)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Denco Computers</dc:creator>
  <cp:lastModifiedBy>Denco Computers</cp:lastModifiedBy>
  <dcterms:created xsi:type="dcterms:W3CDTF">2024-05-30T12:15:00Z</dcterms:created>
  <dcterms:modified xsi:type="dcterms:W3CDTF">2024-06-06T11:27:58Z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20523AA2713E4C1D871B33D8D82DC193_12</vt:lpwstr>
  </property>
  <property fmtid="{D5CDD505-2E9C-101B-9397-08002B2CF9AE}" pid="3" name="KSOProductBuildVer">
    <vt:lpwstr>1033-12.2.0.16731</vt:lpwstr>
  </property>
</Properties>
</file>