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Work/Desktop/projects/finance-report/"/>
    </mc:Choice>
  </mc:AlternateContent>
  <xr:revisionPtr revIDLastSave="0" documentId="13_ncr:1_{B64738EE-69B7-664B-96A3-A677CBB0360E}" xr6:coauthVersionLast="47" xr6:coauthVersionMax="47" xr10:uidLastSave="{00000000-0000-0000-0000-000000000000}"/>
  <bookViews>
    <workbookView xWindow="-25840" yWindow="-1960" windowWidth="25660" windowHeight="19040" activeTab="6" xr2:uid="{00000000-000D-0000-FFFF-FFFF00000000}"/>
  </bookViews>
  <sheets>
    <sheet name="Shell" sheetId="1" r:id="rId1"/>
    <sheet name="BP" sheetId="2" r:id="rId2"/>
    <sheet name="hbr" sheetId="3" r:id="rId3"/>
    <sheet name="Calculation" sheetId="4" r:id="rId4"/>
    <sheet name="Shell Ratios" sheetId="5" r:id="rId5"/>
    <sheet name="BP Ratios" sheetId="6" r:id="rId6"/>
    <sheet name="HBR Ratio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4" i="4" l="1"/>
  <c r="D54" i="4"/>
  <c r="E54" i="4"/>
  <c r="F54" i="4"/>
  <c r="B54" i="4"/>
  <c r="B14" i="3"/>
  <c r="B23" i="2"/>
  <c r="C27" i="1"/>
  <c r="D27" i="1"/>
  <c r="E27" i="1"/>
  <c r="F27" i="1"/>
  <c r="G27" i="1"/>
  <c r="B27" i="1"/>
  <c r="F23" i="2"/>
  <c r="C23" i="2"/>
  <c r="D23" i="2"/>
  <c r="E23" i="2"/>
  <c r="C14" i="3"/>
  <c r="D14" i="3"/>
  <c r="E14" i="3"/>
  <c r="F14" i="3"/>
  <c r="C47" i="4"/>
  <c r="D47" i="4"/>
  <c r="E47" i="4"/>
  <c r="F47" i="4"/>
  <c r="B47" i="4"/>
  <c r="F62" i="1"/>
  <c r="C62" i="1"/>
  <c r="D62" i="1"/>
  <c r="E62" i="1"/>
  <c r="B62" i="1"/>
  <c r="D89" i="2"/>
  <c r="E89" i="2"/>
  <c r="F89" i="2"/>
  <c r="C89" i="2"/>
  <c r="B89" i="2"/>
  <c r="B62" i="3"/>
  <c r="B63" i="3" s="1"/>
  <c r="C62" i="3"/>
  <c r="C63" i="3" s="1"/>
  <c r="D62" i="3"/>
  <c r="D63" i="3" s="1"/>
  <c r="E62" i="3"/>
  <c r="E63" i="3" s="1"/>
  <c r="F62" i="3"/>
  <c r="F63" i="3" s="1"/>
  <c r="D39" i="4"/>
  <c r="E39" i="4"/>
  <c r="F39" i="4"/>
  <c r="C39" i="4"/>
  <c r="B39" i="4"/>
  <c r="C31" i="4"/>
  <c r="D31" i="4"/>
  <c r="E31" i="4"/>
  <c r="F31" i="4"/>
  <c r="B31" i="4"/>
  <c r="F57" i="1"/>
  <c r="E57" i="1"/>
  <c r="C57" i="1"/>
  <c r="D57" i="1"/>
  <c r="B57" i="1"/>
  <c r="C59" i="3"/>
  <c r="D59" i="3"/>
  <c r="E59" i="3"/>
  <c r="F59" i="3"/>
  <c r="B59" i="3"/>
  <c r="C84" i="2"/>
  <c r="D84" i="2"/>
  <c r="E84" i="2"/>
  <c r="F84" i="2"/>
  <c r="B84" i="2"/>
  <c r="C23" i="4"/>
  <c r="D23" i="4"/>
  <c r="E23" i="4"/>
  <c r="F23" i="4"/>
  <c r="B23" i="4"/>
  <c r="F58" i="3"/>
  <c r="C58" i="3"/>
  <c r="D58" i="3"/>
  <c r="E58" i="3"/>
  <c r="B58" i="3"/>
  <c r="F83" i="2"/>
  <c r="C83" i="2"/>
  <c r="D83" i="2"/>
  <c r="E83" i="2"/>
  <c r="B83" i="2"/>
  <c r="B56" i="1"/>
  <c r="F56" i="1"/>
  <c r="C56" i="1"/>
  <c r="D56" i="1"/>
  <c r="E56" i="1"/>
  <c r="C15" i="4"/>
  <c r="D15" i="4"/>
  <c r="E15" i="4"/>
  <c r="F15" i="4"/>
  <c r="B15" i="4"/>
  <c r="B57" i="3"/>
  <c r="F57" i="3"/>
  <c r="C57" i="3"/>
  <c r="D57" i="3"/>
  <c r="E57" i="3"/>
  <c r="C82" i="2"/>
  <c r="D82" i="2"/>
  <c r="E82" i="2"/>
  <c r="F82" i="2"/>
  <c r="B82" i="2"/>
  <c r="F55" i="1"/>
  <c r="C55" i="1"/>
  <c r="D55" i="1"/>
  <c r="E55" i="1"/>
  <c r="B55" i="1"/>
  <c r="E7" i="4"/>
  <c r="F7" i="4"/>
  <c r="C7" i="4"/>
  <c r="D7" i="4"/>
  <c r="B7" i="4"/>
  <c r="F52" i="3"/>
  <c r="C52" i="3"/>
  <c r="D52" i="3"/>
  <c r="E52" i="3"/>
  <c r="B52" i="3"/>
  <c r="F78" i="2"/>
  <c r="C78" i="2"/>
  <c r="D78" i="2"/>
  <c r="E78" i="2"/>
  <c r="B78" i="2"/>
  <c r="B51" i="1"/>
  <c r="F51" i="1"/>
  <c r="C51" i="1"/>
  <c r="D51" i="1"/>
  <c r="E51" i="1"/>
</calcChain>
</file>

<file path=xl/sharedStrings.xml><?xml version="1.0" encoding="utf-8"?>
<sst xmlns="http://schemas.openxmlformats.org/spreadsheetml/2006/main" count="1142" uniqueCount="195">
  <si>
    <t/>
  </si>
  <si>
    <t>FY Dec-18</t>
  </si>
  <si>
    <t>FY Dec-19</t>
  </si>
  <si>
    <t>FY Dec-20</t>
  </si>
  <si>
    <t>FY Dec-21</t>
  </si>
  <si>
    <t>FY Dec-22</t>
  </si>
  <si>
    <t>INCOME STATEMENT</t>
  </si>
  <si>
    <t>UPSTREAM INCOME</t>
  </si>
  <si>
    <t>-</t>
  </si>
  <si>
    <t>DOWNSTREAM INCOME</t>
  </si>
  <si>
    <t>CHEMICALS INCOME</t>
  </si>
  <si>
    <t>REVENUE</t>
  </si>
  <si>
    <t>COST OF GOODS SOLD</t>
  </si>
  <si>
    <t>GROSS INCOME</t>
  </si>
  <si>
    <t>GROSS PROFIT MARGIN</t>
  </si>
  <si>
    <t>SELLING &amp; MARKETING EXPENSE</t>
  </si>
  <si>
    <t>OPERATING EXPENSE</t>
  </si>
  <si>
    <t>EBITDA</t>
  </si>
  <si>
    <t>EBITDA PER SHARE</t>
  </si>
  <si>
    <t>EXPLORATION EXPENSE</t>
  </si>
  <si>
    <t>DEPRECIATION &amp; AMORTIZATION</t>
  </si>
  <si>
    <t>DEPRECIATION</t>
  </si>
  <si>
    <t>EBITA</t>
  </si>
  <si>
    <t>AMORTIZATION</t>
  </si>
  <si>
    <t>EBIT</t>
  </si>
  <si>
    <t>INTEREST EXPENSE</t>
  </si>
  <si>
    <t>OPERATING PROFIT</t>
  </si>
  <si>
    <t>PRE-TAX PROFIT</t>
  </si>
  <si>
    <t>TAX PROVISION</t>
  </si>
  <si>
    <t>TAX RATE</t>
  </si>
  <si>
    <t>NET INCOME</t>
  </si>
  <si>
    <t>EARNINGS PER SHARE</t>
  </si>
  <si>
    <t>CASH EPS</t>
  </si>
  <si>
    <t>EBITDA REPORTED</t>
  </si>
  <si>
    <t>PRE-TAX PROFIT REPORTED</t>
  </si>
  <si>
    <t>NET INCOME REPORTED</t>
  </si>
  <si>
    <t>EARNINGS PER SHARE REPORTED</t>
  </si>
  <si>
    <t>DIVIDEND PER SHARE</t>
  </si>
  <si>
    <t>NUMBER OF SHARES OUTSTANDING</t>
  </si>
  <si>
    <t>INTEREST INCOME (NON-BANKING)</t>
  </si>
  <si>
    <t>NET INTEREST EXPENSES (INCOME)</t>
  </si>
  <si>
    <t>BALANCE SHEET</t>
  </si>
  <si>
    <t>CASH AND CASH EQUIVALENTS</t>
  </si>
  <si>
    <t>TOTAL LIABILITIES</t>
  </si>
  <si>
    <t>INVENTORY</t>
  </si>
  <si>
    <t>CURRENT ASSETS</t>
  </si>
  <si>
    <t>TOTAL ASSETS</t>
  </si>
  <si>
    <t>CURRENT LIABILITIES</t>
  </si>
  <si>
    <t>NET DEBT</t>
  </si>
  <si>
    <t>TOTAL DEBT</t>
  </si>
  <si>
    <t>SHAREHOLDERS EQUITY</t>
  </si>
  <si>
    <t>GOODWILL</t>
  </si>
  <si>
    <t>NET ASSET VALUE</t>
  </si>
  <si>
    <t>NET ASSET VALUE PER SHARE</t>
  </si>
  <si>
    <t>BOOK VALUE PER SHARE</t>
  </si>
  <si>
    <t>TANGIBLE BOOK VALUE</t>
  </si>
  <si>
    <t>TANGIBLE BOOK VALUE PER SHARE</t>
  </si>
  <si>
    <t>ENTERPRISE VALUE</t>
  </si>
  <si>
    <t>CASH FLOW STATEMENT</t>
  </si>
  <si>
    <t>NET WORKING CAPITAL</t>
  </si>
  <si>
    <t>INCOME TAXES PAID</t>
  </si>
  <si>
    <t>CASH FLOW FROM OPERATIONS</t>
  </si>
  <si>
    <t>CAPITAL EXPENDITURES</t>
  </si>
  <si>
    <t>CASH FLOW FROM INVESTING</t>
  </si>
  <si>
    <t>TOTAL DIVIDENDS</t>
  </si>
  <si>
    <t>CASH FLOW FROM FINANCING</t>
  </si>
  <si>
    <t>FREE CASH FLOW</t>
  </si>
  <si>
    <t>FREE CASH FLOW PER SHARE</t>
  </si>
  <si>
    <t>CASH FLOW PER SHARE</t>
  </si>
  <si>
    <t>VALUATION METRICS</t>
  </si>
  <si>
    <t>RETURN ON ASSETS</t>
  </si>
  <si>
    <t>RETURN ON EQUITY</t>
  </si>
  <si>
    <t>RETURN ON CAPITAL EMPLOYED</t>
  </si>
  <si>
    <t>RETURN ON INVESTED CAPITAL</t>
  </si>
  <si>
    <t>PRICE / SALES RATIO</t>
  </si>
  <si>
    <t>INDUSTRY KEY METRICS</t>
  </si>
  <si>
    <t>TOTAL PRODUCTION - OIL</t>
  </si>
  <si>
    <t>TOTAL PRODUCTION - GAS</t>
  </si>
  <si>
    <t>OIL PRODUCTION PER DAY</t>
  </si>
  <si>
    <t>GAS PRODUCTION PER DAY</t>
  </si>
  <si>
    <t>TOT. PROD. PER DAY (BOE)</t>
  </si>
  <si>
    <t>REALIZED PRICE (GAS)</t>
  </si>
  <si>
    <t>REALIZED PRICE (OIL)</t>
  </si>
  <si>
    <t>THROUGHPUT INFO</t>
  </si>
  <si>
    <t>T</t>
  </si>
  <si>
    <t>    Guidance</t>
  </si>
  <si>
    <t>CASH AVAIL. FOR DIST.</t>
  </si>
  <si>
    <t>15,500</t>
  </si>
  <si>
    <t>12,000</t>
  </si>
  <si>
    <t>16,000</t>
  </si>
  <si>
    <t>15,000 : 16,000</t>
  </si>
  <si>
    <t>35.00%</t>
  </si>
  <si>
    <t>40.00%</t>
  </si>
  <si>
    <t>        OTHER BUSINESSES AND CORPORATE</t>
  </si>
  <si>
    <t>        OIL PRODUCTION &amp; OPERATIONS</t>
  </si>
  <si>
    <t>        GAS&amp; LOW CARBON ENERGY</t>
  </si>
  <si>
    <t>        CUSTOMERS &amp; PRODUCTS</t>
  </si>
  <si>
    <t>(15.00)%</t>
  </si>
  <si>
    <t>18,000</t>
  </si>
  <si>
    <t>EBITDAX</t>
  </si>
  <si>
    <t>STOCK BASED COMPENSATION</t>
  </si>
  <si>
    <t>SG&amp;A EXPENSE</t>
  </si>
  <si>
    <t>MARKETING INCOME</t>
  </si>
  <si>
    <t>0.00 : 0.00</t>
  </si>
  <si>
    <t>0.19 : 0.20</t>
  </si>
  <si>
    <t>0.08</t>
  </si>
  <si>
    <t>2,000 : 2,200</t>
  </si>
  <si>
    <t>500.00 : 600.00</t>
  </si>
  <si>
    <t>300.00</t>
  </si>
  <si>
    <t>1,000.00</t>
  </si>
  <si>
    <t>1,100</t>
  </si>
  <si>
    <t>325.00</t>
  </si>
  <si>
    <t>300.00 : 320.00</t>
  </si>
  <si>
    <t>365.00</t>
  </si>
  <si>
    <t>210.00 : 220.00</t>
  </si>
  <si>
    <t>15.00</t>
  </si>
  <si>
    <t>12.00</t>
  </si>
  <si>
    <t>16.90</t>
  </si>
  <si>
    <t>GENERAL &amp; ADMIN EXPENSE</t>
  </si>
  <si>
    <t>1,400</t>
  </si>
  <si>
    <t>Quick Ratio</t>
  </si>
  <si>
    <t>2018 </t>
  </si>
  <si>
    <t>2019 </t>
  </si>
  <si>
    <t>2020 </t>
  </si>
  <si>
    <t>2021 </t>
  </si>
  <si>
    <t>2022 </t>
  </si>
  <si>
    <t>Shell </t>
  </si>
  <si>
    <t>BP </t>
  </si>
  <si>
    <t>HBR </t>
  </si>
  <si>
    <t>Industry Avg </t>
  </si>
  <si>
    <t>Gearing Ratio</t>
  </si>
  <si>
    <t>Geraing ratios</t>
  </si>
  <si>
    <t>Debt to Equity Ratio</t>
  </si>
  <si>
    <t>New Sharholders Equity From FT</t>
  </si>
  <si>
    <t>Debt to Equity Ratios</t>
  </si>
  <si>
    <t>INVENTORY Turn over period</t>
  </si>
  <si>
    <r>
      <t>1.4.1 Inventor Turnover Period (ITP)</t>
    </r>
    <r>
      <rPr>
        <sz val="11"/>
        <color rgb="FF404040"/>
        <rFont val="Calibri"/>
        <family val="2"/>
      </rPr>
      <t> </t>
    </r>
  </si>
  <si>
    <r>
      <t>1.5.1 Basic Earning Per Share</t>
    </r>
    <r>
      <rPr>
        <sz val="11"/>
        <color rgb="FF404040"/>
        <rFont val="Calibri"/>
        <family val="2"/>
      </rPr>
      <t> </t>
    </r>
  </si>
  <si>
    <t xml:space="preserve">P/E Ratio </t>
  </si>
  <si>
    <t>P/E Ratio</t>
  </si>
  <si>
    <r>
      <t>1.5.2 Price to Earnings Ratio</t>
    </r>
    <r>
      <rPr>
        <sz val="11"/>
        <color rgb="FF404040"/>
        <rFont val="Calibri"/>
        <family val="2"/>
      </rPr>
      <t> </t>
    </r>
  </si>
  <si>
    <t>Total operating expense</t>
  </si>
  <si>
    <t>OPERATING PROFIT Margin</t>
  </si>
  <si>
    <t>Shell</t>
  </si>
  <si>
    <t>BP</t>
  </si>
  <si>
    <t>HBR</t>
  </si>
  <si>
    <t>Industry Avg</t>
  </si>
  <si>
    <t>Operating profit</t>
  </si>
  <si>
    <t>Ratio Name</t>
  </si>
  <si>
    <t>Formula</t>
  </si>
  <si>
    <t>1.1 Profitability Ratios</t>
  </si>
  <si>
    <t>1.1.1 Gross Profit Margin</t>
  </si>
  <si>
    <t>(Gross Profit/Revenue)×100</t>
  </si>
  <si>
    <t>1.1.2 Operating Profit Margin (OPM)</t>
  </si>
  <si>
    <t>(Operating Profit/Revenue)×100</t>
  </si>
  <si>
    <t>1.1.3 Return on Capital Employed (ROCE) or Return on Investment (ROI)</t>
  </si>
  <si>
    <t>(Operating Profit/Capital Employed)×100</t>
  </si>
  <si>
    <t>1.1.4 Return on Equity (ROE)</t>
  </si>
  <si>
    <t>(Net Income/Shareholders’ Equity)×100</t>
  </si>
  <si>
    <t>1.2 Liquidity Ratios</t>
  </si>
  <si>
    <t>1.2.1 Quick Ratio</t>
  </si>
  <si>
    <t>(Current Assets−Inventories)/Current Liabilities</t>
  </si>
  <si>
    <t>1.2 Gearing</t>
  </si>
  <si>
    <t>1.2.1 Gearing Ratio</t>
  </si>
  <si>
    <t>(Long-Term Debt/Shareholders’ Equity)×100</t>
  </si>
  <si>
    <t>1.3 Leverage Ratio</t>
  </si>
  <si>
    <t>1.3.1 Debt to Equity (D/E) Ratio</t>
  </si>
  <si>
    <t>Total Debt/Shareholders’ Equity</t>
  </si>
  <si>
    <t>1.4 Efficiency Ratios</t>
  </si>
  <si>
    <t>1.4.1 Inventory Turnover Period (ITP)</t>
  </si>
  <si>
    <t>Number of Days in Period/Inventory Turnover Ratio</t>
  </si>
  <si>
    <t>1.5 Investment Ratios</t>
  </si>
  <si>
    <t>1.5.1 Basic Earnings Per Share</t>
  </si>
  <si>
    <t>Net Income/Weighted Average Number of Shares Outstanding</t>
  </si>
  <si>
    <t>1.5.2 Price to Earnings Ratio</t>
  </si>
  <si>
    <t>Market Price per Share/Earnings Per Share</t>
  </si>
  <si>
    <t xml:space="preserve">1.1 Profitability Ratios           </t>
  </si>
  <si>
    <t xml:space="preserve">1.1.1 Gross Profit Margin          </t>
  </si>
  <si>
    <t xml:space="preserve">1.1.3 ROCE or ROI                  </t>
  </si>
  <si>
    <t xml:space="preserve">1.1.4 ROE                          </t>
  </si>
  <si>
    <t xml:space="preserve">1.2 Liquidity Ratios               </t>
  </si>
  <si>
    <t xml:space="preserve">1.2.1 Quick Ratio                  </t>
  </si>
  <si>
    <t xml:space="preserve">1.2 Gearing                        </t>
  </si>
  <si>
    <t xml:space="preserve">1.2.1 Gearing Ratio                </t>
  </si>
  <si>
    <t xml:space="preserve">1.3 Leverage Ratio                 </t>
  </si>
  <si>
    <t xml:space="preserve">1.3.1 Debt to Equity (D/E) Ratio   </t>
  </si>
  <si>
    <t xml:space="preserve">1.4 Efficiency Ratios              </t>
  </si>
  <si>
    <t xml:space="preserve">1.4.1 ITP                          </t>
  </si>
  <si>
    <t xml:space="preserve">1.5 Investment Ratios              </t>
  </si>
  <si>
    <t xml:space="preserve">1.5.1 Basic EPS                    </t>
  </si>
  <si>
    <t xml:space="preserve">1.5.2 P/E Ratio                    </t>
  </si>
  <si>
    <t>Ratio Names</t>
  </si>
  <si>
    <t xml:space="preserve">      </t>
  </si>
  <si>
    <t xml:space="preserve">       </t>
  </si>
  <si>
    <t xml:space="preserve">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</si>
</sst>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2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FF0000"/>
      <name val="Calibri"/>
      <family val="2"/>
      <charset val="204"/>
      <scheme val="minor"/>
    </font>
    <font>
      <b/>
      <sz val="11"/>
      <name val="Calibri"/>
      <family val="2"/>
    </font>
    <font>
      <b/>
      <sz val="10"/>
      <color rgb="FF333333"/>
      <name val="Arial"/>
      <family val="2"/>
    </font>
    <font>
      <b/>
      <sz val="11"/>
      <color rgb="FF404040"/>
      <name val="Calibri"/>
      <family val="2"/>
    </font>
    <font>
      <sz val="11"/>
      <color rgb="FF404040"/>
      <name val="Calibri"/>
      <family val="2"/>
    </font>
    <font>
      <sz val="10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9.5"/>
      <color rgb="FF000000"/>
      <name val="Arial"/>
      <family val="2"/>
    </font>
    <font>
      <sz val="9.5"/>
      <color rgb="FF000000"/>
      <name val="Arial"/>
      <family val="2"/>
    </font>
    <font>
      <sz val="11.5"/>
      <color rgb="FF00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ADFFFF"/>
      </patternFill>
    </fill>
    <fill>
      <patternFill patternType="solid">
        <fgColor rgb="FFFAFBFC"/>
      </patternFill>
    </fill>
    <fill>
      <patternFill patternType="solid">
        <fgColor rgb="FFF2F3F7"/>
      </patternFill>
    </fill>
    <fill>
      <patternFill patternType="solid">
        <fgColor rgb="FFF2F3F7"/>
      </patternFill>
    </fill>
    <fill>
      <patternFill patternType="solid">
        <fgColor rgb="FFD0D4DB"/>
      </patternFill>
    </fill>
    <fill>
      <patternFill patternType="solid">
        <fgColor rgb="FFF2F3F7"/>
      </patternFill>
    </fill>
    <fill>
      <patternFill patternType="solid">
        <fgColor rgb="FFE4E8ED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164" fontId="2" fillId="0" borderId="0" xfId="0" applyNumberFormat="1" applyFont="1" applyAlignment="1">
      <alignment wrapText="1"/>
    </xf>
    <xf numFmtId="164" fontId="1" fillId="2" borderId="1" xfId="0" applyNumberFormat="1" applyFont="1" applyFill="1" applyBorder="1" applyAlignment="1">
      <alignment wrapText="1"/>
    </xf>
    <xf numFmtId="164" fontId="3" fillId="3" borderId="2" xfId="0" applyNumberFormat="1" applyFont="1" applyFill="1" applyBorder="1" applyAlignment="1">
      <alignment wrapText="1"/>
    </xf>
    <xf numFmtId="164" fontId="4" fillId="4" borderId="3" xfId="0" applyNumberFormat="1" applyFont="1" applyFill="1" applyBorder="1"/>
    <xf numFmtId="164" fontId="5" fillId="5" borderId="4" xfId="0" applyNumberFormat="1" applyFont="1" applyFill="1" applyBorder="1" applyAlignment="1">
      <alignment horizontal="right"/>
    </xf>
    <xf numFmtId="164" fontId="6" fillId="6" borderId="5" xfId="0" applyNumberFormat="1" applyFont="1" applyFill="1" applyBorder="1" applyAlignment="1">
      <alignment horizontal="left"/>
    </xf>
    <xf numFmtId="164" fontId="7" fillId="7" borderId="6" xfId="0" applyNumberFormat="1" applyFont="1" applyFill="1" applyBorder="1"/>
    <xf numFmtId="165" fontId="8" fillId="8" borderId="7" xfId="0" applyNumberFormat="1" applyFont="1" applyFill="1" applyBorder="1" applyAlignment="1">
      <alignment horizontal="right"/>
    </xf>
    <xf numFmtId="164" fontId="2" fillId="0" borderId="0" xfId="0" applyNumberFormat="1" applyFont="1" applyAlignment="1">
      <alignment wrapText="1"/>
    </xf>
    <xf numFmtId="164" fontId="1" fillId="0" borderId="0" xfId="0" applyNumberFormat="1" applyFont="1" applyAlignment="1">
      <alignment wrapText="1"/>
    </xf>
    <xf numFmtId="164" fontId="2" fillId="7" borderId="7" xfId="0" applyNumberFormat="1" applyFont="1" applyFill="1" applyBorder="1"/>
    <xf numFmtId="164" fontId="1" fillId="2" borderId="7" xfId="0" applyNumberFormat="1" applyFont="1" applyFill="1" applyBorder="1" applyAlignment="1">
      <alignment wrapText="1"/>
    </xf>
    <xf numFmtId="164" fontId="2" fillId="8" borderId="7" xfId="0" applyNumberFormat="1" applyFont="1" applyFill="1" applyBorder="1" applyAlignment="1">
      <alignment horizontal="right"/>
    </xf>
    <xf numFmtId="164" fontId="2" fillId="8" borderId="7" xfId="0" applyNumberFormat="1" applyFont="1" applyFill="1" applyBorder="1" applyAlignment="1">
      <alignment horizontal="left"/>
    </xf>
    <xf numFmtId="164" fontId="1" fillId="7" borderId="7" xfId="0" applyNumberFormat="1" applyFont="1" applyFill="1" applyBorder="1" applyAlignment="1">
      <alignment horizontal="right"/>
    </xf>
    <xf numFmtId="164" fontId="1" fillId="7" borderId="7" xfId="0" applyNumberFormat="1" applyFont="1" applyFill="1" applyBorder="1" applyAlignment="1">
      <alignment horizontal="left"/>
    </xf>
    <xf numFmtId="164" fontId="2" fillId="4" borderId="7" xfId="0" applyNumberFormat="1" applyFont="1" applyFill="1" applyBorder="1"/>
    <xf numFmtId="165" fontId="2" fillId="8" borderId="7" xfId="0" applyNumberFormat="1" applyFont="1" applyFill="1" applyBorder="1" applyAlignment="1">
      <alignment horizontal="right"/>
    </xf>
    <xf numFmtId="164" fontId="2" fillId="9" borderId="7" xfId="0" applyNumberFormat="1" applyFont="1" applyFill="1" applyBorder="1" applyAlignment="1">
      <alignment horizontal="right"/>
    </xf>
    <xf numFmtId="164" fontId="2" fillId="9" borderId="7" xfId="0" applyNumberFormat="1" applyFont="1" applyFill="1" applyBorder="1" applyAlignment="1">
      <alignment horizontal="left"/>
    </xf>
    <xf numFmtId="164" fontId="2" fillId="3" borderId="7" xfId="0" applyNumberFormat="1" applyFont="1" applyFill="1" applyBorder="1" applyAlignment="1">
      <alignment wrapText="1"/>
    </xf>
    <xf numFmtId="164" fontId="2" fillId="9" borderId="8" xfId="0" applyNumberFormat="1" applyFont="1" applyFill="1" applyBorder="1" applyAlignment="1">
      <alignment wrapText="1"/>
    </xf>
    <xf numFmtId="164" fontId="6" fillId="10" borderId="5" xfId="0" applyNumberFormat="1" applyFont="1" applyFill="1" applyBorder="1" applyAlignment="1">
      <alignment horizontal="left"/>
    </xf>
    <xf numFmtId="164" fontId="5" fillId="10" borderId="4" xfId="0" applyNumberFormat="1" applyFont="1" applyFill="1" applyBorder="1" applyAlignment="1">
      <alignment horizontal="right"/>
    </xf>
    <xf numFmtId="164" fontId="1" fillId="10" borderId="1" xfId="0" applyNumberFormat="1" applyFont="1" applyFill="1" applyBorder="1" applyAlignment="1">
      <alignment wrapText="1"/>
    </xf>
    <xf numFmtId="164" fontId="5" fillId="10" borderId="7" xfId="0" applyNumberFormat="1" applyFont="1" applyFill="1" applyBorder="1" applyAlignment="1">
      <alignment horizontal="right"/>
    </xf>
    <xf numFmtId="164" fontId="1" fillId="10" borderId="7" xfId="0" applyNumberFormat="1" applyFont="1" applyFill="1" applyBorder="1" applyAlignment="1">
      <alignment wrapText="1"/>
    </xf>
    <xf numFmtId="164" fontId="5" fillId="11" borderId="7" xfId="0" applyNumberFormat="1" applyFont="1" applyFill="1" applyBorder="1" applyAlignment="1">
      <alignment horizontal="right"/>
    </xf>
    <xf numFmtId="164" fontId="2" fillId="12" borderId="7" xfId="0" applyNumberFormat="1" applyFont="1" applyFill="1" applyBorder="1" applyAlignment="1">
      <alignment horizontal="left"/>
    </xf>
    <xf numFmtId="164" fontId="2" fillId="12" borderId="7" xfId="0" applyNumberFormat="1" applyFont="1" applyFill="1" applyBorder="1" applyAlignment="1">
      <alignment horizontal="right"/>
    </xf>
    <xf numFmtId="164" fontId="1" fillId="12" borderId="7" xfId="0" applyNumberFormat="1" applyFont="1" applyFill="1" applyBorder="1" applyAlignment="1">
      <alignment wrapText="1"/>
    </xf>
    <xf numFmtId="164" fontId="2" fillId="13" borderId="7" xfId="0" applyNumberFormat="1" applyFont="1" applyFill="1" applyBorder="1" applyAlignment="1">
      <alignment horizontal="right"/>
    </xf>
    <xf numFmtId="164" fontId="1" fillId="13" borderId="7" xfId="0" applyNumberFormat="1" applyFont="1" applyFill="1" applyBorder="1" applyAlignment="1">
      <alignment wrapText="1"/>
    </xf>
    <xf numFmtId="0" fontId="0" fillId="13" borderId="0" xfId="0" applyFill="1"/>
    <xf numFmtId="164" fontId="2" fillId="10" borderId="7" xfId="0" applyNumberFormat="1" applyFont="1" applyFill="1" applyBorder="1" applyAlignment="1">
      <alignment horizontal="left"/>
    </xf>
    <xf numFmtId="164" fontId="2" fillId="10" borderId="7" xfId="0" applyNumberFormat="1" applyFont="1" applyFill="1" applyBorder="1" applyAlignment="1">
      <alignment horizontal="right"/>
    </xf>
    <xf numFmtId="164" fontId="9" fillId="10" borderId="7" xfId="0" applyNumberFormat="1" applyFont="1" applyFill="1" applyBorder="1" applyAlignment="1">
      <alignment horizontal="left"/>
    </xf>
    <xf numFmtId="164" fontId="9" fillId="10" borderId="7" xfId="0" applyNumberFormat="1" applyFont="1" applyFill="1" applyBorder="1" applyAlignment="1">
      <alignment horizontal="right"/>
    </xf>
    <xf numFmtId="164" fontId="2" fillId="14" borderId="7" xfId="0" applyNumberFormat="1" applyFont="1" applyFill="1" applyBorder="1" applyAlignment="1">
      <alignment horizontal="right"/>
    </xf>
    <xf numFmtId="0" fontId="10" fillId="0" borderId="0" xfId="0" applyFont="1"/>
    <xf numFmtId="0" fontId="11" fillId="0" borderId="0" xfId="0" applyFont="1"/>
    <xf numFmtId="164" fontId="1" fillId="14" borderId="1" xfId="0" applyNumberFormat="1" applyFont="1" applyFill="1" applyBorder="1" applyAlignment="1">
      <alignment wrapText="1"/>
    </xf>
    <xf numFmtId="164" fontId="5" fillId="14" borderId="7" xfId="0" applyNumberFormat="1" applyFont="1" applyFill="1" applyBorder="1" applyAlignment="1">
      <alignment horizontal="right"/>
    </xf>
    <xf numFmtId="164" fontId="13" fillId="14" borderId="7" xfId="0" applyNumberFormat="1" applyFont="1" applyFill="1" applyBorder="1" applyAlignment="1">
      <alignment horizontal="left"/>
    </xf>
    <xf numFmtId="164" fontId="13" fillId="13" borderId="7" xfId="0" applyNumberFormat="1" applyFont="1" applyFill="1" applyBorder="1" applyAlignment="1">
      <alignment horizontal="left"/>
    </xf>
    <xf numFmtId="164" fontId="13" fillId="11" borderId="7" xfId="0" applyNumberFormat="1" applyFont="1" applyFill="1" applyBorder="1" applyAlignment="1">
      <alignment horizontal="left"/>
    </xf>
    <xf numFmtId="0" fontId="14" fillId="0" borderId="0" xfId="0" applyFont="1"/>
    <xf numFmtId="3" fontId="15" fillId="10" borderId="0" xfId="0" applyNumberFormat="1" applyFont="1" applyFill="1"/>
    <xf numFmtId="0" fontId="15" fillId="10" borderId="0" xfId="0" applyFont="1" applyFill="1"/>
    <xf numFmtId="0" fontId="12" fillId="0" borderId="0" xfId="0" applyFont="1"/>
    <xf numFmtId="164" fontId="2" fillId="10" borderId="5" xfId="0" applyNumberFormat="1" applyFont="1" applyFill="1" applyBorder="1" applyAlignment="1">
      <alignment horizontal="left"/>
    </xf>
    <xf numFmtId="0" fontId="16" fillId="0" borderId="0" xfId="0" applyFont="1"/>
    <xf numFmtId="165" fontId="8" fillId="10" borderId="7" xfId="0" applyNumberFormat="1" applyFont="1" applyFill="1" applyBorder="1" applyAlignment="1">
      <alignment horizontal="right"/>
    </xf>
    <xf numFmtId="165" fontId="2" fillId="10" borderId="7" xfId="0" applyNumberFormat="1" applyFont="1" applyFill="1" applyBorder="1" applyAlignment="1">
      <alignment horizontal="right"/>
    </xf>
    <xf numFmtId="164" fontId="13" fillId="8" borderId="7" xfId="0" applyNumberFormat="1" applyFont="1" applyFill="1" applyBorder="1" applyAlignment="1">
      <alignment horizontal="left"/>
    </xf>
    <xf numFmtId="164" fontId="13" fillId="8" borderId="7" xfId="0" applyNumberFormat="1" applyFont="1" applyFill="1" applyBorder="1" applyAlignment="1">
      <alignment horizontal="right"/>
    </xf>
    <xf numFmtId="164" fontId="18" fillId="2" borderId="7" xfId="0" applyNumberFormat="1" applyFont="1" applyFill="1" applyBorder="1" applyAlignment="1">
      <alignment wrapText="1"/>
    </xf>
    <xf numFmtId="164" fontId="13" fillId="10" borderId="7" xfId="0" applyNumberFormat="1" applyFont="1" applyFill="1" applyBorder="1" applyAlignment="1">
      <alignment horizontal="left"/>
    </xf>
    <xf numFmtId="165" fontId="8" fillId="14" borderId="7" xfId="0" applyNumberFormat="1" applyFont="1" applyFill="1" applyBorder="1" applyAlignment="1">
      <alignment horizontal="right"/>
    </xf>
    <xf numFmtId="164" fontId="13" fillId="14" borderId="5" xfId="0" applyNumberFormat="1" applyFont="1" applyFill="1" applyBorder="1" applyAlignment="1">
      <alignment horizontal="left"/>
    </xf>
    <xf numFmtId="164" fontId="7" fillId="10" borderId="6" xfId="0" applyNumberFormat="1" applyFont="1" applyFill="1" applyBorder="1"/>
    <xf numFmtId="164" fontId="7" fillId="10" borderId="7" xfId="0" applyNumberFormat="1" applyFont="1" applyFill="1" applyBorder="1"/>
    <xf numFmtId="164" fontId="2" fillId="10" borderId="7" xfId="0" applyNumberFormat="1" applyFont="1" applyFill="1" applyBorder="1"/>
    <xf numFmtId="164" fontId="13" fillId="14" borderId="7" xfId="0" applyNumberFormat="1" applyFont="1" applyFill="1" applyBorder="1"/>
    <xf numFmtId="164" fontId="7" fillId="14" borderId="7" xfId="0" applyNumberFormat="1" applyFont="1" applyFill="1" applyBorder="1"/>
    <xf numFmtId="165" fontId="13" fillId="14" borderId="7" xfId="0" applyNumberFormat="1" applyFont="1" applyFill="1" applyBorder="1" applyAlignment="1">
      <alignment horizontal="right"/>
    </xf>
    <xf numFmtId="164" fontId="18" fillId="14" borderId="7" xfId="0" applyNumberFormat="1" applyFont="1" applyFill="1" applyBorder="1" applyAlignment="1">
      <alignment wrapText="1"/>
    </xf>
    <xf numFmtId="164" fontId="2" fillId="10" borderId="6" xfId="0" applyNumberFormat="1" applyFont="1" applyFill="1" applyBorder="1"/>
    <xf numFmtId="0" fontId="0" fillId="0" borderId="9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10" fontId="0" fillId="0" borderId="0" xfId="0" applyNumberFormat="1"/>
    <xf numFmtId="0" fontId="0" fillId="0" borderId="10" xfId="0" applyBorder="1" applyAlignment="1">
      <alignment vertical="center" wrapText="1"/>
    </xf>
    <xf numFmtId="10" fontId="20" fillId="0" borderId="12" xfId="0" applyNumberFormat="1" applyFont="1" applyBorder="1" applyAlignment="1">
      <alignment vertical="center" wrapText="1"/>
    </xf>
    <xf numFmtId="10" fontId="20" fillId="0" borderId="12" xfId="0" applyNumberFormat="1" applyFont="1" applyBorder="1" applyAlignment="1">
      <alignment horizontal="right" vertical="center" wrapText="1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22" fillId="0" borderId="0" xfId="0" applyFont="1"/>
    <xf numFmtId="0" fontId="0" fillId="0" borderId="0" xfId="0" applyBorder="1"/>
    <xf numFmtId="0" fontId="19" fillId="0" borderId="0" xfId="0" applyFont="1"/>
    <xf numFmtId="0" fontId="19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92"/>
  <sheetViews>
    <sheetView zoomScale="125" workbookViewId="0">
      <pane ySplit="1" topLeftCell="A89" activePane="bottomLeft" state="frozen"/>
      <selection pane="bottomLeft" activeCell="A80" sqref="A80"/>
    </sheetView>
  </sheetViews>
  <sheetFormatPr baseColWidth="10" defaultColWidth="8.83203125" defaultRowHeight="15" x14ac:dyDescent="0.2"/>
  <cols>
    <col min="1" max="1" width="42.83203125" bestFit="1" customWidth="1"/>
    <col min="2" max="6" width="19.33203125" bestFit="1" customWidth="1"/>
    <col min="7" max="7" width="1.33203125" bestFit="1" customWidth="1"/>
  </cols>
  <sheetData>
    <row r="1" spans="1:7" x14ac:dyDescent="0.2">
      <c r="A1" s="4" t="s">
        <v>6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0</v>
      </c>
    </row>
    <row r="3" spans="1:7" x14ac:dyDescent="0.2">
      <c r="A3" s="6" t="s">
        <v>7</v>
      </c>
      <c r="B3" s="5" t="s">
        <v>8</v>
      </c>
      <c r="C3" s="5">
        <v>4195</v>
      </c>
      <c r="D3" s="5">
        <v>-10785</v>
      </c>
      <c r="E3" s="5">
        <v>9694</v>
      </c>
      <c r="F3" s="5">
        <v>52285</v>
      </c>
      <c r="G3" s="2" t="s">
        <v>0</v>
      </c>
    </row>
    <row r="4" spans="1:7" x14ac:dyDescent="0.2">
      <c r="A4" s="6" t="s">
        <v>9</v>
      </c>
      <c r="B4" s="5">
        <v>7567</v>
      </c>
      <c r="C4" s="5">
        <v>6277</v>
      </c>
      <c r="D4" s="5" t="s">
        <v>8</v>
      </c>
      <c r="E4" s="5" t="s">
        <v>8</v>
      </c>
      <c r="F4" s="5" t="s">
        <v>8</v>
      </c>
      <c r="G4" s="4"/>
    </row>
    <row r="5" spans="1:7" x14ac:dyDescent="0.2">
      <c r="A5" s="6" t="s">
        <v>10</v>
      </c>
      <c r="B5" s="5" t="s">
        <v>8</v>
      </c>
      <c r="C5" s="5">
        <v>741</v>
      </c>
      <c r="D5" s="5" t="s">
        <v>8</v>
      </c>
      <c r="E5" s="5">
        <v>1390</v>
      </c>
      <c r="F5" s="5">
        <v>-116</v>
      </c>
      <c r="G5" s="2" t="s">
        <v>0</v>
      </c>
    </row>
    <row r="6" spans="1:7" x14ac:dyDescent="0.2">
      <c r="A6" s="7" t="s">
        <v>0</v>
      </c>
      <c r="B6" s="7"/>
      <c r="C6" s="7"/>
      <c r="D6" s="7"/>
      <c r="E6" s="7"/>
      <c r="F6" s="7"/>
      <c r="G6" s="2" t="s">
        <v>0</v>
      </c>
    </row>
    <row r="7" spans="1:7" x14ac:dyDescent="0.2">
      <c r="A7" s="23" t="s">
        <v>11</v>
      </c>
      <c r="B7" s="24">
        <v>388379</v>
      </c>
      <c r="C7" s="24">
        <v>344877</v>
      </c>
      <c r="D7" s="24">
        <v>180543</v>
      </c>
      <c r="E7" s="24">
        <v>261504</v>
      </c>
      <c r="F7" s="24">
        <v>381314</v>
      </c>
      <c r="G7" s="25" t="s">
        <v>0</v>
      </c>
    </row>
    <row r="8" spans="1:7" x14ac:dyDescent="0.2">
      <c r="A8" s="23" t="s">
        <v>12</v>
      </c>
      <c r="B8" s="24">
        <v>321369</v>
      </c>
      <c r="C8" s="24">
        <v>279421</v>
      </c>
      <c r="D8" s="24">
        <v>142841</v>
      </c>
      <c r="E8" s="24">
        <v>221772</v>
      </c>
      <c r="F8" s="24">
        <v>284006</v>
      </c>
      <c r="G8" s="7"/>
    </row>
    <row r="9" spans="1:7" x14ac:dyDescent="0.2">
      <c r="A9" s="6" t="s">
        <v>13</v>
      </c>
      <c r="B9" s="5">
        <v>67010</v>
      </c>
      <c r="C9" s="5">
        <v>40347</v>
      </c>
      <c r="D9" s="5">
        <v>37702</v>
      </c>
      <c r="E9" s="5">
        <v>39732</v>
      </c>
      <c r="F9" s="5">
        <v>97308</v>
      </c>
      <c r="G9" s="2" t="s">
        <v>0</v>
      </c>
    </row>
    <row r="10" spans="1:7" x14ac:dyDescent="0.2">
      <c r="A10" s="60" t="s">
        <v>14</v>
      </c>
      <c r="B10" s="59">
        <v>0.17249999999999999</v>
      </c>
      <c r="C10" s="59">
        <v>0.1898</v>
      </c>
      <c r="D10" s="59">
        <v>0.20879999999999999</v>
      </c>
      <c r="E10" s="59">
        <v>0.15190000000000001</v>
      </c>
      <c r="F10" s="59">
        <v>0.25519999999999998</v>
      </c>
      <c r="G10" s="42" t="s">
        <v>0</v>
      </c>
    </row>
    <row r="11" spans="1:7" x14ac:dyDescent="0.2">
      <c r="A11" s="7" t="s">
        <v>0</v>
      </c>
      <c r="B11" s="7"/>
      <c r="C11" s="7"/>
      <c r="D11" s="7"/>
      <c r="E11" s="7"/>
      <c r="F11" s="7"/>
      <c r="G11" s="2" t="s">
        <v>0</v>
      </c>
    </row>
    <row r="12" spans="1:7" x14ac:dyDescent="0.2">
      <c r="A12" s="6" t="s">
        <v>15</v>
      </c>
      <c r="B12" s="5">
        <v>11360</v>
      </c>
      <c r="C12" s="5" t="s">
        <v>8</v>
      </c>
      <c r="D12" s="5">
        <v>9881</v>
      </c>
      <c r="E12" s="5">
        <v>11328</v>
      </c>
      <c r="F12" s="5">
        <v>12883</v>
      </c>
      <c r="G12" s="2" t="s">
        <v>0</v>
      </c>
    </row>
    <row r="13" spans="1:7" x14ac:dyDescent="0.2">
      <c r="A13" s="23" t="s">
        <v>16</v>
      </c>
      <c r="B13" s="24">
        <v>357190</v>
      </c>
      <c r="C13" s="24">
        <v>317552</v>
      </c>
      <c r="D13" s="24">
        <v>178012</v>
      </c>
      <c r="E13" s="24">
        <v>235337</v>
      </c>
      <c r="F13" s="24">
        <v>319196</v>
      </c>
      <c r="G13" s="7"/>
    </row>
    <row r="14" spans="1:7" x14ac:dyDescent="0.2">
      <c r="A14" s="7" t="s">
        <v>0</v>
      </c>
      <c r="B14" s="7"/>
      <c r="C14" s="7"/>
      <c r="D14" s="7"/>
      <c r="E14" s="7"/>
      <c r="F14" s="7"/>
      <c r="G14" s="2" t="s">
        <v>0</v>
      </c>
    </row>
    <row r="15" spans="1:7" x14ac:dyDescent="0.2">
      <c r="A15" s="6" t="s">
        <v>17</v>
      </c>
      <c r="B15" s="5">
        <v>59072</v>
      </c>
      <c r="C15" s="5">
        <v>53491</v>
      </c>
      <c r="D15" s="5">
        <v>31329</v>
      </c>
      <c r="E15" s="5">
        <v>55004</v>
      </c>
      <c r="F15" s="5">
        <v>84289</v>
      </c>
      <c r="G15" s="2" t="s">
        <v>0</v>
      </c>
    </row>
    <row r="16" spans="1:7" x14ac:dyDescent="0.2">
      <c r="A16" s="6" t="s">
        <v>18</v>
      </c>
      <c r="B16" s="5">
        <v>7.0759999999999996</v>
      </c>
      <c r="C16" s="5">
        <v>6.5890000000000004</v>
      </c>
      <c r="D16" s="5">
        <v>4.0199999999999996</v>
      </c>
      <c r="E16" s="5" t="s">
        <v>8</v>
      </c>
      <c r="F16" s="5">
        <v>11.37</v>
      </c>
      <c r="G16" s="7"/>
    </row>
    <row r="17" spans="1:7" x14ac:dyDescent="0.2">
      <c r="A17" s="6" t="s">
        <v>19</v>
      </c>
      <c r="B17" s="5">
        <v>1340</v>
      </c>
      <c r="C17" s="5">
        <v>2354</v>
      </c>
      <c r="D17" s="5">
        <v>1747</v>
      </c>
      <c r="E17" s="5">
        <v>1423</v>
      </c>
      <c r="F17" s="5">
        <v>1712</v>
      </c>
      <c r="G17" s="2" t="s">
        <v>0</v>
      </c>
    </row>
    <row r="18" spans="1:7" x14ac:dyDescent="0.2">
      <c r="A18" s="6" t="s">
        <v>20</v>
      </c>
      <c r="B18" s="5">
        <v>21115</v>
      </c>
      <c r="C18" s="5">
        <v>25109</v>
      </c>
      <c r="D18" s="5">
        <v>25417</v>
      </c>
      <c r="E18" s="5">
        <v>26921</v>
      </c>
      <c r="F18" s="5">
        <v>18635</v>
      </c>
      <c r="G18" s="2" t="s">
        <v>0</v>
      </c>
    </row>
    <row r="19" spans="1:7" x14ac:dyDescent="0.2">
      <c r="A19" s="6" t="s">
        <v>21</v>
      </c>
      <c r="B19" s="5">
        <v>20417</v>
      </c>
      <c r="C19" s="5">
        <v>23090</v>
      </c>
      <c r="D19" s="5">
        <v>24242</v>
      </c>
      <c r="E19" s="5">
        <v>26921</v>
      </c>
      <c r="F19" s="5">
        <v>22393</v>
      </c>
      <c r="G19" s="2" t="s">
        <v>0</v>
      </c>
    </row>
    <row r="20" spans="1:7" x14ac:dyDescent="0.2">
      <c r="A20" s="6" t="s">
        <v>22</v>
      </c>
      <c r="B20" s="5" t="s">
        <v>8</v>
      </c>
      <c r="C20" s="5" t="s">
        <v>8</v>
      </c>
      <c r="D20" s="5">
        <v>20044</v>
      </c>
      <c r="E20" s="5">
        <v>28083</v>
      </c>
      <c r="F20" s="5">
        <v>61896</v>
      </c>
      <c r="G20" s="2" t="s">
        <v>0</v>
      </c>
    </row>
    <row r="21" spans="1:7" x14ac:dyDescent="0.2">
      <c r="A21" s="6" t="s">
        <v>23</v>
      </c>
      <c r="B21" s="5" t="s">
        <v>8</v>
      </c>
      <c r="C21" s="5">
        <v>1222</v>
      </c>
      <c r="D21" s="5">
        <v>1175</v>
      </c>
      <c r="E21" s="5">
        <v>0</v>
      </c>
      <c r="F21" s="5">
        <v>0</v>
      </c>
      <c r="G21" s="2" t="s">
        <v>0</v>
      </c>
    </row>
    <row r="22" spans="1:7" x14ac:dyDescent="0.2">
      <c r="A22" s="7" t="s">
        <v>0</v>
      </c>
      <c r="B22" s="7"/>
      <c r="C22" s="7"/>
      <c r="D22" s="7"/>
      <c r="E22" s="7"/>
      <c r="F22" s="7"/>
      <c r="G22" s="2" t="s">
        <v>0</v>
      </c>
    </row>
    <row r="23" spans="1:7" x14ac:dyDescent="0.2">
      <c r="A23" s="6" t="s">
        <v>24</v>
      </c>
      <c r="B23" s="5">
        <v>36937</v>
      </c>
      <c r="C23" s="5">
        <v>24790</v>
      </c>
      <c r="D23" s="5">
        <v>6348</v>
      </c>
      <c r="E23" s="5">
        <v>28083</v>
      </c>
      <c r="F23" s="5">
        <v>61896</v>
      </c>
      <c r="G23" s="2" t="s">
        <v>0</v>
      </c>
    </row>
    <row r="24" spans="1:7" x14ac:dyDescent="0.2">
      <c r="A24" s="6" t="s">
        <v>25</v>
      </c>
      <c r="B24" s="5">
        <v>3745</v>
      </c>
      <c r="C24" s="5">
        <v>3840</v>
      </c>
      <c r="D24" s="5">
        <v>3560</v>
      </c>
      <c r="E24" s="5">
        <v>3607</v>
      </c>
      <c r="F24" s="5">
        <v>3181</v>
      </c>
      <c r="G24" s="7"/>
    </row>
    <row r="25" spans="1:7" x14ac:dyDescent="0.2">
      <c r="A25" s="23" t="s">
        <v>26</v>
      </c>
      <c r="B25" s="24" t="s">
        <v>8</v>
      </c>
      <c r="C25" s="24" t="s">
        <v>8</v>
      </c>
      <c r="D25" s="24">
        <v>-25529</v>
      </c>
      <c r="E25" s="24">
        <v>29017</v>
      </c>
      <c r="F25" s="24" t="s">
        <v>8</v>
      </c>
      <c r="G25" s="25" t="s">
        <v>0</v>
      </c>
    </row>
    <row r="26" spans="1:7" x14ac:dyDescent="0.2">
      <c r="A26" s="68" t="s">
        <v>141</v>
      </c>
      <c r="B26" s="61">
        <v>867</v>
      </c>
      <c r="C26" s="61">
        <v>1130</v>
      </c>
      <c r="D26" s="61">
        <v>3101</v>
      </c>
      <c r="E26" s="61">
        <v>2839</v>
      </c>
      <c r="F26" s="61">
        <v>2849</v>
      </c>
      <c r="G26" s="25" t="s">
        <v>0</v>
      </c>
    </row>
    <row r="27" spans="1:7" x14ac:dyDescent="0.2">
      <c r="A27" s="63" t="s">
        <v>142</v>
      </c>
      <c r="B27" s="62">
        <f>(B7-B13)/B7*100</f>
        <v>8.0305577799005619</v>
      </c>
      <c r="C27" s="62">
        <f t="shared" ref="C27:G27" si="0">(C7-C13)/C7*100</f>
        <v>7.9231146176752869</v>
      </c>
      <c r="D27" s="62">
        <f t="shared" si="0"/>
        <v>1.4018821001091153</v>
      </c>
      <c r="E27" s="62">
        <f t="shared" si="0"/>
        <v>10.00634789525208</v>
      </c>
      <c r="F27" s="62">
        <f t="shared" si="0"/>
        <v>16.290511232212822</v>
      </c>
      <c r="G27" s="62" t="e">
        <f t="shared" si="0"/>
        <v>#VALUE!</v>
      </c>
    </row>
    <row r="28" spans="1:7" x14ac:dyDescent="0.2">
      <c r="A28" s="6" t="s">
        <v>27</v>
      </c>
      <c r="B28" s="5">
        <v>38710</v>
      </c>
      <c r="C28" s="5">
        <v>27330</v>
      </c>
      <c r="D28" s="5">
        <v>4911</v>
      </c>
      <c r="E28" s="5">
        <v>29017</v>
      </c>
      <c r="F28" s="5">
        <v>60636</v>
      </c>
      <c r="G28" s="2" t="s">
        <v>0</v>
      </c>
    </row>
    <row r="29" spans="1:7" x14ac:dyDescent="0.2">
      <c r="A29" s="6" t="s">
        <v>28</v>
      </c>
      <c r="B29" s="5">
        <v>11715</v>
      </c>
      <c r="C29" s="5">
        <v>10868</v>
      </c>
      <c r="D29" s="5">
        <v>1521</v>
      </c>
      <c r="E29" s="5">
        <v>9199</v>
      </c>
      <c r="F29" s="5">
        <v>21941</v>
      </c>
      <c r="G29" s="7"/>
    </row>
    <row r="30" spans="1:7" x14ac:dyDescent="0.2">
      <c r="A30" s="6" t="s">
        <v>29</v>
      </c>
      <c r="B30" s="8">
        <v>0.32888000000000001</v>
      </c>
      <c r="C30" s="8">
        <v>0.39770000000000005</v>
      </c>
      <c r="D30" s="8">
        <v>0.30969999999999998</v>
      </c>
      <c r="E30" s="8">
        <v>0.30839</v>
      </c>
      <c r="F30" s="8">
        <v>0.33850000000000002</v>
      </c>
      <c r="G30" s="2" t="s">
        <v>0</v>
      </c>
    </row>
    <row r="31" spans="1:7" x14ac:dyDescent="0.2">
      <c r="A31" s="7" t="s">
        <v>0</v>
      </c>
      <c r="B31" s="7"/>
      <c r="C31" s="7"/>
      <c r="D31" s="7"/>
      <c r="E31" s="7"/>
      <c r="F31" s="7"/>
      <c r="G31" s="2" t="s">
        <v>0</v>
      </c>
    </row>
    <row r="32" spans="1:7" x14ac:dyDescent="0.2">
      <c r="A32" s="6" t="s">
        <v>30</v>
      </c>
      <c r="B32" s="5">
        <v>21404</v>
      </c>
      <c r="C32" s="5">
        <v>16462</v>
      </c>
      <c r="D32" s="5">
        <v>4846</v>
      </c>
      <c r="E32" s="5">
        <v>19289</v>
      </c>
      <c r="F32" s="5">
        <v>39870</v>
      </c>
      <c r="G32" s="2" t="s">
        <v>0</v>
      </c>
    </row>
    <row r="33" spans="1:7" x14ac:dyDescent="0.2">
      <c r="A33" s="7" t="s">
        <v>0</v>
      </c>
      <c r="B33" s="7"/>
      <c r="C33" s="7"/>
      <c r="D33" s="7"/>
      <c r="E33" s="7"/>
      <c r="F33" s="7"/>
      <c r="G33" s="7"/>
    </row>
    <row r="34" spans="1:7" x14ac:dyDescent="0.2">
      <c r="A34" s="6" t="s">
        <v>31</v>
      </c>
      <c r="B34" s="5">
        <v>2.56</v>
      </c>
      <c r="C34" s="5">
        <v>2.04</v>
      </c>
      <c r="D34" s="5">
        <v>0.62</v>
      </c>
      <c r="E34" s="5">
        <v>2.4900000000000002</v>
      </c>
      <c r="F34" s="5">
        <v>5.38</v>
      </c>
      <c r="G34" s="2" t="s">
        <v>0</v>
      </c>
    </row>
    <row r="35" spans="1:7" x14ac:dyDescent="0.2">
      <c r="A35" s="6" t="s">
        <v>32</v>
      </c>
      <c r="B35" s="5">
        <v>5.09</v>
      </c>
      <c r="C35" s="5" t="s">
        <v>8</v>
      </c>
      <c r="D35" s="5" t="s">
        <v>8</v>
      </c>
      <c r="E35" s="5" t="s">
        <v>8</v>
      </c>
      <c r="F35" s="5" t="s">
        <v>8</v>
      </c>
      <c r="G35" s="7"/>
    </row>
    <row r="36" spans="1:7" x14ac:dyDescent="0.2">
      <c r="A36" s="6" t="s">
        <v>33</v>
      </c>
      <c r="B36" s="5">
        <v>53324</v>
      </c>
      <c r="C36" s="5">
        <v>52434</v>
      </c>
      <c r="D36" s="5">
        <v>27350</v>
      </c>
      <c r="E36" s="5">
        <v>49204</v>
      </c>
      <c r="F36" s="5">
        <v>77984</v>
      </c>
      <c r="G36" s="2" t="s">
        <v>0</v>
      </c>
    </row>
    <row r="37" spans="1:7" x14ac:dyDescent="0.2">
      <c r="A37" s="6" t="s">
        <v>34</v>
      </c>
      <c r="B37" s="5">
        <v>35621</v>
      </c>
      <c r="C37" s="5">
        <v>25486</v>
      </c>
      <c r="D37" s="5">
        <v>-26966</v>
      </c>
      <c r="E37" s="5">
        <v>29829</v>
      </c>
      <c r="F37" s="5">
        <v>64814</v>
      </c>
      <c r="G37" s="2" t="s">
        <v>0</v>
      </c>
    </row>
    <row r="38" spans="1:7" x14ac:dyDescent="0.2">
      <c r="A38" s="6" t="s">
        <v>35</v>
      </c>
      <c r="B38" s="5">
        <v>23352</v>
      </c>
      <c r="C38" s="5">
        <v>15843</v>
      </c>
      <c r="D38" s="5">
        <v>-21680</v>
      </c>
      <c r="E38" s="5">
        <v>20101</v>
      </c>
      <c r="F38" s="5">
        <v>42309</v>
      </c>
      <c r="G38" s="2" t="s">
        <v>0</v>
      </c>
    </row>
    <row r="39" spans="1:7" x14ac:dyDescent="0.2">
      <c r="A39" s="23" t="s">
        <v>36</v>
      </c>
      <c r="B39" s="24">
        <v>2.8</v>
      </c>
      <c r="C39" s="24">
        <v>1.95</v>
      </c>
      <c r="D39" s="24">
        <v>-2.78</v>
      </c>
      <c r="E39" s="24">
        <v>2.57</v>
      </c>
      <c r="F39" s="24">
        <v>5.71</v>
      </c>
      <c r="G39" s="25" t="s">
        <v>0</v>
      </c>
    </row>
    <row r="40" spans="1:7" x14ac:dyDescent="0.2">
      <c r="A40" s="23" t="s">
        <v>37</v>
      </c>
      <c r="B40" s="24">
        <v>1.88</v>
      </c>
      <c r="C40" s="24">
        <v>1.88</v>
      </c>
      <c r="D40" s="24">
        <v>0.65</v>
      </c>
      <c r="E40" s="24">
        <v>0.89</v>
      </c>
      <c r="F40" s="24">
        <v>1.04</v>
      </c>
      <c r="G40" s="25" t="s">
        <v>0</v>
      </c>
    </row>
    <row r="41" spans="1:7" x14ac:dyDescent="0.2">
      <c r="A41" s="6" t="s">
        <v>38</v>
      </c>
      <c r="B41" s="5">
        <v>8348.7000000000007</v>
      </c>
      <c r="C41" s="5">
        <v>8112.5</v>
      </c>
      <c r="D41" s="5">
        <v>7795.6</v>
      </c>
      <c r="E41" s="5">
        <v>7761.7</v>
      </c>
      <c r="F41" s="5">
        <v>7410.5</v>
      </c>
      <c r="G41" s="2" t="s">
        <v>0</v>
      </c>
    </row>
    <row r="42" spans="1:7" x14ac:dyDescent="0.2">
      <c r="A42" s="6" t="s">
        <v>39</v>
      </c>
      <c r="B42" s="5" t="s">
        <v>8</v>
      </c>
      <c r="C42" s="5" t="s">
        <v>8</v>
      </c>
      <c r="D42" s="5" t="s">
        <v>8</v>
      </c>
      <c r="E42" s="5" t="s">
        <v>8</v>
      </c>
      <c r="F42" s="5">
        <v>915</v>
      </c>
      <c r="G42" s="2" t="s">
        <v>0</v>
      </c>
    </row>
    <row r="43" spans="1:7" x14ac:dyDescent="0.2">
      <c r="A43" s="6" t="s">
        <v>40</v>
      </c>
      <c r="B43" s="5" t="s">
        <v>8</v>
      </c>
      <c r="C43" s="5" t="s">
        <v>8</v>
      </c>
      <c r="D43" s="5" t="s">
        <v>8</v>
      </c>
      <c r="E43" s="5" t="s">
        <v>8</v>
      </c>
      <c r="F43" s="5" t="s">
        <v>8</v>
      </c>
      <c r="G43" s="2" t="s">
        <v>0</v>
      </c>
    </row>
    <row r="44" spans="1:7" x14ac:dyDescent="0.2">
      <c r="A44" s="4" t="s">
        <v>41</v>
      </c>
      <c r="B44" s="4"/>
      <c r="C44" s="4"/>
      <c r="D44" s="4"/>
      <c r="E44" s="4"/>
      <c r="F44" s="4"/>
      <c r="G44" s="2" t="s">
        <v>0</v>
      </c>
    </row>
    <row r="45" spans="1:7" x14ac:dyDescent="0.2">
      <c r="A45" s="6" t="s">
        <v>42</v>
      </c>
      <c r="B45" s="5">
        <v>26741</v>
      </c>
      <c r="C45" s="5">
        <v>18054</v>
      </c>
      <c r="D45" s="5">
        <v>29545</v>
      </c>
      <c r="E45" s="5">
        <v>36971</v>
      </c>
      <c r="F45" s="5">
        <v>34943</v>
      </c>
      <c r="G45" s="2" t="s">
        <v>0</v>
      </c>
    </row>
    <row r="46" spans="1:7" x14ac:dyDescent="0.2">
      <c r="A46" s="6" t="s">
        <v>43</v>
      </c>
      <c r="B46" s="5" t="s">
        <v>8</v>
      </c>
      <c r="C46" s="5" t="s">
        <v>8</v>
      </c>
      <c r="D46" s="5" t="s">
        <v>8</v>
      </c>
      <c r="E46" s="5" t="s">
        <v>8</v>
      </c>
      <c r="F46" s="5" t="s">
        <v>8</v>
      </c>
      <c r="G46" s="4"/>
    </row>
    <row r="47" spans="1:7" x14ac:dyDescent="0.2">
      <c r="A47" s="51" t="s">
        <v>44</v>
      </c>
      <c r="B47" s="24">
        <v>21117</v>
      </c>
      <c r="C47" s="24">
        <v>24071</v>
      </c>
      <c r="D47" s="24">
        <v>19457</v>
      </c>
      <c r="E47" s="24">
        <v>25258</v>
      </c>
      <c r="F47" s="24">
        <v>31894</v>
      </c>
      <c r="G47" s="25" t="s">
        <v>0</v>
      </c>
    </row>
    <row r="48" spans="1:7" x14ac:dyDescent="0.2">
      <c r="A48" s="23" t="s">
        <v>45</v>
      </c>
      <c r="B48" s="24">
        <v>97482</v>
      </c>
      <c r="C48" s="24">
        <v>92689</v>
      </c>
      <c r="D48" s="24">
        <v>90694</v>
      </c>
      <c r="E48" s="24">
        <v>128766</v>
      </c>
      <c r="F48" s="24">
        <v>165937</v>
      </c>
      <c r="G48" s="25" t="s">
        <v>0</v>
      </c>
    </row>
    <row r="49" spans="1:7" x14ac:dyDescent="0.2">
      <c r="A49" s="6" t="s">
        <v>46</v>
      </c>
      <c r="B49" s="5">
        <v>399194</v>
      </c>
      <c r="C49" s="5">
        <v>404336</v>
      </c>
      <c r="D49" s="5">
        <v>379267</v>
      </c>
      <c r="E49" s="5">
        <v>404380</v>
      </c>
      <c r="F49" s="5">
        <v>443024</v>
      </c>
      <c r="G49" s="2" t="s">
        <v>0</v>
      </c>
    </row>
    <row r="50" spans="1:7" x14ac:dyDescent="0.2">
      <c r="A50" s="23" t="s">
        <v>47</v>
      </c>
      <c r="B50" s="24">
        <v>77813</v>
      </c>
      <c r="C50" s="24">
        <v>79625</v>
      </c>
      <c r="D50" s="24">
        <v>73950</v>
      </c>
      <c r="E50" s="24">
        <v>95547</v>
      </c>
      <c r="F50" s="24">
        <v>121310</v>
      </c>
      <c r="G50" s="25" t="s">
        <v>0</v>
      </c>
    </row>
    <row r="51" spans="1:7" x14ac:dyDescent="0.2">
      <c r="A51" s="46" t="s">
        <v>120</v>
      </c>
      <c r="B51" s="28">
        <f>(B48-B47)/B50</f>
        <v>0.98139128423271171</v>
      </c>
      <c r="C51" s="28">
        <f t="shared" ref="C51:F51" si="1">(C48-C47)/C50</f>
        <v>0.86176452119309266</v>
      </c>
      <c r="D51" s="28">
        <f t="shared" si="1"/>
        <v>0.96331304935767414</v>
      </c>
      <c r="E51" s="28">
        <f t="shared" si="1"/>
        <v>1.0833202507666384</v>
      </c>
      <c r="F51" s="28">
        <f t="shared" si="1"/>
        <v>1.1049624927870745</v>
      </c>
      <c r="G51" s="27"/>
    </row>
    <row r="52" spans="1:7" x14ac:dyDescent="0.2">
      <c r="A52" s="6" t="s">
        <v>48</v>
      </c>
      <c r="B52" s="5">
        <v>51428</v>
      </c>
      <c r="C52" s="5">
        <v>78370</v>
      </c>
      <c r="D52" s="5">
        <v>76249</v>
      </c>
      <c r="E52" s="5">
        <v>52115</v>
      </c>
      <c r="F52" s="5">
        <v>44838</v>
      </c>
      <c r="G52" s="2" t="s">
        <v>0</v>
      </c>
    </row>
    <row r="53" spans="1:7" x14ac:dyDescent="0.2">
      <c r="A53" s="23" t="s">
        <v>49</v>
      </c>
      <c r="B53" s="24">
        <v>76824</v>
      </c>
      <c r="C53" s="24">
        <v>96424</v>
      </c>
      <c r="D53" s="24">
        <v>108014</v>
      </c>
      <c r="E53" s="24">
        <v>89086</v>
      </c>
      <c r="F53" s="24">
        <v>83796</v>
      </c>
      <c r="G53" s="25" t="s">
        <v>0</v>
      </c>
    </row>
    <row r="54" spans="1:7" x14ac:dyDescent="0.2">
      <c r="A54" s="23" t="s">
        <v>50</v>
      </c>
      <c r="B54" s="24">
        <v>198646</v>
      </c>
      <c r="C54" s="24">
        <v>186476</v>
      </c>
      <c r="D54" s="24">
        <v>155310</v>
      </c>
      <c r="E54" s="24">
        <v>171966</v>
      </c>
      <c r="F54" s="24">
        <v>190471</v>
      </c>
      <c r="G54" s="25" t="s">
        <v>0</v>
      </c>
    </row>
    <row r="55" spans="1:7" x14ac:dyDescent="0.2">
      <c r="A55" s="44" t="s">
        <v>130</v>
      </c>
      <c r="B55" s="43">
        <f>B53/(B53+B54) * 100</f>
        <v>27.888336297963477</v>
      </c>
      <c r="C55" s="43">
        <f t="shared" ref="C55:F55" si="2">C53/(C53+C54) * 100</f>
        <v>34.084128667373633</v>
      </c>
      <c r="D55" s="43">
        <f t="shared" si="2"/>
        <v>41.019428536707629</v>
      </c>
      <c r="E55" s="43">
        <f t="shared" si="2"/>
        <v>34.125768046213018</v>
      </c>
      <c r="F55" s="43">
        <f t="shared" si="2"/>
        <v>30.552709585914457</v>
      </c>
      <c r="G55" s="27"/>
    </row>
    <row r="56" spans="1:7" x14ac:dyDescent="0.2">
      <c r="A56" s="44" t="s">
        <v>132</v>
      </c>
      <c r="B56" s="43">
        <f>B53/B54</f>
        <v>0.38673821773405959</v>
      </c>
      <c r="C56" s="43">
        <f t="shared" ref="C56:F56" si="3">C53/C54</f>
        <v>0.51708530856517732</v>
      </c>
      <c r="D56" s="43">
        <f t="shared" si="3"/>
        <v>0.69547356899105017</v>
      </c>
      <c r="E56" s="43">
        <f t="shared" si="3"/>
        <v>0.51804426456392538</v>
      </c>
      <c r="F56" s="43">
        <f t="shared" si="3"/>
        <v>0.43994098839193368</v>
      </c>
      <c r="G56" s="27"/>
    </row>
    <row r="57" spans="1:7" x14ac:dyDescent="0.2">
      <c r="A57" s="44" t="s">
        <v>135</v>
      </c>
      <c r="B57" s="43">
        <f>INT(365/(B8/B47))</f>
        <v>23</v>
      </c>
      <c r="C57" s="43">
        <f t="shared" ref="C57:F57" si="4">INT(365/(C8/C47))</f>
        <v>31</v>
      </c>
      <c r="D57" s="43">
        <f t="shared" si="4"/>
        <v>49</v>
      </c>
      <c r="E57" s="43">
        <f t="shared" si="4"/>
        <v>41</v>
      </c>
      <c r="F57" s="43">
        <f t="shared" si="4"/>
        <v>40</v>
      </c>
      <c r="G57" s="27"/>
    </row>
    <row r="58" spans="1:7" x14ac:dyDescent="0.2">
      <c r="A58" s="6" t="s">
        <v>51</v>
      </c>
      <c r="B58" s="5">
        <v>14338</v>
      </c>
      <c r="C58" s="5">
        <v>14973</v>
      </c>
      <c r="D58" s="5">
        <v>15213</v>
      </c>
      <c r="E58" s="5">
        <v>0</v>
      </c>
      <c r="F58" s="5">
        <v>0</v>
      </c>
      <c r="G58" s="2" t="s">
        <v>0</v>
      </c>
    </row>
    <row r="59" spans="1:7" x14ac:dyDescent="0.2">
      <c r="A59" s="6" t="s">
        <v>52</v>
      </c>
      <c r="B59" s="5">
        <v>202534</v>
      </c>
      <c r="C59" s="5">
        <v>190463</v>
      </c>
      <c r="D59" s="5">
        <v>158537</v>
      </c>
      <c r="E59" s="5">
        <v>175327</v>
      </c>
      <c r="F59" s="5">
        <v>192597</v>
      </c>
      <c r="G59" s="2" t="s">
        <v>0</v>
      </c>
    </row>
    <row r="60" spans="1:7" x14ac:dyDescent="0.2">
      <c r="A60" s="6" t="s">
        <v>53</v>
      </c>
      <c r="B60" s="5" t="s">
        <v>8</v>
      </c>
      <c r="C60" s="5" t="s">
        <v>8</v>
      </c>
      <c r="D60" s="5" t="s">
        <v>8</v>
      </c>
      <c r="E60" s="5" t="s">
        <v>8</v>
      </c>
      <c r="F60" s="5">
        <v>27.5</v>
      </c>
      <c r="G60" s="2" t="s">
        <v>0</v>
      </c>
    </row>
    <row r="61" spans="1:7" x14ac:dyDescent="0.2">
      <c r="A61" s="23" t="s">
        <v>54</v>
      </c>
      <c r="B61" s="24">
        <v>24.17</v>
      </c>
      <c r="C61" s="24">
        <v>23.66</v>
      </c>
      <c r="D61" s="24">
        <v>19.89</v>
      </c>
      <c r="E61" s="24">
        <v>22.155999999999999</v>
      </c>
      <c r="F61" s="24">
        <v>27.2</v>
      </c>
      <c r="G61" s="25" t="s">
        <v>0</v>
      </c>
    </row>
    <row r="62" spans="1:7" x14ac:dyDescent="0.2">
      <c r="A62" s="35" t="s">
        <v>139</v>
      </c>
      <c r="B62" s="26">
        <f>B61/B39</f>
        <v>8.632142857142858</v>
      </c>
      <c r="C62" s="26">
        <f t="shared" ref="C62:E62" si="5">C61/C39</f>
        <v>12.133333333333333</v>
      </c>
      <c r="D62" s="26">
        <f t="shared" si="5"/>
        <v>-7.1546762589928061</v>
      </c>
      <c r="E62" s="26">
        <f t="shared" si="5"/>
        <v>8.6210116731517505</v>
      </c>
      <c r="F62" s="26">
        <f>F61/F39</f>
        <v>4.7635726795096325</v>
      </c>
      <c r="G62" s="27"/>
    </row>
    <row r="63" spans="1:7" x14ac:dyDescent="0.2">
      <c r="A63" s="6" t="s">
        <v>55</v>
      </c>
      <c r="B63" s="5">
        <v>178948</v>
      </c>
      <c r="C63" s="5">
        <v>162990</v>
      </c>
      <c r="D63" s="5">
        <v>132488</v>
      </c>
      <c r="E63" s="5">
        <v>147273</v>
      </c>
      <c r="F63" s="5">
        <v>164771</v>
      </c>
      <c r="G63" s="2" t="s">
        <v>0</v>
      </c>
    </row>
    <row r="64" spans="1:7" x14ac:dyDescent="0.2">
      <c r="A64" s="6" t="s">
        <v>56</v>
      </c>
      <c r="B64" s="5">
        <v>21.3</v>
      </c>
      <c r="C64" s="5">
        <v>20.68</v>
      </c>
      <c r="D64" s="5">
        <v>16.97</v>
      </c>
      <c r="E64" s="5">
        <v>19.166</v>
      </c>
      <c r="F64" s="5">
        <v>23.527000000000001</v>
      </c>
      <c r="G64" s="2" t="s">
        <v>0</v>
      </c>
    </row>
    <row r="65" spans="1:7" x14ac:dyDescent="0.2">
      <c r="A65" s="6" t="s">
        <v>57</v>
      </c>
      <c r="B65" s="5">
        <v>297169.96999999997</v>
      </c>
      <c r="C65" s="5">
        <v>220266</v>
      </c>
      <c r="D65" s="5">
        <v>209482.67300000001</v>
      </c>
      <c r="E65" s="5">
        <v>222221.674</v>
      </c>
      <c r="F65" s="5">
        <v>245435.58199999999</v>
      </c>
      <c r="G65" s="2" t="s">
        <v>0</v>
      </c>
    </row>
    <row r="66" spans="1:7" x14ac:dyDescent="0.2">
      <c r="A66" s="4" t="s">
        <v>58</v>
      </c>
      <c r="B66" s="4"/>
      <c r="C66" s="4"/>
      <c r="D66" s="4"/>
      <c r="E66" s="4"/>
      <c r="F66" s="4"/>
      <c r="G66" s="2" t="s">
        <v>0</v>
      </c>
    </row>
    <row r="67" spans="1:7" x14ac:dyDescent="0.2">
      <c r="A67" s="6" t="s">
        <v>59</v>
      </c>
      <c r="B67" s="5">
        <v>19669</v>
      </c>
      <c r="C67" s="5">
        <v>13064</v>
      </c>
      <c r="D67" s="5">
        <v>16744</v>
      </c>
      <c r="E67" s="5">
        <v>33219</v>
      </c>
      <c r="F67" s="5">
        <v>44627</v>
      </c>
      <c r="G67" s="2" t="s">
        <v>0</v>
      </c>
    </row>
    <row r="68" spans="1:7" x14ac:dyDescent="0.2">
      <c r="A68" s="6" t="s">
        <v>60</v>
      </c>
      <c r="B68" s="5">
        <v>9671</v>
      </c>
      <c r="C68" s="5">
        <v>7605</v>
      </c>
      <c r="D68" s="5">
        <v>3290</v>
      </c>
      <c r="E68" s="5">
        <v>5476</v>
      </c>
      <c r="F68" s="5">
        <v>13120</v>
      </c>
      <c r="G68" s="4"/>
    </row>
    <row r="69" spans="1:7" x14ac:dyDescent="0.2">
      <c r="A69" s="6" t="s">
        <v>61</v>
      </c>
      <c r="B69" s="5">
        <v>53085</v>
      </c>
      <c r="C69" s="5">
        <v>42179</v>
      </c>
      <c r="D69" s="5">
        <v>34105</v>
      </c>
      <c r="E69" s="5">
        <v>45105</v>
      </c>
      <c r="F69" s="5">
        <v>68413</v>
      </c>
      <c r="G69" s="2" t="s">
        <v>0</v>
      </c>
    </row>
    <row r="70" spans="1:7" x14ac:dyDescent="0.2">
      <c r="A70" s="6" t="s">
        <v>62</v>
      </c>
      <c r="B70" s="5">
        <v>23011</v>
      </c>
      <c r="C70" s="5">
        <v>22971</v>
      </c>
      <c r="D70" s="5">
        <v>16585</v>
      </c>
      <c r="E70" s="5">
        <v>19000</v>
      </c>
      <c r="F70" s="5">
        <v>22600</v>
      </c>
      <c r="G70" s="2" t="s">
        <v>0</v>
      </c>
    </row>
    <row r="71" spans="1:7" x14ac:dyDescent="0.2">
      <c r="A71" s="6" t="s">
        <v>63</v>
      </c>
      <c r="B71" s="5">
        <v>-13659</v>
      </c>
      <c r="C71" s="5">
        <v>-15779</v>
      </c>
      <c r="D71" s="5">
        <v>-13277</v>
      </c>
      <c r="E71" s="5">
        <v>-4760</v>
      </c>
      <c r="F71" s="5">
        <v>-22448</v>
      </c>
      <c r="G71" s="2" t="s">
        <v>0</v>
      </c>
    </row>
    <row r="72" spans="1:7" x14ac:dyDescent="0.2">
      <c r="A72" s="6" t="s">
        <v>64</v>
      </c>
      <c r="B72" s="5">
        <v>15675</v>
      </c>
      <c r="C72" s="5">
        <v>15198</v>
      </c>
      <c r="D72" s="5">
        <v>7424</v>
      </c>
      <c r="E72" s="5">
        <v>6253</v>
      </c>
      <c r="F72" s="5">
        <v>7405</v>
      </c>
      <c r="G72" s="2" t="s">
        <v>0</v>
      </c>
    </row>
    <row r="73" spans="1:7" x14ac:dyDescent="0.2">
      <c r="A73" s="6" t="s">
        <v>65</v>
      </c>
      <c r="B73" s="5">
        <v>-32548</v>
      </c>
      <c r="C73" s="5">
        <v>-35211</v>
      </c>
      <c r="D73" s="5">
        <v>-7224</v>
      </c>
      <c r="E73" s="5">
        <v>-34664</v>
      </c>
      <c r="F73" s="5">
        <v>-41954</v>
      </c>
      <c r="G73" s="2" t="s">
        <v>0</v>
      </c>
    </row>
    <row r="74" spans="1:7" x14ac:dyDescent="0.2">
      <c r="A74" s="6" t="s">
        <v>66</v>
      </c>
      <c r="B74" s="5">
        <v>27323</v>
      </c>
      <c r="C74" s="5">
        <v>26400</v>
      </c>
      <c r="D74" s="5">
        <v>13946</v>
      </c>
      <c r="E74" s="5">
        <v>22514</v>
      </c>
      <c r="F74" s="5">
        <v>45813</v>
      </c>
      <c r="G74" s="2" t="s">
        <v>0</v>
      </c>
    </row>
    <row r="75" spans="1:7" x14ac:dyDescent="0.2">
      <c r="A75" s="6" t="s">
        <v>67</v>
      </c>
      <c r="B75" s="5">
        <v>3.6</v>
      </c>
      <c r="C75" s="5">
        <v>3.25</v>
      </c>
      <c r="D75" s="5">
        <v>2.25</v>
      </c>
      <c r="E75" s="5">
        <v>3.359</v>
      </c>
      <c r="F75" s="5">
        <v>1.038</v>
      </c>
      <c r="G75" s="2" t="s">
        <v>0</v>
      </c>
    </row>
    <row r="76" spans="1:7" x14ac:dyDescent="0.2">
      <c r="A76" s="6" t="s">
        <v>68</v>
      </c>
      <c r="B76" s="5">
        <v>6.36</v>
      </c>
      <c r="C76" s="5">
        <v>5.2</v>
      </c>
      <c r="D76" s="5">
        <v>4.37</v>
      </c>
      <c r="E76" s="5">
        <v>5.81</v>
      </c>
      <c r="F76" s="5">
        <v>9.23</v>
      </c>
      <c r="G76" s="2" t="s">
        <v>0</v>
      </c>
    </row>
    <row r="77" spans="1:7" x14ac:dyDescent="0.2">
      <c r="A77" s="4" t="s">
        <v>69</v>
      </c>
      <c r="B77" s="4"/>
      <c r="C77" s="4"/>
      <c r="D77" s="4"/>
      <c r="E77" s="4"/>
      <c r="F77" s="4"/>
      <c r="G77" s="2" t="s">
        <v>0</v>
      </c>
    </row>
    <row r="78" spans="1:7" x14ac:dyDescent="0.2">
      <c r="A78" s="23" t="s">
        <v>70</v>
      </c>
      <c r="B78" s="53">
        <v>5.3099999999999994E-2</v>
      </c>
      <c r="C78" s="53">
        <v>4.0989999999999999E-2</v>
      </c>
      <c r="D78" s="53">
        <v>1.24E-2</v>
      </c>
      <c r="E78" s="53">
        <v>4.9189999999999998E-2</v>
      </c>
      <c r="F78" s="53">
        <v>9.6890000000000004E-2</v>
      </c>
      <c r="G78" s="25" t="s">
        <v>0</v>
      </c>
    </row>
    <row r="79" spans="1:7" x14ac:dyDescent="0.2">
      <c r="A79" s="23" t="s">
        <v>71</v>
      </c>
      <c r="B79" s="53">
        <v>0.10890000000000001</v>
      </c>
      <c r="C79" s="53">
        <v>8.5500000000000007E-2</v>
      </c>
      <c r="D79" s="53">
        <v>2.8399999999999998E-2</v>
      </c>
      <c r="E79" s="53">
        <v>0.11788999999999999</v>
      </c>
      <c r="F79" s="53">
        <v>0.22649</v>
      </c>
      <c r="G79" s="4"/>
    </row>
    <row r="80" spans="1:7" x14ac:dyDescent="0.2">
      <c r="A80" s="23" t="s">
        <v>72</v>
      </c>
      <c r="B80" s="53">
        <v>0.1149</v>
      </c>
      <c r="C80" s="53">
        <v>7.6299999999999993E-2</v>
      </c>
      <c r="D80" s="53">
        <v>2.0799999999999999E-2</v>
      </c>
      <c r="E80" s="53">
        <v>9.0889999999999999E-2</v>
      </c>
      <c r="F80" s="53">
        <v>0.9951000000000001</v>
      </c>
      <c r="G80" s="25" t="s">
        <v>0</v>
      </c>
    </row>
    <row r="81" spans="1:7" x14ac:dyDescent="0.2">
      <c r="A81" s="23" t="s">
        <v>73</v>
      </c>
      <c r="B81" s="53">
        <v>9.9299999999999999E-2</v>
      </c>
      <c r="C81" s="53">
        <v>6.0990000000000003E-2</v>
      </c>
      <c r="D81" s="53">
        <v>2.06E-2</v>
      </c>
      <c r="E81" s="53">
        <v>8.3030000000000007E-2</v>
      </c>
      <c r="F81" s="53">
        <v>0.16829999999999998</v>
      </c>
      <c r="G81" s="25" t="s">
        <v>0</v>
      </c>
    </row>
    <row r="82" spans="1:7" x14ac:dyDescent="0.2">
      <c r="A82" s="6" t="s">
        <v>74</v>
      </c>
      <c r="B82" s="8" t="s">
        <v>8</v>
      </c>
      <c r="C82" s="8" t="s">
        <v>8</v>
      </c>
      <c r="D82" s="8" t="s">
        <v>8</v>
      </c>
      <c r="E82" s="8" t="s">
        <v>8</v>
      </c>
      <c r="F82" s="8" t="s">
        <v>8</v>
      </c>
      <c r="G82" s="2" t="s">
        <v>0</v>
      </c>
    </row>
    <row r="83" spans="1:7" x14ac:dyDescent="0.2">
      <c r="A83" s="4" t="s">
        <v>75</v>
      </c>
      <c r="B83" s="4"/>
      <c r="C83" s="4"/>
      <c r="D83" s="4"/>
      <c r="E83" s="4"/>
      <c r="F83" s="4"/>
      <c r="G83" s="2" t="s">
        <v>0</v>
      </c>
    </row>
    <row r="84" spans="1:7" x14ac:dyDescent="0.2">
      <c r="A84" s="6" t="s">
        <v>76</v>
      </c>
      <c r="B84" s="5" t="s">
        <v>8</v>
      </c>
      <c r="C84" s="5" t="s">
        <v>8</v>
      </c>
      <c r="D84" s="5" t="s">
        <v>8</v>
      </c>
      <c r="E84" s="5" t="s">
        <v>8</v>
      </c>
      <c r="F84" s="5">
        <v>549000</v>
      </c>
      <c r="G84" s="2" t="s">
        <v>0</v>
      </c>
    </row>
    <row r="85" spans="1:7" x14ac:dyDescent="0.2">
      <c r="A85" s="6" t="s">
        <v>77</v>
      </c>
      <c r="B85" s="5" t="s">
        <v>8</v>
      </c>
      <c r="C85" s="5" t="s">
        <v>8</v>
      </c>
      <c r="D85" s="5" t="s">
        <v>8</v>
      </c>
      <c r="E85" s="5" t="s">
        <v>8</v>
      </c>
      <c r="F85" s="5">
        <v>88744.997000000003</v>
      </c>
      <c r="G85" s="4"/>
    </row>
    <row r="86" spans="1:7" x14ac:dyDescent="0.2">
      <c r="A86" s="6" t="s">
        <v>78</v>
      </c>
      <c r="B86" s="5">
        <v>1803</v>
      </c>
      <c r="C86" s="5">
        <v>1876</v>
      </c>
      <c r="D86" s="5">
        <v>1752</v>
      </c>
      <c r="E86" s="5">
        <v>1684</v>
      </c>
      <c r="F86" s="5">
        <v>1461</v>
      </c>
      <c r="G86" s="2" t="s">
        <v>0</v>
      </c>
    </row>
    <row r="87" spans="1:7" x14ac:dyDescent="0.2">
      <c r="A87" s="6" t="s">
        <v>79</v>
      </c>
      <c r="B87" s="5">
        <v>305.964</v>
      </c>
      <c r="C87" s="5" t="s">
        <v>8</v>
      </c>
      <c r="D87" s="5" t="s">
        <v>8</v>
      </c>
      <c r="E87" s="5" t="s">
        <v>8</v>
      </c>
      <c r="F87" s="5" t="s">
        <v>8</v>
      </c>
      <c r="G87" s="2" t="s">
        <v>0</v>
      </c>
    </row>
    <row r="88" spans="1:7" x14ac:dyDescent="0.2">
      <c r="A88" s="6" t="s">
        <v>80</v>
      </c>
      <c r="B88" s="5">
        <v>3666</v>
      </c>
      <c r="C88" s="5">
        <v>3665</v>
      </c>
      <c r="D88" s="5">
        <v>3335</v>
      </c>
      <c r="E88" s="5">
        <v>3182</v>
      </c>
      <c r="F88" s="5">
        <v>2818</v>
      </c>
      <c r="G88" s="2" t="s">
        <v>0</v>
      </c>
    </row>
    <row r="89" spans="1:7" x14ac:dyDescent="0.2">
      <c r="A89" s="6" t="s">
        <v>81</v>
      </c>
      <c r="B89" s="5" t="s">
        <v>8</v>
      </c>
      <c r="C89" s="5" t="s">
        <v>8</v>
      </c>
      <c r="D89" s="5" t="s">
        <v>8</v>
      </c>
      <c r="E89" s="5" t="s">
        <v>8</v>
      </c>
      <c r="F89" s="5" t="s">
        <v>8</v>
      </c>
      <c r="G89" s="2" t="s">
        <v>0</v>
      </c>
    </row>
    <row r="90" spans="1:7" x14ac:dyDescent="0.2">
      <c r="A90" s="7" t="s">
        <v>0</v>
      </c>
      <c r="B90" s="7"/>
      <c r="C90" s="7"/>
      <c r="D90" s="7"/>
      <c r="E90" s="7"/>
      <c r="F90" s="7"/>
      <c r="G90" s="2" t="s">
        <v>0</v>
      </c>
    </row>
    <row r="91" spans="1:7" x14ac:dyDescent="0.2">
      <c r="G91" s="2" t="s">
        <v>0</v>
      </c>
    </row>
    <row r="92" spans="1:7" x14ac:dyDescent="0.2">
      <c r="G92" s="7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CE5BA-D452-F848-AC46-DC87BEB7E9CD}">
  <sheetPr>
    <outlinePr summaryBelow="0"/>
  </sheetPr>
  <dimension ref="A1:L126"/>
  <sheetViews>
    <sheetView topLeftCell="A85" zoomScale="125" workbookViewId="0">
      <selection activeCell="A111" sqref="A111"/>
    </sheetView>
  </sheetViews>
  <sheetFormatPr baseColWidth="10" defaultColWidth="8.83203125" defaultRowHeight="15" x14ac:dyDescent="0.2"/>
  <cols>
    <col min="1" max="1" width="42.83203125" bestFit="1" customWidth="1"/>
    <col min="2" max="6" width="19.33203125" bestFit="1" customWidth="1"/>
    <col min="7" max="7" width="1.33203125" bestFit="1" customWidth="1"/>
  </cols>
  <sheetData>
    <row r="1" spans="1:12" x14ac:dyDescent="0.2">
      <c r="A1" s="1"/>
      <c r="B1" s="9"/>
      <c r="C1" s="9"/>
      <c r="D1" s="9"/>
      <c r="E1" s="9"/>
      <c r="F1" s="9"/>
      <c r="G1" s="9"/>
    </row>
    <row r="2" spans="1:12" x14ac:dyDescent="0.2">
      <c r="A2" s="1"/>
    </row>
    <row r="3" spans="1:12" x14ac:dyDescent="0.2">
      <c r="A3" s="1"/>
    </row>
    <row r="5" spans="1:12" x14ac:dyDescent="0.2">
      <c r="A5" s="1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</row>
    <row r="7" spans="1:12" x14ac:dyDescent="0.2">
      <c r="A7" s="22" t="s">
        <v>0</v>
      </c>
      <c r="B7" s="21" t="s">
        <v>1</v>
      </c>
      <c r="C7" s="21" t="s">
        <v>2</v>
      </c>
      <c r="D7" s="21" t="s">
        <v>3</v>
      </c>
      <c r="E7" s="21" t="s">
        <v>4</v>
      </c>
      <c r="F7" s="21" t="s">
        <v>5</v>
      </c>
      <c r="G7" s="12" t="s">
        <v>0</v>
      </c>
    </row>
    <row r="8" spans="1:12" x14ac:dyDescent="0.2">
      <c r="A8" s="17" t="s">
        <v>6</v>
      </c>
      <c r="B8" s="17"/>
      <c r="C8" s="17"/>
      <c r="D8" s="17"/>
      <c r="E8" s="17"/>
      <c r="F8" s="17"/>
      <c r="G8" s="17"/>
    </row>
    <row r="9" spans="1:12" x14ac:dyDescent="0.2">
      <c r="A9" s="14" t="s">
        <v>7</v>
      </c>
      <c r="B9" s="13">
        <v>14328</v>
      </c>
      <c r="C9" s="13">
        <v>14328</v>
      </c>
      <c r="D9" s="13">
        <v>-5041</v>
      </c>
      <c r="E9" s="13" t="s">
        <v>8</v>
      </c>
      <c r="F9" s="13" t="s">
        <v>8</v>
      </c>
      <c r="G9" s="12" t="s">
        <v>0</v>
      </c>
    </row>
    <row r="10" spans="1:12" x14ac:dyDescent="0.2">
      <c r="A10" s="14" t="s">
        <v>102</v>
      </c>
      <c r="B10" s="13" t="s">
        <v>8</v>
      </c>
      <c r="C10" s="13" t="s">
        <v>8</v>
      </c>
      <c r="D10" s="13" t="s">
        <v>8</v>
      </c>
      <c r="E10" s="13">
        <v>3350</v>
      </c>
      <c r="F10" s="13">
        <v>3199</v>
      </c>
      <c r="G10" s="12" t="s">
        <v>0</v>
      </c>
    </row>
    <row r="11" spans="1:12" x14ac:dyDescent="0.2">
      <c r="A11" s="11" t="s">
        <v>0</v>
      </c>
      <c r="B11" s="11"/>
      <c r="C11" s="11"/>
      <c r="D11" s="11"/>
      <c r="E11" s="11"/>
      <c r="F11" s="11"/>
      <c r="G11" s="11"/>
    </row>
    <row r="12" spans="1:12" x14ac:dyDescent="0.2">
      <c r="A12" s="35" t="s">
        <v>11</v>
      </c>
      <c r="B12" s="36">
        <v>298756</v>
      </c>
      <c r="C12" s="36">
        <v>278397</v>
      </c>
      <c r="D12" s="36">
        <v>180366</v>
      </c>
      <c r="E12" s="36">
        <v>157739</v>
      </c>
      <c r="F12" s="36">
        <v>241392</v>
      </c>
      <c r="G12" s="27" t="s">
        <v>0</v>
      </c>
    </row>
    <row r="13" spans="1:12" x14ac:dyDescent="0.2">
      <c r="A13" s="16" t="s">
        <v>85</v>
      </c>
      <c r="B13" s="15" t="s">
        <v>84</v>
      </c>
      <c r="C13" s="15" t="s">
        <v>84</v>
      </c>
      <c r="D13" s="15" t="s">
        <v>84</v>
      </c>
      <c r="E13" s="15" t="s">
        <v>8</v>
      </c>
      <c r="F13" s="15" t="s">
        <v>84</v>
      </c>
      <c r="G13" s="12" t="s">
        <v>0</v>
      </c>
    </row>
    <row r="14" spans="1:12" x14ac:dyDescent="0.2">
      <c r="A14" s="35" t="s">
        <v>12</v>
      </c>
      <c r="B14" s="36">
        <v>254419</v>
      </c>
      <c r="C14" s="36">
        <v>233034</v>
      </c>
      <c r="D14" s="36">
        <v>155293</v>
      </c>
      <c r="E14" s="36">
        <v>118766</v>
      </c>
      <c r="F14" s="36">
        <v>169653</v>
      </c>
      <c r="G14" s="27" t="s">
        <v>0</v>
      </c>
    </row>
    <row r="15" spans="1:12" x14ac:dyDescent="0.2">
      <c r="A15" s="16" t="s">
        <v>85</v>
      </c>
      <c r="B15" s="15" t="s">
        <v>8</v>
      </c>
      <c r="C15" s="15" t="s">
        <v>84</v>
      </c>
      <c r="D15" s="15" t="s">
        <v>84</v>
      </c>
      <c r="E15" s="15" t="s">
        <v>84</v>
      </c>
      <c r="F15" s="15" t="s">
        <v>84</v>
      </c>
      <c r="G15" s="12" t="s">
        <v>0</v>
      </c>
    </row>
    <row r="16" spans="1:12" x14ac:dyDescent="0.2">
      <c r="A16" s="14" t="s">
        <v>13</v>
      </c>
      <c r="B16" s="13">
        <v>44337</v>
      </c>
      <c r="C16" s="13">
        <v>45363</v>
      </c>
      <c r="D16" s="13">
        <v>25073</v>
      </c>
      <c r="E16" s="13">
        <v>38973</v>
      </c>
      <c r="F16" s="13">
        <v>71739</v>
      </c>
      <c r="G16" s="12" t="s">
        <v>0</v>
      </c>
    </row>
    <row r="17" spans="1:7" x14ac:dyDescent="0.2">
      <c r="A17" s="44" t="s">
        <v>14</v>
      </c>
      <c r="B17" s="66">
        <v>0.1484</v>
      </c>
      <c r="C17" s="66">
        <v>0.16289999999999999</v>
      </c>
      <c r="D17" s="66">
        <v>0.13900999999999999</v>
      </c>
      <c r="E17" s="66">
        <v>0.24710000000000001</v>
      </c>
      <c r="F17" s="66">
        <v>0.29719999999999996</v>
      </c>
      <c r="G17" s="67" t="s">
        <v>0</v>
      </c>
    </row>
    <row r="18" spans="1:7" x14ac:dyDescent="0.2">
      <c r="A18" s="11" t="s">
        <v>0</v>
      </c>
      <c r="B18" s="11"/>
      <c r="C18" s="11"/>
      <c r="D18" s="11"/>
      <c r="E18" s="11"/>
      <c r="F18" s="11"/>
      <c r="G18" s="11"/>
    </row>
    <row r="19" spans="1:7" x14ac:dyDescent="0.2">
      <c r="A19" s="14" t="s">
        <v>15</v>
      </c>
      <c r="B19" s="13" t="s">
        <v>8</v>
      </c>
      <c r="C19" s="13" t="s">
        <v>8</v>
      </c>
      <c r="D19" s="13" t="s">
        <v>8</v>
      </c>
      <c r="E19" s="13" t="s">
        <v>8</v>
      </c>
      <c r="F19" s="13">
        <v>5325</v>
      </c>
      <c r="G19" s="12" t="s">
        <v>0</v>
      </c>
    </row>
    <row r="20" spans="1:7" x14ac:dyDescent="0.2">
      <c r="A20" s="14" t="s">
        <v>101</v>
      </c>
      <c r="B20" s="13">
        <v>12179</v>
      </c>
      <c r="C20" s="13">
        <v>11657</v>
      </c>
      <c r="D20" s="13">
        <v>20345</v>
      </c>
      <c r="E20" s="13">
        <v>11931</v>
      </c>
      <c r="F20" s="13">
        <v>13449</v>
      </c>
      <c r="G20" s="12" t="s">
        <v>0</v>
      </c>
    </row>
    <row r="21" spans="1:7" x14ac:dyDescent="0.2">
      <c r="A21" s="14" t="s">
        <v>100</v>
      </c>
      <c r="B21" s="13">
        <v>690</v>
      </c>
      <c r="C21" s="13">
        <v>730</v>
      </c>
      <c r="D21" s="13">
        <v>723</v>
      </c>
      <c r="E21" s="13">
        <v>627</v>
      </c>
      <c r="F21" s="13">
        <v>795</v>
      </c>
      <c r="G21" s="12" t="s">
        <v>0</v>
      </c>
    </row>
    <row r="22" spans="1:7" x14ac:dyDescent="0.2">
      <c r="A22" s="35" t="s">
        <v>16</v>
      </c>
      <c r="B22" s="36">
        <v>253705</v>
      </c>
      <c r="C22" s="36">
        <v>151627</v>
      </c>
      <c r="D22" s="36">
        <v>127944</v>
      </c>
      <c r="E22" s="36">
        <v>144237</v>
      </c>
      <c r="F22" s="36">
        <v>226986</v>
      </c>
      <c r="G22" s="27" t="s">
        <v>0</v>
      </c>
    </row>
    <row r="23" spans="1:7" x14ac:dyDescent="0.2">
      <c r="A23" s="35" t="s">
        <v>26</v>
      </c>
      <c r="B23" s="36">
        <f>(B12-B22)/B12*100</f>
        <v>15.079529783502258</v>
      </c>
      <c r="C23" s="36">
        <f t="shared" ref="C23:F23" si="0">(C12-C22)/C12*100</f>
        <v>45.535691835759721</v>
      </c>
      <c r="D23" s="36">
        <f t="shared" si="0"/>
        <v>29.064236053358172</v>
      </c>
      <c r="E23" s="36">
        <f t="shared" si="0"/>
        <v>8.5597093933649901</v>
      </c>
      <c r="F23" s="36">
        <f t="shared" si="0"/>
        <v>5.9678862596937758</v>
      </c>
      <c r="G23" s="27"/>
    </row>
    <row r="24" spans="1:7" x14ac:dyDescent="0.2">
      <c r="A24" s="16" t="s">
        <v>85</v>
      </c>
      <c r="B24" s="15" t="s">
        <v>84</v>
      </c>
      <c r="C24" s="15" t="s">
        <v>84</v>
      </c>
      <c r="D24" s="15" t="s">
        <v>84</v>
      </c>
      <c r="E24" s="15" t="s">
        <v>84</v>
      </c>
      <c r="F24" s="15" t="s">
        <v>84</v>
      </c>
      <c r="G24" s="12" t="s">
        <v>0</v>
      </c>
    </row>
    <row r="25" spans="1:7" x14ac:dyDescent="0.2">
      <c r="A25" s="11" t="s">
        <v>0</v>
      </c>
      <c r="B25" s="11"/>
      <c r="C25" s="11"/>
      <c r="D25" s="11"/>
      <c r="E25" s="11"/>
      <c r="F25" s="11"/>
      <c r="G25" s="11"/>
    </row>
    <row r="26" spans="1:7" x14ac:dyDescent="0.2">
      <c r="A26" s="14" t="s">
        <v>17</v>
      </c>
      <c r="B26" s="13">
        <v>37572</v>
      </c>
      <c r="C26" s="13">
        <v>35727</v>
      </c>
      <c r="D26" s="13">
        <v>12041</v>
      </c>
      <c r="E26" s="13">
        <v>37147</v>
      </c>
      <c r="F26" s="13">
        <v>60362</v>
      </c>
      <c r="G26" s="12" t="s">
        <v>0</v>
      </c>
    </row>
    <row r="27" spans="1:7" x14ac:dyDescent="0.2">
      <c r="A27" s="16" t="s">
        <v>85</v>
      </c>
      <c r="B27" s="15" t="s">
        <v>8</v>
      </c>
      <c r="C27" s="15" t="s">
        <v>8</v>
      </c>
      <c r="D27" s="15" t="s">
        <v>8</v>
      </c>
      <c r="E27" s="15" t="s">
        <v>84</v>
      </c>
      <c r="F27" s="15" t="s">
        <v>84</v>
      </c>
      <c r="G27" s="12" t="s">
        <v>0</v>
      </c>
    </row>
    <row r="28" spans="1:7" x14ac:dyDescent="0.2">
      <c r="A28" s="14" t="s">
        <v>18</v>
      </c>
      <c r="B28" s="13">
        <v>1.87</v>
      </c>
      <c r="C28" s="13">
        <v>1.75</v>
      </c>
      <c r="D28" s="13">
        <v>0.59499999999999997</v>
      </c>
      <c r="E28" s="13">
        <v>1.83</v>
      </c>
      <c r="F28" s="13">
        <v>3.18</v>
      </c>
      <c r="G28" s="12" t="s">
        <v>0</v>
      </c>
    </row>
    <row r="29" spans="1:7" x14ac:dyDescent="0.2">
      <c r="A29" s="14" t="s">
        <v>19</v>
      </c>
      <c r="B29" s="13">
        <v>1445</v>
      </c>
      <c r="C29" s="13">
        <v>964</v>
      </c>
      <c r="D29" s="13">
        <v>10280</v>
      </c>
      <c r="E29" s="13">
        <v>424</v>
      </c>
      <c r="F29" s="13">
        <v>585</v>
      </c>
      <c r="G29" s="12" t="s">
        <v>0</v>
      </c>
    </row>
    <row r="30" spans="1:7" x14ac:dyDescent="0.2">
      <c r="A30" s="16" t="s">
        <v>85</v>
      </c>
      <c r="B30" s="15" t="s">
        <v>84</v>
      </c>
      <c r="C30" s="15" t="s">
        <v>84</v>
      </c>
      <c r="D30" s="15" t="s">
        <v>84</v>
      </c>
      <c r="E30" s="15" t="s">
        <v>8</v>
      </c>
      <c r="F30" s="15" t="s">
        <v>8</v>
      </c>
      <c r="G30" s="12" t="s">
        <v>0</v>
      </c>
    </row>
    <row r="31" spans="1:7" x14ac:dyDescent="0.2">
      <c r="A31" s="14" t="s">
        <v>99</v>
      </c>
      <c r="B31" s="13" t="s">
        <v>8</v>
      </c>
      <c r="C31" s="13" t="s">
        <v>8</v>
      </c>
      <c r="D31" s="13">
        <v>12963</v>
      </c>
      <c r="E31" s="13" t="s">
        <v>8</v>
      </c>
      <c r="F31" s="13">
        <v>60.947000000000003</v>
      </c>
      <c r="G31" s="12" t="s">
        <v>0</v>
      </c>
    </row>
    <row r="32" spans="1:7" x14ac:dyDescent="0.2">
      <c r="A32" s="14" t="s">
        <v>20</v>
      </c>
      <c r="B32" s="13">
        <v>15457</v>
      </c>
      <c r="C32" s="13">
        <v>20021</v>
      </c>
      <c r="D32" s="13">
        <v>17179</v>
      </c>
      <c r="E32" s="13">
        <v>14972</v>
      </c>
      <c r="F32" s="13">
        <v>14318</v>
      </c>
      <c r="G32" s="12" t="s">
        <v>0</v>
      </c>
    </row>
    <row r="33" spans="1:7" x14ac:dyDescent="0.2">
      <c r="A33" s="16" t="s">
        <v>85</v>
      </c>
      <c r="B33" s="15" t="s">
        <v>84</v>
      </c>
      <c r="C33" s="15" t="s">
        <v>98</v>
      </c>
      <c r="D33" s="15" t="s">
        <v>97</v>
      </c>
      <c r="E33" s="15" t="s">
        <v>84</v>
      </c>
      <c r="F33" s="15" t="s">
        <v>84</v>
      </c>
      <c r="G33" s="12" t="s">
        <v>0</v>
      </c>
    </row>
    <row r="34" spans="1:7" x14ac:dyDescent="0.2">
      <c r="A34" s="14" t="s">
        <v>21</v>
      </c>
      <c r="B34" s="13">
        <v>15457</v>
      </c>
      <c r="C34" s="13">
        <v>18411</v>
      </c>
      <c r="D34" s="13">
        <v>14889</v>
      </c>
      <c r="E34" s="13">
        <v>14972</v>
      </c>
      <c r="F34" s="13">
        <v>14318</v>
      </c>
      <c r="G34" s="12" t="s">
        <v>0</v>
      </c>
    </row>
    <row r="35" spans="1:7" x14ac:dyDescent="0.2">
      <c r="A35" s="14" t="s">
        <v>22</v>
      </c>
      <c r="B35" s="13">
        <v>22115</v>
      </c>
      <c r="C35" s="13">
        <v>17947</v>
      </c>
      <c r="D35" s="13">
        <v>-2848</v>
      </c>
      <c r="E35" s="13">
        <v>22342</v>
      </c>
      <c r="F35" s="13">
        <v>46044</v>
      </c>
      <c r="G35" s="12" t="s">
        <v>0</v>
      </c>
    </row>
    <row r="36" spans="1:7" x14ac:dyDescent="0.2">
      <c r="A36" s="14" t="s">
        <v>23</v>
      </c>
      <c r="B36" s="13">
        <v>0</v>
      </c>
      <c r="C36" s="13" t="s">
        <v>8</v>
      </c>
      <c r="D36" s="13">
        <v>0</v>
      </c>
      <c r="E36" s="13">
        <v>427</v>
      </c>
      <c r="F36" s="13">
        <v>0</v>
      </c>
      <c r="G36" s="12" t="s">
        <v>0</v>
      </c>
    </row>
    <row r="37" spans="1:7" x14ac:dyDescent="0.2">
      <c r="A37" s="11" t="s">
        <v>0</v>
      </c>
      <c r="B37" s="11"/>
      <c r="C37" s="11"/>
      <c r="D37" s="11"/>
      <c r="E37" s="11"/>
      <c r="F37" s="11"/>
      <c r="G37" s="11"/>
    </row>
    <row r="38" spans="1:7" x14ac:dyDescent="0.2">
      <c r="A38" s="14" t="s">
        <v>24</v>
      </c>
      <c r="B38" s="13">
        <v>22115</v>
      </c>
      <c r="C38" s="13">
        <v>17947</v>
      </c>
      <c r="D38" s="13">
        <v>-2848</v>
      </c>
      <c r="E38" s="13">
        <v>22342</v>
      </c>
      <c r="F38" s="13">
        <v>46044</v>
      </c>
      <c r="G38" s="12" t="s">
        <v>0</v>
      </c>
    </row>
    <row r="39" spans="1:7" x14ac:dyDescent="0.2">
      <c r="A39" s="16" t="s">
        <v>85</v>
      </c>
      <c r="B39" s="15" t="s">
        <v>84</v>
      </c>
      <c r="C39" s="15" t="s">
        <v>8</v>
      </c>
      <c r="D39" s="15" t="s">
        <v>84</v>
      </c>
      <c r="E39" s="15" t="s">
        <v>84</v>
      </c>
      <c r="F39" s="15" t="s">
        <v>84</v>
      </c>
      <c r="G39" s="12" t="s">
        <v>0</v>
      </c>
    </row>
    <row r="40" spans="1:7" x14ac:dyDescent="0.2">
      <c r="A40" s="20" t="s">
        <v>96</v>
      </c>
      <c r="B40" s="19" t="s">
        <v>8</v>
      </c>
      <c r="C40" s="19" t="s">
        <v>8</v>
      </c>
      <c r="D40" s="19" t="s">
        <v>8</v>
      </c>
      <c r="E40" s="19">
        <v>2208</v>
      </c>
      <c r="F40" s="19">
        <v>10789</v>
      </c>
      <c r="G40" s="12" t="s">
        <v>0</v>
      </c>
    </row>
    <row r="41" spans="1:7" x14ac:dyDescent="0.2">
      <c r="A41" s="20" t="s">
        <v>95</v>
      </c>
      <c r="B41" s="19" t="s">
        <v>8</v>
      </c>
      <c r="C41" s="19" t="s">
        <v>8</v>
      </c>
      <c r="D41" s="19" t="s">
        <v>8</v>
      </c>
      <c r="E41" s="19">
        <v>2133</v>
      </c>
      <c r="F41" s="19">
        <v>16063</v>
      </c>
      <c r="G41" s="12" t="s">
        <v>0</v>
      </c>
    </row>
    <row r="42" spans="1:7" x14ac:dyDescent="0.2">
      <c r="A42" s="20" t="s">
        <v>94</v>
      </c>
      <c r="B42" s="19" t="s">
        <v>8</v>
      </c>
      <c r="C42" s="19" t="s">
        <v>8</v>
      </c>
      <c r="D42" s="19" t="s">
        <v>8</v>
      </c>
      <c r="E42" s="19">
        <v>10501</v>
      </c>
      <c r="F42" s="19">
        <v>20224</v>
      </c>
      <c r="G42" s="12" t="s">
        <v>0</v>
      </c>
    </row>
    <row r="43" spans="1:7" x14ac:dyDescent="0.2">
      <c r="A43" s="20" t="s">
        <v>93</v>
      </c>
      <c r="B43" s="19">
        <v>-1558</v>
      </c>
      <c r="C43" s="19">
        <v>-1280</v>
      </c>
      <c r="D43" s="19">
        <v>-1040</v>
      </c>
      <c r="E43" s="19">
        <v>-2777</v>
      </c>
      <c r="F43" s="19">
        <v>-1171</v>
      </c>
      <c r="G43" s="12" t="s">
        <v>0</v>
      </c>
    </row>
    <row r="44" spans="1:7" x14ac:dyDescent="0.2">
      <c r="A44" s="11" t="s">
        <v>0</v>
      </c>
      <c r="B44" s="11"/>
      <c r="C44" s="11"/>
      <c r="D44" s="11"/>
      <c r="E44" s="11"/>
      <c r="F44" s="11"/>
      <c r="G44" s="11"/>
    </row>
    <row r="45" spans="1:7" x14ac:dyDescent="0.2">
      <c r="A45" s="14" t="s">
        <v>25</v>
      </c>
      <c r="B45" s="13">
        <v>2528</v>
      </c>
      <c r="C45" s="13">
        <v>2415</v>
      </c>
      <c r="D45" s="13">
        <v>2158</v>
      </c>
      <c r="E45" s="13">
        <v>2857</v>
      </c>
      <c r="F45" s="13">
        <v>2703</v>
      </c>
      <c r="G45" s="12" t="s">
        <v>0</v>
      </c>
    </row>
    <row r="46" spans="1:7" x14ac:dyDescent="0.2">
      <c r="A46" s="16" t="s">
        <v>85</v>
      </c>
      <c r="B46" s="15" t="s">
        <v>84</v>
      </c>
      <c r="C46" s="15" t="s">
        <v>8</v>
      </c>
      <c r="D46" s="15" t="s">
        <v>8</v>
      </c>
      <c r="E46" s="15" t="s">
        <v>8</v>
      </c>
      <c r="F46" s="15" t="s">
        <v>8</v>
      </c>
      <c r="G46" s="12" t="s">
        <v>0</v>
      </c>
    </row>
    <row r="47" spans="1:7" x14ac:dyDescent="0.2">
      <c r="A47" s="14" t="s">
        <v>26</v>
      </c>
      <c r="B47" s="13" t="s">
        <v>8</v>
      </c>
      <c r="C47" s="13" t="s">
        <v>8</v>
      </c>
      <c r="D47" s="13" t="s">
        <v>8</v>
      </c>
      <c r="E47" s="13" t="s">
        <v>8</v>
      </c>
      <c r="F47" s="13" t="s">
        <v>8</v>
      </c>
      <c r="G47" s="12" t="s">
        <v>0</v>
      </c>
    </row>
    <row r="48" spans="1:7" x14ac:dyDescent="0.2">
      <c r="A48" s="11" t="s">
        <v>0</v>
      </c>
      <c r="B48" s="11"/>
      <c r="C48" s="11"/>
      <c r="D48" s="11"/>
      <c r="E48" s="11"/>
      <c r="F48" s="11"/>
      <c r="G48" s="11"/>
    </row>
    <row r="49" spans="1:7" x14ac:dyDescent="0.2">
      <c r="A49" s="14" t="s">
        <v>27</v>
      </c>
      <c r="B49" s="13">
        <v>16723</v>
      </c>
      <c r="C49" s="13">
        <v>15750</v>
      </c>
      <c r="D49" s="13">
        <v>-5371</v>
      </c>
      <c r="E49" s="13">
        <v>22342</v>
      </c>
      <c r="F49" s="13">
        <v>22609</v>
      </c>
      <c r="G49" s="12" t="s">
        <v>0</v>
      </c>
    </row>
    <row r="50" spans="1:7" x14ac:dyDescent="0.2">
      <c r="A50" s="16" t="s">
        <v>85</v>
      </c>
      <c r="B50" s="15" t="s">
        <v>8</v>
      </c>
      <c r="C50" s="15" t="s">
        <v>84</v>
      </c>
      <c r="D50" s="15" t="s">
        <v>8</v>
      </c>
      <c r="E50" s="15" t="s">
        <v>84</v>
      </c>
      <c r="F50" s="15" t="s">
        <v>84</v>
      </c>
      <c r="G50" s="12" t="s">
        <v>0</v>
      </c>
    </row>
    <row r="51" spans="1:7" x14ac:dyDescent="0.2">
      <c r="A51" s="14" t="s">
        <v>28</v>
      </c>
      <c r="B51" s="13">
        <v>7145</v>
      </c>
      <c r="C51" s="13">
        <v>3964</v>
      </c>
      <c r="D51" s="13">
        <v>-4159</v>
      </c>
      <c r="E51" s="13">
        <v>6740</v>
      </c>
      <c r="F51" s="13">
        <v>16762</v>
      </c>
      <c r="G51" s="12" t="s">
        <v>0</v>
      </c>
    </row>
    <row r="52" spans="1:7" x14ac:dyDescent="0.2">
      <c r="A52" s="14" t="s">
        <v>29</v>
      </c>
      <c r="B52" s="18">
        <v>0.42729999999999996</v>
      </c>
      <c r="C52" s="18">
        <v>0.48613999999999996</v>
      </c>
      <c r="D52" s="18">
        <v>0.16</v>
      </c>
      <c r="E52" s="18">
        <v>0.60028499999999996</v>
      </c>
      <c r="F52" s="18">
        <v>1.3019029</v>
      </c>
      <c r="G52" s="12" t="s">
        <v>0</v>
      </c>
    </row>
    <row r="53" spans="1:7" x14ac:dyDescent="0.2">
      <c r="A53" s="16" t="s">
        <v>85</v>
      </c>
      <c r="B53" s="15" t="s">
        <v>92</v>
      </c>
      <c r="C53" s="15" t="s">
        <v>92</v>
      </c>
      <c r="D53" s="15" t="s">
        <v>84</v>
      </c>
      <c r="E53" s="15" t="s">
        <v>91</v>
      </c>
      <c r="F53" s="15" t="s">
        <v>91</v>
      </c>
      <c r="G53" s="12" t="s">
        <v>0</v>
      </c>
    </row>
    <row r="54" spans="1:7" x14ac:dyDescent="0.2">
      <c r="A54" s="11" t="s">
        <v>0</v>
      </c>
      <c r="B54" s="11"/>
      <c r="C54" s="11"/>
      <c r="D54" s="11"/>
      <c r="E54" s="11"/>
      <c r="F54" s="11"/>
      <c r="G54" s="11"/>
    </row>
    <row r="55" spans="1:7" x14ac:dyDescent="0.2">
      <c r="A55" s="14" t="s">
        <v>30</v>
      </c>
      <c r="B55" s="13">
        <v>12723</v>
      </c>
      <c r="C55" s="13">
        <v>9990</v>
      </c>
      <c r="D55" s="13">
        <v>-5690</v>
      </c>
      <c r="E55" s="13">
        <v>12815</v>
      </c>
      <c r="F55" s="13">
        <v>4807</v>
      </c>
      <c r="G55" s="12" t="s">
        <v>0</v>
      </c>
    </row>
    <row r="56" spans="1:7" x14ac:dyDescent="0.2">
      <c r="A56" s="16" t="s">
        <v>85</v>
      </c>
      <c r="B56" s="15" t="s">
        <v>84</v>
      </c>
      <c r="C56" s="15" t="s">
        <v>8</v>
      </c>
      <c r="D56" s="15" t="s">
        <v>84</v>
      </c>
      <c r="E56" s="15" t="s">
        <v>8</v>
      </c>
      <c r="F56" s="15" t="s">
        <v>8</v>
      </c>
      <c r="G56" s="12" t="s">
        <v>0</v>
      </c>
    </row>
    <row r="57" spans="1:7" x14ac:dyDescent="0.2">
      <c r="A57" s="11" t="s">
        <v>0</v>
      </c>
      <c r="B57" s="11"/>
      <c r="C57" s="11"/>
      <c r="D57" s="11"/>
      <c r="E57" s="11"/>
      <c r="F57" s="11"/>
      <c r="G57" s="11"/>
    </row>
    <row r="58" spans="1:7" x14ac:dyDescent="0.2">
      <c r="A58" s="14" t="s">
        <v>31</v>
      </c>
      <c r="B58" s="13">
        <v>0.64</v>
      </c>
      <c r="C58" s="13">
        <v>0.49</v>
      </c>
      <c r="D58" s="13">
        <v>-0.28000000000000003</v>
      </c>
      <c r="E58" s="13">
        <v>0.64</v>
      </c>
      <c r="F58" s="13">
        <v>1.456</v>
      </c>
      <c r="G58" s="12" t="s">
        <v>0</v>
      </c>
    </row>
    <row r="59" spans="1:7" x14ac:dyDescent="0.2">
      <c r="A59" s="16" t="s">
        <v>85</v>
      </c>
      <c r="B59" s="15" t="s">
        <v>84</v>
      </c>
      <c r="C59" s="15" t="s">
        <v>84</v>
      </c>
      <c r="D59" s="15" t="s">
        <v>8</v>
      </c>
      <c r="E59" s="15" t="s">
        <v>8</v>
      </c>
      <c r="F59" s="15" t="s">
        <v>84</v>
      </c>
      <c r="G59" s="12" t="s">
        <v>0</v>
      </c>
    </row>
    <row r="60" spans="1:7" x14ac:dyDescent="0.2">
      <c r="A60" s="14" t="s">
        <v>32</v>
      </c>
      <c r="B60" s="13">
        <v>1.4</v>
      </c>
      <c r="C60" s="13">
        <v>1.3919999999999999</v>
      </c>
      <c r="D60" s="13">
        <v>0.45500000000000002</v>
      </c>
      <c r="E60" s="13">
        <v>1.371</v>
      </c>
      <c r="F60" s="13">
        <v>1.0069999999999999</v>
      </c>
      <c r="G60" s="12" t="s">
        <v>0</v>
      </c>
    </row>
    <row r="61" spans="1:7" x14ac:dyDescent="0.2">
      <c r="A61" s="14" t="s">
        <v>33</v>
      </c>
      <c r="B61" s="13">
        <v>35195</v>
      </c>
      <c r="C61" s="13">
        <v>35875</v>
      </c>
      <c r="D61" s="13">
        <v>2683</v>
      </c>
      <c r="E61" s="13">
        <v>16678</v>
      </c>
      <c r="F61" s="13">
        <v>46675</v>
      </c>
      <c r="G61" s="12" t="s">
        <v>0</v>
      </c>
    </row>
    <row r="62" spans="1:7" x14ac:dyDescent="0.2">
      <c r="A62" s="14" t="s">
        <v>34</v>
      </c>
      <c r="B62" s="13">
        <v>16723</v>
      </c>
      <c r="C62" s="13">
        <v>8154</v>
      </c>
      <c r="D62" s="13">
        <v>-24888</v>
      </c>
      <c r="E62" s="13">
        <v>11228</v>
      </c>
      <c r="F62" s="13">
        <v>15405</v>
      </c>
      <c r="G62" s="12" t="s">
        <v>0</v>
      </c>
    </row>
    <row r="63" spans="1:7" x14ac:dyDescent="0.2">
      <c r="A63" s="14" t="s">
        <v>35</v>
      </c>
      <c r="B63" s="13">
        <v>9383</v>
      </c>
      <c r="C63" s="13">
        <v>4026</v>
      </c>
      <c r="D63" s="13">
        <v>-20305</v>
      </c>
      <c r="E63" s="13">
        <v>7563</v>
      </c>
      <c r="F63" s="13">
        <v>-2487</v>
      </c>
      <c r="G63" s="12" t="s">
        <v>0</v>
      </c>
    </row>
    <row r="64" spans="1:7" x14ac:dyDescent="0.2">
      <c r="A64" s="35" t="s">
        <v>36</v>
      </c>
      <c r="B64" s="36">
        <v>0.47</v>
      </c>
      <c r="C64" s="36">
        <v>0.2</v>
      </c>
      <c r="D64" s="36">
        <v>-1.004</v>
      </c>
      <c r="E64" s="36">
        <v>0.373</v>
      </c>
      <c r="F64" s="36">
        <v>-0.13100000000000001</v>
      </c>
      <c r="G64" s="27" t="s">
        <v>0</v>
      </c>
    </row>
    <row r="65" spans="1:7" x14ac:dyDescent="0.2">
      <c r="A65" s="14" t="s">
        <v>37</v>
      </c>
      <c r="B65" s="13">
        <v>0.4</v>
      </c>
      <c r="C65" s="13">
        <v>0.41</v>
      </c>
      <c r="D65" s="13">
        <v>0.32</v>
      </c>
      <c r="E65" s="13">
        <v>5.5E-2</v>
      </c>
      <c r="F65" s="13">
        <v>0.24099999999999999</v>
      </c>
      <c r="G65" s="12" t="s">
        <v>0</v>
      </c>
    </row>
    <row r="66" spans="1:7" x14ac:dyDescent="0.2">
      <c r="A66" s="16" t="s">
        <v>85</v>
      </c>
      <c r="B66" s="15" t="s">
        <v>84</v>
      </c>
      <c r="C66" s="15" t="s">
        <v>84</v>
      </c>
      <c r="D66" s="15" t="s">
        <v>84</v>
      </c>
      <c r="E66" s="15" t="s">
        <v>84</v>
      </c>
      <c r="F66" s="15" t="s">
        <v>84</v>
      </c>
      <c r="G66" s="12" t="s">
        <v>0</v>
      </c>
    </row>
    <row r="67" spans="1:7" x14ac:dyDescent="0.2">
      <c r="A67" s="14" t="s">
        <v>38</v>
      </c>
      <c r="B67" s="13">
        <v>20102.492999999999</v>
      </c>
      <c r="C67" s="13">
        <v>20399.669999999998</v>
      </c>
      <c r="D67" s="13">
        <v>20221.513999999999</v>
      </c>
      <c r="E67" s="13">
        <v>20260.387999999999</v>
      </c>
      <c r="F67" s="13">
        <v>18987.936000000002</v>
      </c>
      <c r="G67" s="12" t="s">
        <v>0</v>
      </c>
    </row>
    <row r="68" spans="1:7" x14ac:dyDescent="0.2">
      <c r="A68" s="14" t="s">
        <v>40</v>
      </c>
      <c r="B68" s="13" t="s">
        <v>8</v>
      </c>
      <c r="C68" s="13" t="s">
        <v>8</v>
      </c>
      <c r="D68" s="13" t="s">
        <v>8</v>
      </c>
      <c r="E68" s="13" t="s">
        <v>8</v>
      </c>
      <c r="F68" s="13" t="s">
        <v>8</v>
      </c>
      <c r="G68" s="12" t="s">
        <v>0</v>
      </c>
    </row>
    <row r="69" spans="1:7" x14ac:dyDescent="0.2">
      <c r="A69" s="17" t="s">
        <v>41</v>
      </c>
      <c r="B69" s="17"/>
      <c r="C69" s="17"/>
      <c r="D69" s="17"/>
      <c r="E69" s="17"/>
      <c r="F69" s="17"/>
      <c r="G69" s="17"/>
    </row>
    <row r="70" spans="1:7" x14ac:dyDescent="0.2">
      <c r="A70" s="14" t="s">
        <v>42</v>
      </c>
      <c r="B70" s="13">
        <v>22468</v>
      </c>
      <c r="C70" s="13">
        <v>20796</v>
      </c>
      <c r="D70" s="13">
        <v>29194</v>
      </c>
      <c r="E70" s="13">
        <v>30681</v>
      </c>
      <c r="F70" s="13">
        <v>29195</v>
      </c>
      <c r="G70" s="12" t="s">
        <v>0</v>
      </c>
    </row>
    <row r="71" spans="1:7" x14ac:dyDescent="0.2">
      <c r="A71" s="16" t="s">
        <v>85</v>
      </c>
      <c r="B71" s="15" t="s">
        <v>84</v>
      </c>
      <c r="C71" s="15" t="s">
        <v>8</v>
      </c>
      <c r="D71" s="15" t="s">
        <v>8</v>
      </c>
      <c r="E71" s="15" t="s">
        <v>8</v>
      </c>
      <c r="F71" s="15" t="s">
        <v>8</v>
      </c>
      <c r="G71" s="12" t="s">
        <v>0</v>
      </c>
    </row>
    <row r="72" spans="1:7" x14ac:dyDescent="0.2">
      <c r="A72" s="14" t="s">
        <v>43</v>
      </c>
      <c r="B72" s="13" t="s">
        <v>8</v>
      </c>
      <c r="C72" s="13" t="s">
        <v>8</v>
      </c>
      <c r="D72" s="13" t="s">
        <v>8</v>
      </c>
      <c r="E72" s="13">
        <v>198400</v>
      </c>
      <c r="F72" s="13">
        <v>205130</v>
      </c>
      <c r="G72" s="12" t="s">
        <v>0</v>
      </c>
    </row>
    <row r="73" spans="1:7" x14ac:dyDescent="0.2">
      <c r="A73" s="29" t="s">
        <v>44</v>
      </c>
      <c r="B73" s="30">
        <v>17988</v>
      </c>
      <c r="C73" s="30">
        <v>20880</v>
      </c>
      <c r="D73" s="30">
        <v>16873</v>
      </c>
      <c r="E73" s="30">
        <v>23711</v>
      </c>
      <c r="F73" s="30">
        <v>28081</v>
      </c>
      <c r="G73" s="31" t="s">
        <v>0</v>
      </c>
    </row>
    <row r="74" spans="1:7" x14ac:dyDescent="0.2">
      <c r="A74" s="16" t="s">
        <v>85</v>
      </c>
      <c r="B74" s="15" t="s">
        <v>8</v>
      </c>
      <c r="C74" s="15" t="s">
        <v>8</v>
      </c>
      <c r="D74" s="15" t="s">
        <v>8</v>
      </c>
      <c r="E74" s="15" t="s">
        <v>84</v>
      </c>
      <c r="F74" s="15" t="s">
        <v>8</v>
      </c>
      <c r="G74" s="12" t="s">
        <v>0</v>
      </c>
    </row>
    <row r="75" spans="1:7" x14ac:dyDescent="0.2">
      <c r="A75" s="29" t="s">
        <v>45</v>
      </c>
      <c r="B75" s="30">
        <v>71310</v>
      </c>
      <c r="C75" s="30">
        <v>74594</v>
      </c>
      <c r="D75" s="30">
        <v>72982</v>
      </c>
      <c r="E75" s="30">
        <v>92590</v>
      </c>
      <c r="F75" s="30">
        <v>107688</v>
      </c>
      <c r="G75" s="31" t="s">
        <v>0</v>
      </c>
    </row>
    <row r="76" spans="1:7" x14ac:dyDescent="0.2">
      <c r="A76" s="14" t="s">
        <v>46</v>
      </c>
      <c r="B76" s="13">
        <v>282176</v>
      </c>
      <c r="C76" s="13">
        <v>295194</v>
      </c>
      <c r="D76" s="13">
        <v>267654</v>
      </c>
      <c r="E76" s="13">
        <v>287272</v>
      </c>
      <c r="F76" s="13">
        <v>288120</v>
      </c>
      <c r="G76" s="12" t="s">
        <v>0</v>
      </c>
    </row>
    <row r="77" spans="1:7" x14ac:dyDescent="0.2">
      <c r="A77" s="29" t="s">
        <v>47</v>
      </c>
      <c r="B77" s="30">
        <v>68237</v>
      </c>
      <c r="C77" s="30">
        <v>72202</v>
      </c>
      <c r="D77" s="30">
        <v>59799</v>
      </c>
      <c r="E77" s="30">
        <v>80287</v>
      </c>
      <c r="F77" s="30">
        <v>99018</v>
      </c>
      <c r="G77" s="31" t="s">
        <v>0</v>
      </c>
    </row>
    <row r="78" spans="1:7" s="34" customFormat="1" x14ac:dyDescent="0.2">
      <c r="A78" s="45" t="s">
        <v>120</v>
      </c>
      <c r="B78" s="32">
        <f>(B75-B73)/B77</f>
        <v>0.7814235678590794</v>
      </c>
      <c r="C78" s="32">
        <f t="shared" ref="C78:F78" si="1">(C75-C73)/C77</f>
        <v>0.74394061106340548</v>
      </c>
      <c r="D78" s="32">
        <f t="shared" si="1"/>
        <v>0.93829328249636279</v>
      </c>
      <c r="E78" s="32">
        <f t="shared" si="1"/>
        <v>0.85790974877626514</v>
      </c>
      <c r="F78" s="32">
        <f t="shared" si="1"/>
        <v>0.80396493566826233</v>
      </c>
      <c r="G78" s="33"/>
    </row>
    <row r="79" spans="1:7" x14ac:dyDescent="0.2">
      <c r="A79" s="14" t="s">
        <v>48</v>
      </c>
      <c r="B79" s="13">
        <v>43109</v>
      </c>
      <c r="C79" s="13">
        <v>54974</v>
      </c>
      <c r="D79" s="13">
        <v>52399</v>
      </c>
      <c r="E79" s="13">
        <v>30613</v>
      </c>
      <c r="F79" s="13">
        <v>21422</v>
      </c>
      <c r="G79" s="12" t="s">
        <v>0</v>
      </c>
    </row>
    <row r="80" spans="1:7" x14ac:dyDescent="0.2">
      <c r="A80" s="35" t="s">
        <v>49</v>
      </c>
      <c r="B80" s="36">
        <v>65799</v>
      </c>
      <c r="C80" s="36">
        <v>77446</v>
      </c>
      <c r="D80" s="36">
        <v>81926</v>
      </c>
      <c r="E80" s="36">
        <v>69787</v>
      </c>
      <c r="F80" s="36">
        <v>52168</v>
      </c>
      <c r="G80" s="27" t="s">
        <v>0</v>
      </c>
    </row>
    <row r="81" spans="1:7" x14ac:dyDescent="0.2">
      <c r="A81" s="35" t="s">
        <v>50</v>
      </c>
      <c r="B81" s="36">
        <v>99444</v>
      </c>
      <c r="C81" s="36">
        <v>98412</v>
      </c>
      <c r="D81" s="36">
        <v>71250</v>
      </c>
      <c r="E81" s="36">
        <v>75463</v>
      </c>
      <c r="F81" s="36">
        <v>67553</v>
      </c>
      <c r="G81" s="27" t="s">
        <v>0</v>
      </c>
    </row>
    <row r="82" spans="1:7" x14ac:dyDescent="0.2">
      <c r="A82" s="44" t="s">
        <v>130</v>
      </c>
      <c r="B82" s="39">
        <f>B80/(B80+B81) * 100</f>
        <v>39.819538497848619</v>
      </c>
      <c r="C82" s="39">
        <f t="shared" ref="C82:F82" si="2">C80/(C80+C81) * 100</f>
        <v>44.038940508819621</v>
      </c>
      <c r="D82" s="39">
        <f t="shared" si="2"/>
        <v>53.484880137880609</v>
      </c>
      <c r="E82" s="39">
        <f t="shared" si="2"/>
        <v>48.046127366609291</v>
      </c>
      <c r="F82" s="39">
        <f t="shared" si="2"/>
        <v>43.574644381520365</v>
      </c>
      <c r="G82" s="27"/>
    </row>
    <row r="83" spans="1:7" x14ac:dyDescent="0.2">
      <c r="A83" s="44" t="s">
        <v>132</v>
      </c>
      <c r="B83" s="39">
        <f>B80/B81</f>
        <v>0.66166887896705684</v>
      </c>
      <c r="C83" s="39">
        <f t="shared" ref="C83:F83" si="3">C80/C81</f>
        <v>0.78695687517782387</v>
      </c>
      <c r="D83" s="39">
        <f t="shared" si="3"/>
        <v>1.1498385964912281</v>
      </c>
      <c r="E83" s="39">
        <f t="shared" si="3"/>
        <v>0.92478433139419314</v>
      </c>
      <c r="F83" s="39">
        <f t="shared" si="3"/>
        <v>0.77225289772474948</v>
      </c>
      <c r="G83" s="27"/>
    </row>
    <row r="84" spans="1:7" x14ac:dyDescent="0.2">
      <c r="A84" s="44" t="s">
        <v>135</v>
      </c>
      <c r="B84" s="39">
        <f>365/(B14/B73)</f>
        <v>25.806327357626593</v>
      </c>
      <c r="C84" s="39">
        <f t="shared" ref="C84:F84" si="4">365/(C14/C73)</f>
        <v>32.704240582919233</v>
      </c>
      <c r="D84" s="39">
        <f t="shared" si="4"/>
        <v>39.658226706934627</v>
      </c>
      <c r="E84" s="39">
        <f t="shared" si="4"/>
        <v>72.870308000606244</v>
      </c>
      <c r="F84" s="39">
        <f t="shared" si="4"/>
        <v>60.414876247399107</v>
      </c>
      <c r="G84" s="27"/>
    </row>
    <row r="85" spans="1:7" x14ac:dyDescent="0.2">
      <c r="A85" s="14" t="s">
        <v>51</v>
      </c>
      <c r="B85" s="13">
        <v>12204</v>
      </c>
      <c r="C85" s="13">
        <v>11868</v>
      </c>
      <c r="D85" s="13">
        <v>12480</v>
      </c>
      <c r="E85" s="13">
        <v>12373</v>
      </c>
      <c r="F85" s="13">
        <v>11960</v>
      </c>
      <c r="G85" s="12" t="s">
        <v>0</v>
      </c>
    </row>
    <row r="86" spans="1:7" x14ac:dyDescent="0.2">
      <c r="A86" s="14" t="s">
        <v>52</v>
      </c>
      <c r="B86" s="13">
        <v>101548</v>
      </c>
      <c r="C86" s="13">
        <v>100708</v>
      </c>
      <c r="D86" s="13">
        <v>85568</v>
      </c>
      <c r="E86" s="13">
        <v>90439</v>
      </c>
      <c r="F86" s="13">
        <v>82990</v>
      </c>
      <c r="G86" s="12" t="s">
        <v>0</v>
      </c>
    </row>
    <row r="87" spans="1:7" x14ac:dyDescent="0.2">
      <c r="A87" s="14" t="s">
        <v>53</v>
      </c>
      <c r="B87" s="13" t="s">
        <v>8</v>
      </c>
      <c r="C87" s="13" t="s">
        <v>8</v>
      </c>
      <c r="D87" s="13" t="s">
        <v>8</v>
      </c>
      <c r="E87" s="13" t="s">
        <v>8</v>
      </c>
      <c r="F87" s="13">
        <v>4.57064</v>
      </c>
      <c r="G87" s="12" t="s">
        <v>0</v>
      </c>
    </row>
    <row r="88" spans="1:7" x14ac:dyDescent="0.2">
      <c r="A88" s="35" t="s">
        <v>54</v>
      </c>
      <c r="B88" s="36">
        <v>4.95</v>
      </c>
      <c r="C88" s="36">
        <v>4.8305699999999998</v>
      </c>
      <c r="D88" s="36">
        <v>3.52</v>
      </c>
      <c r="E88" s="36">
        <v>3.84</v>
      </c>
      <c r="F88" s="36">
        <v>3.47</v>
      </c>
      <c r="G88" s="27" t="s">
        <v>0</v>
      </c>
    </row>
    <row r="89" spans="1:7" x14ac:dyDescent="0.2">
      <c r="A89" s="58" t="s">
        <v>139</v>
      </c>
      <c r="B89" s="36">
        <f>B88/B64</f>
        <v>10.531914893617023</v>
      </c>
      <c r="C89" s="36">
        <f>C88/C64</f>
        <v>24.152849999999997</v>
      </c>
      <c r="D89" s="36">
        <f t="shared" ref="D89:F89" si="5">D88/D64</f>
        <v>-3.5059760956175299</v>
      </c>
      <c r="E89" s="36">
        <f t="shared" si="5"/>
        <v>10.294906166219839</v>
      </c>
      <c r="F89" s="36">
        <f t="shared" si="5"/>
        <v>-26.488549618320612</v>
      </c>
      <c r="G89" s="27"/>
    </row>
    <row r="90" spans="1:7" x14ac:dyDescent="0.2">
      <c r="A90" s="14" t="s">
        <v>55</v>
      </c>
      <c r="B90" s="13">
        <v>69956</v>
      </c>
      <c r="C90" s="13">
        <v>70984</v>
      </c>
      <c r="D90" s="13">
        <v>52656</v>
      </c>
      <c r="E90" s="13">
        <v>56639</v>
      </c>
      <c r="F90" s="13">
        <v>57353</v>
      </c>
      <c r="G90" s="12" t="s">
        <v>0</v>
      </c>
    </row>
    <row r="91" spans="1:7" x14ac:dyDescent="0.2">
      <c r="A91" s="14" t="s">
        <v>56</v>
      </c>
      <c r="B91" s="13">
        <v>3.48</v>
      </c>
      <c r="C91" s="13">
        <v>4.07</v>
      </c>
      <c r="D91" s="13">
        <v>2.6</v>
      </c>
      <c r="E91" s="13">
        <v>2.8691200000000001</v>
      </c>
      <c r="F91" s="13">
        <v>2.95</v>
      </c>
      <c r="G91" s="12" t="s">
        <v>0</v>
      </c>
    </row>
    <row r="92" spans="1:7" x14ac:dyDescent="0.2">
      <c r="A92" s="14" t="s">
        <v>57</v>
      </c>
      <c r="B92" s="13" t="s">
        <v>8</v>
      </c>
      <c r="C92" s="13">
        <v>153474.84400000001</v>
      </c>
      <c r="D92" s="13">
        <v>135397.24</v>
      </c>
      <c r="E92" s="13">
        <v>118432.738</v>
      </c>
      <c r="F92" s="13">
        <v>129219.30899999999</v>
      </c>
      <c r="G92" s="12" t="s">
        <v>0</v>
      </c>
    </row>
    <row r="93" spans="1:7" x14ac:dyDescent="0.2">
      <c r="A93" s="17" t="s">
        <v>58</v>
      </c>
      <c r="B93" s="17"/>
      <c r="C93" s="17"/>
      <c r="D93" s="17"/>
      <c r="E93" s="17"/>
      <c r="F93" s="17"/>
      <c r="G93" s="17"/>
    </row>
    <row r="94" spans="1:7" x14ac:dyDescent="0.2">
      <c r="A94" s="14" t="s">
        <v>59</v>
      </c>
      <c r="B94" s="13">
        <v>3073</v>
      </c>
      <c r="C94" s="13">
        <v>2392</v>
      </c>
      <c r="D94" s="13">
        <v>13183</v>
      </c>
      <c r="E94" s="13">
        <v>12303</v>
      </c>
      <c r="F94" s="13">
        <v>8670</v>
      </c>
      <c r="G94" s="12" t="s">
        <v>0</v>
      </c>
    </row>
    <row r="95" spans="1:7" x14ac:dyDescent="0.2">
      <c r="A95" s="14" t="s">
        <v>60</v>
      </c>
      <c r="B95" s="13">
        <v>5712</v>
      </c>
      <c r="C95" s="13">
        <v>5437</v>
      </c>
      <c r="D95" s="13">
        <v>2438</v>
      </c>
      <c r="E95" s="13">
        <v>4179</v>
      </c>
      <c r="F95" s="13">
        <v>10106</v>
      </c>
      <c r="G95" s="12" t="s">
        <v>0</v>
      </c>
    </row>
    <row r="96" spans="1:7" x14ac:dyDescent="0.2">
      <c r="A96" s="14" t="s">
        <v>61</v>
      </c>
      <c r="B96" s="13">
        <v>22873</v>
      </c>
      <c r="C96" s="13">
        <v>25770</v>
      </c>
      <c r="D96" s="13">
        <v>12162</v>
      </c>
      <c r="E96" s="13">
        <v>23612</v>
      </c>
      <c r="F96" s="13">
        <v>40932</v>
      </c>
      <c r="G96" s="12" t="s">
        <v>0</v>
      </c>
    </row>
    <row r="97" spans="1:7" x14ac:dyDescent="0.2">
      <c r="A97" s="16" t="s">
        <v>85</v>
      </c>
      <c r="B97" s="15" t="s">
        <v>84</v>
      </c>
      <c r="C97" s="15" t="s">
        <v>84</v>
      </c>
      <c r="D97" s="15" t="s">
        <v>84</v>
      </c>
      <c r="E97" s="15" t="s">
        <v>84</v>
      </c>
      <c r="F97" s="15" t="s">
        <v>84</v>
      </c>
      <c r="G97" s="12" t="s">
        <v>0</v>
      </c>
    </row>
    <row r="98" spans="1:7" x14ac:dyDescent="0.2">
      <c r="A98" s="14" t="s">
        <v>62</v>
      </c>
      <c r="B98" s="13">
        <v>16707</v>
      </c>
      <c r="C98" s="13">
        <v>15418</v>
      </c>
      <c r="D98" s="13">
        <v>12306</v>
      </c>
      <c r="E98" s="13">
        <v>10887</v>
      </c>
      <c r="F98" s="13">
        <v>12069</v>
      </c>
      <c r="G98" s="12" t="s">
        <v>0</v>
      </c>
    </row>
    <row r="99" spans="1:7" x14ac:dyDescent="0.2">
      <c r="A99" s="16" t="s">
        <v>85</v>
      </c>
      <c r="B99" s="15" t="s">
        <v>90</v>
      </c>
      <c r="C99" s="15" t="s">
        <v>89</v>
      </c>
      <c r="D99" s="15" t="s">
        <v>88</v>
      </c>
      <c r="E99" s="15" t="s">
        <v>88</v>
      </c>
      <c r="F99" s="15" t="s">
        <v>87</v>
      </c>
      <c r="G99" s="12" t="s">
        <v>0</v>
      </c>
    </row>
    <row r="100" spans="1:7" x14ac:dyDescent="0.2">
      <c r="A100" s="14" t="s">
        <v>63</v>
      </c>
      <c r="B100" s="13">
        <v>-21571</v>
      </c>
      <c r="C100" s="13">
        <v>-16974</v>
      </c>
      <c r="D100" s="13">
        <v>-7858</v>
      </c>
      <c r="E100" s="13">
        <v>-5694</v>
      </c>
      <c r="F100" s="13">
        <v>-13713</v>
      </c>
      <c r="G100" s="12" t="s">
        <v>0</v>
      </c>
    </row>
    <row r="101" spans="1:7" x14ac:dyDescent="0.2">
      <c r="A101" s="14" t="s">
        <v>64</v>
      </c>
      <c r="B101" s="13">
        <v>6699</v>
      </c>
      <c r="C101" s="13">
        <v>6946</v>
      </c>
      <c r="D101" s="13">
        <v>6340</v>
      </c>
      <c r="E101" s="13">
        <v>4304</v>
      </c>
      <c r="F101" s="13">
        <v>4358</v>
      </c>
      <c r="G101" s="12" t="s">
        <v>0</v>
      </c>
    </row>
    <row r="102" spans="1:7" x14ac:dyDescent="0.2">
      <c r="A102" s="14" t="s">
        <v>65</v>
      </c>
      <c r="B102" s="13">
        <v>-4079</v>
      </c>
      <c r="C102" s="13">
        <v>-8817</v>
      </c>
      <c r="D102" s="13">
        <v>3956</v>
      </c>
      <c r="E102" s="13">
        <v>-18079</v>
      </c>
      <c r="F102" s="13">
        <v>-28021</v>
      </c>
      <c r="G102" s="12" t="s">
        <v>0</v>
      </c>
    </row>
    <row r="103" spans="1:7" x14ac:dyDescent="0.2">
      <c r="A103" s="14" t="s">
        <v>66</v>
      </c>
      <c r="B103" s="13">
        <v>6166</v>
      </c>
      <c r="C103" s="13">
        <v>10352</v>
      </c>
      <c r="D103" s="13">
        <v>-144</v>
      </c>
      <c r="E103" s="13">
        <v>12725</v>
      </c>
      <c r="F103" s="13">
        <v>28863</v>
      </c>
      <c r="G103" s="12" t="s">
        <v>0</v>
      </c>
    </row>
    <row r="104" spans="1:7" x14ac:dyDescent="0.2">
      <c r="A104" s="16" t="s">
        <v>85</v>
      </c>
      <c r="B104" s="15" t="s">
        <v>84</v>
      </c>
      <c r="C104" s="15" t="s">
        <v>84</v>
      </c>
      <c r="D104" s="15" t="s">
        <v>84</v>
      </c>
      <c r="E104" s="15" t="s">
        <v>84</v>
      </c>
      <c r="F104" s="15" t="s">
        <v>84</v>
      </c>
      <c r="G104" s="12" t="s">
        <v>0</v>
      </c>
    </row>
    <row r="105" spans="1:7" x14ac:dyDescent="0.2">
      <c r="A105" s="14" t="s">
        <v>67</v>
      </c>
      <c r="B105" s="13">
        <v>0.307</v>
      </c>
      <c r="C105" s="13">
        <v>0.50700000000000001</v>
      </c>
      <c r="D105" s="13">
        <v>-0.01</v>
      </c>
      <c r="E105" s="13">
        <v>0.63</v>
      </c>
      <c r="F105" s="13">
        <v>1.52</v>
      </c>
      <c r="G105" s="12" t="s">
        <v>0</v>
      </c>
    </row>
    <row r="106" spans="1:7" x14ac:dyDescent="0.2">
      <c r="A106" s="14" t="s">
        <v>68</v>
      </c>
      <c r="B106" s="13">
        <v>1.1399999999999999</v>
      </c>
      <c r="C106" s="13">
        <v>1.26</v>
      </c>
      <c r="D106" s="13">
        <v>0.6</v>
      </c>
      <c r="E106" s="13">
        <v>1.17</v>
      </c>
      <c r="F106" s="13">
        <v>2.1560000000000001</v>
      </c>
      <c r="G106" s="12" t="s">
        <v>0</v>
      </c>
    </row>
    <row r="107" spans="1:7" x14ac:dyDescent="0.2">
      <c r="A107" s="14" t="s">
        <v>86</v>
      </c>
      <c r="B107" s="13" t="s">
        <v>8</v>
      </c>
      <c r="C107" s="13" t="s">
        <v>8</v>
      </c>
      <c r="D107" s="13" t="s">
        <v>8</v>
      </c>
      <c r="E107" s="13" t="s">
        <v>8</v>
      </c>
      <c r="F107" s="13" t="s">
        <v>8</v>
      </c>
      <c r="G107" s="12" t="s">
        <v>0</v>
      </c>
    </row>
    <row r="108" spans="1:7" x14ac:dyDescent="0.2">
      <c r="A108" s="17" t="s">
        <v>69</v>
      </c>
      <c r="B108" s="17"/>
      <c r="C108" s="17"/>
      <c r="D108" s="17"/>
      <c r="E108" s="17"/>
      <c r="F108" s="17"/>
      <c r="G108" s="17"/>
    </row>
    <row r="109" spans="1:7" x14ac:dyDescent="0.2">
      <c r="A109" s="35" t="s">
        <v>70</v>
      </c>
      <c r="B109" s="54">
        <v>4.5499999999999999E-2</v>
      </c>
      <c r="C109" s="54">
        <v>3.44E-2</v>
      </c>
      <c r="D109" s="54">
        <v>-2.0199999999999999E-2</v>
      </c>
      <c r="E109" s="54">
        <v>4.6199999999999998E-2</v>
      </c>
      <c r="F109" s="54">
        <v>1.67E-2</v>
      </c>
      <c r="G109" s="27" t="s">
        <v>0</v>
      </c>
    </row>
    <row r="110" spans="1:7" x14ac:dyDescent="0.2">
      <c r="A110" s="35" t="s">
        <v>71</v>
      </c>
      <c r="B110" s="54">
        <v>0.12859999999999999</v>
      </c>
      <c r="C110" s="54">
        <v>0.1018</v>
      </c>
      <c r="D110" s="54">
        <v>-6.7099999999999993E-2</v>
      </c>
      <c r="E110" s="54">
        <v>0.17469000000000001</v>
      </c>
      <c r="F110" s="54">
        <v>6.7199999999999996E-2</v>
      </c>
      <c r="G110" s="27" t="s">
        <v>0</v>
      </c>
    </row>
    <row r="111" spans="1:7" x14ac:dyDescent="0.2">
      <c r="A111" s="35" t="s">
        <v>72</v>
      </c>
      <c r="B111" s="54">
        <v>0.10339999999999999</v>
      </c>
      <c r="C111" s="54">
        <v>8.0500000000000002E-2</v>
      </c>
      <c r="D111" s="54">
        <v>-1.37E-2</v>
      </c>
      <c r="E111" s="54">
        <v>0.10789</v>
      </c>
      <c r="F111" s="54">
        <v>0.24359999999999998</v>
      </c>
      <c r="G111" s="27" t="s">
        <v>0</v>
      </c>
    </row>
    <row r="112" spans="1:7" x14ac:dyDescent="0.2">
      <c r="A112" s="16" t="s">
        <v>85</v>
      </c>
      <c r="B112" s="15" t="s">
        <v>8</v>
      </c>
      <c r="C112" s="15" t="s">
        <v>84</v>
      </c>
      <c r="D112" s="15" t="s">
        <v>8</v>
      </c>
      <c r="E112" s="15" t="s">
        <v>84</v>
      </c>
      <c r="F112" s="15" t="s">
        <v>84</v>
      </c>
      <c r="G112" s="12" t="s">
        <v>0</v>
      </c>
    </row>
    <row r="113" spans="1:7" x14ac:dyDescent="0.2">
      <c r="A113" s="14" t="s">
        <v>73</v>
      </c>
      <c r="B113" s="18">
        <v>0.10349999999999999</v>
      </c>
      <c r="C113" s="18">
        <v>8.9800000000000005E-2</v>
      </c>
      <c r="D113" s="18">
        <v>-3.7999999999999999E-2</v>
      </c>
      <c r="E113" s="18">
        <v>0.1207</v>
      </c>
      <c r="F113" s="18">
        <v>0.28039999999999998</v>
      </c>
      <c r="G113" s="12" t="s">
        <v>0</v>
      </c>
    </row>
    <row r="114" spans="1:7" x14ac:dyDescent="0.2">
      <c r="A114" s="16" t="s">
        <v>85</v>
      </c>
      <c r="B114" s="15" t="s">
        <v>8</v>
      </c>
      <c r="C114" s="15" t="s">
        <v>8</v>
      </c>
      <c r="D114" s="15" t="s">
        <v>84</v>
      </c>
      <c r="E114" s="15" t="s">
        <v>8</v>
      </c>
      <c r="F114" s="15" t="s">
        <v>8</v>
      </c>
      <c r="G114" s="12" t="s">
        <v>0</v>
      </c>
    </row>
    <row r="115" spans="1:7" x14ac:dyDescent="0.2">
      <c r="A115" s="14" t="s">
        <v>74</v>
      </c>
      <c r="B115" s="18" t="s">
        <v>8</v>
      </c>
      <c r="C115" s="18" t="s">
        <v>8</v>
      </c>
      <c r="D115" s="18" t="s">
        <v>8</v>
      </c>
      <c r="E115" s="18" t="s">
        <v>8</v>
      </c>
      <c r="F115" s="18" t="s">
        <v>8</v>
      </c>
      <c r="G115" s="12" t="s">
        <v>0</v>
      </c>
    </row>
    <row r="116" spans="1:7" x14ac:dyDescent="0.2">
      <c r="A116" s="17" t="s">
        <v>75</v>
      </c>
      <c r="B116" s="17"/>
      <c r="C116" s="17"/>
      <c r="D116" s="17"/>
      <c r="E116" s="17"/>
      <c r="F116" s="17"/>
      <c r="G116" s="17"/>
    </row>
    <row r="117" spans="1:7" x14ac:dyDescent="0.2">
      <c r="A117" s="14" t="s">
        <v>78</v>
      </c>
      <c r="B117" s="13">
        <v>2191</v>
      </c>
      <c r="C117" s="13" t="s">
        <v>8</v>
      </c>
      <c r="D117" s="13">
        <v>2106</v>
      </c>
      <c r="E117" s="13">
        <v>1951</v>
      </c>
      <c r="F117" s="13">
        <v>1070</v>
      </c>
      <c r="G117" s="12" t="s">
        <v>0</v>
      </c>
    </row>
    <row r="118" spans="1:7" x14ac:dyDescent="0.2">
      <c r="A118" s="16" t="s">
        <v>85</v>
      </c>
      <c r="B118" s="15" t="s">
        <v>8</v>
      </c>
      <c r="C118" s="15" t="s">
        <v>8</v>
      </c>
      <c r="D118" s="15" t="s">
        <v>8</v>
      </c>
      <c r="E118" s="15" t="s">
        <v>8</v>
      </c>
      <c r="F118" s="15" t="s">
        <v>8</v>
      </c>
      <c r="G118" s="12" t="s">
        <v>0</v>
      </c>
    </row>
    <row r="119" spans="1:7" x14ac:dyDescent="0.2">
      <c r="A119" s="14" t="s">
        <v>79</v>
      </c>
      <c r="B119" s="13">
        <v>8659</v>
      </c>
      <c r="C119" s="13" t="s">
        <v>8</v>
      </c>
      <c r="D119" s="13" t="s">
        <v>8</v>
      </c>
      <c r="E119" s="13" t="s">
        <v>8</v>
      </c>
      <c r="F119" s="13" t="s">
        <v>8</v>
      </c>
      <c r="G119" s="12" t="s">
        <v>0</v>
      </c>
    </row>
    <row r="120" spans="1:7" x14ac:dyDescent="0.2">
      <c r="A120" s="16" t="s">
        <v>85</v>
      </c>
      <c r="B120" s="15" t="s">
        <v>8</v>
      </c>
      <c r="C120" s="15" t="s">
        <v>8</v>
      </c>
      <c r="D120" s="15" t="s">
        <v>8</v>
      </c>
      <c r="E120" s="15" t="s">
        <v>8</v>
      </c>
      <c r="F120" s="15" t="s">
        <v>8</v>
      </c>
      <c r="G120" s="12" t="s">
        <v>0</v>
      </c>
    </row>
    <row r="121" spans="1:7" x14ac:dyDescent="0.2">
      <c r="A121" s="14" t="s">
        <v>80</v>
      </c>
      <c r="B121" s="13">
        <v>3683</v>
      </c>
      <c r="C121" s="13" t="s">
        <v>8</v>
      </c>
      <c r="D121" s="13">
        <v>3473</v>
      </c>
      <c r="E121" s="13">
        <v>3317</v>
      </c>
      <c r="F121" s="13">
        <v>2254</v>
      </c>
      <c r="G121" s="12" t="s">
        <v>0</v>
      </c>
    </row>
    <row r="122" spans="1:7" x14ac:dyDescent="0.2">
      <c r="A122" s="16" t="s">
        <v>85</v>
      </c>
      <c r="B122" s="15" t="s">
        <v>84</v>
      </c>
      <c r="C122" s="15" t="s">
        <v>84</v>
      </c>
      <c r="D122" s="15" t="s">
        <v>84</v>
      </c>
      <c r="E122" s="15" t="s">
        <v>84</v>
      </c>
      <c r="F122" s="15" t="s">
        <v>84</v>
      </c>
      <c r="G122" s="12" t="s">
        <v>0</v>
      </c>
    </row>
    <row r="123" spans="1:7" x14ac:dyDescent="0.2">
      <c r="A123" s="14" t="s">
        <v>83</v>
      </c>
      <c r="B123" s="13">
        <v>1725</v>
      </c>
      <c r="C123" s="13">
        <v>1749</v>
      </c>
      <c r="D123" s="13">
        <v>1627</v>
      </c>
      <c r="E123" s="13">
        <v>1594</v>
      </c>
      <c r="F123" s="13">
        <v>1504</v>
      </c>
      <c r="G123" s="12" t="s">
        <v>0</v>
      </c>
    </row>
    <row r="124" spans="1:7" x14ac:dyDescent="0.2">
      <c r="A124" s="14" t="s">
        <v>81</v>
      </c>
      <c r="B124" s="13">
        <v>0.13843</v>
      </c>
      <c r="C124" s="13" t="s">
        <v>8</v>
      </c>
      <c r="D124" s="13">
        <v>9.7119999999999998E-2</v>
      </c>
      <c r="E124" s="13">
        <v>0.18717</v>
      </c>
      <c r="F124" s="13">
        <v>0.32806999999999997</v>
      </c>
      <c r="G124" s="12" t="s">
        <v>0</v>
      </c>
    </row>
    <row r="125" spans="1:7" x14ac:dyDescent="0.2">
      <c r="A125" s="14" t="s">
        <v>82</v>
      </c>
      <c r="B125" s="13">
        <v>64.98</v>
      </c>
      <c r="C125" s="13" t="s">
        <v>8</v>
      </c>
      <c r="D125" s="13">
        <v>36.159999999999997</v>
      </c>
      <c r="E125" s="13">
        <v>62.69</v>
      </c>
      <c r="F125" s="13">
        <v>89.65</v>
      </c>
      <c r="G125" s="12" t="s">
        <v>0</v>
      </c>
    </row>
    <row r="126" spans="1:7" x14ac:dyDescent="0.2">
      <c r="A126" s="11" t="s">
        <v>0</v>
      </c>
      <c r="B126" s="11"/>
      <c r="C126" s="11"/>
      <c r="D126" s="11"/>
      <c r="E126" s="11"/>
      <c r="F126" s="11"/>
      <c r="G126" s="11"/>
    </row>
  </sheetData>
  <mergeCells count="16">
    <mergeCell ref="A37:G37"/>
    <mergeCell ref="A44:G44"/>
    <mergeCell ref="A48:G48"/>
    <mergeCell ref="A116:G116"/>
    <mergeCell ref="A126:G126"/>
    <mergeCell ref="A54:G54"/>
    <mergeCell ref="A57:G57"/>
    <mergeCell ref="A69:G69"/>
    <mergeCell ref="A93:G93"/>
    <mergeCell ref="A108:G108"/>
    <mergeCell ref="B1:G1"/>
    <mergeCell ref="B5:L5"/>
    <mergeCell ref="A8:G8"/>
    <mergeCell ref="A11:G11"/>
    <mergeCell ref="A18:G18"/>
    <mergeCell ref="A25:G25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FAD17-7B8F-D449-A343-D6B99261CA79}">
  <sheetPr>
    <outlinePr summaryBelow="0"/>
  </sheetPr>
  <dimension ref="A1:G92"/>
  <sheetViews>
    <sheetView topLeftCell="A2" zoomScale="125" workbookViewId="0">
      <pane ySplit="1" topLeftCell="A3" activePane="bottomLeft" state="frozen"/>
      <selection activeCell="A2" sqref="A2"/>
      <selection pane="bottomLeft" activeCell="B14" sqref="B14:F14"/>
    </sheetView>
  </sheetViews>
  <sheetFormatPr baseColWidth="10" defaultColWidth="8.83203125" defaultRowHeight="15" x14ac:dyDescent="0.2"/>
  <cols>
    <col min="1" max="1" width="42.83203125" bestFit="1" customWidth="1"/>
    <col min="2" max="6" width="19.33203125" bestFit="1" customWidth="1"/>
    <col min="7" max="7" width="1.33203125" bestFit="1" customWidth="1"/>
  </cols>
  <sheetData>
    <row r="1" spans="1:7" x14ac:dyDescent="0.2">
      <c r="A1" s="1"/>
      <c r="B1" s="9"/>
      <c r="C1" s="9"/>
      <c r="D1" s="9"/>
      <c r="E1" s="9"/>
      <c r="F1" s="9"/>
      <c r="G1" s="9"/>
    </row>
    <row r="2" spans="1:7" x14ac:dyDescent="0.2">
      <c r="A2" s="22" t="s">
        <v>0</v>
      </c>
      <c r="B2" s="21" t="s">
        <v>1</v>
      </c>
      <c r="C2" s="21" t="s">
        <v>2</v>
      </c>
      <c r="D2" s="21" t="s">
        <v>3</v>
      </c>
      <c r="E2" s="21" t="s">
        <v>4</v>
      </c>
      <c r="F2" s="21" t="s">
        <v>5</v>
      </c>
      <c r="G2" s="12" t="s">
        <v>0</v>
      </c>
    </row>
    <row r="3" spans="1:7" x14ac:dyDescent="0.2">
      <c r="A3" s="17" t="s">
        <v>6</v>
      </c>
      <c r="B3" s="17"/>
      <c r="C3" s="17"/>
      <c r="D3" s="17"/>
      <c r="E3" s="17"/>
      <c r="F3" s="17"/>
      <c r="G3" s="17"/>
    </row>
    <row r="4" spans="1:7" x14ac:dyDescent="0.2">
      <c r="A4" s="14" t="s">
        <v>11</v>
      </c>
      <c r="B4" s="13">
        <v>1397.5</v>
      </c>
      <c r="C4" s="13">
        <v>1584.7</v>
      </c>
      <c r="D4" s="13">
        <v>949.4</v>
      </c>
      <c r="E4" s="13">
        <v>3478.8</v>
      </c>
      <c r="F4" s="13">
        <v>5390</v>
      </c>
      <c r="G4" s="12" t="s">
        <v>0</v>
      </c>
    </row>
    <row r="5" spans="1:7" x14ac:dyDescent="0.2">
      <c r="A5" s="16" t="s">
        <v>85</v>
      </c>
      <c r="B5" s="15" t="s">
        <v>119</v>
      </c>
      <c r="C5" s="15" t="s">
        <v>8</v>
      </c>
      <c r="D5" s="15" t="s">
        <v>84</v>
      </c>
      <c r="E5" s="15" t="s">
        <v>84</v>
      </c>
      <c r="F5" s="15" t="s">
        <v>84</v>
      </c>
      <c r="G5" s="12" t="s">
        <v>0</v>
      </c>
    </row>
    <row r="6" spans="1:7" x14ac:dyDescent="0.2">
      <c r="A6" s="35" t="s">
        <v>12</v>
      </c>
      <c r="B6" s="36">
        <v>893.6</v>
      </c>
      <c r="C6" s="36">
        <v>1100.7</v>
      </c>
      <c r="D6" s="36">
        <v>1847</v>
      </c>
      <c r="E6" s="36">
        <v>1112.5</v>
      </c>
      <c r="F6" s="36">
        <v>2844.8</v>
      </c>
      <c r="G6" s="27" t="s">
        <v>0</v>
      </c>
    </row>
    <row r="7" spans="1:7" x14ac:dyDescent="0.2">
      <c r="A7" s="16" t="s">
        <v>85</v>
      </c>
      <c r="B7" s="15" t="s">
        <v>8</v>
      </c>
      <c r="C7" s="15" t="s">
        <v>84</v>
      </c>
      <c r="D7" s="15" t="s">
        <v>84</v>
      </c>
      <c r="E7" s="15" t="s">
        <v>84</v>
      </c>
      <c r="F7" s="15" t="s">
        <v>8</v>
      </c>
      <c r="G7" s="12" t="s">
        <v>0</v>
      </c>
    </row>
    <row r="8" spans="1:7" x14ac:dyDescent="0.2">
      <c r="A8" s="14" t="s">
        <v>13</v>
      </c>
      <c r="B8" s="13">
        <v>503.9</v>
      </c>
      <c r="C8" s="13">
        <v>484</v>
      </c>
      <c r="D8" s="13">
        <v>-46.6</v>
      </c>
      <c r="E8" s="13">
        <v>1025.5999999999999</v>
      </c>
      <c r="F8" s="13">
        <v>2545.1999999999998</v>
      </c>
      <c r="G8" s="12" t="s">
        <v>0</v>
      </c>
    </row>
    <row r="9" spans="1:7" x14ac:dyDescent="0.2">
      <c r="A9" s="14" t="s">
        <v>118</v>
      </c>
      <c r="B9" s="13">
        <v>14</v>
      </c>
      <c r="C9" s="13">
        <v>9</v>
      </c>
      <c r="D9" s="13">
        <v>8.4</v>
      </c>
      <c r="E9" s="13">
        <v>102.5</v>
      </c>
      <c r="F9" s="13">
        <v>121.3</v>
      </c>
      <c r="G9" s="12" t="s">
        <v>0</v>
      </c>
    </row>
    <row r="10" spans="1:7" x14ac:dyDescent="0.2">
      <c r="A10" s="16" t="s">
        <v>85</v>
      </c>
      <c r="B10" s="15" t="s">
        <v>8</v>
      </c>
      <c r="C10" s="15" t="s">
        <v>8</v>
      </c>
      <c r="D10" s="15" t="s">
        <v>8</v>
      </c>
      <c r="E10" s="15" t="s">
        <v>8</v>
      </c>
      <c r="F10" s="15" t="s">
        <v>8</v>
      </c>
      <c r="G10" s="12" t="s">
        <v>0</v>
      </c>
    </row>
    <row r="11" spans="1:7" x14ac:dyDescent="0.2">
      <c r="A11" s="14" t="s">
        <v>16</v>
      </c>
      <c r="B11" s="13">
        <v>866.5</v>
      </c>
      <c r="C11" s="13">
        <v>1133.9000000000001</v>
      </c>
      <c r="D11" s="13">
        <v>1294.3</v>
      </c>
      <c r="E11" s="61">
        <v>2839</v>
      </c>
      <c r="F11" s="13">
        <v>2464.8000000000002</v>
      </c>
      <c r="G11" s="12" t="s">
        <v>0</v>
      </c>
    </row>
    <row r="12" spans="1:7" x14ac:dyDescent="0.2">
      <c r="A12" s="16" t="s">
        <v>85</v>
      </c>
      <c r="B12" s="15" t="s">
        <v>117</v>
      </c>
      <c r="C12" s="15" t="s">
        <v>116</v>
      </c>
      <c r="D12" s="15" t="s">
        <v>116</v>
      </c>
      <c r="E12" s="15" t="s">
        <v>84</v>
      </c>
      <c r="F12" s="15" t="s">
        <v>115</v>
      </c>
      <c r="G12" s="12" t="s">
        <v>0</v>
      </c>
    </row>
    <row r="13" spans="1:7" x14ac:dyDescent="0.2">
      <c r="A13" s="61" t="s">
        <v>141</v>
      </c>
      <c r="B13" s="61">
        <v>867</v>
      </c>
      <c r="C13" s="61">
        <v>1130</v>
      </c>
      <c r="D13" s="61">
        <v>3101</v>
      </c>
      <c r="E13" s="61">
        <v>2839</v>
      </c>
      <c r="F13" s="61">
        <v>2849</v>
      </c>
      <c r="G13" s="25" t="s">
        <v>0</v>
      </c>
    </row>
    <row r="14" spans="1:7" x14ac:dyDescent="0.2">
      <c r="A14" s="64" t="s">
        <v>26</v>
      </c>
      <c r="B14" s="65">
        <f>(B4-B13)/B4*100</f>
        <v>37.960644007155636</v>
      </c>
      <c r="C14" s="65">
        <f t="shared" ref="C14:F14" si="0">(C4-C13)/C4*100</f>
        <v>28.693128036852407</v>
      </c>
      <c r="D14" s="65">
        <f t="shared" si="0"/>
        <v>-226.62734358542238</v>
      </c>
      <c r="E14" s="65">
        <f t="shared" si="0"/>
        <v>18.391399333103372</v>
      </c>
      <c r="F14" s="65">
        <f t="shared" si="0"/>
        <v>47.142857142857139</v>
      </c>
      <c r="G14" s="27"/>
    </row>
    <row r="15" spans="1:7" x14ac:dyDescent="0.2">
      <c r="A15" s="14" t="s">
        <v>17</v>
      </c>
      <c r="B15" s="13">
        <v>847.1</v>
      </c>
      <c r="C15" s="13">
        <v>1212.9000000000001</v>
      </c>
      <c r="D15" s="13">
        <v>327.5</v>
      </c>
      <c r="E15" s="13">
        <v>2431</v>
      </c>
      <c r="F15" s="13">
        <v>4011</v>
      </c>
      <c r="G15" s="12" t="s">
        <v>0</v>
      </c>
    </row>
    <row r="16" spans="1:7" x14ac:dyDescent="0.2">
      <c r="A16" s="14" t="s">
        <v>19</v>
      </c>
      <c r="B16" s="13">
        <v>35.200000000000003</v>
      </c>
      <c r="C16" s="13">
        <v>21.3</v>
      </c>
      <c r="D16" s="13">
        <v>293.39999999999998</v>
      </c>
      <c r="E16" s="13">
        <v>49.8</v>
      </c>
      <c r="F16" s="13">
        <v>41.5</v>
      </c>
      <c r="G16" s="12" t="s">
        <v>0</v>
      </c>
    </row>
    <row r="17" spans="1:7" x14ac:dyDescent="0.2">
      <c r="A17" s="16" t="s">
        <v>85</v>
      </c>
      <c r="B17" s="15" t="s">
        <v>84</v>
      </c>
      <c r="C17" s="15" t="s">
        <v>8</v>
      </c>
      <c r="D17" s="15" t="s">
        <v>84</v>
      </c>
      <c r="E17" s="15" t="s">
        <v>8</v>
      </c>
      <c r="F17" s="15" t="s">
        <v>8</v>
      </c>
      <c r="G17" s="12" t="s">
        <v>0</v>
      </c>
    </row>
    <row r="18" spans="1:7" x14ac:dyDescent="0.2">
      <c r="A18" s="14" t="s">
        <v>99</v>
      </c>
      <c r="B18" s="13">
        <v>882.3</v>
      </c>
      <c r="C18" s="13">
        <v>1230</v>
      </c>
      <c r="D18" s="13">
        <v>619.79999999999995</v>
      </c>
      <c r="E18" s="13">
        <v>2433.3000000000002</v>
      </c>
      <c r="F18" s="13">
        <v>4011</v>
      </c>
      <c r="G18" s="12" t="s">
        <v>0</v>
      </c>
    </row>
    <row r="19" spans="1:7" x14ac:dyDescent="0.2">
      <c r="A19" s="14" t="s">
        <v>20</v>
      </c>
      <c r="B19" s="13">
        <v>393.6</v>
      </c>
      <c r="C19" s="13">
        <v>757.9</v>
      </c>
      <c r="D19" s="13">
        <v>671.3</v>
      </c>
      <c r="E19" s="13">
        <v>1371</v>
      </c>
      <c r="F19" s="13">
        <v>1545.8</v>
      </c>
      <c r="G19" s="12" t="s">
        <v>0</v>
      </c>
    </row>
    <row r="20" spans="1:7" x14ac:dyDescent="0.2">
      <c r="A20" s="14" t="s">
        <v>21</v>
      </c>
      <c r="B20" s="13">
        <v>393.6</v>
      </c>
      <c r="C20" s="13">
        <v>757.9</v>
      </c>
      <c r="D20" s="13">
        <v>671.3</v>
      </c>
      <c r="E20" s="13">
        <v>1371</v>
      </c>
      <c r="F20" s="13">
        <v>1545.8</v>
      </c>
      <c r="G20" s="12" t="s">
        <v>0</v>
      </c>
    </row>
    <row r="21" spans="1:7" x14ac:dyDescent="0.2">
      <c r="A21" s="14" t="s">
        <v>22</v>
      </c>
      <c r="B21" s="13">
        <v>488.7</v>
      </c>
      <c r="C21" s="13">
        <v>455</v>
      </c>
      <c r="D21" s="13" t="s">
        <v>8</v>
      </c>
      <c r="E21" s="13">
        <v>1060</v>
      </c>
      <c r="F21" s="13">
        <v>2541</v>
      </c>
      <c r="G21" s="12" t="s">
        <v>0</v>
      </c>
    </row>
    <row r="22" spans="1:7" x14ac:dyDescent="0.2">
      <c r="A22" s="11" t="s">
        <v>0</v>
      </c>
      <c r="B22" s="11"/>
      <c r="C22" s="11"/>
      <c r="D22" s="11"/>
      <c r="E22" s="11"/>
      <c r="F22" s="11"/>
      <c r="G22" s="11"/>
    </row>
    <row r="23" spans="1:7" x14ac:dyDescent="0.2">
      <c r="A23" s="14" t="s">
        <v>24</v>
      </c>
      <c r="B23" s="13">
        <v>488.7</v>
      </c>
      <c r="C23" s="13">
        <v>455</v>
      </c>
      <c r="D23" s="13">
        <v>-343.8</v>
      </c>
      <c r="E23" s="13">
        <v>1060</v>
      </c>
      <c r="F23" s="13">
        <v>2541</v>
      </c>
      <c r="G23" s="12" t="s">
        <v>0</v>
      </c>
    </row>
    <row r="24" spans="1:7" x14ac:dyDescent="0.2">
      <c r="A24" s="16" t="s">
        <v>85</v>
      </c>
      <c r="B24" s="15" t="s">
        <v>8</v>
      </c>
      <c r="C24" s="15" t="s">
        <v>84</v>
      </c>
      <c r="D24" s="15" t="s">
        <v>8</v>
      </c>
      <c r="E24" s="15" t="s">
        <v>8</v>
      </c>
      <c r="F24" s="15" t="s">
        <v>8</v>
      </c>
      <c r="G24" s="12" t="s">
        <v>0</v>
      </c>
    </row>
    <row r="25" spans="1:7" x14ac:dyDescent="0.2">
      <c r="A25" s="14" t="s">
        <v>25</v>
      </c>
      <c r="B25" s="13">
        <v>400.6</v>
      </c>
      <c r="C25" s="13">
        <v>274.2</v>
      </c>
      <c r="D25" s="13">
        <v>45.7</v>
      </c>
      <c r="E25" s="13">
        <v>151</v>
      </c>
      <c r="F25" s="13">
        <v>134.19999999999999</v>
      </c>
      <c r="G25" s="12" t="s">
        <v>0</v>
      </c>
    </row>
    <row r="26" spans="1:7" x14ac:dyDescent="0.2">
      <c r="A26" s="16" t="s">
        <v>85</v>
      </c>
      <c r="B26" s="15" t="s">
        <v>114</v>
      </c>
      <c r="C26" s="15" t="s">
        <v>84</v>
      </c>
      <c r="D26" s="15" t="s">
        <v>84</v>
      </c>
      <c r="E26" s="15" t="s">
        <v>8</v>
      </c>
      <c r="F26" s="15" t="s">
        <v>8</v>
      </c>
      <c r="G26" s="12" t="s">
        <v>0</v>
      </c>
    </row>
    <row r="27" spans="1:7" x14ac:dyDescent="0.2">
      <c r="A27" s="14" t="s">
        <v>26</v>
      </c>
      <c r="B27" s="13" t="s">
        <v>8</v>
      </c>
      <c r="C27" s="13" t="s">
        <v>8</v>
      </c>
      <c r="D27" s="13" t="s">
        <v>8</v>
      </c>
      <c r="E27" s="13">
        <v>640.29999999999995</v>
      </c>
      <c r="F27" s="13" t="s">
        <v>8</v>
      </c>
      <c r="G27" s="12" t="s">
        <v>0</v>
      </c>
    </row>
    <row r="28" spans="1:7" x14ac:dyDescent="0.2">
      <c r="A28" s="11" t="s">
        <v>0</v>
      </c>
      <c r="B28" s="11"/>
      <c r="C28" s="11"/>
      <c r="D28" s="11"/>
      <c r="E28" s="11"/>
      <c r="F28" s="11"/>
      <c r="G28" s="11"/>
    </row>
    <row r="29" spans="1:7" x14ac:dyDescent="0.2">
      <c r="A29" s="14" t="s">
        <v>27</v>
      </c>
      <c r="B29" s="13">
        <v>151.1</v>
      </c>
      <c r="C29" s="13">
        <v>102.5</v>
      </c>
      <c r="D29" s="13">
        <v>-605.29999999999995</v>
      </c>
      <c r="E29" s="13">
        <v>314.5</v>
      </c>
      <c r="F29" s="13">
        <v>2461.8000000000002</v>
      </c>
      <c r="G29" s="12" t="s">
        <v>0</v>
      </c>
    </row>
    <row r="30" spans="1:7" x14ac:dyDescent="0.2">
      <c r="A30" s="16" t="s">
        <v>85</v>
      </c>
      <c r="B30" s="15" t="s">
        <v>8</v>
      </c>
      <c r="C30" s="15" t="s">
        <v>8</v>
      </c>
      <c r="D30" s="15" t="s">
        <v>84</v>
      </c>
      <c r="E30" s="15" t="s">
        <v>8</v>
      </c>
      <c r="F30" s="15" t="s">
        <v>8</v>
      </c>
      <c r="G30" s="12" t="s">
        <v>0</v>
      </c>
    </row>
    <row r="31" spans="1:7" x14ac:dyDescent="0.2">
      <c r="A31" s="14" t="s">
        <v>28</v>
      </c>
      <c r="B31" s="13">
        <v>53.1</v>
      </c>
      <c r="C31" s="13">
        <v>-52.5</v>
      </c>
      <c r="D31" s="13">
        <v>696.9</v>
      </c>
      <c r="E31" s="13">
        <v>213.4</v>
      </c>
      <c r="F31" s="13">
        <v>2453.6</v>
      </c>
      <c r="G31" s="12" t="s">
        <v>0</v>
      </c>
    </row>
    <row r="32" spans="1:7" x14ac:dyDescent="0.2">
      <c r="A32" s="14" t="s">
        <v>29</v>
      </c>
      <c r="B32" s="18">
        <v>0.33565109999999998</v>
      </c>
      <c r="C32" s="18">
        <v>-0.51219510000000001</v>
      </c>
      <c r="D32" s="18" t="s">
        <v>8</v>
      </c>
      <c r="E32" s="18">
        <v>0.67853740000000007</v>
      </c>
      <c r="F32" s="18">
        <v>0.99666909999999997</v>
      </c>
      <c r="G32" s="12" t="s">
        <v>0</v>
      </c>
    </row>
    <row r="33" spans="1:7" x14ac:dyDescent="0.2">
      <c r="A33" s="16" t="s">
        <v>85</v>
      </c>
      <c r="B33" s="15" t="s">
        <v>8</v>
      </c>
      <c r="C33" s="15" t="s">
        <v>8</v>
      </c>
      <c r="D33" s="15" t="s">
        <v>84</v>
      </c>
      <c r="E33" s="15" t="s">
        <v>84</v>
      </c>
      <c r="F33" s="15" t="s">
        <v>84</v>
      </c>
      <c r="G33" s="12" t="s">
        <v>0</v>
      </c>
    </row>
    <row r="34" spans="1:7" x14ac:dyDescent="0.2">
      <c r="A34" s="11" t="s">
        <v>0</v>
      </c>
      <c r="B34" s="11"/>
      <c r="C34" s="11"/>
      <c r="D34" s="11"/>
      <c r="E34" s="11"/>
      <c r="F34" s="11"/>
      <c r="G34" s="11"/>
    </row>
    <row r="35" spans="1:7" x14ac:dyDescent="0.2">
      <c r="A35" s="35" t="s">
        <v>30</v>
      </c>
      <c r="B35" s="36">
        <v>62.9</v>
      </c>
      <c r="C35" s="36">
        <v>164.3</v>
      </c>
      <c r="D35" s="36">
        <v>-1302.2</v>
      </c>
      <c r="E35" s="36">
        <v>101.1</v>
      </c>
      <c r="F35" s="36">
        <v>8.1999999999999993</v>
      </c>
      <c r="G35" s="27" t="s">
        <v>0</v>
      </c>
    </row>
    <row r="36" spans="1:7" x14ac:dyDescent="0.2">
      <c r="A36" s="11" t="s">
        <v>0</v>
      </c>
      <c r="B36" s="11"/>
      <c r="C36" s="11"/>
      <c r="D36" s="11"/>
      <c r="E36" s="11"/>
      <c r="F36" s="11"/>
      <c r="G36" s="11"/>
    </row>
    <row r="37" spans="1:7" x14ac:dyDescent="0.2">
      <c r="A37" s="14" t="s">
        <v>31</v>
      </c>
      <c r="B37" s="13">
        <v>1.4</v>
      </c>
      <c r="C37" s="13">
        <v>3.64</v>
      </c>
      <c r="D37" s="13">
        <v>-29.34</v>
      </c>
      <c r="E37" s="13">
        <v>0.12</v>
      </c>
      <c r="F37" s="13">
        <v>0.01</v>
      </c>
      <c r="G37" s="12" t="s">
        <v>0</v>
      </c>
    </row>
    <row r="38" spans="1:7" x14ac:dyDescent="0.2">
      <c r="A38" s="14" t="s">
        <v>34</v>
      </c>
      <c r="B38" s="13">
        <v>158.19999999999999</v>
      </c>
      <c r="C38" s="13">
        <v>102.5</v>
      </c>
      <c r="D38" s="13">
        <v>-605.29999999999995</v>
      </c>
      <c r="E38" s="13">
        <v>314.5</v>
      </c>
      <c r="F38" s="13">
        <v>2461.8000000000002</v>
      </c>
      <c r="G38" s="12" t="s">
        <v>0</v>
      </c>
    </row>
    <row r="39" spans="1:7" x14ac:dyDescent="0.2">
      <c r="A39" s="14" t="s">
        <v>35</v>
      </c>
      <c r="B39" s="13">
        <v>133.4</v>
      </c>
      <c r="C39" s="13">
        <v>164.3</v>
      </c>
      <c r="D39" s="13">
        <v>-1302.2</v>
      </c>
      <c r="E39" s="13">
        <v>101.1</v>
      </c>
      <c r="F39" s="13">
        <v>8.1999999999999993</v>
      </c>
      <c r="G39" s="12" t="s">
        <v>0</v>
      </c>
    </row>
    <row r="40" spans="1:7" x14ac:dyDescent="0.2">
      <c r="A40" s="35" t="s">
        <v>36</v>
      </c>
      <c r="B40" s="36">
        <v>3.1</v>
      </c>
      <c r="C40" s="36">
        <v>3.64</v>
      </c>
      <c r="D40" s="36">
        <v>-29.34</v>
      </c>
      <c r="E40" s="36">
        <v>0.12</v>
      </c>
      <c r="F40" s="36">
        <v>0.01</v>
      </c>
      <c r="G40" s="27" t="s">
        <v>0</v>
      </c>
    </row>
    <row r="41" spans="1:7" x14ac:dyDescent="0.2">
      <c r="A41" s="14" t="s">
        <v>37</v>
      </c>
      <c r="B41" s="13">
        <v>0</v>
      </c>
      <c r="C41" s="13">
        <v>0</v>
      </c>
      <c r="D41" s="13">
        <v>0</v>
      </c>
      <c r="E41" s="13">
        <v>0.11</v>
      </c>
      <c r="F41" s="13">
        <v>0.22</v>
      </c>
      <c r="G41" s="12" t="s">
        <v>0</v>
      </c>
    </row>
    <row r="42" spans="1:7" x14ac:dyDescent="0.2">
      <c r="A42" s="16" t="s">
        <v>85</v>
      </c>
      <c r="B42" s="15" t="s">
        <v>8</v>
      </c>
      <c r="C42" s="15" t="s">
        <v>8</v>
      </c>
      <c r="D42" s="15" t="s">
        <v>8</v>
      </c>
      <c r="E42" s="15" t="s">
        <v>84</v>
      </c>
      <c r="F42" s="15" t="s">
        <v>84</v>
      </c>
      <c r="G42" s="12" t="s">
        <v>0</v>
      </c>
    </row>
    <row r="43" spans="1:7" x14ac:dyDescent="0.2">
      <c r="A43" s="35" t="s">
        <v>38</v>
      </c>
      <c r="B43" s="36">
        <v>43.115000000000002</v>
      </c>
      <c r="C43" s="36">
        <v>45.155000000000001</v>
      </c>
      <c r="D43" s="36">
        <v>44.384999999999998</v>
      </c>
      <c r="E43" s="36">
        <v>872.5</v>
      </c>
      <c r="F43" s="36">
        <v>912.1</v>
      </c>
      <c r="G43" s="27" t="s">
        <v>0</v>
      </c>
    </row>
    <row r="44" spans="1:7" x14ac:dyDescent="0.2">
      <c r="A44" s="17" t="s">
        <v>41</v>
      </c>
      <c r="B44" s="17"/>
      <c r="C44" s="17"/>
      <c r="D44" s="17"/>
      <c r="E44" s="17"/>
      <c r="F44" s="17"/>
      <c r="G44" s="17"/>
    </row>
    <row r="45" spans="1:7" x14ac:dyDescent="0.2">
      <c r="A45" s="14" t="s">
        <v>43</v>
      </c>
      <c r="B45" s="13" t="s">
        <v>8</v>
      </c>
      <c r="C45" s="13" t="s">
        <v>8</v>
      </c>
      <c r="D45" s="13" t="s">
        <v>8</v>
      </c>
      <c r="E45" s="13" t="s">
        <v>8</v>
      </c>
      <c r="F45" s="13" t="s">
        <v>8</v>
      </c>
      <c r="G45" s="12" t="s">
        <v>0</v>
      </c>
    </row>
    <row r="46" spans="1:7" x14ac:dyDescent="0.2">
      <c r="A46" s="14" t="s">
        <v>42</v>
      </c>
      <c r="B46" s="13">
        <v>244.6</v>
      </c>
      <c r="C46" s="13">
        <v>181.2</v>
      </c>
      <c r="D46" s="13">
        <v>108.3</v>
      </c>
      <c r="E46" s="13">
        <v>698.7</v>
      </c>
      <c r="F46" s="13">
        <v>499.7</v>
      </c>
      <c r="G46" s="12" t="s">
        <v>0</v>
      </c>
    </row>
    <row r="47" spans="1:7" x14ac:dyDescent="0.2">
      <c r="A47" s="16" t="s">
        <v>85</v>
      </c>
      <c r="B47" s="15" t="s">
        <v>8</v>
      </c>
      <c r="C47" s="15" t="s">
        <v>8</v>
      </c>
      <c r="D47" s="15" t="s">
        <v>8</v>
      </c>
      <c r="E47" s="15" t="s">
        <v>8</v>
      </c>
      <c r="F47" s="15" t="s">
        <v>84</v>
      </c>
      <c r="G47" s="12" t="s">
        <v>0</v>
      </c>
    </row>
    <row r="48" spans="1:7" x14ac:dyDescent="0.2">
      <c r="A48" s="37" t="s">
        <v>44</v>
      </c>
      <c r="B48" s="38">
        <v>13</v>
      </c>
      <c r="C48" s="38">
        <v>16</v>
      </c>
      <c r="D48" s="38">
        <v>161</v>
      </c>
      <c r="E48" s="38">
        <v>211</v>
      </c>
      <c r="F48" s="38">
        <v>143</v>
      </c>
      <c r="G48" s="12"/>
    </row>
    <row r="49" spans="1:7" x14ac:dyDescent="0.2">
      <c r="A49" s="35" t="s">
        <v>45</v>
      </c>
      <c r="B49" s="36">
        <v>722</v>
      </c>
      <c r="C49" s="36">
        <v>648.6</v>
      </c>
      <c r="D49" s="36">
        <v>414.2</v>
      </c>
      <c r="E49" s="36">
        <v>2294.1</v>
      </c>
      <c r="F49" s="36">
        <v>2126.6</v>
      </c>
      <c r="G49" s="27" t="s">
        <v>0</v>
      </c>
    </row>
    <row r="50" spans="1:7" x14ac:dyDescent="0.2">
      <c r="A50" s="35" t="s">
        <v>46</v>
      </c>
      <c r="B50" s="36">
        <v>5614.9</v>
      </c>
      <c r="C50" s="36">
        <v>6092.4</v>
      </c>
      <c r="D50" s="36">
        <v>4660</v>
      </c>
      <c r="E50" s="36">
        <v>14504.6</v>
      </c>
      <c r="F50" s="36">
        <v>12565.8</v>
      </c>
      <c r="G50" s="27" t="s">
        <v>0</v>
      </c>
    </row>
    <row r="51" spans="1:7" x14ac:dyDescent="0.2">
      <c r="A51" s="35" t="s">
        <v>47</v>
      </c>
      <c r="B51" s="36">
        <v>495.9</v>
      </c>
      <c r="C51" s="36">
        <v>696.8</v>
      </c>
      <c r="D51" s="36">
        <v>2883.3</v>
      </c>
      <c r="E51" s="36">
        <v>4102.6000000000004</v>
      </c>
      <c r="F51" s="36">
        <v>4095.3</v>
      </c>
      <c r="G51" s="27" t="s">
        <v>0</v>
      </c>
    </row>
    <row r="52" spans="1:7" x14ac:dyDescent="0.2">
      <c r="A52" s="44" t="s">
        <v>120</v>
      </c>
      <c r="B52" s="39">
        <f>(B49-B48)/B51</f>
        <v>1.4297237346239162</v>
      </c>
      <c r="C52" s="39">
        <f t="shared" ref="C52:F52" si="1">(C49-C48)/C51</f>
        <v>0.90786452353616542</v>
      </c>
      <c r="D52" s="39">
        <f t="shared" si="1"/>
        <v>8.7816044116116945E-2</v>
      </c>
      <c r="E52" s="39">
        <f t="shared" si="1"/>
        <v>0.50775118217715587</v>
      </c>
      <c r="F52" s="39">
        <f t="shared" si="1"/>
        <v>0.48436012013771879</v>
      </c>
      <c r="G52" s="27"/>
    </row>
    <row r="53" spans="1:7" x14ac:dyDescent="0.2">
      <c r="A53" s="14" t="s">
        <v>48</v>
      </c>
      <c r="B53" s="13">
        <v>2307.4</v>
      </c>
      <c r="C53" s="13">
        <v>1989.8</v>
      </c>
      <c r="D53" s="13">
        <v>2672.3</v>
      </c>
      <c r="E53" s="13">
        <v>2841.6</v>
      </c>
      <c r="F53" s="13">
        <v>1482.2</v>
      </c>
      <c r="G53" s="12" t="s">
        <v>0</v>
      </c>
    </row>
    <row r="54" spans="1:7" x14ac:dyDescent="0.2">
      <c r="A54" s="35" t="s">
        <v>49</v>
      </c>
      <c r="B54" s="36">
        <v>2552</v>
      </c>
      <c r="C54" s="36">
        <v>2187.9</v>
      </c>
      <c r="D54" s="36">
        <v>2323</v>
      </c>
      <c r="E54" s="36">
        <v>3540.3</v>
      </c>
      <c r="F54" s="36">
        <v>2062.6999999999998</v>
      </c>
      <c r="G54" s="27" t="s">
        <v>0</v>
      </c>
    </row>
    <row r="55" spans="1:7" x14ac:dyDescent="0.2">
      <c r="A55" s="35" t="s">
        <v>50</v>
      </c>
      <c r="B55" s="36">
        <v>1026</v>
      </c>
      <c r="C55" s="36">
        <v>1131.5</v>
      </c>
      <c r="D55" s="36">
        <v>1067</v>
      </c>
      <c r="E55" s="36">
        <v>473.5</v>
      </c>
      <c r="F55" s="36">
        <v>1021.3</v>
      </c>
      <c r="G55" s="27" t="s">
        <v>0</v>
      </c>
    </row>
    <row r="56" spans="1:7" x14ac:dyDescent="0.2">
      <c r="A56" s="35" t="s">
        <v>133</v>
      </c>
      <c r="B56" s="48">
        <v>1026</v>
      </c>
      <c r="C56" s="48">
        <v>1132</v>
      </c>
      <c r="D56" s="48">
        <v>1067</v>
      </c>
      <c r="E56" s="49">
        <v>474</v>
      </c>
      <c r="F56" s="48">
        <v>1021</v>
      </c>
      <c r="G56" s="27"/>
    </row>
    <row r="57" spans="1:7" x14ac:dyDescent="0.2">
      <c r="A57" s="45" t="s">
        <v>130</v>
      </c>
      <c r="B57" s="32">
        <f>B54/(B54+B55) * 100</f>
        <v>71.324762437115709</v>
      </c>
      <c r="C57" s="32">
        <f t="shared" ref="C57:F57" si="2">C54/(C54+C55) * 100</f>
        <v>65.912514309815023</v>
      </c>
      <c r="D57" s="32">
        <f t="shared" si="2"/>
        <v>68.525073746312685</v>
      </c>
      <c r="E57" s="32">
        <f t="shared" si="2"/>
        <v>88.203198963575673</v>
      </c>
      <c r="F57" s="32">
        <f t="shared" si="2"/>
        <v>66.883916990920881</v>
      </c>
      <c r="G57" s="27"/>
    </row>
    <row r="58" spans="1:7" x14ac:dyDescent="0.2">
      <c r="A58" s="44" t="s">
        <v>132</v>
      </c>
      <c r="B58" s="32">
        <f>B54/B55</f>
        <v>2.4873294346978558</v>
      </c>
      <c r="C58" s="32">
        <f t="shared" ref="C58:F58" si="3">C54/C55</f>
        <v>1.9336279275298278</v>
      </c>
      <c r="D58" s="32">
        <f t="shared" si="3"/>
        <v>2.1771321462043112</v>
      </c>
      <c r="E58" s="32">
        <f t="shared" si="3"/>
        <v>7.4768743400211193</v>
      </c>
      <c r="F58" s="32">
        <f t="shared" si="3"/>
        <v>2.0196807989816898</v>
      </c>
      <c r="G58" s="27"/>
    </row>
    <row r="59" spans="1:7" x14ac:dyDescent="0.2">
      <c r="A59" s="44" t="s">
        <v>135</v>
      </c>
      <c r="B59" s="32">
        <f>365/(B6/B48)</f>
        <v>5.3099820948970455</v>
      </c>
      <c r="C59" s="32">
        <f t="shared" ref="C59:F59" si="4">365/(C6/C48)</f>
        <v>5.3057145452893613</v>
      </c>
      <c r="D59" s="32">
        <f t="shared" si="4"/>
        <v>31.816459122902003</v>
      </c>
      <c r="E59" s="32">
        <f t="shared" si="4"/>
        <v>69.226966292134833</v>
      </c>
      <c r="F59" s="32">
        <f t="shared" si="4"/>
        <v>18.347511248593925</v>
      </c>
      <c r="G59" s="27"/>
    </row>
    <row r="60" spans="1:7" x14ac:dyDescent="0.2">
      <c r="A60" s="35" t="s">
        <v>52</v>
      </c>
      <c r="B60" s="36">
        <v>1026</v>
      </c>
      <c r="C60" s="36">
        <v>1131.5</v>
      </c>
      <c r="D60" s="36">
        <v>-162.9</v>
      </c>
      <c r="E60" s="36">
        <v>473.5</v>
      </c>
      <c r="F60" s="36">
        <v>1021.3</v>
      </c>
      <c r="G60" s="27" t="s">
        <v>0</v>
      </c>
    </row>
    <row r="61" spans="1:7" x14ac:dyDescent="0.2">
      <c r="A61" s="35" t="s">
        <v>53</v>
      </c>
      <c r="B61" s="36">
        <v>25.2</v>
      </c>
      <c r="C61" s="36">
        <v>27.4</v>
      </c>
      <c r="D61" s="36" t="s">
        <v>8</v>
      </c>
      <c r="E61" s="36">
        <v>0.51160000000000005</v>
      </c>
      <c r="F61" s="36">
        <v>1.1146199999999999</v>
      </c>
      <c r="G61" s="27" t="s">
        <v>0</v>
      </c>
    </row>
    <row r="62" spans="1:7" x14ac:dyDescent="0.2">
      <c r="A62" s="44" t="s">
        <v>54</v>
      </c>
      <c r="B62" s="36">
        <f>B55/B43</f>
        <v>23.796822451582976</v>
      </c>
      <c r="C62" s="36">
        <f t="shared" ref="C62:F62" si="5">C55/C43</f>
        <v>25.058133097109955</v>
      </c>
      <c r="D62" s="36">
        <f t="shared" si="5"/>
        <v>24.039653035935565</v>
      </c>
      <c r="E62" s="36">
        <f t="shared" si="5"/>
        <v>0.54269340974212033</v>
      </c>
      <c r="F62" s="36">
        <f t="shared" si="5"/>
        <v>1.1197237145049883</v>
      </c>
      <c r="G62" s="27"/>
    </row>
    <row r="63" spans="1:7" x14ac:dyDescent="0.2">
      <c r="A63" s="44" t="s">
        <v>138</v>
      </c>
      <c r="B63" s="36">
        <f>B62/B40</f>
        <v>7.6763943392203142</v>
      </c>
      <c r="C63" s="36">
        <f t="shared" ref="C63:F63" si="6">C62/C40</f>
        <v>6.8841024992060316</v>
      </c>
      <c r="D63" s="36">
        <f t="shared" si="6"/>
        <v>-0.81934741090441598</v>
      </c>
      <c r="E63" s="36">
        <f t="shared" si="6"/>
        <v>4.522445081184336</v>
      </c>
      <c r="F63" s="36">
        <f t="shared" si="6"/>
        <v>111.97237145049883</v>
      </c>
      <c r="G63" s="27"/>
    </row>
    <row r="64" spans="1:7" x14ac:dyDescent="0.2">
      <c r="A64" s="14" t="s">
        <v>54</v>
      </c>
      <c r="B64" s="13">
        <v>25.2</v>
      </c>
      <c r="C64" s="13">
        <v>27.4</v>
      </c>
      <c r="D64" s="13" t="s">
        <v>8</v>
      </c>
      <c r="E64" s="13">
        <v>0.51160000000000005</v>
      </c>
      <c r="F64" s="13">
        <v>1.206</v>
      </c>
      <c r="G64" s="12" t="s">
        <v>0</v>
      </c>
    </row>
    <row r="65" spans="1:7" x14ac:dyDescent="0.2">
      <c r="A65" s="14" t="s">
        <v>57</v>
      </c>
      <c r="B65" s="13">
        <v>3014.288</v>
      </c>
      <c r="C65" s="13">
        <v>3063.86</v>
      </c>
      <c r="D65" s="13" t="s">
        <v>8</v>
      </c>
      <c r="E65" s="13">
        <v>7274.24</v>
      </c>
      <c r="F65" s="13">
        <v>4856.2449999999999</v>
      </c>
      <c r="G65" s="12" t="s">
        <v>0</v>
      </c>
    </row>
    <row r="66" spans="1:7" x14ac:dyDescent="0.2">
      <c r="A66" s="17" t="s">
        <v>58</v>
      </c>
      <c r="B66" s="17"/>
      <c r="C66" s="17"/>
      <c r="D66" s="17"/>
      <c r="E66" s="17"/>
      <c r="F66" s="17"/>
      <c r="G66" s="17"/>
    </row>
    <row r="67" spans="1:7" x14ac:dyDescent="0.2">
      <c r="A67" s="14" t="s">
        <v>59</v>
      </c>
      <c r="B67" s="13">
        <v>226.1</v>
      </c>
      <c r="C67" s="13">
        <v>-48.2</v>
      </c>
      <c r="D67" s="13">
        <v>-2469.1</v>
      </c>
      <c r="E67" s="13">
        <v>-1808.5</v>
      </c>
      <c r="F67" s="13">
        <v>-1968.7</v>
      </c>
      <c r="G67" s="12" t="s">
        <v>0</v>
      </c>
    </row>
    <row r="68" spans="1:7" x14ac:dyDescent="0.2">
      <c r="A68" s="14" t="s">
        <v>60</v>
      </c>
      <c r="B68" s="13">
        <v>128.80000000000001</v>
      </c>
      <c r="C68" s="13">
        <v>61.2</v>
      </c>
      <c r="D68" s="13">
        <v>-2</v>
      </c>
      <c r="E68" s="13">
        <v>279.8</v>
      </c>
      <c r="F68" s="13">
        <v>551.5</v>
      </c>
      <c r="G68" s="12" t="s">
        <v>0</v>
      </c>
    </row>
    <row r="69" spans="1:7" x14ac:dyDescent="0.2">
      <c r="A69" s="14" t="s">
        <v>60</v>
      </c>
      <c r="B69" s="13">
        <v>722.8</v>
      </c>
      <c r="C69" s="13">
        <v>1108.7</v>
      </c>
      <c r="D69" s="13">
        <v>610.6</v>
      </c>
      <c r="E69" s="13">
        <v>1614.2</v>
      </c>
      <c r="F69" s="13">
        <v>3129.8</v>
      </c>
      <c r="G69" s="12" t="s">
        <v>0</v>
      </c>
    </row>
    <row r="70" spans="1:7" x14ac:dyDescent="0.2">
      <c r="A70" s="16" t="s">
        <v>85</v>
      </c>
      <c r="B70" s="15" t="s">
        <v>84</v>
      </c>
      <c r="C70" s="15" t="s">
        <v>8</v>
      </c>
      <c r="D70" s="15" t="s">
        <v>84</v>
      </c>
      <c r="E70" s="15" t="s">
        <v>84</v>
      </c>
      <c r="F70" s="15" t="s">
        <v>8</v>
      </c>
      <c r="G70" s="12" t="s">
        <v>0</v>
      </c>
    </row>
    <row r="71" spans="1:7" x14ac:dyDescent="0.2">
      <c r="A71" s="14" t="s">
        <v>62</v>
      </c>
      <c r="B71" s="13">
        <v>279.8</v>
      </c>
      <c r="C71" s="13">
        <v>241.4</v>
      </c>
      <c r="D71" s="13">
        <v>266.60000000000002</v>
      </c>
      <c r="E71" s="13">
        <v>613.9</v>
      </c>
      <c r="F71" s="13">
        <v>609.4</v>
      </c>
      <c r="G71" s="12" t="s">
        <v>0</v>
      </c>
    </row>
    <row r="72" spans="1:7" x14ac:dyDescent="0.2">
      <c r="A72" s="16" t="s">
        <v>85</v>
      </c>
      <c r="B72" s="15" t="s">
        <v>113</v>
      </c>
      <c r="C72" s="15" t="s">
        <v>112</v>
      </c>
      <c r="D72" s="15" t="s">
        <v>111</v>
      </c>
      <c r="E72" s="15" t="s">
        <v>110</v>
      </c>
      <c r="F72" s="15" t="s">
        <v>109</v>
      </c>
      <c r="G72" s="12" t="s">
        <v>0</v>
      </c>
    </row>
    <row r="73" spans="1:7" x14ac:dyDescent="0.2">
      <c r="A73" s="14" t="s">
        <v>63</v>
      </c>
      <c r="B73" s="13">
        <v>-296.89999999999998</v>
      </c>
      <c r="C73" s="13">
        <v>-262.2</v>
      </c>
      <c r="D73" s="13">
        <v>-291.5</v>
      </c>
      <c r="E73" s="13">
        <v>-571</v>
      </c>
      <c r="F73" s="13">
        <v>-628.6</v>
      </c>
      <c r="G73" s="12" t="s">
        <v>0</v>
      </c>
    </row>
    <row r="74" spans="1:7" x14ac:dyDescent="0.2">
      <c r="A74" s="14" t="s">
        <v>64</v>
      </c>
      <c r="B74" s="13">
        <v>0</v>
      </c>
      <c r="C74" s="13">
        <v>0</v>
      </c>
      <c r="D74" s="13">
        <v>0</v>
      </c>
      <c r="E74" s="13">
        <v>0</v>
      </c>
      <c r="F74" s="13">
        <v>191.5</v>
      </c>
      <c r="G74" s="12" t="s">
        <v>0</v>
      </c>
    </row>
    <row r="75" spans="1:7" x14ac:dyDescent="0.2">
      <c r="A75" s="14" t="s">
        <v>65</v>
      </c>
      <c r="B75" s="13">
        <v>-526.70000000000005</v>
      </c>
      <c r="C75" s="13">
        <v>-884.3</v>
      </c>
      <c r="D75" s="13">
        <v>-398.9</v>
      </c>
      <c r="E75" s="13">
        <v>-787.2</v>
      </c>
      <c r="F75" s="13">
        <v>-2674.7</v>
      </c>
      <c r="G75" s="12" t="s">
        <v>0</v>
      </c>
    </row>
    <row r="76" spans="1:7" x14ac:dyDescent="0.2">
      <c r="A76" s="14" t="s">
        <v>66</v>
      </c>
      <c r="B76" s="13">
        <v>443</v>
      </c>
      <c r="C76" s="13">
        <v>867.3</v>
      </c>
      <c r="D76" s="13">
        <v>113.6</v>
      </c>
      <c r="E76" s="13">
        <v>779.5</v>
      </c>
      <c r="F76" s="13">
        <v>2368.6999999999998</v>
      </c>
      <c r="G76" s="12" t="s">
        <v>0</v>
      </c>
    </row>
    <row r="77" spans="1:7" x14ac:dyDescent="0.2">
      <c r="A77" s="16" t="s">
        <v>85</v>
      </c>
      <c r="B77" s="15" t="s">
        <v>84</v>
      </c>
      <c r="C77" s="15" t="s">
        <v>108</v>
      </c>
      <c r="D77" s="15" t="s">
        <v>84</v>
      </c>
      <c r="E77" s="15" t="s">
        <v>107</v>
      </c>
      <c r="F77" s="15" t="s">
        <v>106</v>
      </c>
      <c r="G77" s="12" t="s">
        <v>0</v>
      </c>
    </row>
    <row r="78" spans="1:7" x14ac:dyDescent="0.2">
      <c r="A78" s="55" t="s">
        <v>67</v>
      </c>
      <c r="B78" s="56">
        <v>10.199999999999999</v>
      </c>
      <c r="C78" s="56">
        <v>19.2</v>
      </c>
      <c r="D78" s="56">
        <v>7.8</v>
      </c>
      <c r="E78" s="56">
        <v>1.149</v>
      </c>
      <c r="F78" s="56">
        <v>2.77</v>
      </c>
      <c r="G78" s="57" t="s">
        <v>0</v>
      </c>
    </row>
    <row r="79" spans="1:7" x14ac:dyDescent="0.2">
      <c r="A79" s="55" t="s">
        <v>68</v>
      </c>
      <c r="B79" s="56">
        <v>16.8</v>
      </c>
      <c r="C79" s="56">
        <v>24.6</v>
      </c>
      <c r="D79" s="56">
        <v>13.8</v>
      </c>
      <c r="E79" s="56">
        <v>1.85</v>
      </c>
      <c r="F79" s="56">
        <v>3.43</v>
      </c>
      <c r="G79" s="57" t="s">
        <v>0</v>
      </c>
    </row>
    <row r="80" spans="1:7" x14ac:dyDescent="0.2">
      <c r="A80" s="17" t="s">
        <v>69</v>
      </c>
      <c r="B80" s="17"/>
      <c r="C80" s="17"/>
      <c r="D80" s="17"/>
      <c r="E80" s="17"/>
      <c r="F80" s="17"/>
      <c r="G80" s="17"/>
    </row>
    <row r="81" spans="1:7" x14ac:dyDescent="0.2">
      <c r="A81" s="35" t="s">
        <v>70</v>
      </c>
      <c r="B81" s="54"/>
      <c r="C81" s="54" t="s">
        <v>8</v>
      </c>
      <c r="D81" s="54">
        <v>-0.24219000000000002</v>
      </c>
      <c r="E81" s="54">
        <v>4.2190000000000005E-2</v>
      </c>
      <c r="F81" s="54" t="s">
        <v>8</v>
      </c>
      <c r="G81" s="27" t="s">
        <v>0</v>
      </c>
    </row>
    <row r="82" spans="1:7" x14ac:dyDescent="0.2">
      <c r="A82" s="35" t="s">
        <v>71</v>
      </c>
      <c r="B82" s="54">
        <v>7.6600000000000001E-2</v>
      </c>
      <c r="C82" s="54">
        <v>0.15229999999999999</v>
      </c>
      <c r="D82" s="54">
        <v>-2.6888000000000001</v>
      </c>
      <c r="E82" s="54">
        <v>0.36950000000000005</v>
      </c>
      <c r="F82" s="54">
        <v>4.3890000000000005E-2</v>
      </c>
      <c r="G82" s="27" t="s">
        <v>0</v>
      </c>
    </row>
    <row r="83" spans="1:7" x14ac:dyDescent="0.2">
      <c r="A83" s="35" t="s">
        <v>72</v>
      </c>
      <c r="B83" s="54">
        <v>9.5500000000000002E-2</v>
      </c>
      <c r="C83" s="54">
        <v>8.4290000000000004E-2</v>
      </c>
      <c r="D83" s="54">
        <v>2.6000000000000002E-2</v>
      </c>
      <c r="E83" s="54">
        <v>0.10188999999999999</v>
      </c>
      <c r="F83" s="54">
        <v>0.153</v>
      </c>
      <c r="G83" s="27" t="s">
        <v>0</v>
      </c>
    </row>
    <row r="84" spans="1:7" x14ac:dyDescent="0.2">
      <c r="A84" s="17" t="s">
        <v>75</v>
      </c>
      <c r="B84" s="17"/>
      <c r="C84" s="17"/>
      <c r="D84" s="17"/>
      <c r="E84" s="17"/>
      <c r="F84" s="17"/>
      <c r="G84" s="17"/>
    </row>
    <row r="85" spans="1:7" x14ac:dyDescent="0.2">
      <c r="A85" s="14" t="s">
        <v>78</v>
      </c>
      <c r="B85" s="13">
        <v>47.841529999999999</v>
      </c>
      <c r="C85" s="13" t="s">
        <v>8</v>
      </c>
      <c r="D85" s="13">
        <v>40.273220000000002</v>
      </c>
      <c r="E85" s="13">
        <v>98.360659999999996</v>
      </c>
      <c r="F85" s="13">
        <v>103.82514</v>
      </c>
      <c r="G85" s="12" t="s">
        <v>0</v>
      </c>
    </row>
    <row r="86" spans="1:7" x14ac:dyDescent="0.2">
      <c r="A86" s="16" t="s">
        <v>85</v>
      </c>
      <c r="B86" s="15" t="s">
        <v>84</v>
      </c>
      <c r="C86" s="15" t="s">
        <v>8</v>
      </c>
      <c r="D86" s="15" t="s">
        <v>84</v>
      </c>
      <c r="E86" s="15" t="s">
        <v>8</v>
      </c>
      <c r="F86" s="15" t="s">
        <v>8</v>
      </c>
      <c r="G86" s="12" t="s">
        <v>0</v>
      </c>
    </row>
    <row r="87" spans="1:7" x14ac:dyDescent="0.2">
      <c r="A87" s="14" t="s">
        <v>79</v>
      </c>
      <c r="B87" s="13">
        <v>4.8935500000000003</v>
      </c>
      <c r="C87" s="13" t="s">
        <v>8</v>
      </c>
      <c r="D87" s="13" t="s">
        <v>8</v>
      </c>
      <c r="E87" s="13" t="s">
        <v>8</v>
      </c>
      <c r="F87" s="13" t="s">
        <v>8</v>
      </c>
      <c r="G87" s="12" t="s">
        <v>0</v>
      </c>
    </row>
    <row r="88" spans="1:7" x14ac:dyDescent="0.2">
      <c r="A88" s="16" t="s">
        <v>85</v>
      </c>
      <c r="B88" s="15" t="s">
        <v>8</v>
      </c>
      <c r="C88" s="15" t="s">
        <v>8</v>
      </c>
      <c r="D88" s="15" t="s">
        <v>8</v>
      </c>
      <c r="E88" s="15" t="s">
        <v>8</v>
      </c>
      <c r="F88" s="15" t="s">
        <v>84</v>
      </c>
      <c r="G88" s="12" t="s">
        <v>0</v>
      </c>
    </row>
    <row r="89" spans="1:7" x14ac:dyDescent="0.2">
      <c r="A89" s="14" t="s">
        <v>80</v>
      </c>
      <c r="B89" s="13">
        <v>80.5</v>
      </c>
      <c r="C89" s="13">
        <v>78.400000000000006</v>
      </c>
      <c r="D89" s="13">
        <v>61.4</v>
      </c>
      <c r="E89" s="13">
        <v>175</v>
      </c>
      <c r="F89" s="13">
        <v>208</v>
      </c>
      <c r="G89" s="12" t="s">
        <v>0</v>
      </c>
    </row>
    <row r="90" spans="1:7" x14ac:dyDescent="0.2">
      <c r="A90" s="16" t="s">
        <v>85</v>
      </c>
      <c r="B90" s="15" t="s">
        <v>105</v>
      </c>
      <c r="C90" s="15" t="s">
        <v>105</v>
      </c>
      <c r="D90" s="15" t="s">
        <v>84</v>
      </c>
      <c r="E90" s="15" t="s">
        <v>104</v>
      </c>
      <c r="F90" s="15" t="s">
        <v>103</v>
      </c>
      <c r="G90" s="12" t="s">
        <v>0</v>
      </c>
    </row>
    <row r="91" spans="1:7" x14ac:dyDescent="0.2">
      <c r="A91" s="14" t="s">
        <v>82</v>
      </c>
      <c r="B91" s="13" t="s">
        <v>8</v>
      </c>
      <c r="C91" s="13">
        <v>68.099999999999994</v>
      </c>
      <c r="D91" s="13" t="s">
        <v>8</v>
      </c>
      <c r="E91" s="13" t="s">
        <v>8</v>
      </c>
      <c r="F91" s="13">
        <v>78</v>
      </c>
      <c r="G91" s="12" t="s">
        <v>0</v>
      </c>
    </row>
    <row r="92" spans="1:7" x14ac:dyDescent="0.2">
      <c r="A92" s="11" t="s">
        <v>0</v>
      </c>
      <c r="B92" s="11"/>
      <c r="C92" s="11"/>
      <c r="D92" s="11"/>
      <c r="E92" s="11"/>
      <c r="F92" s="11"/>
      <c r="G92" s="11"/>
    </row>
  </sheetData>
  <mergeCells count="11">
    <mergeCell ref="A84:G84"/>
    <mergeCell ref="A92:G92"/>
    <mergeCell ref="A22:G22"/>
    <mergeCell ref="A28:G28"/>
    <mergeCell ref="A34:G34"/>
    <mergeCell ref="A36:G36"/>
    <mergeCell ref="A44:G44"/>
    <mergeCell ref="B1:G1"/>
    <mergeCell ref="A3:G3"/>
    <mergeCell ref="A66:G66"/>
    <mergeCell ref="A80:G80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E05F5-48C2-9945-90A4-7A088A789BA7}">
  <dimension ref="A3:F84"/>
  <sheetViews>
    <sheetView topLeftCell="A58" zoomScale="170" workbookViewId="0">
      <selection activeCell="A58" sqref="A58"/>
    </sheetView>
  </sheetViews>
  <sheetFormatPr baseColWidth="10" defaultColWidth="11" defaultRowHeight="15" x14ac:dyDescent="0.2"/>
  <cols>
    <col min="1" max="1" width="58.83203125" bestFit="1" customWidth="1"/>
    <col min="2" max="2" width="51.83203125" bestFit="1" customWidth="1"/>
    <col min="3" max="3" width="10.6640625" bestFit="1" customWidth="1"/>
    <col min="4" max="4" width="11.1640625" bestFit="1" customWidth="1"/>
    <col min="5" max="6" width="10.6640625" bestFit="1" customWidth="1"/>
  </cols>
  <sheetData>
    <row r="3" spans="1:6" x14ac:dyDescent="0.2">
      <c r="A3" s="40"/>
      <c r="B3" s="40" t="s">
        <v>121</v>
      </c>
      <c r="C3" s="40" t="s">
        <v>122</v>
      </c>
      <c r="D3" s="40" t="s">
        <v>123</v>
      </c>
      <c r="E3" s="40" t="s">
        <v>124</v>
      </c>
      <c r="F3" s="40" t="s">
        <v>125</v>
      </c>
    </row>
    <row r="4" spans="1:6" x14ac:dyDescent="0.2">
      <c r="A4" s="40" t="s">
        <v>126</v>
      </c>
      <c r="B4" s="41">
        <v>0.98099999999999998</v>
      </c>
      <c r="C4" s="41">
        <v>0.86199999999999999</v>
      </c>
      <c r="D4" s="41">
        <v>0.96299999999999997</v>
      </c>
      <c r="E4" s="41">
        <v>1.083</v>
      </c>
      <c r="F4" s="41">
        <v>1.105</v>
      </c>
    </row>
    <row r="5" spans="1:6" x14ac:dyDescent="0.2">
      <c r="A5" s="40" t="s">
        <v>127</v>
      </c>
      <c r="B5" s="41">
        <v>0.78100000000000003</v>
      </c>
      <c r="C5" s="41">
        <v>0.74399999999999999</v>
      </c>
      <c r="D5" s="41">
        <v>0.93799999999999994</v>
      </c>
      <c r="E5" s="41">
        <v>0.85799999999999998</v>
      </c>
      <c r="F5" s="41">
        <v>0.80400000000000005</v>
      </c>
    </row>
    <row r="6" spans="1:6" x14ac:dyDescent="0.2">
      <c r="A6" s="40" t="s">
        <v>128</v>
      </c>
      <c r="B6" s="41">
        <v>1.43</v>
      </c>
      <c r="C6" s="41">
        <v>0.90800000000000003</v>
      </c>
      <c r="D6" s="41">
        <v>8.7999999999999995E-2</v>
      </c>
      <c r="E6" s="41">
        <v>0.50800000000000001</v>
      </c>
      <c r="F6" s="41">
        <v>0.48399999999999999</v>
      </c>
    </row>
    <row r="7" spans="1:6" x14ac:dyDescent="0.2">
      <c r="A7" s="40" t="s">
        <v>129</v>
      </c>
      <c r="B7" s="41">
        <f>AVERAGE(B4:B6)</f>
        <v>1.0640000000000001</v>
      </c>
      <c r="C7" s="41">
        <f t="shared" ref="C7:F7" si="0">AVERAGE(C4:C6)</f>
        <v>0.83799999999999997</v>
      </c>
      <c r="D7" s="41">
        <f t="shared" si="0"/>
        <v>0.66299999999999992</v>
      </c>
      <c r="E7" s="41">
        <f>AVERAGE(E4:E6)</f>
        <v>0.81633333333333324</v>
      </c>
      <c r="F7" s="41">
        <f>AVERAGE(F4:F6)</f>
        <v>0.79766666666666663</v>
      </c>
    </row>
    <row r="10" spans="1:6" x14ac:dyDescent="0.2">
      <c r="A10" s="47" t="s">
        <v>131</v>
      </c>
    </row>
    <row r="11" spans="1:6" x14ac:dyDescent="0.2">
      <c r="A11" s="40"/>
      <c r="B11" s="40" t="s">
        <v>121</v>
      </c>
      <c r="C11" s="40" t="s">
        <v>122</v>
      </c>
      <c r="D11" s="40" t="s">
        <v>123</v>
      </c>
      <c r="E11" s="40" t="s">
        <v>124</v>
      </c>
      <c r="F11" s="40" t="s">
        <v>125</v>
      </c>
    </row>
    <row r="12" spans="1:6" x14ac:dyDescent="0.2">
      <c r="A12" s="40" t="s">
        <v>126</v>
      </c>
      <c r="B12" s="41">
        <v>27.888000000000002</v>
      </c>
      <c r="C12" s="41">
        <v>34.084000000000003</v>
      </c>
      <c r="D12" s="41">
        <v>41.018999999999998</v>
      </c>
      <c r="E12" s="41">
        <v>34.125999999999998</v>
      </c>
      <c r="F12" s="41">
        <v>30.553000000000001</v>
      </c>
    </row>
    <row r="13" spans="1:6" x14ac:dyDescent="0.2">
      <c r="A13" s="40" t="s">
        <v>127</v>
      </c>
      <c r="B13" s="41">
        <v>39.82</v>
      </c>
      <c r="C13" s="41">
        <v>44.039000000000001</v>
      </c>
      <c r="D13" s="41">
        <v>53.484999999999999</v>
      </c>
      <c r="E13" s="41">
        <v>48.045999999999999</v>
      </c>
      <c r="F13" s="41">
        <v>43.575000000000003</v>
      </c>
    </row>
    <row r="14" spans="1:6" x14ac:dyDescent="0.2">
      <c r="A14" s="40" t="s">
        <v>128</v>
      </c>
      <c r="B14" s="41">
        <v>71.325000000000003</v>
      </c>
      <c r="C14" s="41">
        <v>65.912999999999997</v>
      </c>
      <c r="D14" s="41">
        <v>107.541</v>
      </c>
      <c r="E14" s="41">
        <v>88.203000000000003</v>
      </c>
      <c r="F14" s="41">
        <v>66.884</v>
      </c>
    </row>
    <row r="15" spans="1:6" x14ac:dyDescent="0.2">
      <c r="A15" s="40" t="s">
        <v>129</v>
      </c>
      <c r="B15" s="41">
        <f>AVERAGE(B12:B14)</f>
        <v>46.344333333333338</v>
      </c>
      <c r="C15" s="41">
        <f t="shared" ref="C15:F15" si="1">AVERAGE(C12:C14)</f>
        <v>48.012</v>
      </c>
      <c r="D15" s="41">
        <f t="shared" si="1"/>
        <v>67.348333333333329</v>
      </c>
      <c r="E15" s="41">
        <f t="shared" si="1"/>
        <v>56.791666666666664</v>
      </c>
      <c r="F15" s="41">
        <f t="shared" si="1"/>
        <v>47.003999999999998</v>
      </c>
    </row>
    <row r="18" spans="1:6" x14ac:dyDescent="0.2">
      <c r="A18" s="47" t="s">
        <v>134</v>
      </c>
    </row>
    <row r="19" spans="1:6" x14ac:dyDescent="0.2">
      <c r="A19" s="40"/>
      <c r="B19" s="40" t="s">
        <v>121</v>
      </c>
      <c r="C19" s="40" t="s">
        <v>122</v>
      </c>
      <c r="D19" s="40" t="s">
        <v>123</v>
      </c>
      <c r="E19" s="40" t="s">
        <v>124</v>
      </c>
      <c r="F19" s="40" t="s">
        <v>125</v>
      </c>
    </row>
    <row r="20" spans="1:6" x14ac:dyDescent="0.2">
      <c r="A20" s="40" t="s">
        <v>126</v>
      </c>
      <c r="B20" s="41">
        <v>0.38700000000000001</v>
      </c>
      <c r="C20" s="41">
        <v>0.51700000000000002</v>
      </c>
      <c r="D20" s="41">
        <v>0.69499999999999995</v>
      </c>
      <c r="E20" s="41">
        <v>0.51800000000000002</v>
      </c>
      <c r="F20" s="41">
        <v>0.44</v>
      </c>
    </row>
    <row r="21" spans="1:6" x14ac:dyDescent="0.2">
      <c r="A21" s="40" t="s">
        <v>127</v>
      </c>
      <c r="B21" s="41">
        <v>0.66200000000000003</v>
      </c>
      <c r="C21" s="41">
        <v>0.78700000000000003</v>
      </c>
      <c r="D21" s="41">
        <v>1.1499999999999999</v>
      </c>
      <c r="E21" s="41">
        <v>0.92500000000000004</v>
      </c>
      <c r="F21" s="41">
        <v>0.77200000000000002</v>
      </c>
    </row>
    <row r="22" spans="1:6" x14ac:dyDescent="0.2">
      <c r="A22" s="40" t="s">
        <v>128</v>
      </c>
      <c r="B22" s="41">
        <v>2.4870000000000001</v>
      </c>
      <c r="C22" s="41">
        <v>1.9339999999999999</v>
      </c>
      <c r="D22" s="41">
        <v>2.177</v>
      </c>
      <c r="E22" s="41">
        <v>7.4770000000000003</v>
      </c>
      <c r="F22" s="41">
        <v>2.02</v>
      </c>
    </row>
    <row r="23" spans="1:6" x14ac:dyDescent="0.2">
      <c r="A23" s="40" t="s">
        <v>129</v>
      </c>
      <c r="B23" s="50">
        <f>AVERAGE(B20:B22)</f>
        <v>1.1786666666666668</v>
      </c>
      <c r="C23" s="50">
        <f t="shared" ref="C23:F23" si="2">AVERAGE(C20:C22)</f>
        <v>1.0793333333333333</v>
      </c>
      <c r="D23" s="50">
        <f t="shared" si="2"/>
        <v>1.3406666666666667</v>
      </c>
      <c r="E23" s="50">
        <f t="shared" si="2"/>
        <v>2.9733333333333332</v>
      </c>
      <c r="F23" s="50">
        <f t="shared" si="2"/>
        <v>1.0773333333333335</v>
      </c>
    </row>
    <row r="26" spans="1:6" x14ac:dyDescent="0.2">
      <c r="A26" s="52" t="s">
        <v>136</v>
      </c>
    </row>
    <row r="27" spans="1:6" x14ac:dyDescent="0.2">
      <c r="A27" s="40"/>
      <c r="B27" s="40" t="s">
        <v>121</v>
      </c>
      <c r="C27" s="40" t="s">
        <v>122</v>
      </c>
      <c r="D27" s="40" t="s">
        <v>123</v>
      </c>
      <c r="E27" s="40" t="s">
        <v>124</v>
      </c>
      <c r="F27" s="40" t="s">
        <v>125</v>
      </c>
    </row>
    <row r="28" spans="1:6" x14ac:dyDescent="0.2">
      <c r="A28" s="40" t="s">
        <v>126</v>
      </c>
      <c r="B28" s="41">
        <v>23</v>
      </c>
      <c r="C28" s="41">
        <v>31</v>
      </c>
      <c r="D28" s="41">
        <v>49</v>
      </c>
      <c r="E28" s="41">
        <v>41</v>
      </c>
      <c r="F28" s="41">
        <v>40</v>
      </c>
    </row>
    <row r="29" spans="1:6" x14ac:dyDescent="0.2">
      <c r="A29" s="40" t="s">
        <v>127</v>
      </c>
      <c r="B29" s="41">
        <v>25</v>
      </c>
      <c r="C29" s="41">
        <v>32</v>
      </c>
      <c r="D29" s="41">
        <v>39</v>
      </c>
      <c r="E29" s="41">
        <v>72</v>
      </c>
      <c r="F29" s="41">
        <v>60</v>
      </c>
    </row>
    <row r="30" spans="1:6" x14ac:dyDescent="0.2">
      <c r="A30" s="40" t="s">
        <v>128</v>
      </c>
      <c r="B30" s="41">
        <v>5</v>
      </c>
      <c r="C30" s="41">
        <v>5</v>
      </c>
      <c r="D30" s="41">
        <v>31</v>
      </c>
      <c r="E30" s="41">
        <v>69</v>
      </c>
      <c r="F30" s="41">
        <v>18</v>
      </c>
    </row>
    <row r="31" spans="1:6" x14ac:dyDescent="0.2">
      <c r="A31" s="40" t="s">
        <v>129</v>
      </c>
      <c r="B31" s="41">
        <f>INT(AVERAGE(B28:B30))</f>
        <v>17</v>
      </c>
      <c r="C31" s="41">
        <f t="shared" ref="C31:F31" si="3">INT(AVERAGE(C28:C30))</f>
        <v>22</v>
      </c>
      <c r="D31" s="41">
        <f t="shared" si="3"/>
        <v>39</v>
      </c>
      <c r="E31" s="41">
        <f t="shared" si="3"/>
        <v>60</v>
      </c>
      <c r="F31" s="41">
        <f t="shared" si="3"/>
        <v>39</v>
      </c>
    </row>
    <row r="34" spans="1:6" x14ac:dyDescent="0.2">
      <c r="A34" s="52" t="s">
        <v>137</v>
      </c>
    </row>
    <row r="35" spans="1:6" x14ac:dyDescent="0.2">
      <c r="A35" s="40"/>
      <c r="B35" s="40" t="s">
        <v>121</v>
      </c>
      <c r="C35" s="40" t="s">
        <v>122</v>
      </c>
      <c r="D35" s="40" t="s">
        <v>123</v>
      </c>
      <c r="E35" s="40" t="s">
        <v>124</v>
      </c>
      <c r="F35" s="40" t="s">
        <v>125</v>
      </c>
    </row>
    <row r="36" spans="1:6" x14ac:dyDescent="0.2">
      <c r="A36" s="40" t="s">
        <v>126</v>
      </c>
      <c r="B36" s="41">
        <v>2.8</v>
      </c>
      <c r="C36" s="41">
        <v>1.95</v>
      </c>
      <c r="D36" s="41">
        <v>-2.78</v>
      </c>
      <c r="E36" s="41">
        <v>2.57</v>
      </c>
      <c r="F36" s="41">
        <v>5.71</v>
      </c>
    </row>
    <row r="37" spans="1:6" x14ac:dyDescent="0.2">
      <c r="A37" s="40" t="s">
        <v>127</v>
      </c>
      <c r="B37" s="41">
        <v>0.47</v>
      </c>
      <c r="C37" s="41">
        <v>0.2</v>
      </c>
      <c r="D37" s="41">
        <v>-1.004</v>
      </c>
      <c r="E37" s="41">
        <v>0.373</v>
      </c>
      <c r="F37" s="41">
        <v>-0.13100000000000001</v>
      </c>
    </row>
    <row r="38" spans="1:6" x14ac:dyDescent="0.2">
      <c r="A38" s="40" t="s">
        <v>128</v>
      </c>
      <c r="B38" s="41">
        <v>3.1</v>
      </c>
      <c r="C38" s="41">
        <v>3.64</v>
      </c>
      <c r="D38" s="41">
        <v>-29.34</v>
      </c>
      <c r="E38" s="41">
        <v>0.12</v>
      </c>
      <c r="F38" s="41">
        <v>0.01</v>
      </c>
    </row>
    <row r="39" spans="1:6" x14ac:dyDescent="0.2">
      <c r="A39" s="40" t="s">
        <v>129</v>
      </c>
      <c r="B39" s="41">
        <f>AVERAGE(B36:B38)</f>
        <v>2.1233333333333331</v>
      </c>
      <c r="C39" s="41">
        <f>AVERAGE(C36:C38)</f>
        <v>1.93</v>
      </c>
      <c r="D39" s="41">
        <f t="shared" ref="D39:F39" si="4">AVERAGE(D36:D38)</f>
        <v>-11.041333333333334</v>
      </c>
      <c r="E39" s="41">
        <f t="shared" si="4"/>
        <v>1.0209999999999999</v>
      </c>
      <c r="F39" s="41">
        <f t="shared" si="4"/>
        <v>1.8629999999999998</v>
      </c>
    </row>
    <row r="42" spans="1:6" x14ac:dyDescent="0.2">
      <c r="A42" s="52" t="s">
        <v>140</v>
      </c>
    </row>
    <row r="43" spans="1:6" x14ac:dyDescent="0.2">
      <c r="A43" s="40"/>
      <c r="B43" s="40" t="s">
        <v>121</v>
      </c>
      <c r="C43" s="40" t="s">
        <v>122</v>
      </c>
      <c r="D43" s="40" t="s">
        <v>123</v>
      </c>
      <c r="E43" s="40" t="s">
        <v>124</v>
      </c>
      <c r="F43" s="40" t="s">
        <v>125</v>
      </c>
    </row>
    <row r="44" spans="1:6" x14ac:dyDescent="0.2">
      <c r="A44" s="40" t="s">
        <v>126</v>
      </c>
      <c r="B44" s="41">
        <v>8.6319999999999997</v>
      </c>
      <c r="C44" s="41">
        <v>12.132999999999999</v>
      </c>
      <c r="D44" s="41">
        <v>-7.1550000000000002</v>
      </c>
      <c r="E44" s="41">
        <v>8.6210000000000004</v>
      </c>
      <c r="F44" s="41">
        <v>4.7640000000000002</v>
      </c>
    </row>
    <row r="45" spans="1:6" x14ac:dyDescent="0.2">
      <c r="A45" s="40" t="s">
        <v>127</v>
      </c>
      <c r="B45" s="41">
        <v>10.532</v>
      </c>
      <c r="C45" s="41">
        <v>24.152999999999999</v>
      </c>
      <c r="D45" s="41">
        <v>-3.5059999999999998</v>
      </c>
      <c r="E45" s="41">
        <v>10.295</v>
      </c>
      <c r="F45" s="41">
        <v>-26.489000000000001</v>
      </c>
    </row>
    <row r="46" spans="1:6" x14ac:dyDescent="0.2">
      <c r="A46" s="40" t="s">
        <v>128</v>
      </c>
      <c r="B46" s="41">
        <v>7.6760000000000002</v>
      </c>
      <c r="C46" s="41">
        <v>6.8840000000000003</v>
      </c>
      <c r="D46" s="41">
        <v>-0.81899999999999995</v>
      </c>
      <c r="E46" s="41">
        <v>4.5220000000000002</v>
      </c>
      <c r="F46" s="41">
        <v>111.97199999999999</v>
      </c>
    </row>
    <row r="47" spans="1:6" x14ac:dyDescent="0.2">
      <c r="A47" s="40" t="s">
        <v>129</v>
      </c>
      <c r="B47" s="41">
        <f>AVERAGE(B44:B46)</f>
        <v>8.9466666666666672</v>
      </c>
      <c r="C47" s="41">
        <f t="shared" ref="C47:F47" si="5">AVERAGE(C44:C46)</f>
        <v>14.39</v>
      </c>
      <c r="D47" s="41">
        <f t="shared" si="5"/>
        <v>-3.8266666666666667</v>
      </c>
      <c r="E47" s="41">
        <f t="shared" si="5"/>
        <v>7.8126666666666678</v>
      </c>
      <c r="F47" s="41">
        <f t="shared" si="5"/>
        <v>30.082333333333327</v>
      </c>
    </row>
    <row r="49" spans="1:6" ht="16" thickBot="1" x14ac:dyDescent="0.25">
      <c r="A49" s="40" t="s">
        <v>147</v>
      </c>
    </row>
    <row r="50" spans="1:6" ht="16" thickBot="1" x14ac:dyDescent="0.25">
      <c r="A50" s="69"/>
      <c r="B50" s="72">
        <v>2018</v>
      </c>
      <c r="C50" s="72">
        <v>2019</v>
      </c>
      <c r="D50" s="72">
        <v>2020</v>
      </c>
      <c r="E50" s="72">
        <v>2021</v>
      </c>
      <c r="F50" s="72">
        <v>2022</v>
      </c>
    </row>
    <row r="51" spans="1:6" ht="17" thickBot="1" x14ac:dyDescent="0.25">
      <c r="A51" s="70" t="s">
        <v>143</v>
      </c>
      <c r="B51" s="74">
        <v>8.0310000000000006E-2</v>
      </c>
      <c r="C51" s="73">
        <v>7.9229999999999995E-2</v>
      </c>
      <c r="D51" s="74">
        <v>1.4019999999999999E-2</v>
      </c>
      <c r="E51" s="74">
        <v>0.10006</v>
      </c>
      <c r="F51" s="74">
        <v>0.16291</v>
      </c>
    </row>
    <row r="52" spans="1:6" ht="17" thickBot="1" x14ac:dyDescent="0.25">
      <c r="A52" s="70" t="s">
        <v>144</v>
      </c>
      <c r="B52" s="74">
        <v>0.15079999999999999</v>
      </c>
      <c r="C52" s="74">
        <v>0.45535999999999999</v>
      </c>
      <c r="D52" s="74">
        <v>0.29064000000000001</v>
      </c>
      <c r="E52" s="74">
        <v>8.5599999999999996E-2</v>
      </c>
      <c r="F52" s="74">
        <v>5.9679999999999997E-2</v>
      </c>
    </row>
    <row r="53" spans="1:6" ht="17" thickBot="1" x14ac:dyDescent="0.25">
      <c r="A53" s="70" t="s">
        <v>145</v>
      </c>
      <c r="B53" s="74">
        <v>0.37961</v>
      </c>
      <c r="C53" s="74">
        <v>0.28693000000000002</v>
      </c>
      <c r="D53" s="74">
        <v>-2.26627</v>
      </c>
      <c r="E53" s="74">
        <v>0.18390999999999999</v>
      </c>
      <c r="F53" s="74">
        <v>0.47143000000000002</v>
      </c>
    </row>
    <row r="54" spans="1:6" ht="17" thickBot="1" x14ac:dyDescent="0.25">
      <c r="A54" s="70" t="s">
        <v>146</v>
      </c>
      <c r="B54" s="73">
        <f>AVERAGE(B51:B53)</f>
        <v>0.2035733333333333</v>
      </c>
      <c r="C54" s="73">
        <f>AVERAGE(C51:C53)</f>
        <v>0.27384000000000003</v>
      </c>
      <c r="D54" s="73">
        <f t="shared" ref="C54:F54" si="6">AVERAGE(D51:D53)</f>
        <v>-0.65387000000000006</v>
      </c>
      <c r="E54" s="73">
        <f t="shared" si="6"/>
        <v>0.12318999999999998</v>
      </c>
      <c r="F54" s="73">
        <f t="shared" si="6"/>
        <v>0.23134000000000002</v>
      </c>
    </row>
    <row r="58" spans="1:6" x14ac:dyDescent="0.2">
      <c r="A58" s="75" t="s">
        <v>148</v>
      </c>
      <c r="B58" s="75" t="s">
        <v>149</v>
      </c>
    </row>
    <row r="59" spans="1:6" x14ac:dyDescent="0.2">
      <c r="A59" s="76" t="s">
        <v>150</v>
      </c>
    </row>
    <row r="60" spans="1:6" ht="16" x14ac:dyDescent="0.2">
      <c r="A60" s="78" t="s">
        <v>151</v>
      </c>
      <c r="B60" s="77" t="s">
        <v>152</v>
      </c>
    </row>
    <row r="61" spans="1:6" ht="16" x14ac:dyDescent="0.2">
      <c r="A61" s="78"/>
      <c r="B61" s="77" t="s">
        <v>152</v>
      </c>
    </row>
    <row r="62" spans="1:6" ht="16" x14ac:dyDescent="0.2">
      <c r="A62" s="78" t="s">
        <v>153</v>
      </c>
      <c r="B62" s="77" t="s">
        <v>154</v>
      </c>
    </row>
    <row r="63" spans="1:6" ht="16" x14ac:dyDescent="0.2">
      <c r="A63" s="78"/>
      <c r="B63" s="77" t="s">
        <v>154</v>
      </c>
    </row>
    <row r="64" spans="1:6" ht="16" x14ac:dyDescent="0.2">
      <c r="A64" s="78" t="s">
        <v>155</v>
      </c>
      <c r="B64" s="77" t="s">
        <v>156</v>
      </c>
    </row>
    <row r="65" spans="1:2" ht="16" x14ac:dyDescent="0.2">
      <c r="A65" s="78"/>
      <c r="B65" s="77" t="s">
        <v>156</v>
      </c>
    </row>
    <row r="66" spans="1:2" ht="16" x14ac:dyDescent="0.2">
      <c r="A66" s="78" t="s">
        <v>157</v>
      </c>
      <c r="B66" s="77" t="s">
        <v>158</v>
      </c>
    </row>
    <row r="67" spans="1:2" ht="16" x14ac:dyDescent="0.2">
      <c r="A67" s="78"/>
      <c r="B67" s="77" t="s">
        <v>158</v>
      </c>
    </row>
    <row r="68" spans="1:2" x14ac:dyDescent="0.2">
      <c r="A68" s="76" t="s">
        <v>159</v>
      </c>
    </row>
    <row r="69" spans="1:2" ht="16" x14ac:dyDescent="0.2">
      <c r="A69" s="78" t="s">
        <v>160</v>
      </c>
      <c r="B69" s="77" t="s">
        <v>161</v>
      </c>
    </row>
    <row r="70" spans="1:2" ht="16" x14ac:dyDescent="0.2">
      <c r="A70" s="78"/>
      <c r="B70" s="77" t="s">
        <v>161</v>
      </c>
    </row>
    <row r="71" spans="1:2" x14ac:dyDescent="0.2">
      <c r="A71" s="76" t="s">
        <v>162</v>
      </c>
    </row>
    <row r="72" spans="1:2" ht="16" x14ac:dyDescent="0.2">
      <c r="A72" s="78" t="s">
        <v>163</v>
      </c>
      <c r="B72" s="77" t="s">
        <v>164</v>
      </c>
    </row>
    <row r="73" spans="1:2" ht="16" x14ac:dyDescent="0.2">
      <c r="A73" s="78"/>
      <c r="B73" s="77" t="s">
        <v>164</v>
      </c>
    </row>
    <row r="74" spans="1:2" x14ac:dyDescent="0.2">
      <c r="A74" s="76" t="s">
        <v>165</v>
      </c>
    </row>
    <row r="75" spans="1:2" ht="16" x14ac:dyDescent="0.2">
      <c r="A75" s="78" t="s">
        <v>166</v>
      </c>
      <c r="B75" s="77" t="s">
        <v>167</v>
      </c>
    </row>
    <row r="76" spans="1:2" ht="16" x14ac:dyDescent="0.2">
      <c r="A76" s="78"/>
      <c r="B76" s="77" t="s">
        <v>167</v>
      </c>
    </row>
    <row r="77" spans="1:2" x14ac:dyDescent="0.2">
      <c r="A77" s="76" t="s">
        <v>168</v>
      </c>
    </row>
    <row r="78" spans="1:2" ht="16" x14ac:dyDescent="0.2">
      <c r="A78" s="78" t="s">
        <v>169</v>
      </c>
      <c r="B78" s="77" t="s">
        <v>170</v>
      </c>
    </row>
    <row r="79" spans="1:2" ht="16" x14ac:dyDescent="0.2">
      <c r="A79" s="78"/>
      <c r="B79" s="77" t="s">
        <v>170</v>
      </c>
    </row>
    <row r="80" spans="1:2" x14ac:dyDescent="0.2">
      <c r="A80" s="76" t="s">
        <v>171</v>
      </c>
    </row>
    <row r="81" spans="1:2" ht="16" x14ac:dyDescent="0.2">
      <c r="A81" s="78" t="s">
        <v>172</v>
      </c>
      <c r="B81" s="77" t="s">
        <v>173</v>
      </c>
    </row>
    <row r="82" spans="1:2" ht="16" x14ac:dyDescent="0.2">
      <c r="A82" s="78"/>
      <c r="B82" s="77" t="s">
        <v>173</v>
      </c>
    </row>
    <row r="83" spans="1:2" ht="16" x14ac:dyDescent="0.2">
      <c r="A83" s="78" t="s">
        <v>174</v>
      </c>
      <c r="B83" s="77" t="s">
        <v>175</v>
      </c>
    </row>
    <row r="84" spans="1:2" ht="16" x14ac:dyDescent="0.2">
      <c r="A84" s="78"/>
      <c r="B84" s="77" t="s">
        <v>175</v>
      </c>
    </row>
  </sheetData>
  <mergeCells count="10">
    <mergeCell ref="A75:A76"/>
    <mergeCell ref="A78:A79"/>
    <mergeCell ref="A81:A82"/>
    <mergeCell ref="A83:A84"/>
    <mergeCell ref="A60:A61"/>
    <mergeCell ref="A62:A63"/>
    <mergeCell ref="A64:A65"/>
    <mergeCell ref="A66:A67"/>
    <mergeCell ref="A69:A70"/>
    <mergeCell ref="A72:A73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2C93D-F519-4543-AB6B-8BFA00A895B2}">
  <dimension ref="A1:F17"/>
  <sheetViews>
    <sheetView zoomScale="125" zoomScaleNormal="100" workbookViewId="0">
      <selection sqref="A1:F17"/>
    </sheetView>
  </sheetViews>
  <sheetFormatPr baseColWidth="10" defaultColWidth="11" defaultRowHeight="15" x14ac:dyDescent="0.2"/>
  <cols>
    <col min="1" max="1" width="29.5" customWidth="1"/>
  </cols>
  <sheetData>
    <row r="1" spans="1:6" x14ac:dyDescent="0.2">
      <c r="A1" s="80" t="s">
        <v>191</v>
      </c>
      <c r="B1" s="81">
        <v>2018</v>
      </c>
      <c r="C1" s="80">
        <v>2019</v>
      </c>
      <c r="D1" s="80">
        <v>2020</v>
      </c>
      <c r="E1" s="80">
        <v>2021</v>
      </c>
      <c r="F1" s="80">
        <v>2022</v>
      </c>
    </row>
    <row r="2" spans="1:6" x14ac:dyDescent="0.2">
      <c r="A2" t="s">
        <v>176</v>
      </c>
      <c r="B2" s="79" t="s">
        <v>192</v>
      </c>
      <c r="C2" t="s">
        <v>192</v>
      </c>
      <c r="D2" t="s">
        <v>193</v>
      </c>
      <c r="E2" t="s">
        <v>192</v>
      </c>
      <c r="F2" t="s">
        <v>192</v>
      </c>
    </row>
    <row r="3" spans="1:6" x14ac:dyDescent="0.2">
      <c r="A3" t="s">
        <v>177</v>
      </c>
      <c r="B3" s="71">
        <v>0.17249999999999999</v>
      </c>
      <c r="C3" s="71">
        <v>0.1898</v>
      </c>
      <c r="D3" s="71">
        <v>0.20880000000000001</v>
      </c>
      <c r="E3" s="71">
        <v>0.15190000000000001</v>
      </c>
      <c r="F3" s="71">
        <v>0.25519999999999998</v>
      </c>
    </row>
    <row r="4" spans="1:6" x14ac:dyDescent="0.2">
      <c r="A4" t="s">
        <v>153</v>
      </c>
      <c r="B4" s="71">
        <v>8.0299999999999996E-2</v>
      </c>
      <c r="C4" s="71">
        <v>7.9200000000000007E-2</v>
      </c>
      <c r="D4" s="71">
        <v>1.4E-2</v>
      </c>
      <c r="E4" s="71">
        <v>0.10009999999999999</v>
      </c>
      <c r="F4" s="71">
        <v>0.16289999999999999</v>
      </c>
    </row>
    <row r="5" spans="1:6" x14ac:dyDescent="0.2">
      <c r="A5" t="s">
        <v>178</v>
      </c>
      <c r="B5" s="71">
        <v>0.1149</v>
      </c>
      <c r="C5" s="71">
        <v>7.6300000000000007E-2</v>
      </c>
      <c r="D5" s="71">
        <v>2.0799999999999999E-2</v>
      </c>
      <c r="E5" s="71">
        <v>9.0899999999999995E-2</v>
      </c>
      <c r="F5" s="71">
        <v>0.99509999999999998</v>
      </c>
    </row>
    <row r="6" spans="1:6" x14ac:dyDescent="0.2">
      <c r="A6" t="s">
        <v>179</v>
      </c>
      <c r="B6" s="71">
        <v>0.1089</v>
      </c>
      <c r="C6" s="71">
        <v>8.5500000000000007E-2</v>
      </c>
      <c r="D6" s="71">
        <v>2.8400000000000002E-2</v>
      </c>
      <c r="E6" s="71">
        <v>0.1179</v>
      </c>
      <c r="F6" s="71">
        <v>0.22650000000000001</v>
      </c>
    </row>
    <row r="7" spans="1:6" x14ac:dyDescent="0.2">
      <c r="A7" t="s">
        <v>180</v>
      </c>
      <c r="B7" t="s">
        <v>192</v>
      </c>
      <c r="C7" t="s">
        <v>192</v>
      </c>
      <c r="D7" t="s">
        <v>193</v>
      </c>
      <c r="E7" t="s">
        <v>192</v>
      </c>
      <c r="F7" t="s">
        <v>192</v>
      </c>
    </row>
    <row r="8" spans="1:6" x14ac:dyDescent="0.2">
      <c r="A8" t="s">
        <v>181</v>
      </c>
      <c r="B8">
        <v>0.98099999999999998</v>
      </c>
      <c r="C8">
        <v>0.86199999999999999</v>
      </c>
      <c r="D8">
        <v>0.96299999999999997</v>
      </c>
      <c r="E8">
        <v>1.083</v>
      </c>
      <c r="F8">
        <v>1.105</v>
      </c>
    </row>
    <row r="9" spans="1:6" x14ac:dyDescent="0.2">
      <c r="A9" t="s">
        <v>182</v>
      </c>
      <c r="B9" t="s">
        <v>192</v>
      </c>
      <c r="C9" t="s">
        <v>192</v>
      </c>
      <c r="D9" t="s">
        <v>193</v>
      </c>
      <c r="E9" t="s">
        <v>192</v>
      </c>
      <c r="F9" t="s">
        <v>192</v>
      </c>
    </row>
    <row r="10" spans="1:6" x14ac:dyDescent="0.2">
      <c r="A10" t="s">
        <v>183</v>
      </c>
      <c r="B10">
        <v>27.888000000000002</v>
      </c>
      <c r="C10">
        <v>34.084000000000003</v>
      </c>
      <c r="D10">
        <v>41.018999999999998</v>
      </c>
      <c r="E10">
        <v>34.125999999999998</v>
      </c>
      <c r="F10">
        <v>30.553000000000001</v>
      </c>
    </row>
    <row r="11" spans="1:6" x14ac:dyDescent="0.2">
      <c r="A11" t="s">
        <v>184</v>
      </c>
      <c r="B11" t="s">
        <v>192</v>
      </c>
      <c r="C11" t="s">
        <v>192</v>
      </c>
      <c r="D11" t="s">
        <v>193</v>
      </c>
      <c r="E11" t="s">
        <v>192</v>
      </c>
      <c r="F11" t="s">
        <v>192</v>
      </c>
    </row>
    <row r="12" spans="1:6" x14ac:dyDescent="0.2">
      <c r="A12" t="s">
        <v>185</v>
      </c>
      <c r="B12">
        <v>0.38700000000000001</v>
      </c>
      <c r="C12">
        <v>0.51700000000000002</v>
      </c>
      <c r="D12">
        <v>0.69499999999999995</v>
      </c>
      <c r="E12">
        <v>0.51800000000000002</v>
      </c>
      <c r="F12">
        <v>0.44</v>
      </c>
    </row>
    <row r="13" spans="1:6" x14ac:dyDescent="0.2">
      <c r="A13" t="s">
        <v>186</v>
      </c>
      <c r="B13" t="s">
        <v>192</v>
      </c>
      <c r="C13" t="s">
        <v>192</v>
      </c>
      <c r="D13" t="s">
        <v>193</v>
      </c>
      <c r="E13" t="s">
        <v>192</v>
      </c>
      <c r="F13" t="s">
        <v>192</v>
      </c>
    </row>
    <row r="14" spans="1:6" x14ac:dyDescent="0.2">
      <c r="A14" t="s">
        <v>187</v>
      </c>
      <c r="B14">
        <v>23</v>
      </c>
      <c r="C14">
        <v>31</v>
      </c>
      <c r="D14">
        <v>49</v>
      </c>
      <c r="E14">
        <v>41</v>
      </c>
      <c r="F14">
        <v>40</v>
      </c>
    </row>
    <row r="15" spans="1:6" x14ac:dyDescent="0.2">
      <c r="A15" t="s">
        <v>188</v>
      </c>
      <c r="B15" t="s">
        <v>192</v>
      </c>
      <c r="C15" t="s">
        <v>192</v>
      </c>
      <c r="D15" t="s">
        <v>193</v>
      </c>
      <c r="E15" t="s">
        <v>192</v>
      </c>
      <c r="F15" t="s">
        <v>192</v>
      </c>
    </row>
    <row r="16" spans="1:6" x14ac:dyDescent="0.2">
      <c r="A16" t="s">
        <v>189</v>
      </c>
      <c r="B16">
        <v>2.8</v>
      </c>
      <c r="C16">
        <v>1.95</v>
      </c>
      <c r="D16">
        <v>-2.78</v>
      </c>
      <c r="E16">
        <v>2.57</v>
      </c>
      <c r="F16">
        <v>5.71</v>
      </c>
    </row>
    <row r="17" spans="1:6" x14ac:dyDescent="0.2">
      <c r="A17" t="s">
        <v>190</v>
      </c>
      <c r="B17">
        <v>8.6319999999999997</v>
      </c>
      <c r="C17">
        <v>12.132999999999999</v>
      </c>
      <c r="D17">
        <v>-7.1550000000000002</v>
      </c>
      <c r="E17">
        <v>8.6210000000000004</v>
      </c>
      <c r="F17">
        <v>4.7640000000000002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4E3B8-69AD-E740-A0AB-A2AD9A5A9731}">
  <dimension ref="A1:F17"/>
  <sheetViews>
    <sheetView zoomScale="112" workbookViewId="0">
      <selection sqref="A1:F17"/>
    </sheetView>
  </sheetViews>
  <sheetFormatPr baseColWidth="10" defaultColWidth="27.6640625" defaultRowHeight="15" x14ac:dyDescent="0.2"/>
  <cols>
    <col min="1" max="1" width="28.83203125" bestFit="1" customWidth="1"/>
    <col min="2" max="2" width="12" customWidth="1"/>
    <col min="3" max="4" width="9.33203125" customWidth="1"/>
    <col min="5" max="5" width="9" customWidth="1"/>
    <col min="6" max="6" width="10.1640625" customWidth="1"/>
  </cols>
  <sheetData>
    <row r="1" spans="1:6" x14ac:dyDescent="0.2">
      <c r="A1" s="80" t="s">
        <v>191</v>
      </c>
      <c r="B1" s="81">
        <v>2018</v>
      </c>
      <c r="C1" s="80">
        <v>2019</v>
      </c>
      <c r="D1" s="80">
        <v>2020</v>
      </c>
      <c r="E1" s="80">
        <v>2021</v>
      </c>
      <c r="F1" s="80">
        <v>2022</v>
      </c>
    </row>
    <row r="2" spans="1:6" x14ac:dyDescent="0.2">
      <c r="A2" t="s">
        <v>176</v>
      </c>
      <c r="B2" t="s">
        <v>193</v>
      </c>
      <c r="C2" t="s">
        <v>192</v>
      </c>
      <c r="D2" t="s">
        <v>193</v>
      </c>
      <c r="E2" t="s">
        <v>192</v>
      </c>
      <c r="F2" t="s">
        <v>193</v>
      </c>
    </row>
    <row r="3" spans="1:6" x14ac:dyDescent="0.2">
      <c r="A3" t="s">
        <v>177</v>
      </c>
      <c r="B3" s="71">
        <v>0.1484</v>
      </c>
      <c r="C3" s="71">
        <v>0.16289999999999999</v>
      </c>
      <c r="D3" s="71">
        <v>0.13900999999999999</v>
      </c>
      <c r="E3" s="71">
        <v>0.24709999999999999</v>
      </c>
      <c r="F3" s="71">
        <v>0.29720000000000002</v>
      </c>
    </row>
    <row r="4" spans="1:6" x14ac:dyDescent="0.2">
      <c r="A4" t="s">
        <v>153</v>
      </c>
      <c r="B4" s="71">
        <v>0.15079999999999999</v>
      </c>
      <c r="C4" s="71">
        <v>0.45540000000000003</v>
      </c>
      <c r="D4" s="71">
        <v>0.29060000000000002</v>
      </c>
      <c r="E4" s="71">
        <v>8.5599999999999996E-2</v>
      </c>
      <c r="F4" s="71">
        <v>5.9700000000000003E-2</v>
      </c>
    </row>
    <row r="5" spans="1:6" x14ac:dyDescent="0.2">
      <c r="A5" t="s">
        <v>178</v>
      </c>
      <c r="B5" s="71">
        <v>0.10340000000000001</v>
      </c>
      <c r="C5" s="71">
        <v>8.0500000000000002E-2</v>
      </c>
      <c r="D5" s="71">
        <v>-1.37E-2</v>
      </c>
      <c r="E5" s="71">
        <v>0.1079</v>
      </c>
      <c r="F5" s="71">
        <v>0.24360000000000001</v>
      </c>
    </row>
    <row r="6" spans="1:6" x14ac:dyDescent="0.2">
      <c r="A6" t="s">
        <v>179</v>
      </c>
      <c r="B6" s="71">
        <v>0.12859999999999999</v>
      </c>
      <c r="C6" s="71">
        <v>0.1018</v>
      </c>
      <c r="D6" s="71">
        <v>-6.7100000000000007E-2</v>
      </c>
      <c r="E6" s="71">
        <v>0.17469999999999999</v>
      </c>
      <c r="F6" s="71">
        <v>6.7199999999999996E-2</v>
      </c>
    </row>
    <row r="7" spans="1:6" x14ac:dyDescent="0.2">
      <c r="A7" t="s">
        <v>180</v>
      </c>
      <c r="B7" t="s">
        <v>193</v>
      </c>
      <c r="C7" t="s">
        <v>192</v>
      </c>
      <c r="D7" t="s">
        <v>193</v>
      </c>
      <c r="E7" t="s">
        <v>192</v>
      </c>
      <c r="F7" t="s">
        <v>193</v>
      </c>
    </row>
    <row r="8" spans="1:6" x14ac:dyDescent="0.2">
      <c r="A8" t="s">
        <v>181</v>
      </c>
      <c r="B8">
        <v>0.78100000000000003</v>
      </c>
      <c r="C8">
        <v>0.74399999999999999</v>
      </c>
      <c r="D8">
        <v>0.93799999999999994</v>
      </c>
      <c r="E8">
        <v>0.85799999999999998</v>
      </c>
      <c r="F8">
        <v>0.80400000000000005</v>
      </c>
    </row>
    <row r="9" spans="1:6" x14ac:dyDescent="0.2">
      <c r="A9" t="s">
        <v>182</v>
      </c>
      <c r="B9" t="s">
        <v>193</v>
      </c>
      <c r="C9" t="s">
        <v>192</v>
      </c>
      <c r="D9" t="s">
        <v>193</v>
      </c>
      <c r="E9" t="s">
        <v>192</v>
      </c>
      <c r="F9" t="s">
        <v>193</v>
      </c>
    </row>
    <row r="10" spans="1:6" x14ac:dyDescent="0.2">
      <c r="A10" t="s">
        <v>183</v>
      </c>
      <c r="B10">
        <v>39.82</v>
      </c>
      <c r="C10">
        <v>44.039000000000001</v>
      </c>
      <c r="D10">
        <v>53.484999999999999</v>
      </c>
      <c r="E10">
        <v>48.045999999999999</v>
      </c>
      <c r="F10">
        <v>43.575000000000003</v>
      </c>
    </row>
    <row r="11" spans="1:6" x14ac:dyDescent="0.2">
      <c r="A11" t="s">
        <v>184</v>
      </c>
      <c r="B11" t="s">
        <v>193</v>
      </c>
      <c r="C11" t="s">
        <v>192</v>
      </c>
      <c r="D11" t="s">
        <v>193</v>
      </c>
      <c r="E11" t="s">
        <v>192</v>
      </c>
      <c r="F11" t="s">
        <v>193</v>
      </c>
    </row>
    <row r="12" spans="1:6" x14ac:dyDescent="0.2">
      <c r="A12" t="s">
        <v>185</v>
      </c>
      <c r="B12">
        <v>0.66200000000000003</v>
      </c>
      <c r="C12">
        <v>0.78700000000000003</v>
      </c>
      <c r="D12">
        <v>1.1499999999999999</v>
      </c>
      <c r="E12">
        <v>0.92500000000000004</v>
      </c>
      <c r="F12">
        <v>0.77200000000000002</v>
      </c>
    </row>
    <row r="13" spans="1:6" x14ac:dyDescent="0.2">
      <c r="A13" t="s">
        <v>186</v>
      </c>
      <c r="B13" t="s">
        <v>193</v>
      </c>
      <c r="C13" t="s">
        <v>192</v>
      </c>
      <c r="D13" t="s">
        <v>193</v>
      </c>
      <c r="E13" t="s">
        <v>192</v>
      </c>
      <c r="F13" t="s">
        <v>193</v>
      </c>
    </row>
    <row r="14" spans="1:6" x14ac:dyDescent="0.2">
      <c r="A14" t="s">
        <v>187</v>
      </c>
      <c r="B14">
        <v>25</v>
      </c>
      <c r="C14">
        <v>32</v>
      </c>
      <c r="D14">
        <v>39</v>
      </c>
      <c r="E14">
        <v>72</v>
      </c>
      <c r="F14">
        <v>60</v>
      </c>
    </row>
    <row r="15" spans="1:6" x14ac:dyDescent="0.2">
      <c r="A15" t="s">
        <v>188</v>
      </c>
      <c r="B15" t="s">
        <v>193</v>
      </c>
      <c r="C15" t="s">
        <v>192</v>
      </c>
      <c r="D15" t="s">
        <v>193</v>
      </c>
      <c r="E15" t="s">
        <v>192</v>
      </c>
      <c r="F15" t="s">
        <v>193</v>
      </c>
    </row>
    <row r="16" spans="1:6" x14ac:dyDescent="0.2">
      <c r="A16" t="s">
        <v>189</v>
      </c>
      <c r="B16">
        <v>0.47</v>
      </c>
      <c r="C16">
        <v>0.2</v>
      </c>
      <c r="D16">
        <v>-1.004</v>
      </c>
      <c r="E16">
        <v>0.373</v>
      </c>
      <c r="F16">
        <v>-0.13100000000000001</v>
      </c>
    </row>
    <row r="17" spans="1:6" x14ac:dyDescent="0.2">
      <c r="A17" t="s">
        <v>190</v>
      </c>
      <c r="B17">
        <v>10.532</v>
      </c>
      <c r="C17">
        <v>24.152999999999999</v>
      </c>
      <c r="D17">
        <v>-3.5059999999999998</v>
      </c>
      <c r="E17">
        <v>10.295</v>
      </c>
      <c r="F17">
        <v>-26.489000000000001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DFA0-AE36-5543-87FD-2A9648854528}">
  <dimension ref="A1:F17"/>
  <sheetViews>
    <sheetView tabSelected="1" zoomScale="144" zoomScaleNormal="100" workbookViewId="0">
      <selection activeCell="F2" sqref="F2:F17"/>
    </sheetView>
  </sheetViews>
  <sheetFormatPr baseColWidth="10" defaultRowHeight="15" x14ac:dyDescent="0.2"/>
  <cols>
    <col min="1" max="1" width="31.5" customWidth="1"/>
  </cols>
  <sheetData>
    <row r="1" spans="1:6" x14ac:dyDescent="0.2">
      <c r="A1" s="80" t="s">
        <v>191</v>
      </c>
      <c r="B1" s="81">
        <v>2018</v>
      </c>
      <c r="C1" s="80">
        <v>2019</v>
      </c>
      <c r="D1" s="80">
        <v>2020</v>
      </c>
      <c r="E1" s="80">
        <v>2021</v>
      </c>
      <c r="F1" s="80">
        <v>2022</v>
      </c>
    </row>
    <row r="2" spans="1:6" x14ac:dyDescent="0.2">
      <c r="A2" t="s">
        <v>176</v>
      </c>
      <c r="B2" s="79" t="s">
        <v>193</v>
      </c>
      <c r="C2" t="s">
        <v>193</v>
      </c>
      <c r="D2" t="s">
        <v>194</v>
      </c>
      <c r="E2" t="s">
        <v>193</v>
      </c>
      <c r="F2" t="s">
        <v>193</v>
      </c>
    </row>
    <row r="3" spans="1:6" x14ac:dyDescent="0.2">
      <c r="A3" t="s">
        <v>177</v>
      </c>
      <c r="B3" s="71">
        <v>-1.7899999999999999E-3</v>
      </c>
      <c r="C3" s="71">
        <v>0.30542000000000002</v>
      </c>
      <c r="D3" s="71">
        <v>0.25040000000000001</v>
      </c>
      <c r="E3" s="71">
        <v>0.68020999999999998</v>
      </c>
      <c r="F3" s="71">
        <v>0.47221000000000002</v>
      </c>
    </row>
    <row r="4" spans="1:6" x14ac:dyDescent="0.2">
      <c r="A4" t="s">
        <v>153</v>
      </c>
      <c r="B4" s="71">
        <v>0.37959999999999999</v>
      </c>
      <c r="C4" s="71">
        <v>0.28689999999999999</v>
      </c>
      <c r="D4" s="71">
        <v>-2.2663000000000002</v>
      </c>
      <c r="E4" s="71">
        <v>0.18390000000000001</v>
      </c>
      <c r="F4" s="71">
        <v>0.47139999999999999</v>
      </c>
    </row>
    <row r="5" spans="1:6" x14ac:dyDescent="0.2">
      <c r="A5" t="s">
        <v>178</v>
      </c>
      <c r="B5" s="71">
        <v>9.5500000000000002E-2</v>
      </c>
      <c r="C5" s="71">
        <v>8.4290000000000004E-2</v>
      </c>
      <c r="D5" s="71">
        <v>2.5999999999999999E-2</v>
      </c>
      <c r="E5" s="71">
        <v>0.10188999999999999</v>
      </c>
      <c r="F5" s="71">
        <v>0.153</v>
      </c>
    </row>
    <row r="6" spans="1:6" x14ac:dyDescent="0.2">
      <c r="A6" t="s">
        <v>179</v>
      </c>
      <c r="B6" s="71">
        <v>7.6600000000000001E-2</v>
      </c>
      <c r="C6" s="71">
        <v>0.15229999999999999</v>
      </c>
      <c r="D6" s="71">
        <v>-2.6888000000000001</v>
      </c>
      <c r="E6" s="71">
        <v>0.3695</v>
      </c>
      <c r="F6" s="71">
        <v>4.3889999999999998E-2</v>
      </c>
    </row>
    <row r="7" spans="1:6" x14ac:dyDescent="0.2">
      <c r="A7" t="s">
        <v>180</v>
      </c>
      <c r="B7" t="s">
        <v>193</v>
      </c>
      <c r="C7" t="s">
        <v>193</v>
      </c>
      <c r="D7" t="s">
        <v>194</v>
      </c>
      <c r="E7" t="s">
        <v>193</v>
      </c>
      <c r="F7" t="s">
        <v>193</v>
      </c>
    </row>
    <row r="8" spans="1:6" x14ac:dyDescent="0.2">
      <c r="A8" t="s">
        <v>181</v>
      </c>
      <c r="B8">
        <v>1.43</v>
      </c>
      <c r="C8">
        <v>0.90800000000000003</v>
      </c>
      <c r="D8">
        <v>8.7999999999999995E-2</v>
      </c>
      <c r="E8">
        <v>0.50800000000000001</v>
      </c>
      <c r="F8">
        <v>0.48399999999999999</v>
      </c>
    </row>
    <row r="9" spans="1:6" x14ac:dyDescent="0.2">
      <c r="A9" t="s">
        <v>182</v>
      </c>
      <c r="B9" t="s">
        <v>193</v>
      </c>
      <c r="C9" t="s">
        <v>193</v>
      </c>
      <c r="D9" t="s">
        <v>194</v>
      </c>
      <c r="E9" t="s">
        <v>193</v>
      </c>
      <c r="F9" t="s">
        <v>193</v>
      </c>
    </row>
    <row r="10" spans="1:6" x14ac:dyDescent="0.2">
      <c r="A10" t="s">
        <v>183</v>
      </c>
      <c r="B10">
        <v>71.325000000000003</v>
      </c>
      <c r="C10">
        <v>65.912999999999997</v>
      </c>
      <c r="D10">
        <v>107.541</v>
      </c>
      <c r="E10">
        <v>88.203000000000003</v>
      </c>
      <c r="F10">
        <v>66.884</v>
      </c>
    </row>
    <row r="11" spans="1:6" x14ac:dyDescent="0.2">
      <c r="A11" t="s">
        <v>184</v>
      </c>
      <c r="B11" t="s">
        <v>193</v>
      </c>
      <c r="C11" t="s">
        <v>193</v>
      </c>
      <c r="D11" t="s">
        <v>194</v>
      </c>
      <c r="E11" t="s">
        <v>193</v>
      </c>
      <c r="F11" t="s">
        <v>193</v>
      </c>
    </row>
    <row r="12" spans="1:6" x14ac:dyDescent="0.2">
      <c r="A12" t="s">
        <v>185</v>
      </c>
      <c r="B12">
        <v>2.4870000000000001</v>
      </c>
      <c r="C12">
        <v>1.9339999999999999</v>
      </c>
      <c r="D12">
        <v>2.177</v>
      </c>
      <c r="E12">
        <v>7.4770000000000003</v>
      </c>
      <c r="F12">
        <v>2.02</v>
      </c>
    </row>
    <row r="13" spans="1:6" x14ac:dyDescent="0.2">
      <c r="A13" t="s">
        <v>186</v>
      </c>
      <c r="B13" t="s">
        <v>193</v>
      </c>
      <c r="C13" t="s">
        <v>193</v>
      </c>
      <c r="D13" t="s">
        <v>194</v>
      </c>
      <c r="E13" t="s">
        <v>193</v>
      </c>
      <c r="F13" t="s">
        <v>193</v>
      </c>
    </row>
    <row r="14" spans="1:6" x14ac:dyDescent="0.2">
      <c r="A14" t="s">
        <v>187</v>
      </c>
      <c r="B14">
        <v>5</v>
      </c>
      <c r="C14">
        <v>5</v>
      </c>
      <c r="D14">
        <v>31</v>
      </c>
      <c r="E14">
        <v>69</v>
      </c>
      <c r="F14">
        <v>18</v>
      </c>
    </row>
    <row r="15" spans="1:6" x14ac:dyDescent="0.2">
      <c r="A15" t="s">
        <v>188</v>
      </c>
      <c r="B15" t="s">
        <v>193</v>
      </c>
      <c r="C15" t="s">
        <v>193</v>
      </c>
      <c r="D15" t="s">
        <v>194</v>
      </c>
      <c r="E15" t="s">
        <v>193</v>
      </c>
      <c r="F15" t="s">
        <v>193</v>
      </c>
    </row>
    <row r="16" spans="1:6" x14ac:dyDescent="0.2">
      <c r="A16" t="s">
        <v>189</v>
      </c>
      <c r="B16">
        <v>3.1</v>
      </c>
      <c r="C16">
        <v>3.64</v>
      </c>
      <c r="D16">
        <v>-29.34</v>
      </c>
      <c r="E16">
        <v>0.12</v>
      </c>
      <c r="F16">
        <v>0.01</v>
      </c>
    </row>
    <row r="17" spans="1:6" x14ac:dyDescent="0.2">
      <c r="A17" t="s">
        <v>190</v>
      </c>
      <c r="B17">
        <v>7.6760000000000002</v>
      </c>
      <c r="C17">
        <v>6.8840000000000003</v>
      </c>
      <c r="D17">
        <v>-0.81899999999999995</v>
      </c>
      <c r="E17">
        <v>4.5220000000000002</v>
      </c>
      <c r="F17">
        <v>111.97199999999999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Shell</vt:lpstr>
      <vt:lpstr>BP</vt:lpstr>
      <vt:lpstr>hbr</vt:lpstr>
      <vt:lpstr>Calculation</vt:lpstr>
      <vt:lpstr>Shell Ratios</vt:lpstr>
      <vt:lpstr>BP Ratios</vt:lpstr>
      <vt:lpstr>HBR Ratio</vt:lpstr>
    </vt:vector>
  </TitlesOfParts>
  <Company>Refinitiv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Refinitiv</dc:creator>
  <cp:lastModifiedBy>Shahab (U2182872)</cp:lastModifiedBy>
  <dcterms:created xsi:type="dcterms:W3CDTF">2023-11-13T11:35:28Z</dcterms:created>
  <dcterms:modified xsi:type="dcterms:W3CDTF">2023-11-16T21:39:56Z</dcterms:modified>
</cp:coreProperties>
</file>