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Optimization\"/>
    </mc:Choice>
  </mc:AlternateContent>
  <bookViews>
    <workbookView xWindow="0" yWindow="0" windowWidth="19200" windowHeight="73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37" i="1"/>
  <c r="J33" i="1" l="1"/>
  <c r="H33" i="1"/>
  <c r="G67" i="1" s="1"/>
  <c r="F33" i="1"/>
  <c r="F62" i="1" s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7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X2" i="1"/>
  <c r="W2" i="1"/>
  <c r="P3" i="1"/>
  <c r="P4" i="1"/>
  <c r="P5" i="1"/>
  <c r="P6" i="1"/>
  <c r="Q6" i="1"/>
  <c r="R6" i="1" s="1"/>
  <c r="P7" i="1"/>
  <c r="P8" i="1"/>
  <c r="P9" i="1"/>
  <c r="P10" i="1"/>
  <c r="P11" i="1"/>
  <c r="P2" i="1"/>
  <c r="K3" i="1"/>
  <c r="K4" i="1"/>
  <c r="N4" i="1" s="1"/>
  <c r="K5" i="1"/>
  <c r="L5" i="1"/>
  <c r="K6" i="1"/>
  <c r="K7" i="1"/>
  <c r="K8" i="1"/>
  <c r="K9" i="1"/>
  <c r="K10" i="1"/>
  <c r="K11" i="1"/>
  <c r="K12" i="1"/>
  <c r="K13" i="1"/>
  <c r="K14" i="1"/>
  <c r="K15" i="1"/>
  <c r="M15" i="1" s="1"/>
  <c r="L15" i="1"/>
  <c r="K16" i="1"/>
  <c r="N16" i="1" s="1"/>
  <c r="L16" i="1"/>
  <c r="K17" i="1"/>
  <c r="K18" i="1"/>
  <c r="L18" i="1"/>
  <c r="N18" i="1" s="1"/>
  <c r="K19" i="1"/>
  <c r="K20" i="1"/>
  <c r="K21" i="1"/>
  <c r="L21" i="1"/>
  <c r="K22" i="1"/>
  <c r="K23" i="1"/>
  <c r="K24" i="1"/>
  <c r="K25" i="1"/>
  <c r="K26" i="1"/>
  <c r="K2" i="1"/>
  <c r="H3" i="1"/>
  <c r="G3" i="1" s="1"/>
  <c r="Q3" i="1" s="1"/>
  <c r="S3" i="1" s="1"/>
  <c r="H4" i="1"/>
  <c r="G4" i="1" s="1"/>
  <c r="Q4" i="1" s="1"/>
  <c r="R4" i="1" s="1"/>
  <c r="H5" i="1"/>
  <c r="H6" i="1"/>
  <c r="H7" i="1"/>
  <c r="G7" i="1" s="1"/>
  <c r="Q7" i="1" s="1"/>
  <c r="S7" i="1" s="1"/>
  <c r="H8" i="1"/>
  <c r="G8" i="1" s="1"/>
  <c r="Q8" i="1" s="1"/>
  <c r="S8" i="1" s="1"/>
  <c r="H9" i="1"/>
  <c r="G9" i="1" s="1"/>
  <c r="Q9" i="1" s="1"/>
  <c r="S9" i="1" s="1"/>
  <c r="H10" i="1"/>
  <c r="G10" i="1" s="1"/>
  <c r="Q10" i="1" s="1"/>
  <c r="R10" i="1" s="1"/>
  <c r="H11" i="1"/>
  <c r="G11" i="1" s="1"/>
  <c r="Q11" i="1" s="1"/>
  <c r="S11" i="1" s="1"/>
  <c r="H2" i="1"/>
  <c r="G2" i="1" s="1"/>
  <c r="Q2" i="1" s="1"/>
  <c r="G6" i="1"/>
  <c r="G5" i="1"/>
  <c r="Q5" i="1" s="1"/>
  <c r="S5" i="1" s="1"/>
  <c r="C3" i="1"/>
  <c r="B3" i="1" s="1"/>
  <c r="L3" i="1" s="1"/>
  <c r="C4" i="1"/>
  <c r="B4" i="1" s="1"/>
  <c r="L4" i="1" s="1"/>
  <c r="C5" i="1"/>
  <c r="B5" i="1" s="1"/>
  <c r="C6" i="1"/>
  <c r="B6" i="1" s="1"/>
  <c r="L6" i="1" s="1"/>
  <c r="N6" i="1" s="1"/>
  <c r="C7" i="1"/>
  <c r="B7" i="1" s="1"/>
  <c r="L7" i="1" s="1"/>
  <c r="C8" i="1"/>
  <c r="B8" i="1" s="1"/>
  <c r="L8" i="1" s="1"/>
  <c r="N8" i="1" s="1"/>
  <c r="C9" i="1"/>
  <c r="B9" i="1" s="1"/>
  <c r="L9" i="1" s="1"/>
  <c r="C10" i="1"/>
  <c r="B10" i="1" s="1"/>
  <c r="L10" i="1" s="1"/>
  <c r="C11" i="1"/>
  <c r="B11" i="1" s="1"/>
  <c r="L11" i="1" s="1"/>
  <c r="C12" i="1"/>
  <c r="B12" i="1" s="1"/>
  <c r="L12" i="1" s="1"/>
  <c r="C13" i="1"/>
  <c r="B13" i="1" s="1"/>
  <c r="L13" i="1" s="1"/>
  <c r="C14" i="1"/>
  <c r="B14" i="1" s="1"/>
  <c r="L14" i="1" s="1"/>
  <c r="N14" i="1" s="1"/>
  <c r="C15" i="1"/>
  <c r="B15" i="1" s="1"/>
  <c r="C16" i="1"/>
  <c r="B16" i="1" s="1"/>
  <c r="C17" i="1"/>
  <c r="B17" i="1" s="1"/>
  <c r="L17" i="1" s="1"/>
  <c r="C18" i="1"/>
  <c r="B18" i="1" s="1"/>
  <c r="C19" i="1"/>
  <c r="B19" i="1" s="1"/>
  <c r="L19" i="1" s="1"/>
  <c r="C20" i="1"/>
  <c r="B20" i="1" s="1"/>
  <c r="L20" i="1" s="1"/>
  <c r="N20" i="1" s="1"/>
  <c r="C21" i="1"/>
  <c r="B21" i="1" s="1"/>
  <c r="C22" i="1"/>
  <c r="B22" i="1" s="1"/>
  <c r="L22" i="1" s="1"/>
  <c r="C23" i="1"/>
  <c r="B23" i="1" s="1"/>
  <c r="L23" i="1" s="1"/>
  <c r="C24" i="1"/>
  <c r="B24" i="1" s="1"/>
  <c r="L24" i="1" s="1"/>
  <c r="N24" i="1" s="1"/>
  <c r="C25" i="1"/>
  <c r="B25" i="1" s="1"/>
  <c r="L25" i="1" s="1"/>
  <c r="C26" i="1"/>
  <c r="B26" i="1" s="1"/>
  <c r="L26" i="1" s="1"/>
  <c r="C2" i="1"/>
  <c r="B2" i="1" s="1"/>
  <c r="L2" i="1" s="1"/>
  <c r="F64" i="1" l="1"/>
  <c r="G62" i="1"/>
  <c r="H62" i="1" s="1"/>
  <c r="J62" i="1" s="1"/>
  <c r="G44" i="1"/>
  <c r="H44" i="1" s="1"/>
  <c r="K44" i="1" s="1"/>
  <c r="L44" i="1" s="1"/>
  <c r="F50" i="1"/>
  <c r="F44" i="1"/>
  <c r="G49" i="1"/>
  <c r="F49" i="1"/>
  <c r="G75" i="1"/>
  <c r="G53" i="1"/>
  <c r="G48" i="1"/>
  <c r="F75" i="1"/>
  <c r="F68" i="1"/>
  <c r="F69" i="1"/>
  <c r="F53" i="1"/>
  <c r="G41" i="1"/>
  <c r="F37" i="1"/>
  <c r="G57" i="1"/>
  <c r="G70" i="1"/>
  <c r="G52" i="1"/>
  <c r="G47" i="1"/>
  <c r="F38" i="1"/>
  <c r="F73" i="1"/>
  <c r="G55" i="1"/>
  <c r="G51" i="1"/>
  <c r="G46" i="1"/>
  <c r="F42" i="1"/>
  <c r="F46" i="1"/>
  <c r="G42" i="1"/>
  <c r="G59" i="1"/>
  <c r="F57" i="1"/>
  <c r="F52" i="1"/>
  <c r="G43" i="1"/>
  <c r="G38" i="1"/>
  <c r="G73" i="1"/>
  <c r="G65" i="1"/>
  <c r="G66" i="1"/>
  <c r="G58" i="1"/>
  <c r="G74" i="1"/>
  <c r="F45" i="1"/>
  <c r="F76" i="1"/>
  <c r="F56" i="1"/>
  <c r="F48" i="1"/>
  <c r="F41" i="1"/>
  <c r="F72" i="1"/>
  <c r="F61" i="1"/>
  <c r="F71" i="1"/>
  <c r="F47" i="1"/>
  <c r="F55" i="1"/>
  <c r="H55" i="1" s="1"/>
  <c r="K55" i="1" s="1"/>
  <c r="L55" i="1" s="1"/>
  <c r="F51" i="1"/>
  <c r="F40" i="1"/>
  <c r="F54" i="1"/>
  <c r="F43" i="1"/>
  <c r="F39" i="1"/>
  <c r="F74" i="1"/>
  <c r="H74" i="1" s="1"/>
  <c r="J74" i="1" s="1"/>
  <c r="F70" i="1"/>
  <c r="F59" i="1"/>
  <c r="F65" i="1"/>
  <c r="F60" i="1"/>
  <c r="F67" i="1"/>
  <c r="H67" i="1" s="1"/>
  <c r="J67" i="1" s="1"/>
  <c r="F63" i="1"/>
  <c r="F58" i="1"/>
  <c r="F66" i="1"/>
  <c r="N22" i="1"/>
  <c r="N10" i="1"/>
  <c r="S4" i="1"/>
  <c r="N2" i="1"/>
  <c r="S10" i="1"/>
  <c r="N26" i="1"/>
  <c r="R8" i="1"/>
  <c r="M2" i="1"/>
  <c r="M21" i="1"/>
  <c r="M18" i="1"/>
  <c r="M5" i="1"/>
  <c r="M12" i="1"/>
  <c r="M24" i="1"/>
  <c r="M11" i="1"/>
  <c r="M8" i="1"/>
  <c r="R11" i="1"/>
  <c r="G56" i="1"/>
  <c r="G50" i="1"/>
  <c r="G45" i="1"/>
  <c r="G72" i="1"/>
  <c r="G64" i="1"/>
  <c r="R3" i="1"/>
  <c r="M17" i="1"/>
  <c r="M14" i="1"/>
  <c r="R5" i="1"/>
  <c r="G40" i="1"/>
  <c r="G69" i="1"/>
  <c r="H69" i="1" s="1"/>
  <c r="G61" i="1"/>
  <c r="M23" i="1"/>
  <c r="M20" i="1"/>
  <c r="M7" i="1"/>
  <c r="M4" i="1"/>
  <c r="M13" i="1"/>
  <c r="M10" i="1"/>
  <c r="R7" i="1"/>
  <c r="G71" i="1"/>
  <c r="G63" i="1"/>
  <c r="M26" i="1"/>
  <c r="M19" i="1"/>
  <c r="M16" i="1"/>
  <c r="N12" i="1"/>
  <c r="M3" i="1"/>
  <c r="S6" i="1"/>
  <c r="G37" i="1"/>
  <c r="G39" i="1"/>
  <c r="G76" i="1"/>
  <c r="G68" i="1"/>
  <c r="G60" i="1"/>
  <c r="M25" i="1"/>
  <c r="M22" i="1"/>
  <c r="M9" i="1"/>
  <c r="M6" i="1"/>
  <c r="S2" i="1"/>
  <c r="R9" i="1"/>
  <c r="G54" i="1"/>
  <c r="R2" i="1"/>
  <c r="N25" i="1"/>
  <c r="N23" i="1"/>
  <c r="N21" i="1"/>
  <c r="N19" i="1"/>
  <c r="N17" i="1"/>
  <c r="N15" i="1"/>
  <c r="N13" i="1"/>
  <c r="N11" i="1"/>
  <c r="N9" i="1"/>
  <c r="N7" i="1"/>
  <c r="N5" i="1"/>
  <c r="N3" i="1"/>
  <c r="H68" i="1" l="1"/>
  <c r="J68" i="1" s="1"/>
  <c r="H50" i="1"/>
  <c r="K50" i="1" s="1"/>
  <c r="L50" i="1" s="1"/>
  <c r="H73" i="1"/>
  <c r="J73" i="1" s="1"/>
  <c r="H51" i="1"/>
  <c r="K51" i="1" s="1"/>
  <c r="L51" i="1" s="1"/>
  <c r="H57" i="1"/>
  <c r="K57" i="1" s="1"/>
  <c r="L57" i="1" s="1"/>
  <c r="H53" i="1"/>
  <c r="K53" i="1" s="1"/>
  <c r="L53" i="1" s="1"/>
  <c r="H49" i="1"/>
  <c r="J49" i="1" s="1"/>
  <c r="H38" i="1"/>
  <c r="K38" i="1" s="1"/>
  <c r="L38" i="1" s="1"/>
  <c r="H46" i="1"/>
  <c r="J46" i="1" s="1"/>
  <c r="H56" i="1"/>
  <c r="K56" i="1" s="1"/>
  <c r="L56" i="1" s="1"/>
  <c r="H75" i="1"/>
  <c r="J75" i="1" s="1"/>
  <c r="H64" i="1"/>
  <c r="H40" i="1"/>
  <c r="K40" i="1" s="1"/>
  <c r="L40" i="1" s="1"/>
  <c r="K49" i="1"/>
  <c r="L49" i="1" s="1"/>
  <c r="J44" i="1"/>
  <c r="H61" i="1"/>
  <c r="K61" i="1" s="1"/>
  <c r="L61" i="1" s="1"/>
  <c r="H43" i="1"/>
  <c r="H37" i="1"/>
  <c r="K37" i="1" s="1"/>
  <c r="L37" i="1" s="1"/>
  <c r="H45" i="1"/>
  <c r="K45" i="1" s="1"/>
  <c r="L45" i="1" s="1"/>
  <c r="H41" i="1"/>
  <c r="K41" i="1" s="1"/>
  <c r="L41" i="1" s="1"/>
  <c r="H48" i="1"/>
  <c r="K48" i="1" s="1"/>
  <c r="L48" i="1" s="1"/>
  <c r="H52" i="1"/>
  <c r="K52" i="1" s="1"/>
  <c r="L52" i="1" s="1"/>
  <c r="H59" i="1"/>
  <c r="J59" i="1" s="1"/>
  <c r="H70" i="1"/>
  <c r="K70" i="1" s="1"/>
  <c r="L70" i="1" s="1"/>
  <c r="H42" i="1"/>
  <c r="K42" i="1" s="1"/>
  <c r="L42" i="1" s="1"/>
  <c r="H47" i="1"/>
  <c r="K47" i="1" s="1"/>
  <c r="L47" i="1" s="1"/>
  <c r="H58" i="1"/>
  <c r="J58" i="1" s="1"/>
  <c r="H66" i="1"/>
  <c r="J66" i="1" s="1"/>
  <c r="H39" i="1"/>
  <c r="K39" i="1" s="1"/>
  <c r="L39" i="1" s="1"/>
  <c r="H65" i="1"/>
  <c r="J65" i="1" s="1"/>
  <c r="J55" i="1"/>
  <c r="H60" i="1"/>
  <c r="J60" i="1" s="1"/>
  <c r="H72" i="1"/>
  <c r="J72" i="1" s="1"/>
  <c r="H76" i="1"/>
  <c r="K76" i="1" s="1"/>
  <c r="L76" i="1" s="1"/>
  <c r="H63" i="1"/>
  <c r="K63" i="1" s="1"/>
  <c r="L63" i="1" s="1"/>
  <c r="H71" i="1"/>
  <c r="K71" i="1" s="1"/>
  <c r="L71" i="1" s="1"/>
  <c r="H54" i="1"/>
  <c r="J54" i="1" s="1"/>
  <c r="K62" i="1"/>
  <c r="L62" i="1" s="1"/>
  <c r="K67" i="1"/>
  <c r="L67" i="1" s="1"/>
  <c r="J40" i="1"/>
  <c r="J69" i="1"/>
  <c r="K69" i="1"/>
  <c r="L69" i="1" s="1"/>
  <c r="K74" i="1"/>
  <c r="L74" i="1" s="1"/>
  <c r="J57" i="1"/>
  <c r="K73" i="1" l="1"/>
  <c r="L73" i="1" s="1"/>
  <c r="J53" i="1"/>
  <c r="J50" i="1"/>
  <c r="K68" i="1"/>
  <c r="L68" i="1" s="1"/>
  <c r="J51" i="1"/>
  <c r="J45" i="1"/>
  <c r="J42" i="1"/>
  <c r="K46" i="1"/>
  <c r="L46" i="1" s="1"/>
  <c r="K75" i="1"/>
  <c r="L75" i="1" s="1"/>
  <c r="K54" i="1"/>
  <c r="L54" i="1" s="1"/>
  <c r="J48" i="1"/>
  <c r="J41" i="1"/>
  <c r="J56" i="1"/>
  <c r="J38" i="1"/>
  <c r="J61" i="1"/>
  <c r="J64" i="1"/>
  <c r="K64" i="1"/>
  <c r="L64" i="1" s="1"/>
  <c r="J52" i="1"/>
  <c r="J39" i="1"/>
  <c r="J47" i="1"/>
  <c r="K59" i="1"/>
  <c r="L59" i="1" s="1"/>
  <c r="J37" i="1"/>
  <c r="K43" i="1"/>
  <c r="L43" i="1" s="1"/>
  <c r="J43" i="1"/>
  <c r="K65" i="1"/>
  <c r="L65" i="1" s="1"/>
  <c r="J70" i="1"/>
  <c r="J71" i="1"/>
  <c r="K66" i="1"/>
  <c r="L66" i="1" s="1"/>
  <c r="K58" i="1"/>
  <c r="L58" i="1" s="1"/>
  <c r="K60" i="1"/>
  <c r="L60" i="1" s="1"/>
  <c r="J63" i="1"/>
  <c r="K72" i="1"/>
  <c r="L72" i="1" s="1"/>
  <c r="J76" i="1"/>
</calcChain>
</file>

<file path=xl/sharedStrings.xml><?xml version="1.0" encoding="utf-8"?>
<sst xmlns="http://schemas.openxmlformats.org/spreadsheetml/2006/main" count="35" uniqueCount="30">
  <si>
    <t>ecpm1</t>
  </si>
  <si>
    <t>fill1</t>
  </si>
  <si>
    <t>rcpm</t>
  </si>
  <si>
    <t>ecpm2</t>
  </si>
  <si>
    <t>fill2</t>
  </si>
  <si>
    <t>rcpm2</t>
  </si>
  <si>
    <t>x1</t>
  </si>
  <si>
    <t>r1</t>
  </si>
  <si>
    <t>theta1</t>
  </si>
  <si>
    <t>y1</t>
  </si>
  <si>
    <t>r2</t>
  </si>
  <si>
    <t>theta2</t>
  </si>
  <si>
    <t>x2</t>
  </si>
  <si>
    <t>y2</t>
  </si>
  <si>
    <t>r3</t>
  </si>
  <si>
    <t>theta3</t>
  </si>
  <si>
    <t>x3</t>
  </si>
  <si>
    <t>y3</t>
  </si>
  <si>
    <t>rcpm1</t>
  </si>
  <si>
    <t>allocation1</t>
  </si>
  <si>
    <t>allocation2</t>
  </si>
  <si>
    <t>fill</t>
  </si>
  <si>
    <t>komoona Ecpm</t>
  </si>
  <si>
    <t>client eCPM</t>
  </si>
  <si>
    <t>komoona rCPM</t>
  </si>
  <si>
    <t>client rCPM</t>
  </si>
  <si>
    <t>total rcpm</t>
  </si>
  <si>
    <t>total ecpm</t>
  </si>
  <si>
    <t>chain1</t>
  </si>
  <si>
    <t>chain2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</si>
</sst>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ecpm1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Sheet1!$B$2:$B$26</c:f>
              <c:numCache>
                <c:formatCode>0.00</c:formatCode>
                <c:ptCount val="25"/>
                <c:pt idx="0">
                  <c:v>0.77600000000000002</c:v>
                </c:pt>
                <c:pt idx="1">
                  <c:v>0.42199999999999999</c:v>
                </c:pt>
                <c:pt idx="2">
                  <c:v>0.3013333333333334</c:v>
                </c:pt>
                <c:pt idx="3">
                  <c:v>0.23899999999999999</c:v>
                </c:pt>
                <c:pt idx="4">
                  <c:v>0.2</c:v>
                </c:pt>
                <c:pt idx="5">
                  <c:v>0.17266666666666666</c:v>
                </c:pt>
                <c:pt idx="6">
                  <c:v>0.152</c:v>
                </c:pt>
                <c:pt idx="7">
                  <c:v>0.13549999999999998</c:v>
                </c:pt>
                <c:pt idx="8">
                  <c:v>0.12177777777777778</c:v>
                </c:pt>
                <c:pt idx="9">
                  <c:v>0.11</c:v>
                </c:pt>
                <c:pt idx="10">
                  <c:v>9.9636363636363634E-2</c:v>
                </c:pt>
                <c:pt idx="11">
                  <c:v>9.0333333333333335E-2</c:v>
                </c:pt>
                <c:pt idx="12">
                  <c:v>8.1846153846153832E-2</c:v>
                </c:pt>
                <c:pt idx="13">
                  <c:v>7.3999999999999996E-2</c:v>
                </c:pt>
                <c:pt idx="14">
                  <c:v>6.6666666666666666E-2</c:v>
                </c:pt>
                <c:pt idx="15">
                  <c:v>5.9749999999999991E-2</c:v>
                </c:pt>
                <c:pt idx="16">
                  <c:v>5.3176470588235297E-2</c:v>
                </c:pt>
                <c:pt idx="17">
                  <c:v>4.688888888888889E-2</c:v>
                </c:pt>
                <c:pt idx="18">
                  <c:v>4.0842105263157895E-2</c:v>
                </c:pt>
                <c:pt idx="19">
                  <c:v>3.5000000000000003E-2</c:v>
                </c:pt>
                <c:pt idx="20">
                  <c:v>2.9333333333333329E-2</c:v>
                </c:pt>
                <c:pt idx="21">
                  <c:v>2.3818181818181808E-2</c:v>
                </c:pt>
                <c:pt idx="22">
                  <c:v>1.8434782608695664E-2</c:v>
                </c:pt>
                <c:pt idx="23">
                  <c:v>1.3166666666666669E-2</c:v>
                </c:pt>
                <c:pt idx="24">
                  <c:v>8.0000000000000019E-3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ecpm2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Sheet1!$G$2:$G$11</c:f>
              <c:numCache>
                <c:formatCode>0.00</c:formatCode>
                <c:ptCount val="10"/>
                <c:pt idx="0">
                  <c:v>0.674701778718653</c:v>
                </c:pt>
                <c:pt idx="1">
                  <c:v>0.35000000000000003</c:v>
                </c:pt>
                <c:pt idx="2">
                  <c:v>0.22490059290621769</c:v>
                </c:pt>
                <c:pt idx="3">
                  <c:v>0.15711145618000166</c:v>
                </c:pt>
                <c:pt idx="4">
                  <c:v>0.11370931723975206</c:v>
                </c:pt>
                <c:pt idx="5">
                  <c:v>8.2935704958203973E-2</c:v>
                </c:pt>
                <c:pt idx="6">
                  <c:v>5.9593898217911591E-2</c:v>
                </c:pt>
                <c:pt idx="7">
                  <c:v>4.1024199845510985E-2</c:v>
                </c:pt>
                <c:pt idx="8">
                  <c:v>2.5718931682324198E-2</c:v>
                </c:pt>
                <c:pt idx="9">
                  <c:v>1.2756659776005388E-2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04480"/>
        <c:axId val="1934107200"/>
      </c:scatterChart>
      <c:valAx>
        <c:axId val="19341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7200"/>
        <c:crosses val="autoZero"/>
        <c:crossBetween val="midCat"/>
      </c:valAx>
      <c:valAx>
        <c:axId val="19341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Sheet1!$M$2:$M$26</c:f>
              <c:numCache>
                <c:formatCode>0.000</c:formatCode>
                <c:ptCount val="25"/>
                <c:pt idx="0">
                  <c:v>6.3073290702166482E-2</c:v>
                </c:pt>
                <c:pt idx="1">
                  <c:v>0.18131916611323803</c:v>
                </c:pt>
                <c:pt idx="2">
                  <c:v>0.28605565891972839</c:v>
                </c:pt>
                <c:pt idx="3">
                  <c:v>0.38840782690362974</c:v>
                </c:pt>
                <c:pt idx="4">
                  <c:v>0.4898979485566356</c:v>
                </c:pt>
                <c:pt idx="5">
                  <c:v>0.59098818939129405</c:v>
                </c:pt>
                <c:pt idx="6">
                  <c:v>0.69186634547432635</c:v>
                </c:pt>
                <c:pt idx="7">
                  <c:v>0.79262187706371068</c:v>
                </c:pt>
                <c:pt idx="8">
                  <c:v>0.89330165117948823</c:v>
                </c:pt>
                <c:pt idx="9">
                  <c:v>0.99393158718294083</c:v>
                </c:pt>
                <c:pt idx="10">
                  <c:v>1.0945263085006227</c:v>
                </c:pt>
                <c:pt idx="11">
                  <c:v>1.1950939042602466</c:v>
                </c:pt>
                <c:pt idx="12">
                  <c:v>1.2956384680920832</c:v>
                </c:pt>
                <c:pt idx="13">
                  <c:v>1.396161537931768</c:v>
                </c:pt>
                <c:pt idx="14">
                  <c:v>1.4966629547095767</c:v>
                </c:pt>
                <c:pt idx="15">
                  <c:v>1.5971413963704029</c:v>
                </c:pt>
                <c:pt idx="16">
                  <c:v>1.6975947219522096</c:v>
                </c:pt>
                <c:pt idx="17">
                  <c:v>1.7980202001089975</c:v>
                </c:pt>
                <c:pt idx="18">
                  <c:v>1.8984146649243943</c:v>
                </c:pt>
                <c:pt idx="19">
                  <c:v>1.9987746246137907</c:v>
                </c:pt>
                <c:pt idx="20">
                  <c:v>2.0990963389039581</c:v>
                </c:pt>
                <c:pt idx="21">
                  <c:v>2.1993758751063903</c:v>
                </c:pt>
                <c:pt idx="22">
                  <c:v>2.2996091493990884</c:v>
                </c:pt>
                <c:pt idx="23">
                  <c:v>2.3997919576496627</c:v>
                </c:pt>
                <c:pt idx="24">
                  <c:v>2.499919998719959</c:v>
                </c:pt>
              </c:numCache>
            </c:numRef>
          </c:xVal>
          <c:yVal>
            <c:numRef>
              <c:f>Sheet1!$N$2:$N$26</c:f>
              <c:numCache>
                <c:formatCode>0.000</c:formatCode>
                <c:ptCount val="25"/>
                <c:pt idx="0">
                  <c:v>7.7600000000000002E-2</c:v>
                </c:pt>
                <c:pt idx="1">
                  <c:v>8.4400000000000003E-2</c:v>
                </c:pt>
                <c:pt idx="2">
                  <c:v>9.0400000000000036E-2</c:v>
                </c:pt>
                <c:pt idx="3">
                  <c:v>9.5600000000000004E-2</c:v>
                </c:pt>
                <c:pt idx="4">
                  <c:v>0.10000000000000002</c:v>
                </c:pt>
                <c:pt idx="5">
                  <c:v>0.1036</c:v>
                </c:pt>
                <c:pt idx="6">
                  <c:v>0.10639999999999999</c:v>
                </c:pt>
                <c:pt idx="7">
                  <c:v>0.10839999999999997</c:v>
                </c:pt>
                <c:pt idx="8">
                  <c:v>0.1096</c:v>
                </c:pt>
                <c:pt idx="9">
                  <c:v>0.11</c:v>
                </c:pt>
                <c:pt idx="10">
                  <c:v>0.1096</c:v>
                </c:pt>
                <c:pt idx="11">
                  <c:v>0.1084</c:v>
                </c:pt>
                <c:pt idx="12">
                  <c:v>0.10639999999999998</c:v>
                </c:pt>
                <c:pt idx="13">
                  <c:v>0.10359999999999998</c:v>
                </c:pt>
                <c:pt idx="14">
                  <c:v>0.1</c:v>
                </c:pt>
                <c:pt idx="15">
                  <c:v>9.5600000000000004E-2</c:v>
                </c:pt>
                <c:pt idx="16">
                  <c:v>9.0400000000000008E-2</c:v>
                </c:pt>
                <c:pt idx="17">
                  <c:v>8.4400000000000003E-2</c:v>
                </c:pt>
                <c:pt idx="18">
                  <c:v>7.7600000000000002E-2</c:v>
                </c:pt>
                <c:pt idx="19">
                  <c:v>7.0000000000000007E-2</c:v>
                </c:pt>
                <c:pt idx="20">
                  <c:v>6.1599999999999995E-2</c:v>
                </c:pt>
                <c:pt idx="21">
                  <c:v>5.2399999999999981E-2</c:v>
                </c:pt>
                <c:pt idx="22">
                  <c:v>4.2400000000000021E-2</c:v>
                </c:pt>
                <c:pt idx="23">
                  <c:v>3.1599999999999996E-2</c:v>
                </c:pt>
                <c:pt idx="24">
                  <c:v>2.0000000000000004E-2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Sheet1!$R$2:$R$11</c:f>
              <c:numCache>
                <c:formatCode>0.000</c:formatCode>
                <c:ptCount val="10"/>
                <c:pt idx="0">
                  <c:v>7.3809044824729025E-2</c:v>
                </c:pt>
                <c:pt idx="1">
                  <c:v>0.18734993995195195</c:v>
                </c:pt>
                <c:pt idx="2">
                  <c:v>0.29231451400493075</c:v>
                </c:pt>
                <c:pt idx="3">
                  <c:v>0.39503235114851026</c:v>
                </c:pt>
                <c:pt idx="4">
                  <c:v>0.49675703094492518</c:v>
                </c:pt>
                <c:pt idx="5">
                  <c:v>0.59793294003885655</c:v>
                </c:pt>
                <c:pt idx="6">
                  <c:v>0.69875589298026286</c:v>
                </c:pt>
                <c:pt idx="7">
                  <c:v>0.79932652252837377</c:v>
                </c:pt>
                <c:pt idx="8">
                  <c:v>0.89970229221005504</c:v>
                </c:pt>
                <c:pt idx="9">
                  <c:v>0.99991863050518226</c:v>
                </c:pt>
              </c:numCache>
            </c:numRef>
          </c:xVal>
          <c:yVal>
            <c:numRef>
              <c:f>Sheet1!$S$2:$S$11</c:f>
              <c:numCache>
                <c:formatCode>0.000</c:formatCode>
                <c:ptCount val="10"/>
                <c:pt idx="0">
                  <c:v>6.7470177871865308E-2</c:v>
                </c:pt>
                <c:pt idx="1">
                  <c:v>7.0000000000000007E-2</c:v>
                </c:pt>
                <c:pt idx="2">
                  <c:v>6.7470177871865294E-2</c:v>
                </c:pt>
                <c:pt idx="3">
                  <c:v>6.2844582472000671E-2</c:v>
                </c:pt>
                <c:pt idx="4">
                  <c:v>5.6854658619876028E-2</c:v>
                </c:pt>
                <c:pt idx="5">
                  <c:v>4.9761422974922392E-2</c:v>
                </c:pt>
                <c:pt idx="6">
                  <c:v>4.1715728752538116E-2</c:v>
                </c:pt>
                <c:pt idx="7">
                  <c:v>3.2819359876408792E-2</c:v>
                </c:pt>
                <c:pt idx="8">
                  <c:v>2.3147038514091778E-2</c:v>
                </c:pt>
                <c:pt idx="9">
                  <c:v>1.2756659776005388E-2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Sheet1!$W$2:$W$19</c:f>
              <c:numCache>
                <c:formatCode>0.000</c:formatCode>
                <c:ptCount val="18"/>
                <c:pt idx="0">
                  <c:v>0.74991562658201938</c:v>
                </c:pt>
                <c:pt idx="1">
                  <c:v>0.7496625253117406</c:v>
                </c:pt>
                <c:pt idx="2">
                  <c:v>0.74924075313588179</c:v>
                </c:pt>
                <c:pt idx="3">
                  <c:v>0.74865040495140311</c:v>
                </c:pt>
                <c:pt idx="4">
                  <c:v>0.74789161358415557</c:v>
                </c:pt>
                <c:pt idx="5">
                  <c:v>0.74696454975899573</c:v>
                </c:pt>
                <c:pt idx="6">
                  <c:v>0.74586942206137308</c:v>
                </c:pt>
                <c:pt idx="7">
                  <c:v>0.74460647689039972</c:v>
                </c:pt>
                <c:pt idx="8">
                  <c:v>0.74317599840341098</c:v>
                </c:pt>
                <c:pt idx="9">
                  <c:v>0.74157830845203165</c:v>
                </c:pt>
                <c:pt idx="10">
                  <c:v>0.73981376650976083</c:v>
                </c:pt>
                <c:pt idx="11">
                  <c:v>0.73788276959109111</c:v>
                </c:pt>
                <c:pt idx="12">
                  <c:v>0.73578575216218289</c:v>
                </c:pt>
                <c:pt idx="13">
                  <c:v>0.73352318604311118</c:v>
                </c:pt>
                <c:pt idx="14">
                  <c:v>0.73109558030170751</c:v>
                </c:pt>
                <c:pt idx="15">
                  <c:v>0.7285034811390223</c:v>
                </c:pt>
                <c:pt idx="16">
                  <c:v>0.72574747176643162</c:v>
                </c:pt>
                <c:pt idx="17">
                  <c:v>0.72282817227441787</c:v>
                </c:pt>
              </c:numCache>
            </c:numRef>
          </c:xVal>
          <c:yVal>
            <c:numRef>
              <c:f>Sheet1!$X$2:$X$19</c:f>
              <c:numCache>
                <c:formatCode>0.000</c:formatCode>
                <c:ptCount val="18"/>
                <c:pt idx="0">
                  <c:v>1.1249578129746068E-2</c:v>
                </c:pt>
                <c:pt idx="1">
                  <c:v>2.2496625151871744E-2</c:v>
                </c:pt>
                <c:pt idx="2">
                  <c:v>3.3738610528245172E-2</c:v>
                </c:pt>
                <c:pt idx="3">
                  <c:v>4.4973004859583443E-2</c:v>
                </c:pt>
                <c:pt idx="4">
                  <c:v>5.6197280454556756E-2</c:v>
                </c:pt>
                <c:pt idx="5">
                  <c:v>6.7408911898508284E-2</c:v>
                </c:pt>
                <c:pt idx="6">
                  <c:v>7.8605376621661865E-2</c:v>
                </c:pt>
                <c:pt idx="7">
                  <c:v>8.9784155466689525E-2</c:v>
                </c:pt>
                <c:pt idx="8">
                  <c:v>0.10094273325551123</c:v>
                </c:pt>
                <c:pt idx="9">
                  <c:v>0.11207859935519941</c:v>
                </c:pt>
                <c:pt idx="10">
                  <c:v>0.12318924824286073</c:v>
                </c:pt>
                <c:pt idx="11">
                  <c:v>0.13427218006936814</c:v>
                </c:pt>
                <c:pt idx="12">
                  <c:v>0.14532490122181646</c:v>
                </c:pt>
                <c:pt idx="13">
                  <c:v>0.15634492488457466</c:v>
                </c:pt>
                <c:pt idx="14">
                  <c:v>0.16732977159880907</c:v>
                </c:pt>
                <c:pt idx="15">
                  <c:v>0.17827696982035093</c:v>
                </c:pt>
                <c:pt idx="16">
                  <c:v>0.18918405647578354</c:v>
                </c:pt>
                <c:pt idx="17">
                  <c:v>0.20004857751662336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00128"/>
        <c:axId val="1934106112"/>
      </c:scatterChart>
      <c:valAx>
        <c:axId val="19341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6112"/>
        <c:crosses val="autoZero"/>
        <c:crossBetween val="midCat"/>
      </c:valAx>
      <c:valAx>
        <c:axId val="19341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komoona rCPM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Sheet1!$E$37:$E$76</c:f>
              <c:numCache>
                <c:formatCode>General</c:formatCode>
                <c:ptCount val="4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0.44999999999999996</c:v>
                </c:pt>
                <c:pt idx="12">
                  <c:v>0.4</c:v>
                </c:pt>
                <c:pt idx="13">
                  <c:v>0.35</c:v>
                </c:pt>
                <c:pt idx="14">
                  <c:v>0.30000000000000004</c:v>
                </c:pt>
                <c:pt idx="15">
                  <c:v>0.25</c:v>
                </c:pt>
                <c:pt idx="16">
                  <c:v>0.24</c:v>
                </c:pt>
                <c:pt idx="17">
                  <c:v>0.22999999999999998</c:v>
                </c:pt>
                <c:pt idx="18">
                  <c:v>0.21999999999999997</c:v>
                </c:pt>
                <c:pt idx="19">
                  <c:v>0.20999999999999996</c:v>
                </c:pt>
                <c:pt idx="20">
                  <c:v>0.19999999999999996</c:v>
                </c:pt>
                <c:pt idx="21">
                  <c:v>0.18999999999999995</c:v>
                </c:pt>
                <c:pt idx="22">
                  <c:v>0.18000000000000005</c:v>
                </c:pt>
                <c:pt idx="23">
                  <c:v>0.17000000000000004</c:v>
                </c:pt>
                <c:pt idx="24">
                  <c:v>0.16000000000000003</c:v>
                </c:pt>
                <c:pt idx="25">
                  <c:v>0.15000000000000002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0.12</c:v>
                </c:pt>
                <c:pt idx="29">
                  <c:v>0.10999999999999999</c:v>
                </c:pt>
                <c:pt idx="30">
                  <c:v>9.9999999999999978E-2</c:v>
                </c:pt>
                <c:pt idx="31">
                  <c:v>8.9999999999999969E-2</c:v>
                </c:pt>
                <c:pt idx="32">
                  <c:v>7.999999999999996E-2</c:v>
                </c:pt>
                <c:pt idx="33">
                  <c:v>6.9999999999999951E-2</c:v>
                </c:pt>
                <c:pt idx="34">
                  <c:v>6.0000000000000053E-2</c:v>
                </c:pt>
                <c:pt idx="35">
                  <c:v>5.0000000000000044E-2</c:v>
                </c:pt>
                <c:pt idx="36">
                  <c:v>4.0000000000000036E-2</c:v>
                </c:pt>
                <c:pt idx="37">
                  <c:v>3.0000000000000027E-2</c:v>
                </c:pt>
                <c:pt idx="38">
                  <c:v>2.0000000000000018E-2</c:v>
                </c:pt>
                <c:pt idx="39">
                  <c:v>1.0000000000000009E-2</c:v>
                </c:pt>
              </c:numCache>
            </c:numRef>
          </c:xVal>
          <c:yVal>
            <c:numRef>
              <c:f>Sheet1!$J$37:$J$76</c:f>
              <c:numCache>
                <c:formatCode>0.000</c:formatCode>
                <c:ptCount val="40"/>
                <c:pt idx="0">
                  <c:v>-5.4989009663000576E-2</c:v>
                </c:pt>
                <c:pt idx="1">
                  <c:v>-4.9988789949081319E-2</c:v>
                </c:pt>
                <c:pt idx="2">
                  <c:v>-4.4988570235162048E-2</c:v>
                </c:pt>
                <c:pt idx="3">
                  <c:v>-3.9988350521242791E-2</c:v>
                </c:pt>
                <c:pt idx="4">
                  <c:v>-3.4988130807323548E-2</c:v>
                </c:pt>
                <c:pt idx="5">
                  <c:v>-2.9987911093404276E-2</c:v>
                </c:pt>
                <c:pt idx="6">
                  <c:v>-2.4987691379485005E-2</c:v>
                </c:pt>
                <c:pt idx="7">
                  <c:v>-1.9987471665565772E-2</c:v>
                </c:pt>
                <c:pt idx="8">
                  <c:v>-1.4987251951646487E-2</c:v>
                </c:pt>
                <c:pt idx="9">
                  <c:v>-9.9870322377272457E-3</c:v>
                </c:pt>
                <c:pt idx="10">
                  <c:v>-4.986812523807985E-3</c:v>
                </c:pt>
                <c:pt idx="11">
                  <c:v>1.3407190111288588E-5</c:v>
                </c:pt>
                <c:pt idx="12">
                  <c:v>5.0136269040305433E-3</c:v>
                </c:pt>
                <c:pt idx="13">
                  <c:v>9.1155603865200243E-3</c:v>
                </c:pt>
                <c:pt idx="14">
                  <c:v>9.3333374741600191E-3</c:v>
                </c:pt>
                <c:pt idx="15">
                  <c:v>9.5511145618000174E-3</c:v>
                </c:pt>
                <c:pt idx="16">
                  <c:v>9.5946699793280146E-3</c:v>
                </c:pt>
                <c:pt idx="17">
                  <c:v>9.6382253968560153E-3</c:v>
                </c:pt>
                <c:pt idx="18">
                  <c:v>9.6817808143840143E-3</c:v>
                </c:pt>
                <c:pt idx="19">
                  <c:v>9.725336231912015E-3</c:v>
                </c:pt>
                <c:pt idx="20">
                  <c:v>9.768891649440014E-3</c:v>
                </c:pt>
                <c:pt idx="21">
                  <c:v>9.8124470669680147E-3</c:v>
                </c:pt>
                <c:pt idx="22">
                  <c:v>9.8560024844960119E-3</c:v>
                </c:pt>
                <c:pt idx="23">
                  <c:v>9.8995579020240108E-3</c:v>
                </c:pt>
                <c:pt idx="24">
                  <c:v>9.9431133195520098E-3</c:v>
                </c:pt>
                <c:pt idx="25">
                  <c:v>9.9866687370800088E-3</c:v>
                </c:pt>
                <c:pt idx="26" formatCode="0.0000">
                  <c:v>1.0030224154608008E-2</c:v>
                </c:pt>
                <c:pt idx="27" formatCode="0.0000">
                  <c:v>1.0073779572136008E-2</c:v>
                </c:pt>
                <c:pt idx="28" formatCode="0.0000">
                  <c:v>1.0117334989664009E-2</c:v>
                </c:pt>
                <c:pt idx="29" formatCode="0.0000">
                  <c:v>1.0160890407192008E-2</c:v>
                </c:pt>
                <c:pt idx="30" formatCode="0.0000">
                  <c:v>1.0204445824720007E-2</c:v>
                </c:pt>
                <c:pt idx="31" formatCode="0.0000">
                  <c:v>1.0248001242248004E-2</c:v>
                </c:pt>
                <c:pt idx="32">
                  <c:v>1.0291556659776005E-2</c:v>
                </c:pt>
                <c:pt idx="33">
                  <c:v>1.0335112077304004E-2</c:v>
                </c:pt>
                <c:pt idx="34">
                  <c:v>1.0378667494832005E-2</c:v>
                </c:pt>
                <c:pt idx="35">
                  <c:v>1.0422222912360002E-2</c:v>
                </c:pt>
                <c:pt idx="36">
                  <c:v>1.0465778329888001E-2</c:v>
                </c:pt>
                <c:pt idx="37">
                  <c:v>1.0509333747416002E-2</c:v>
                </c:pt>
                <c:pt idx="38">
                  <c:v>1.0552889164944E-2</c:v>
                </c:pt>
                <c:pt idx="39">
                  <c:v>1.0596444582472003E-2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13728"/>
        <c:axId val="1934103392"/>
      </c:scatterChart>
      <c:valAx>
        <c:axId val="19341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03392"/>
        <c:crosses val="autoZero"/>
        <c:crossBetween val="midCat"/>
      </c:valAx>
      <c:valAx>
        <c:axId val="19341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12</xdr:row>
      <xdr:rowOff>7620</xdr:rowOff>
    </xdr:from>
    <xdr:to>
      <xdr:col>9</xdr:col>
      <xdr:colOff>365760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388620</xdr:colOff>
      <xdr:row>16</xdr:row>
      <xdr:rowOff>144780</xdr:rowOff>
    </xdr:from>
    <xdr:to>
      <xdr:col>22</xdr:col>
      <xdr:colOff>83820</xdr:colOff>
      <xdr:row>31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502920</xdr:colOff>
      <xdr:row>33</xdr:row>
      <xdr:rowOff>99060</xdr:rowOff>
    </xdr:from>
    <xdr:to>
      <xdr:col>20</xdr:col>
      <xdr:colOff>198120</xdr:colOff>
      <xdr:row>47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abSelected="1" topLeftCell="A28" workbookViewId="0">
      <selection activeCell="I58" sqref="I58"/>
    </sheetView>
  </sheetViews>
  <sheetFormatPr defaultRowHeight="14.4" x14ac:dyDescent="0.3"/>
  <cols>
    <col min="12" max="12" width="10.33203125" bestFit="1" customWidth="1"/>
  </cols>
  <sheetData>
    <row r="1" spans="1:24" x14ac:dyDescent="0.3">
      <c r="B1" t="s">
        <v>1</v>
      </c>
      <c r="C1" t="s">
        <v>2</v>
      </c>
      <c r="D1" t="s">
        <v>0</v>
      </c>
      <c r="G1" t="s">
        <v>4</v>
      </c>
      <c r="H1" t="s">
        <v>5</v>
      </c>
      <c r="I1" t="s">
        <v>3</v>
      </c>
      <c r="K1" t="s">
        <v>7</v>
      </c>
      <c r="L1" t="s">
        <v>8</v>
      </c>
      <c r="M1" t="s">
        <v>6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3">
      <c r="A2">
        <v>1</v>
      </c>
      <c r="B2" s="2">
        <f t="shared" ref="B2:B26" si="0">C2/D2</f>
        <v>0.77600000000000002</v>
      </c>
      <c r="C2" s="1">
        <f t="shared" ref="C2:C26" si="1">-(0.04*(D2-1)^2)+0.11</f>
        <v>7.7600000000000002E-2</v>
      </c>
      <c r="D2">
        <v>0.1</v>
      </c>
      <c r="F2">
        <v>1</v>
      </c>
      <c r="G2" s="2">
        <f t="shared" ref="G2:G11" si="2">H2/I2</f>
        <v>0.674701778718653</v>
      </c>
      <c r="H2" s="1">
        <f t="shared" ref="H2:H11" si="3">-(0.08*ABS(I2-0.2)^1.5)+0.07</f>
        <v>6.7470177871865308E-2</v>
      </c>
      <c r="I2">
        <v>0.1</v>
      </c>
      <c r="K2">
        <f>D2</f>
        <v>0.1</v>
      </c>
      <c r="L2" s="1">
        <f>ASIN(B2)</f>
        <v>0.88829900951892482</v>
      </c>
      <c r="M2" s="1">
        <f>K2*COS(L2)</f>
        <v>6.3073290702166482E-2</v>
      </c>
      <c r="N2" s="1">
        <f>K2*SIN(L2)</f>
        <v>7.7600000000000002E-2</v>
      </c>
      <c r="P2">
        <f>I2</f>
        <v>0.1</v>
      </c>
      <c r="Q2" s="1">
        <f>ASIN(G2)</f>
        <v>0.74056058319066709</v>
      </c>
      <c r="R2" s="1">
        <f>P2*COS(Q2)</f>
        <v>7.3809044824729025E-2</v>
      </c>
      <c r="S2" s="1">
        <f>P2*SIN(Q2)</f>
        <v>6.7470177871865308E-2</v>
      </c>
      <c r="U2">
        <v>0.75</v>
      </c>
      <c r="V2">
        <v>1.4999999999999999E-2</v>
      </c>
      <c r="W2" s="1">
        <f>U2*COS(V2)</f>
        <v>0.74991562658201938</v>
      </c>
      <c r="X2" s="1">
        <f>U2*SIN(V2)</f>
        <v>1.1249578129746068E-2</v>
      </c>
    </row>
    <row r="3" spans="1:24" x14ac:dyDescent="0.3">
      <c r="A3">
        <v>2</v>
      </c>
      <c r="B3" s="2">
        <f t="shared" si="0"/>
        <v>0.42199999999999999</v>
      </c>
      <c r="C3" s="1">
        <f t="shared" si="1"/>
        <v>8.4400000000000003E-2</v>
      </c>
      <c r="D3">
        <v>0.2</v>
      </c>
      <c r="F3">
        <v>2</v>
      </c>
      <c r="G3" s="2">
        <f t="shared" si="2"/>
        <v>0.35000000000000003</v>
      </c>
      <c r="H3" s="1">
        <f t="shared" si="3"/>
        <v>7.0000000000000007E-2</v>
      </c>
      <c r="I3">
        <v>0.2</v>
      </c>
      <c r="K3">
        <f t="shared" ref="K3:K26" si="4">D3</f>
        <v>0.2</v>
      </c>
      <c r="L3" s="1">
        <f t="shared" ref="L3:L26" si="5">ASIN(B3)</f>
        <v>0.43565024505991484</v>
      </c>
      <c r="M3" s="1">
        <f t="shared" ref="M3:M26" si="6">K3*COS(L3)</f>
        <v>0.18131916611323803</v>
      </c>
      <c r="N3" s="1">
        <f t="shared" ref="N3:N26" si="7">K3*SIN(L3)</f>
        <v>8.4400000000000003E-2</v>
      </c>
      <c r="P3">
        <f t="shared" ref="P3:P11" si="8">I3</f>
        <v>0.2</v>
      </c>
      <c r="Q3" s="1">
        <f t="shared" ref="Q3:Q11" si="9">ASIN(G3)</f>
        <v>0.35757110364551031</v>
      </c>
      <c r="R3" s="1">
        <f t="shared" ref="R3:R11" si="10">P3*COS(Q3)</f>
        <v>0.18734993995195195</v>
      </c>
      <c r="S3" s="1">
        <f t="shared" ref="S3:S11" si="11">P3*SIN(Q3)</f>
        <v>7.0000000000000007E-2</v>
      </c>
      <c r="U3">
        <v>0.75</v>
      </c>
      <c r="V3">
        <v>0.03</v>
      </c>
      <c r="W3" s="1">
        <f t="shared" ref="W3:W19" si="12">U3*COS(V3)</f>
        <v>0.7496625253117406</v>
      </c>
      <c r="X3" s="1">
        <f t="shared" ref="X3:X19" si="13">U3*SIN(V3)</f>
        <v>2.2496625151871744E-2</v>
      </c>
    </row>
    <row r="4" spans="1:24" x14ac:dyDescent="0.3">
      <c r="A4">
        <v>3</v>
      </c>
      <c r="B4" s="2">
        <f t="shared" si="0"/>
        <v>0.3013333333333334</v>
      </c>
      <c r="C4" s="1">
        <f t="shared" si="1"/>
        <v>9.0400000000000008E-2</v>
      </c>
      <c r="D4">
        <v>0.3</v>
      </c>
      <c r="F4">
        <v>3</v>
      </c>
      <c r="G4" s="2">
        <f t="shared" si="2"/>
        <v>0.22490059290621769</v>
      </c>
      <c r="H4" s="1">
        <f t="shared" si="3"/>
        <v>6.7470177871865308E-2</v>
      </c>
      <c r="I4">
        <v>0.3</v>
      </c>
      <c r="K4">
        <f t="shared" si="4"/>
        <v>0.3</v>
      </c>
      <c r="L4" s="1">
        <f t="shared" si="5"/>
        <v>0.30609067491137198</v>
      </c>
      <c r="M4" s="1">
        <f t="shared" si="6"/>
        <v>0.28605565891972839</v>
      </c>
      <c r="N4" s="1">
        <f t="shared" si="7"/>
        <v>9.0400000000000036E-2</v>
      </c>
      <c r="P4">
        <f t="shared" si="8"/>
        <v>0.3</v>
      </c>
      <c r="Q4" s="1">
        <f t="shared" si="9"/>
        <v>0.22684101428809661</v>
      </c>
      <c r="R4" s="1">
        <f t="shared" si="10"/>
        <v>0.29231451400493075</v>
      </c>
      <c r="S4" s="1">
        <f t="shared" si="11"/>
        <v>6.7470177871865294E-2</v>
      </c>
      <c r="U4">
        <v>0.75</v>
      </c>
      <c r="V4">
        <v>4.4999999999999998E-2</v>
      </c>
      <c r="W4" s="1">
        <f t="shared" si="12"/>
        <v>0.74924075313588179</v>
      </c>
      <c r="X4" s="1">
        <f t="shared" si="13"/>
        <v>3.3738610528245172E-2</v>
      </c>
    </row>
    <row r="5" spans="1:24" x14ac:dyDescent="0.3">
      <c r="A5">
        <v>4</v>
      </c>
      <c r="B5" s="2">
        <f t="shared" si="0"/>
        <v>0.23899999999999999</v>
      </c>
      <c r="C5" s="1">
        <f t="shared" si="1"/>
        <v>9.5600000000000004E-2</v>
      </c>
      <c r="D5">
        <v>0.4</v>
      </c>
      <c r="F5">
        <v>4</v>
      </c>
      <c r="G5" s="2">
        <f t="shared" si="2"/>
        <v>0.15711145618000166</v>
      </c>
      <c r="H5" s="1">
        <f t="shared" si="3"/>
        <v>6.2844582472000671E-2</v>
      </c>
      <c r="I5">
        <v>0.4</v>
      </c>
      <c r="K5">
        <f t="shared" si="4"/>
        <v>0.4</v>
      </c>
      <c r="L5" s="1">
        <f t="shared" si="5"/>
        <v>0.24133587493733863</v>
      </c>
      <c r="M5" s="1">
        <f t="shared" si="6"/>
        <v>0.38840782690362974</v>
      </c>
      <c r="N5" s="1">
        <f t="shared" si="7"/>
        <v>9.5600000000000004E-2</v>
      </c>
      <c r="P5">
        <f t="shared" si="8"/>
        <v>0.4</v>
      </c>
      <c r="Q5" s="1">
        <f t="shared" si="9"/>
        <v>0.15776509986232615</v>
      </c>
      <c r="R5" s="1">
        <f t="shared" si="10"/>
        <v>0.39503235114851026</v>
      </c>
      <c r="S5" s="1">
        <f t="shared" si="11"/>
        <v>6.2844582472000671E-2</v>
      </c>
      <c r="U5">
        <v>0.75</v>
      </c>
      <c r="V5">
        <v>0.06</v>
      </c>
      <c r="W5" s="1">
        <f t="shared" si="12"/>
        <v>0.74865040495140311</v>
      </c>
      <c r="X5" s="1">
        <f t="shared" si="13"/>
        <v>4.4973004859583443E-2</v>
      </c>
    </row>
    <row r="6" spans="1:24" x14ac:dyDescent="0.3">
      <c r="A6">
        <v>5</v>
      </c>
      <c r="B6" s="2">
        <f t="shared" si="0"/>
        <v>0.2</v>
      </c>
      <c r="C6" s="1">
        <f t="shared" si="1"/>
        <v>0.1</v>
      </c>
      <c r="D6">
        <v>0.5</v>
      </c>
      <c r="F6">
        <v>5</v>
      </c>
      <c r="G6" s="2">
        <f t="shared" si="2"/>
        <v>0.11370931723975206</v>
      </c>
      <c r="H6" s="1">
        <f t="shared" si="3"/>
        <v>5.6854658619876028E-2</v>
      </c>
      <c r="I6">
        <v>0.5</v>
      </c>
      <c r="K6">
        <f t="shared" si="4"/>
        <v>0.5</v>
      </c>
      <c r="L6" s="1">
        <f t="shared" si="5"/>
        <v>0.20135792079033082</v>
      </c>
      <c r="M6" s="1">
        <f t="shared" si="6"/>
        <v>0.4898979485566356</v>
      </c>
      <c r="N6" s="1">
        <f t="shared" si="7"/>
        <v>0.10000000000000002</v>
      </c>
      <c r="P6">
        <f t="shared" si="8"/>
        <v>0.5</v>
      </c>
      <c r="Q6" s="1">
        <f t="shared" si="9"/>
        <v>0.11395579400974122</v>
      </c>
      <c r="R6" s="1">
        <f t="shared" si="10"/>
        <v>0.49675703094492518</v>
      </c>
      <c r="S6" s="1">
        <f t="shared" si="11"/>
        <v>5.6854658619876028E-2</v>
      </c>
      <c r="U6">
        <v>0.75</v>
      </c>
      <c r="V6">
        <v>7.4999999999999997E-2</v>
      </c>
      <c r="W6" s="1">
        <f t="shared" si="12"/>
        <v>0.74789161358415557</v>
      </c>
      <c r="X6" s="1">
        <f t="shared" si="13"/>
        <v>5.6197280454556756E-2</v>
      </c>
    </row>
    <row r="7" spans="1:24" x14ac:dyDescent="0.3">
      <c r="A7">
        <v>6</v>
      </c>
      <c r="B7" s="2">
        <f t="shared" si="0"/>
        <v>0.17266666666666666</v>
      </c>
      <c r="C7" s="1">
        <f t="shared" si="1"/>
        <v>0.1036</v>
      </c>
      <c r="D7">
        <v>0.6</v>
      </c>
      <c r="F7">
        <v>6</v>
      </c>
      <c r="G7" s="2">
        <f t="shared" si="2"/>
        <v>8.2935704958203973E-2</v>
      </c>
      <c r="H7" s="1">
        <f t="shared" si="3"/>
        <v>4.9761422974922379E-2</v>
      </c>
      <c r="I7">
        <v>0.6</v>
      </c>
      <c r="K7">
        <f t="shared" si="4"/>
        <v>0.6</v>
      </c>
      <c r="L7" s="1">
        <f t="shared" si="5"/>
        <v>0.17353636020379098</v>
      </c>
      <c r="M7" s="1">
        <f t="shared" si="6"/>
        <v>0.59098818939129405</v>
      </c>
      <c r="N7" s="1">
        <f t="shared" si="7"/>
        <v>0.1036</v>
      </c>
      <c r="P7">
        <f t="shared" si="8"/>
        <v>0.6</v>
      </c>
      <c r="Q7" s="1">
        <f t="shared" si="9"/>
        <v>8.3031076994891512E-2</v>
      </c>
      <c r="R7" s="1">
        <f t="shared" si="10"/>
        <v>0.59793294003885655</v>
      </c>
      <c r="S7" s="1">
        <f t="shared" si="11"/>
        <v>4.9761422974922392E-2</v>
      </c>
      <c r="U7">
        <v>0.75</v>
      </c>
      <c r="V7">
        <v>0.09</v>
      </c>
      <c r="W7" s="1">
        <f t="shared" si="12"/>
        <v>0.74696454975899573</v>
      </c>
      <c r="X7" s="1">
        <f t="shared" si="13"/>
        <v>6.7408911898508284E-2</v>
      </c>
    </row>
    <row r="8" spans="1:24" x14ac:dyDescent="0.3">
      <c r="A8">
        <v>7</v>
      </c>
      <c r="B8" s="2">
        <f t="shared" si="0"/>
        <v>0.152</v>
      </c>
      <c r="C8" s="1">
        <f t="shared" si="1"/>
        <v>0.10639999999999999</v>
      </c>
      <c r="D8">
        <v>0.7</v>
      </c>
      <c r="F8">
        <v>7</v>
      </c>
      <c r="G8" s="2">
        <f t="shared" si="2"/>
        <v>5.9593898217911591E-2</v>
      </c>
      <c r="H8" s="1">
        <f t="shared" si="3"/>
        <v>4.1715728752538109E-2</v>
      </c>
      <c r="I8">
        <v>0.7</v>
      </c>
      <c r="K8">
        <f t="shared" si="4"/>
        <v>0.7</v>
      </c>
      <c r="L8" s="1">
        <f t="shared" si="5"/>
        <v>0.15259147161971165</v>
      </c>
      <c r="M8" s="1">
        <f t="shared" si="6"/>
        <v>0.69186634547432635</v>
      </c>
      <c r="N8" s="1">
        <f t="shared" si="7"/>
        <v>0.10639999999999999</v>
      </c>
      <c r="P8">
        <f t="shared" si="8"/>
        <v>0.7</v>
      </c>
      <c r="Q8" s="1">
        <f t="shared" si="9"/>
        <v>5.9629228663441336E-2</v>
      </c>
      <c r="R8" s="1">
        <f t="shared" si="10"/>
        <v>0.69875589298026286</v>
      </c>
      <c r="S8" s="1">
        <f t="shared" si="11"/>
        <v>4.1715728752538116E-2</v>
      </c>
      <c r="U8">
        <v>0.75</v>
      </c>
      <c r="V8">
        <v>0.105</v>
      </c>
      <c r="W8" s="1">
        <f t="shared" si="12"/>
        <v>0.74586942206137308</v>
      </c>
      <c r="X8" s="1">
        <f t="shared" si="13"/>
        <v>7.8605376621661865E-2</v>
      </c>
    </row>
    <row r="9" spans="1:24" x14ac:dyDescent="0.3">
      <c r="A9">
        <v>8</v>
      </c>
      <c r="B9" s="2">
        <f t="shared" si="0"/>
        <v>0.13549999999999998</v>
      </c>
      <c r="C9" s="1">
        <f t="shared" si="1"/>
        <v>0.1084</v>
      </c>
      <c r="D9">
        <v>0.8</v>
      </c>
      <c r="F9">
        <v>8</v>
      </c>
      <c r="G9" s="2">
        <f t="shared" si="2"/>
        <v>4.1024199845510985E-2</v>
      </c>
      <c r="H9" s="1">
        <f t="shared" si="3"/>
        <v>3.2819359876408792E-2</v>
      </c>
      <c r="I9">
        <v>0.8</v>
      </c>
      <c r="K9">
        <f t="shared" si="4"/>
        <v>0.8</v>
      </c>
      <c r="L9" s="1">
        <f t="shared" si="5"/>
        <v>0.13591809932565357</v>
      </c>
      <c r="M9" s="1">
        <f t="shared" si="6"/>
        <v>0.79262187706371068</v>
      </c>
      <c r="N9" s="1">
        <f t="shared" si="7"/>
        <v>0.10839999999999997</v>
      </c>
      <c r="P9">
        <f t="shared" si="8"/>
        <v>0.8</v>
      </c>
      <c r="Q9" s="1">
        <f t="shared" si="9"/>
        <v>4.1035715754451668E-2</v>
      </c>
      <c r="R9" s="1">
        <f t="shared" si="10"/>
        <v>0.79932652252837377</v>
      </c>
      <c r="S9" s="1">
        <f t="shared" si="11"/>
        <v>3.2819359876408792E-2</v>
      </c>
      <c r="U9">
        <v>0.75</v>
      </c>
      <c r="V9">
        <v>0.12</v>
      </c>
      <c r="W9" s="1">
        <f t="shared" si="12"/>
        <v>0.74460647689039972</v>
      </c>
      <c r="X9" s="1">
        <f t="shared" si="13"/>
        <v>8.9784155466689525E-2</v>
      </c>
    </row>
    <row r="10" spans="1:24" x14ac:dyDescent="0.3">
      <c r="A10">
        <v>9</v>
      </c>
      <c r="B10" s="2">
        <f t="shared" si="0"/>
        <v>0.12177777777777778</v>
      </c>
      <c r="C10" s="1">
        <f t="shared" si="1"/>
        <v>0.1096</v>
      </c>
      <c r="D10">
        <v>0.9</v>
      </c>
      <c r="F10">
        <v>9</v>
      </c>
      <c r="G10" s="2">
        <f t="shared" si="2"/>
        <v>2.5718931682324198E-2</v>
      </c>
      <c r="H10" s="1">
        <f t="shared" si="3"/>
        <v>2.3147038514091778E-2</v>
      </c>
      <c r="I10">
        <v>0.9</v>
      </c>
      <c r="K10">
        <f t="shared" si="4"/>
        <v>0.9</v>
      </c>
      <c r="L10" s="1">
        <f t="shared" si="5"/>
        <v>0.12208079489270619</v>
      </c>
      <c r="M10" s="1">
        <f t="shared" si="6"/>
        <v>0.89330165117948823</v>
      </c>
      <c r="N10" s="1">
        <f t="shared" si="7"/>
        <v>0.1096</v>
      </c>
      <c r="P10">
        <f t="shared" si="8"/>
        <v>0.9</v>
      </c>
      <c r="Q10" s="1">
        <f t="shared" si="9"/>
        <v>2.5721767882157905E-2</v>
      </c>
      <c r="R10" s="1">
        <f t="shared" si="10"/>
        <v>0.89970229221005504</v>
      </c>
      <c r="S10" s="1">
        <f t="shared" si="11"/>
        <v>2.3147038514091778E-2</v>
      </c>
      <c r="U10">
        <v>0.75</v>
      </c>
      <c r="V10">
        <v>0.13500000000000001</v>
      </c>
      <c r="W10" s="1">
        <f t="shared" si="12"/>
        <v>0.74317599840341098</v>
      </c>
      <c r="X10" s="1">
        <f t="shared" si="13"/>
        <v>0.10094273325551123</v>
      </c>
    </row>
    <row r="11" spans="1:24" x14ac:dyDescent="0.3">
      <c r="A11">
        <v>10</v>
      </c>
      <c r="B11" s="2">
        <f t="shared" si="0"/>
        <v>0.11</v>
      </c>
      <c r="C11" s="1">
        <f t="shared" si="1"/>
        <v>0.11</v>
      </c>
      <c r="D11">
        <v>1</v>
      </c>
      <c r="F11">
        <v>10</v>
      </c>
      <c r="G11" s="2">
        <f t="shared" si="2"/>
        <v>1.2756659776005388E-2</v>
      </c>
      <c r="H11" s="1">
        <f t="shared" si="3"/>
        <v>1.2756659776005388E-2</v>
      </c>
      <c r="I11">
        <v>1</v>
      </c>
      <c r="K11">
        <f t="shared" si="4"/>
        <v>1</v>
      </c>
      <c r="L11" s="1">
        <f t="shared" si="5"/>
        <v>0.11022304998774664</v>
      </c>
      <c r="M11" s="1">
        <f t="shared" si="6"/>
        <v>0.99393158718294083</v>
      </c>
      <c r="N11" s="1">
        <f t="shared" si="7"/>
        <v>0.11</v>
      </c>
      <c r="P11">
        <f t="shared" si="8"/>
        <v>1</v>
      </c>
      <c r="Q11" s="1">
        <f t="shared" si="9"/>
        <v>1.2757005788254529E-2</v>
      </c>
      <c r="R11" s="1">
        <f t="shared" si="10"/>
        <v>0.99991863050518226</v>
      </c>
      <c r="S11" s="1">
        <f t="shared" si="11"/>
        <v>1.2756659776005388E-2</v>
      </c>
      <c r="U11">
        <v>0.75</v>
      </c>
      <c r="V11">
        <v>0.15</v>
      </c>
      <c r="W11" s="1">
        <f t="shared" si="12"/>
        <v>0.74157830845203165</v>
      </c>
      <c r="X11" s="1">
        <f t="shared" si="13"/>
        <v>0.11207859935519941</v>
      </c>
    </row>
    <row r="12" spans="1:24" x14ac:dyDescent="0.3">
      <c r="A12">
        <v>11</v>
      </c>
      <c r="B12" s="2">
        <f t="shared" si="0"/>
        <v>9.9636363636363634E-2</v>
      </c>
      <c r="C12" s="1">
        <f t="shared" si="1"/>
        <v>0.1096</v>
      </c>
      <c r="D12">
        <v>1.1000000000000001</v>
      </c>
      <c r="G12" s="2"/>
      <c r="H12" s="1"/>
      <c r="K12">
        <f t="shared" si="4"/>
        <v>1.1000000000000001</v>
      </c>
      <c r="L12" s="1">
        <f t="shared" si="5"/>
        <v>9.9801959568718387E-2</v>
      </c>
      <c r="M12" s="1">
        <f t="shared" si="6"/>
        <v>1.0945263085006227</v>
      </c>
      <c r="N12" s="1">
        <f t="shared" si="7"/>
        <v>0.1096</v>
      </c>
      <c r="U12">
        <v>0.75</v>
      </c>
      <c r="V12">
        <v>0.16500000000000001</v>
      </c>
      <c r="W12" s="1">
        <f t="shared" si="12"/>
        <v>0.73981376650976083</v>
      </c>
      <c r="X12" s="1">
        <f t="shared" si="13"/>
        <v>0.12318924824286073</v>
      </c>
    </row>
    <row r="13" spans="1:24" x14ac:dyDescent="0.3">
      <c r="A13">
        <v>12</v>
      </c>
      <c r="B13" s="2">
        <f t="shared" si="0"/>
        <v>9.0333333333333335E-2</v>
      </c>
      <c r="C13" s="1">
        <f t="shared" si="1"/>
        <v>0.1084</v>
      </c>
      <c r="D13">
        <v>1.2</v>
      </c>
      <c r="G13" s="2"/>
      <c r="H13" s="1"/>
      <c r="K13">
        <f t="shared" si="4"/>
        <v>1.2</v>
      </c>
      <c r="L13" s="1">
        <f t="shared" si="5"/>
        <v>9.045664167270534E-2</v>
      </c>
      <c r="M13" s="1">
        <f t="shared" si="6"/>
        <v>1.1950939042602466</v>
      </c>
      <c r="N13" s="1">
        <f t="shared" si="7"/>
        <v>0.1084</v>
      </c>
      <c r="U13">
        <v>0.75</v>
      </c>
      <c r="V13">
        <v>0.18</v>
      </c>
      <c r="W13" s="1">
        <f t="shared" si="12"/>
        <v>0.73788276959109111</v>
      </c>
      <c r="X13" s="1">
        <f t="shared" si="13"/>
        <v>0.13427218006936814</v>
      </c>
    </row>
    <row r="14" spans="1:24" x14ac:dyDescent="0.3">
      <c r="A14">
        <v>13</v>
      </c>
      <c r="B14" s="2">
        <f t="shared" si="0"/>
        <v>8.1846153846153832E-2</v>
      </c>
      <c r="C14" s="1">
        <f t="shared" si="1"/>
        <v>0.10639999999999999</v>
      </c>
      <c r="D14">
        <v>1.3</v>
      </c>
      <c r="G14" s="2"/>
      <c r="H14" s="1"/>
      <c r="K14">
        <f t="shared" si="4"/>
        <v>1.3</v>
      </c>
      <c r="L14" s="1">
        <f t="shared" si="5"/>
        <v>8.1937808811495413E-2</v>
      </c>
      <c r="M14" s="1">
        <f t="shared" si="6"/>
        <v>1.2956384680920832</v>
      </c>
      <c r="N14" s="1">
        <f t="shared" si="7"/>
        <v>0.10639999999999998</v>
      </c>
      <c r="U14">
        <v>0.75</v>
      </c>
      <c r="V14">
        <v>0.19500000000000001</v>
      </c>
      <c r="W14" s="1">
        <f t="shared" si="12"/>
        <v>0.73578575216218289</v>
      </c>
      <c r="X14" s="1">
        <f t="shared" si="13"/>
        <v>0.14532490122181646</v>
      </c>
    </row>
    <row r="15" spans="1:24" x14ac:dyDescent="0.3">
      <c r="A15">
        <v>14</v>
      </c>
      <c r="B15" s="2">
        <f t="shared" si="0"/>
        <v>7.3999999999999996E-2</v>
      </c>
      <c r="C15" s="1">
        <f t="shared" si="1"/>
        <v>0.1036</v>
      </c>
      <c r="D15">
        <v>1.4</v>
      </c>
      <c r="G15" s="2"/>
      <c r="H15" s="1"/>
      <c r="K15">
        <f t="shared" si="4"/>
        <v>1.4</v>
      </c>
      <c r="L15" s="1">
        <f t="shared" si="5"/>
        <v>7.4067704303327819E-2</v>
      </c>
      <c r="M15" s="1">
        <f t="shared" si="6"/>
        <v>1.396161537931768</v>
      </c>
      <c r="N15" s="1">
        <f t="shared" si="7"/>
        <v>0.10359999999999998</v>
      </c>
      <c r="U15">
        <v>0.75</v>
      </c>
      <c r="V15">
        <v>0.21</v>
      </c>
      <c r="W15" s="1">
        <f t="shared" si="12"/>
        <v>0.73352318604311118</v>
      </c>
      <c r="X15" s="1">
        <f t="shared" si="13"/>
        <v>0.15634492488457466</v>
      </c>
    </row>
    <row r="16" spans="1:24" x14ac:dyDescent="0.3">
      <c r="A16">
        <v>15</v>
      </c>
      <c r="B16" s="2">
        <f t="shared" si="0"/>
        <v>6.6666666666666666E-2</v>
      </c>
      <c r="C16" s="1">
        <f t="shared" si="1"/>
        <v>0.1</v>
      </c>
      <c r="D16">
        <v>1.5</v>
      </c>
      <c r="G16" s="2"/>
      <c r="H16" s="1"/>
      <c r="K16">
        <f t="shared" si="4"/>
        <v>1.5</v>
      </c>
      <c r="L16" s="1">
        <f t="shared" si="5"/>
        <v>6.6716148410225259E-2</v>
      </c>
      <c r="M16" s="1">
        <f t="shared" si="6"/>
        <v>1.4966629547095767</v>
      </c>
      <c r="N16" s="1">
        <f t="shared" si="7"/>
        <v>0.1</v>
      </c>
      <c r="U16">
        <v>0.75</v>
      </c>
      <c r="V16">
        <v>0.22500000000000001</v>
      </c>
      <c r="W16" s="1">
        <f t="shared" si="12"/>
        <v>0.73109558030170751</v>
      </c>
      <c r="X16" s="1">
        <f t="shared" si="13"/>
        <v>0.16732977159880907</v>
      </c>
    </row>
    <row r="17" spans="1:24" x14ac:dyDescent="0.3">
      <c r="A17">
        <v>16</v>
      </c>
      <c r="B17" s="2">
        <f t="shared" si="0"/>
        <v>5.9749999999999991E-2</v>
      </c>
      <c r="C17" s="1">
        <f t="shared" si="1"/>
        <v>9.5599999999999991E-2</v>
      </c>
      <c r="D17">
        <v>1.6</v>
      </c>
      <c r="G17" s="2"/>
      <c r="H17" s="1"/>
      <c r="K17">
        <f t="shared" si="4"/>
        <v>1.6</v>
      </c>
      <c r="L17" s="1">
        <f t="shared" si="5"/>
        <v>5.9785609109146071E-2</v>
      </c>
      <c r="M17" s="1">
        <f t="shared" si="6"/>
        <v>1.5971413963704029</v>
      </c>
      <c r="N17" s="1">
        <f t="shared" si="7"/>
        <v>9.5600000000000004E-2</v>
      </c>
      <c r="U17">
        <v>0.75</v>
      </c>
      <c r="V17">
        <v>0.24</v>
      </c>
      <c r="W17" s="1">
        <f t="shared" si="12"/>
        <v>0.7285034811390223</v>
      </c>
      <c r="X17" s="1">
        <f t="shared" si="13"/>
        <v>0.17827696982035093</v>
      </c>
    </row>
    <row r="18" spans="1:24" x14ac:dyDescent="0.3">
      <c r="A18">
        <v>17</v>
      </c>
      <c r="B18" s="2">
        <f t="shared" si="0"/>
        <v>5.3176470588235297E-2</v>
      </c>
      <c r="C18" s="1">
        <f t="shared" si="1"/>
        <v>9.0400000000000008E-2</v>
      </c>
      <c r="D18">
        <v>1.7</v>
      </c>
      <c r="G18" s="2"/>
      <c r="H18" s="1"/>
      <c r="K18">
        <f t="shared" si="4"/>
        <v>1.7</v>
      </c>
      <c r="L18" s="1">
        <f t="shared" si="5"/>
        <v>5.3201564044780804E-2</v>
      </c>
      <c r="M18" s="1">
        <f t="shared" si="6"/>
        <v>1.6975947219522096</v>
      </c>
      <c r="N18" s="1">
        <f t="shared" si="7"/>
        <v>9.0400000000000008E-2</v>
      </c>
      <c r="U18">
        <v>0.75</v>
      </c>
      <c r="V18">
        <v>0.255</v>
      </c>
      <c r="W18" s="1">
        <f t="shared" si="12"/>
        <v>0.72574747176643162</v>
      </c>
      <c r="X18" s="1">
        <f t="shared" si="13"/>
        <v>0.18918405647578354</v>
      </c>
    </row>
    <row r="19" spans="1:24" x14ac:dyDescent="0.3">
      <c r="A19">
        <v>18</v>
      </c>
      <c r="B19" s="2">
        <f t="shared" si="0"/>
        <v>4.688888888888889E-2</v>
      </c>
      <c r="C19" s="1">
        <f t="shared" si="1"/>
        <v>8.4400000000000003E-2</v>
      </c>
      <c r="D19">
        <v>1.8</v>
      </c>
      <c r="G19" s="2"/>
      <c r="H19" s="1"/>
      <c r="K19">
        <f t="shared" si="4"/>
        <v>1.8</v>
      </c>
      <c r="L19" s="1">
        <f t="shared" si="5"/>
        <v>4.6906087310688183E-2</v>
      </c>
      <c r="M19" s="1">
        <f t="shared" si="6"/>
        <v>1.7980202001089975</v>
      </c>
      <c r="N19" s="1">
        <f t="shared" si="7"/>
        <v>8.4400000000000003E-2</v>
      </c>
      <c r="U19">
        <v>0.75</v>
      </c>
      <c r="V19">
        <v>0.27</v>
      </c>
      <c r="W19" s="1">
        <f t="shared" si="12"/>
        <v>0.72282817227441787</v>
      </c>
      <c r="X19" s="1">
        <f t="shared" si="13"/>
        <v>0.20004857751662336</v>
      </c>
    </row>
    <row r="20" spans="1:24" x14ac:dyDescent="0.3">
      <c r="A20">
        <v>19</v>
      </c>
      <c r="B20" s="2">
        <f t="shared" si="0"/>
        <v>4.0842105263157895E-2</v>
      </c>
      <c r="C20" s="1">
        <f t="shared" si="1"/>
        <v>7.7600000000000002E-2</v>
      </c>
      <c r="D20">
        <v>1.9</v>
      </c>
      <c r="G20" s="2"/>
      <c r="H20" s="1"/>
      <c r="K20">
        <f t="shared" si="4"/>
        <v>1.9</v>
      </c>
      <c r="L20" s="1">
        <f t="shared" si="5"/>
        <v>4.0853468428045506E-2</v>
      </c>
      <c r="M20" s="1">
        <f t="shared" si="6"/>
        <v>1.8984146649243943</v>
      </c>
      <c r="N20" s="1">
        <f t="shared" si="7"/>
        <v>7.7600000000000002E-2</v>
      </c>
    </row>
    <row r="21" spans="1:24" x14ac:dyDescent="0.3">
      <c r="A21">
        <v>20</v>
      </c>
      <c r="B21" s="2">
        <f t="shared" si="0"/>
        <v>3.5000000000000003E-2</v>
      </c>
      <c r="C21" s="1">
        <f t="shared" si="1"/>
        <v>7.0000000000000007E-2</v>
      </c>
      <c r="D21">
        <v>2</v>
      </c>
      <c r="G21" s="2"/>
      <c r="H21" s="1"/>
      <c r="K21">
        <f t="shared" si="4"/>
        <v>2</v>
      </c>
      <c r="L21" s="1">
        <f t="shared" si="5"/>
        <v>3.5007149775348648E-2</v>
      </c>
      <c r="M21" s="1">
        <f t="shared" si="6"/>
        <v>1.9987746246137907</v>
      </c>
      <c r="N21" s="1">
        <f t="shared" si="7"/>
        <v>7.0000000000000007E-2</v>
      </c>
    </row>
    <row r="22" spans="1:24" x14ac:dyDescent="0.3">
      <c r="A22">
        <v>21</v>
      </c>
      <c r="B22" s="2">
        <f t="shared" si="0"/>
        <v>2.9333333333333329E-2</v>
      </c>
      <c r="C22" s="1">
        <f t="shared" si="1"/>
        <v>6.1599999999999995E-2</v>
      </c>
      <c r="D22">
        <v>2.1</v>
      </c>
      <c r="G22" s="2"/>
      <c r="H22" s="1"/>
      <c r="K22">
        <f t="shared" si="4"/>
        <v>2.1</v>
      </c>
      <c r="L22" s="1">
        <f t="shared" si="5"/>
        <v>2.9337541580254204E-2</v>
      </c>
      <c r="M22" s="1">
        <f t="shared" si="6"/>
        <v>2.0990963389039581</v>
      </c>
      <c r="N22" s="1">
        <f t="shared" si="7"/>
        <v>6.1599999999999995E-2</v>
      </c>
    </row>
    <row r="23" spans="1:24" x14ac:dyDescent="0.3">
      <c r="A23">
        <v>22</v>
      </c>
      <c r="B23" s="2">
        <f t="shared" si="0"/>
        <v>2.3818181818181808E-2</v>
      </c>
      <c r="C23" s="1">
        <f t="shared" si="1"/>
        <v>5.2399999999999981E-2</v>
      </c>
      <c r="D23">
        <v>2.2000000000000002</v>
      </c>
      <c r="G23" s="2"/>
      <c r="H23" s="1"/>
      <c r="K23">
        <f t="shared" si="4"/>
        <v>2.2000000000000002</v>
      </c>
      <c r="L23" s="1">
        <f t="shared" si="5"/>
        <v>2.3820434425347987E-2</v>
      </c>
      <c r="M23" s="1">
        <f t="shared" si="6"/>
        <v>2.1993758751063903</v>
      </c>
      <c r="N23" s="1">
        <f t="shared" si="7"/>
        <v>5.2399999999999981E-2</v>
      </c>
    </row>
    <row r="24" spans="1:24" x14ac:dyDescent="0.3">
      <c r="A24">
        <v>23</v>
      </c>
      <c r="B24" s="2">
        <f t="shared" si="0"/>
        <v>1.8434782608695664E-2</v>
      </c>
      <c r="C24" s="1">
        <f t="shared" si="1"/>
        <v>4.2400000000000021E-2</v>
      </c>
      <c r="D24">
        <v>2.2999999999999998</v>
      </c>
      <c r="G24" s="2"/>
      <c r="H24" s="1"/>
      <c r="K24">
        <f t="shared" si="4"/>
        <v>2.2999999999999998</v>
      </c>
      <c r="L24" s="1">
        <f t="shared" si="5"/>
        <v>1.8435826918212397E-2</v>
      </c>
      <c r="M24" s="1">
        <f t="shared" si="6"/>
        <v>2.2996091493990884</v>
      </c>
      <c r="N24" s="1">
        <f t="shared" si="7"/>
        <v>4.2400000000000021E-2</v>
      </c>
    </row>
    <row r="25" spans="1:24" x14ac:dyDescent="0.3">
      <c r="A25">
        <v>24</v>
      </c>
      <c r="B25" s="2">
        <f t="shared" si="0"/>
        <v>1.3166666666666669E-2</v>
      </c>
      <c r="C25" s="1">
        <f t="shared" si="1"/>
        <v>3.1600000000000003E-2</v>
      </c>
      <c r="D25">
        <v>2.4</v>
      </c>
      <c r="G25" s="2"/>
      <c r="H25" s="1"/>
      <c r="K25">
        <f t="shared" si="4"/>
        <v>2.4</v>
      </c>
      <c r="L25" s="1">
        <f t="shared" si="5"/>
        <v>1.316704712767529E-2</v>
      </c>
      <c r="M25" s="1">
        <f t="shared" si="6"/>
        <v>2.3997919576496627</v>
      </c>
      <c r="N25" s="1">
        <f t="shared" si="7"/>
        <v>3.1599999999999996E-2</v>
      </c>
    </row>
    <row r="26" spans="1:24" x14ac:dyDescent="0.3">
      <c r="A26">
        <v>25</v>
      </c>
      <c r="B26" s="2">
        <f t="shared" si="0"/>
        <v>8.0000000000000019E-3</v>
      </c>
      <c r="C26" s="1">
        <f t="shared" si="1"/>
        <v>2.0000000000000004E-2</v>
      </c>
      <c r="D26">
        <v>2.5</v>
      </c>
      <c r="G26" s="2"/>
      <c r="H26" s="1"/>
      <c r="K26">
        <f t="shared" si="4"/>
        <v>2.5</v>
      </c>
      <c r="L26" s="1">
        <f t="shared" si="5"/>
        <v>8.0000853357910292E-3</v>
      </c>
      <c r="M26" s="1">
        <f t="shared" si="6"/>
        <v>2.499919998719959</v>
      </c>
      <c r="N26" s="1">
        <f t="shared" si="7"/>
        <v>2.0000000000000004E-2</v>
      </c>
    </row>
    <row r="27" spans="1:24" x14ac:dyDescent="0.3">
      <c r="B27" s="2"/>
      <c r="C27" s="1"/>
      <c r="G27" s="2"/>
      <c r="H27" s="1"/>
    </row>
    <row r="28" spans="1:24" x14ac:dyDescent="0.3">
      <c r="B28" s="2"/>
      <c r="C28" s="1"/>
      <c r="G28" s="2"/>
      <c r="H28" s="1"/>
    </row>
    <row r="29" spans="1:24" x14ac:dyDescent="0.3">
      <c r="B29" s="2"/>
      <c r="C29" s="1"/>
      <c r="G29" s="2"/>
      <c r="H29" s="1"/>
    </row>
    <row r="30" spans="1:24" x14ac:dyDescent="0.3">
      <c r="B30" s="2"/>
      <c r="C30" s="1"/>
      <c r="G30" s="2"/>
      <c r="H30" s="1"/>
    </row>
    <row r="31" spans="1:24" x14ac:dyDescent="0.3">
      <c r="B31" s="2"/>
      <c r="C31" s="1"/>
      <c r="G31" s="2"/>
      <c r="H31" s="1"/>
    </row>
    <row r="32" spans="1:24" x14ac:dyDescent="0.3">
      <c r="B32" t="s">
        <v>28</v>
      </c>
      <c r="C32" t="s">
        <v>29</v>
      </c>
      <c r="E32" t="s">
        <v>1</v>
      </c>
      <c r="F32" t="s">
        <v>4</v>
      </c>
      <c r="G32" t="s">
        <v>18</v>
      </c>
      <c r="H32" t="s">
        <v>5</v>
      </c>
      <c r="I32" t="s">
        <v>0</v>
      </c>
      <c r="J32" t="s">
        <v>3</v>
      </c>
    </row>
    <row r="33" spans="3:13" x14ac:dyDescent="0.3">
      <c r="C33">
        <v>4</v>
      </c>
      <c r="E33">
        <v>8.1846153846153832E-2</v>
      </c>
      <c r="F33" s="2">
        <f>INDEX($G$2:$G$11,$C$33)</f>
        <v>0.15711145618000166</v>
      </c>
      <c r="G33">
        <v>0.10639999999999999</v>
      </c>
      <c r="H33" s="2">
        <f>INDEX($H$2:$H$11,$C$33)</f>
        <v>6.2844582472000671E-2</v>
      </c>
      <c r="I33">
        <v>1.3</v>
      </c>
      <c r="J33" s="2">
        <f>INDEX($I$2:$I$11,$C$33)</f>
        <v>0.4</v>
      </c>
    </row>
    <row r="36" spans="3:13" ht="28.8" x14ac:dyDescent="0.3">
      <c r="D36" s="4" t="s">
        <v>19</v>
      </c>
      <c r="E36" s="4" t="s">
        <v>20</v>
      </c>
      <c r="F36" s="3" t="s">
        <v>21</v>
      </c>
      <c r="G36" s="4" t="s">
        <v>26</v>
      </c>
      <c r="H36" s="4" t="s">
        <v>27</v>
      </c>
      <c r="I36" s="4" t="s">
        <v>22</v>
      </c>
      <c r="J36" s="4" t="s">
        <v>24</v>
      </c>
      <c r="K36" s="4" t="s">
        <v>23</v>
      </c>
      <c r="L36" s="4" t="s">
        <v>25</v>
      </c>
    </row>
    <row r="37" spans="3:13" x14ac:dyDescent="0.3">
      <c r="D37">
        <v>0</v>
      </c>
      <c r="E37">
        <f>1-D37</f>
        <v>1</v>
      </c>
      <c r="F37" s="1">
        <f>SUMPRODUCT(E$33:F$33,$D37:$E37)</f>
        <v>0.15711145618000166</v>
      </c>
      <c r="G37" s="1">
        <f>SUMPRODUCT(G$33:H$33,$D37:$E37)</f>
        <v>6.2844582472000671E-2</v>
      </c>
      <c r="H37" s="1">
        <f>G37/F37</f>
        <v>0.4</v>
      </c>
      <c r="I37" s="1">
        <f>MIN(0.1*H37,H37-0.75)</f>
        <v>-0.35</v>
      </c>
      <c r="J37" s="1">
        <f>I37*F37</f>
        <v>-5.4989009663000576E-2</v>
      </c>
      <c r="K37" s="1">
        <f>MAX(0.75,H37-0.1)</f>
        <v>0.75</v>
      </c>
      <c r="L37" s="1">
        <f>K37*F37</f>
        <v>0.11783359213500125</v>
      </c>
      <c r="M37" s="1"/>
    </row>
    <row r="38" spans="3:13" x14ac:dyDescent="0.3">
      <c r="D38">
        <v>0.05</v>
      </c>
      <c r="E38">
        <f t="shared" ref="E38:E76" si="14">1-D38</f>
        <v>0.95</v>
      </c>
      <c r="F38" s="1">
        <f t="shared" ref="F38:F76" si="15">SUMPRODUCT(E$33:F$33,$D38:$E38)</f>
        <v>0.15334819106330927</v>
      </c>
      <c r="G38" s="1">
        <f t="shared" ref="G38:G76" si="16">SUMPRODUCT(G$33:H$33,$D38:$E38)</f>
        <v>6.5022353348400633E-2</v>
      </c>
      <c r="H38" s="1">
        <f t="shared" ref="H38:H57" si="17">G38/F38</f>
        <v>0.42401773961295952</v>
      </c>
      <c r="I38" s="1">
        <f t="shared" ref="I38:I76" si="18">MIN(0.1*H38,H38-0.75)</f>
        <v>-0.32598226038704048</v>
      </c>
      <c r="J38" s="1">
        <f t="shared" ref="J38:J57" si="19">I38*F38</f>
        <v>-4.9988789949081319E-2</v>
      </c>
      <c r="K38" s="1">
        <f t="shared" ref="K38:K57" si="20">MAX(0.75,H38-0.1)</f>
        <v>0.75</v>
      </c>
      <c r="L38" s="1">
        <f t="shared" ref="L38:L57" si="21">K38*F38</f>
        <v>0.11501114329748195</v>
      </c>
      <c r="M38" s="1"/>
    </row>
    <row r="39" spans="3:13" x14ac:dyDescent="0.3">
      <c r="D39">
        <v>0.1</v>
      </c>
      <c r="E39">
        <f t="shared" si="14"/>
        <v>0.9</v>
      </c>
      <c r="F39" s="1">
        <f t="shared" si="15"/>
        <v>0.14958492594661688</v>
      </c>
      <c r="G39" s="1">
        <f t="shared" si="16"/>
        <v>6.7200124224800609E-2</v>
      </c>
      <c r="H39" s="1">
        <f t="shared" si="17"/>
        <v>0.44924395823669194</v>
      </c>
      <c r="I39" s="1">
        <f t="shared" si="18"/>
        <v>-0.30075604176330806</v>
      </c>
      <c r="J39" s="1">
        <f t="shared" si="19"/>
        <v>-4.4988570235162048E-2</v>
      </c>
      <c r="K39" s="1">
        <f t="shared" si="20"/>
        <v>0.75</v>
      </c>
      <c r="L39" s="1">
        <f t="shared" si="21"/>
        <v>0.11218869445996266</v>
      </c>
      <c r="M39" s="1"/>
    </row>
    <row r="40" spans="3:13" x14ac:dyDescent="0.3">
      <c r="D40">
        <v>0.15</v>
      </c>
      <c r="E40">
        <f t="shared" si="14"/>
        <v>0.85</v>
      </c>
      <c r="F40" s="1">
        <f t="shared" si="15"/>
        <v>0.14582166082992448</v>
      </c>
      <c r="G40" s="1">
        <f t="shared" si="16"/>
        <v>6.9377895101200571E-2</v>
      </c>
      <c r="H40" s="1">
        <f t="shared" si="17"/>
        <v>0.47577221865630631</v>
      </c>
      <c r="I40" s="1">
        <f t="shared" si="18"/>
        <v>-0.27422778134369369</v>
      </c>
      <c r="J40" s="1">
        <f t="shared" si="19"/>
        <v>-3.9988350521242791E-2</v>
      </c>
      <c r="K40" s="1">
        <f t="shared" si="20"/>
        <v>0.75</v>
      </c>
      <c r="L40" s="1">
        <f t="shared" si="21"/>
        <v>0.10936624562244336</v>
      </c>
      <c r="M40" s="1"/>
    </row>
    <row r="41" spans="3:13" x14ac:dyDescent="0.3">
      <c r="D41">
        <v>0.2</v>
      </c>
      <c r="E41">
        <f t="shared" si="14"/>
        <v>0.8</v>
      </c>
      <c r="F41" s="1">
        <f t="shared" si="15"/>
        <v>0.14205839571323212</v>
      </c>
      <c r="G41" s="1">
        <f t="shared" si="16"/>
        <v>7.1555665977600547E-2</v>
      </c>
      <c r="H41" s="1">
        <f t="shared" si="17"/>
        <v>0.50370599793374582</v>
      </c>
      <c r="I41" s="1">
        <f t="shared" si="18"/>
        <v>-0.24629400206625418</v>
      </c>
      <c r="J41" s="1">
        <f t="shared" si="19"/>
        <v>-3.4988130807323548E-2</v>
      </c>
      <c r="K41" s="1">
        <f t="shared" si="20"/>
        <v>0.75</v>
      </c>
      <c r="L41" s="1">
        <f t="shared" si="21"/>
        <v>0.10654379678492409</v>
      </c>
      <c r="M41" s="1"/>
    </row>
    <row r="42" spans="3:13" x14ac:dyDescent="0.3">
      <c r="D42">
        <v>0.25</v>
      </c>
      <c r="E42">
        <f t="shared" si="14"/>
        <v>0.75</v>
      </c>
      <c r="F42" s="1">
        <f t="shared" si="15"/>
        <v>0.13829513059653969</v>
      </c>
      <c r="G42" s="1">
        <f t="shared" si="16"/>
        <v>7.3733436854000495E-2</v>
      </c>
      <c r="H42" s="1">
        <f t="shared" si="17"/>
        <v>0.53316003633641595</v>
      </c>
      <c r="I42" s="1">
        <f t="shared" si="18"/>
        <v>-0.21683996366358405</v>
      </c>
      <c r="J42" s="1">
        <f t="shared" si="19"/>
        <v>-2.9987911093404276E-2</v>
      </c>
      <c r="K42" s="1">
        <f t="shared" si="20"/>
        <v>0.75</v>
      </c>
      <c r="L42" s="1">
        <f t="shared" si="21"/>
        <v>0.10372134794740477</v>
      </c>
      <c r="M42" s="1"/>
    </row>
    <row r="43" spans="3:13" x14ac:dyDescent="0.3">
      <c r="D43">
        <v>0.3</v>
      </c>
      <c r="E43">
        <f t="shared" si="14"/>
        <v>0.7</v>
      </c>
      <c r="F43" s="1">
        <f t="shared" si="15"/>
        <v>0.1345318654798473</v>
      </c>
      <c r="G43" s="1">
        <f t="shared" si="16"/>
        <v>7.5911207730400471E-2</v>
      </c>
      <c r="H43" s="1">
        <f t="shared" si="17"/>
        <v>0.56426191266761161</v>
      </c>
      <c r="I43" s="1">
        <f t="shared" si="18"/>
        <v>-0.18573808733238839</v>
      </c>
      <c r="J43" s="1">
        <f t="shared" si="19"/>
        <v>-2.4987691379485005E-2</v>
      </c>
      <c r="K43" s="1">
        <f t="shared" si="20"/>
        <v>0.75</v>
      </c>
      <c r="L43" s="1">
        <f t="shared" si="21"/>
        <v>0.10089889910988548</v>
      </c>
      <c r="M43" s="1"/>
    </row>
    <row r="44" spans="3:13" x14ac:dyDescent="0.3">
      <c r="D44">
        <v>0.35</v>
      </c>
      <c r="E44">
        <f t="shared" si="14"/>
        <v>0.65</v>
      </c>
      <c r="F44" s="1">
        <f t="shared" si="15"/>
        <v>0.13076860036315494</v>
      </c>
      <c r="G44" s="1">
        <f t="shared" si="16"/>
        <v>7.8088978606800433E-2</v>
      </c>
      <c r="H44" s="1">
        <f t="shared" si="17"/>
        <v>0.59715389160655574</v>
      </c>
      <c r="I44" s="1">
        <f t="shared" si="18"/>
        <v>-0.15284610839344426</v>
      </c>
      <c r="J44" s="1">
        <f t="shared" si="19"/>
        <v>-1.9987471665565772E-2</v>
      </c>
      <c r="K44" s="1">
        <f t="shared" si="20"/>
        <v>0.75</v>
      </c>
      <c r="L44" s="1">
        <f t="shared" si="21"/>
        <v>9.8076450272366195E-2</v>
      </c>
      <c r="M44" s="1"/>
    </row>
    <row r="45" spans="3:13" x14ac:dyDescent="0.3">
      <c r="D45">
        <v>0.4</v>
      </c>
      <c r="E45">
        <f t="shared" si="14"/>
        <v>0.6</v>
      </c>
      <c r="F45" s="1">
        <f t="shared" si="15"/>
        <v>0.12700533524646251</v>
      </c>
      <c r="G45" s="1">
        <f t="shared" si="16"/>
        <v>8.0266749483200395E-2</v>
      </c>
      <c r="H45" s="1">
        <f t="shared" si="17"/>
        <v>0.63199509947702037</v>
      </c>
      <c r="I45" s="1">
        <f t="shared" si="18"/>
        <v>-0.11800490052297963</v>
      </c>
      <c r="J45" s="1">
        <f t="shared" si="19"/>
        <v>-1.4987251951646487E-2</v>
      </c>
      <c r="K45" s="1">
        <f t="shared" si="20"/>
        <v>0.75</v>
      </c>
      <c r="L45" s="1">
        <f t="shared" si="21"/>
        <v>9.5254001434846886E-2</v>
      </c>
      <c r="M45" s="1"/>
    </row>
    <row r="46" spans="3:13" x14ac:dyDescent="0.3">
      <c r="D46">
        <v>0.45</v>
      </c>
      <c r="E46">
        <f t="shared" si="14"/>
        <v>0.55000000000000004</v>
      </c>
      <c r="F46" s="1">
        <f t="shared" si="15"/>
        <v>0.12324207012977015</v>
      </c>
      <c r="G46" s="1">
        <f t="shared" si="16"/>
        <v>8.2444520359600371E-2</v>
      </c>
      <c r="H46" s="1">
        <f t="shared" si="17"/>
        <v>0.66896409864576922</v>
      </c>
      <c r="I46" s="1">
        <f t="shared" si="18"/>
        <v>-8.1035901354230777E-2</v>
      </c>
      <c r="J46" s="1">
        <f t="shared" si="19"/>
        <v>-9.9870322377272457E-3</v>
      </c>
      <c r="K46" s="1">
        <f t="shared" si="20"/>
        <v>0.75</v>
      </c>
      <c r="L46" s="1">
        <f t="shared" si="21"/>
        <v>9.2431552597327604E-2</v>
      </c>
      <c r="M46" s="1"/>
    </row>
    <row r="47" spans="3:13" x14ac:dyDescent="0.3">
      <c r="D47">
        <v>0.5</v>
      </c>
      <c r="E47">
        <f t="shared" si="14"/>
        <v>0.5</v>
      </c>
      <c r="F47" s="1">
        <f t="shared" si="15"/>
        <v>0.11947880501307775</v>
      </c>
      <c r="G47" s="1">
        <f t="shared" si="16"/>
        <v>8.4622291236000333E-2</v>
      </c>
      <c r="H47" s="1">
        <f t="shared" si="17"/>
        <v>0.70826194844129764</v>
      </c>
      <c r="I47" s="1">
        <f t="shared" si="18"/>
        <v>-4.173805155870236E-2</v>
      </c>
      <c r="J47" s="1">
        <f t="shared" si="19"/>
        <v>-4.986812523807985E-3</v>
      </c>
      <c r="K47" s="1">
        <f t="shared" si="20"/>
        <v>0.75</v>
      </c>
      <c r="L47" s="1">
        <f t="shared" si="21"/>
        <v>8.9609103759808323E-2</v>
      </c>
      <c r="M47" s="1"/>
    </row>
    <row r="48" spans="3:13" x14ac:dyDescent="0.3">
      <c r="D48">
        <v>0.55000000000000004</v>
      </c>
      <c r="E48">
        <f t="shared" si="14"/>
        <v>0.44999999999999996</v>
      </c>
      <c r="F48" s="1">
        <f t="shared" si="15"/>
        <v>0.11571553989638535</v>
      </c>
      <c r="G48" s="1">
        <f t="shared" si="16"/>
        <v>8.6800062112400295E-2</v>
      </c>
      <c r="H48" s="1">
        <f t="shared" si="17"/>
        <v>0.75011586335010227</v>
      </c>
      <c r="I48" s="1">
        <f t="shared" si="18"/>
        <v>1.1586335010227433E-4</v>
      </c>
      <c r="J48" s="1">
        <f t="shared" si="19"/>
        <v>1.3407190111288588E-5</v>
      </c>
      <c r="K48" s="1">
        <f t="shared" si="20"/>
        <v>0.75</v>
      </c>
      <c r="L48" s="1">
        <f t="shared" si="21"/>
        <v>8.6786654922289014E-2</v>
      </c>
      <c r="M48" s="1"/>
    </row>
    <row r="49" spans="4:13" x14ac:dyDescent="0.3">
      <c r="D49">
        <v>0.6</v>
      </c>
      <c r="E49">
        <f t="shared" si="14"/>
        <v>0.4</v>
      </c>
      <c r="F49" s="1">
        <f t="shared" si="15"/>
        <v>0.11195227477969297</v>
      </c>
      <c r="G49" s="1">
        <f t="shared" si="16"/>
        <v>8.8977832988800271E-2</v>
      </c>
      <c r="H49" s="1">
        <f t="shared" si="17"/>
        <v>0.79478360903248002</v>
      </c>
      <c r="I49" s="1">
        <f t="shared" si="18"/>
        <v>4.4783609032480021E-2</v>
      </c>
      <c r="J49" s="1">
        <f t="shared" si="19"/>
        <v>5.0136269040305433E-3</v>
      </c>
      <c r="K49" s="1">
        <f t="shared" si="20"/>
        <v>0.75</v>
      </c>
      <c r="L49" s="1">
        <f t="shared" si="21"/>
        <v>8.3964206084769732E-2</v>
      </c>
      <c r="M49" s="1"/>
    </row>
    <row r="50" spans="4:13" x14ac:dyDescent="0.3">
      <c r="D50">
        <v>0.65</v>
      </c>
      <c r="E50">
        <f t="shared" si="14"/>
        <v>0.35</v>
      </c>
      <c r="F50" s="1">
        <f t="shared" si="15"/>
        <v>0.10818900966300057</v>
      </c>
      <c r="G50" s="1">
        <f t="shared" si="16"/>
        <v>9.1155603865200233E-2</v>
      </c>
      <c r="H50" s="1">
        <f t="shared" si="17"/>
        <v>0.84255881580894465</v>
      </c>
      <c r="I50" s="1">
        <f t="shared" si="18"/>
        <v>8.4255881580894476E-2</v>
      </c>
      <c r="J50" s="1">
        <f t="shared" si="19"/>
        <v>9.1155603865200243E-3</v>
      </c>
      <c r="K50" s="1">
        <f t="shared" si="20"/>
        <v>0.75</v>
      </c>
      <c r="L50" s="1">
        <f t="shared" si="21"/>
        <v>8.1141757247250423E-2</v>
      </c>
      <c r="M50" s="1"/>
    </row>
    <row r="51" spans="4:13" x14ac:dyDescent="0.3">
      <c r="D51">
        <v>0.7</v>
      </c>
      <c r="E51">
        <f t="shared" si="14"/>
        <v>0.30000000000000004</v>
      </c>
      <c r="F51" s="1">
        <f t="shared" si="15"/>
        <v>0.10442574454630818</v>
      </c>
      <c r="G51" s="1">
        <f t="shared" si="16"/>
        <v>9.3333374741600195E-2</v>
      </c>
      <c r="H51" s="1">
        <f t="shared" si="17"/>
        <v>0.8937774410620648</v>
      </c>
      <c r="I51" s="1">
        <f t="shared" si="18"/>
        <v>8.9377744106206483E-2</v>
      </c>
      <c r="J51" s="1">
        <f t="shared" si="19"/>
        <v>9.3333374741600191E-3</v>
      </c>
      <c r="K51" s="1">
        <f t="shared" si="20"/>
        <v>0.79377744106206483</v>
      </c>
      <c r="L51" s="1">
        <f t="shared" si="21"/>
        <v>8.2890800286969379E-2</v>
      </c>
      <c r="M51" s="1"/>
    </row>
    <row r="52" spans="4:13" x14ac:dyDescent="0.3">
      <c r="D52">
        <v>0.75</v>
      </c>
      <c r="E52">
        <f t="shared" si="14"/>
        <v>0.25</v>
      </c>
      <c r="F52" s="1">
        <f t="shared" si="15"/>
        <v>0.10066247942961579</v>
      </c>
      <c r="G52" s="1">
        <f t="shared" si="16"/>
        <v>9.5511145618000171E-2</v>
      </c>
      <c r="H52" s="1">
        <f t="shared" si="17"/>
        <v>0.94882568121901389</v>
      </c>
      <c r="I52" s="1">
        <f t="shared" si="18"/>
        <v>9.4882568121901392E-2</v>
      </c>
      <c r="J52" s="1">
        <f t="shared" si="19"/>
        <v>9.5511145618000174E-3</v>
      </c>
      <c r="K52" s="1">
        <f t="shared" si="20"/>
        <v>0.84882568121901392</v>
      </c>
      <c r="L52" s="1">
        <f t="shared" si="21"/>
        <v>8.54448976750386E-2</v>
      </c>
      <c r="M52" s="1"/>
    </row>
    <row r="53" spans="4:13" x14ac:dyDescent="0.3">
      <c r="D53">
        <v>0.76</v>
      </c>
      <c r="E53">
        <f t="shared" si="14"/>
        <v>0.24</v>
      </c>
      <c r="F53" s="1">
        <f t="shared" si="15"/>
        <v>9.9909826406277324E-2</v>
      </c>
      <c r="G53" s="1">
        <f t="shared" si="16"/>
        <v>9.5946699793280146E-2</v>
      </c>
      <c r="H53" s="1">
        <f t="shared" si="17"/>
        <v>0.96033296467875584</v>
      </c>
      <c r="I53" s="1">
        <f t="shared" si="18"/>
        <v>9.603329646787559E-2</v>
      </c>
      <c r="J53" s="1">
        <f t="shared" si="19"/>
        <v>9.5946699793280146E-3</v>
      </c>
      <c r="K53" s="1">
        <f t="shared" si="20"/>
        <v>0.86033296467875586</v>
      </c>
      <c r="L53" s="1">
        <f t="shared" si="21"/>
        <v>8.5955717152652419E-2</v>
      </c>
      <c r="M53" s="1"/>
    </row>
    <row r="54" spans="4:13" x14ac:dyDescent="0.3">
      <c r="D54">
        <v>0.77</v>
      </c>
      <c r="E54">
        <f t="shared" si="14"/>
        <v>0.22999999999999998</v>
      </c>
      <c r="F54" s="1">
        <f t="shared" si="15"/>
        <v>9.9157173382938835E-2</v>
      </c>
      <c r="G54" s="1">
        <f t="shared" si="16"/>
        <v>9.638225396856015E-2</v>
      </c>
      <c r="H54" s="1">
        <f t="shared" si="17"/>
        <v>0.97201494032446734</v>
      </c>
      <c r="I54" s="1">
        <f t="shared" si="18"/>
        <v>9.7201494032446739E-2</v>
      </c>
      <c r="J54" s="1">
        <f t="shared" si="19"/>
        <v>9.6382253968560153E-3</v>
      </c>
      <c r="K54" s="1">
        <f t="shared" si="20"/>
        <v>0.87201494032446736</v>
      </c>
      <c r="L54" s="1">
        <f t="shared" si="21"/>
        <v>8.6466536630266266E-2</v>
      </c>
      <c r="M54" s="1"/>
    </row>
    <row r="55" spans="4:13" x14ac:dyDescent="0.3">
      <c r="D55">
        <v>0.78</v>
      </c>
      <c r="E55">
        <f t="shared" si="14"/>
        <v>0.21999999999999997</v>
      </c>
      <c r="F55" s="1">
        <f t="shared" si="15"/>
        <v>9.8404520359600359E-2</v>
      </c>
      <c r="G55" s="1">
        <f t="shared" si="16"/>
        <v>9.6817808143840139E-2</v>
      </c>
      <c r="H55" s="1">
        <f t="shared" si="17"/>
        <v>0.98387561658791811</v>
      </c>
      <c r="I55" s="1">
        <f t="shared" si="18"/>
        <v>9.8387561658791811E-2</v>
      </c>
      <c r="J55" s="1">
        <f t="shared" si="19"/>
        <v>9.6817808143840143E-3</v>
      </c>
      <c r="K55" s="1">
        <f t="shared" si="20"/>
        <v>0.88387561658791813</v>
      </c>
      <c r="L55" s="1">
        <f t="shared" si="21"/>
        <v>8.6977356107880113E-2</v>
      </c>
      <c r="M55" s="1"/>
    </row>
    <row r="56" spans="4:13" x14ac:dyDescent="0.3">
      <c r="D56">
        <v>0.79</v>
      </c>
      <c r="E56">
        <f t="shared" si="14"/>
        <v>0.20999999999999996</v>
      </c>
      <c r="F56" s="1">
        <f t="shared" si="15"/>
        <v>9.7651867336261869E-2</v>
      </c>
      <c r="G56" s="1">
        <f t="shared" si="16"/>
        <v>9.7253362319120143E-2</v>
      </c>
      <c r="H56" s="1">
        <f t="shared" si="17"/>
        <v>0.99591912548103678</v>
      </c>
      <c r="I56" s="1">
        <f t="shared" si="18"/>
        <v>9.9591912548103678E-2</v>
      </c>
      <c r="J56" s="1">
        <f t="shared" si="19"/>
        <v>9.725336231912015E-3</v>
      </c>
      <c r="K56" s="1">
        <f t="shared" si="20"/>
        <v>0.8959191254810368</v>
      </c>
      <c r="L56" s="1">
        <f t="shared" si="21"/>
        <v>8.748817558549396E-2</v>
      </c>
      <c r="M56" s="1"/>
    </row>
    <row r="57" spans="4:13" x14ac:dyDescent="0.3">
      <c r="D57">
        <v>0.8</v>
      </c>
      <c r="E57">
        <f t="shared" si="14"/>
        <v>0.19999999999999996</v>
      </c>
      <c r="F57" s="1">
        <f t="shared" si="15"/>
        <v>9.6899214312923393E-2</v>
      </c>
      <c r="G57" s="1">
        <f t="shared" si="16"/>
        <v>9.7688916494400133E-2</v>
      </c>
      <c r="H57" s="1">
        <f t="shared" si="17"/>
        <v>1.008149727395379</v>
      </c>
      <c r="I57" s="1">
        <f t="shared" si="18"/>
        <v>0.10081497273953791</v>
      </c>
      <c r="J57" s="1">
        <f t="shared" si="19"/>
        <v>9.768891649440014E-3</v>
      </c>
      <c r="K57" s="1">
        <f t="shared" si="20"/>
        <v>0.90814972739537903</v>
      </c>
      <c r="L57" s="1">
        <f t="shared" si="21"/>
        <v>8.7998995063107793E-2</v>
      </c>
      <c r="M57" s="1"/>
    </row>
    <row r="58" spans="4:13" x14ac:dyDescent="0.3">
      <c r="D58">
        <v>0.81</v>
      </c>
      <c r="E58">
        <f t="shared" si="14"/>
        <v>0.18999999999999995</v>
      </c>
      <c r="F58" s="1">
        <f t="shared" si="15"/>
        <v>9.6146561289584903E-2</v>
      </c>
      <c r="G58" s="1">
        <f t="shared" si="16"/>
        <v>9.8124470669680122E-2</v>
      </c>
      <c r="H58" s="1">
        <f t="shared" ref="H58:H76" si="22">G58/F58</f>
        <v>1.0205718161270265</v>
      </c>
      <c r="I58" s="1">
        <f t="shared" si="18"/>
        <v>0.10205718161270266</v>
      </c>
      <c r="J58" s="1">
        <f t="shared" ref="J58:J76" si="23">I58*F58</f>
        <v>9.8124470669680147E-3</v>
      </c>
      <c r="K58" s="1">
        <f t="shared" ref="K58:K76" si="24">MAX(0.75,H58-0.1)</f>
        <v>0.92057181612702654</v>
      </c>
      <c r="L58" s="1">
        <f t="shared" ref="L58:L76" si="25">K58*F58</f>
        <v>8.850981454072164E-2</v>
      </c>
    </row>
    <row r="59" spans="4:13" x14ac:dyDescent="0.3">
      <c r="D59">
        <v>0.82</v>
      </c>
      <c r="E59">
        <f t="shared" si="14"/>
        <v>0.18000000000000005</v>
      </c>
      <c r="F59" s="1">
        <f t="shared" si="15"/>
        <v>9.5393908266246441E-2</v>
      </c>
      <c r="G59" s="1">
        <f t="shared" si="16"/>
        <v>9.8560024844960112E-2</v>
      </c>
      <c r="H59" s="1">
        <f t="shared" si="22"/>
        <v>1.0331899241393587</v>
      </c>
      <c r="I59" s="1">
        <f t="shared" si="18"/>
        <v>0.10331899241393588</v>
      </c>
      <c r="J59" s="1">
        <f t="shared" si="23"/>
        <v>9.8560024844960119E-3</v>
      </c>
      <c r="K59" s="1">
        <f t="shared" si="24"/>
        <v>0.93318992413935875</v>
      </c>
      <c r="L59" s="1">
        <f t="shared" si="25"/>
        <v>8.9020634018335459E-2</v>
      </c>
    </row>
    <row r="60" spans="4:13" x14ac:dyDescent="0.3">
      <c r="D60">
        <v>0.83</v>
      </c>
      <c r="E60">
        <f t="shared" si="14"/>
        <v>0.17000000000000004</v>
      </c>
      <c r="F60" s="1">
        <f t="shared" si="15"/>
        <v>9.4641255242907965E-2</v>
      </c>
      <c r="G60" s="1">
        <f t="shared" si="16"/>
        <v>9.8995579020240101E-2</v>
      </c>
      <c r="H60" s="1">
        <f t="shared" si="22"/>
        <v>1.0460087280769497</v>
      </c>
      <c r="I60" s="1">
        <f t="shared" si="18"/>
        <v>0.10460087280769498</v>
      </c>
      <c r="J60" s="1">
        <f t="shared" si="23"/>
        <v>9.8995579020240108E-3</v>
      </c>
      <c r="K60" s="1">
        <f t="shared" si="24"/>
        <v>0.94600872807694969</v>
      </c>
      <c r="L60" s="1">
        <f t="shared" si="25"/>
        <v>8.9531453495949306E-2</v>
      </c>
    </row>
    <row r="61" spans="4:13" x14ac:dyDescent="0.3">
      <c r="D61">
        <v>0.84</v>
      </c>
      <c r="E61">
        <f t="shared" si="14"/>
        <v>0.16000000000000003</v>
      </c>
      <c r="F61" s="1">
        <f t="shared" si="15"/>
        <v>9.3888602219569489E-2</v>
      </c>
      <c r="G61" s="1">
        <f t="shared" si="16"/>
        <v>9.9431133195520105E-2</v>
      </c>
      <c r="H61" s="1">
        <f t="shared" si="22"/>
        <v>1.0590330545446693</v>
      </c>
      <c r="I61" s="1">
        <f t="shared" si="18"/>
        <v>0.10590330545446694</v>
      </c>
      <c r="J61" s="1">
        <f t="shared" si="23"/>
        <v>9.9431133195520098E-3</v>
      </c>
      <c r="K61" s="1">
        <f t="shared" si="24"/>
        <v>0.95903305454466936</v>
      </c>
      <c r="L61" s="1">
        <f t="shared" si="25"/>
        <v>9.0042272973563153E-2</v>
      </c>
    </row>
    <row r="62" spans="4:13" x14ac:dyDescent="0.3">
      <c r="D62">
        <v>0.85</v>
      </c>
      <c r="E62">
        <f t="shared" si="14"/>
        <v>0.15000000000000002</v>
      </c>
      <c r="F62" s="1">
        <f t="shared" si="15"/>
        <v>9.3135949196231013E-2</v>
      </c>
      <c r="G62" s="1">
        <f t="shared" si="16"/>
        <v>9.9866687370800095E-2</v>
      </c>
      <c r="H62" s="1">
        <f t="shared" si="22"/>
        <v>1.0722678861670039</v>
      </c>
      <c r="I62" s="1">
        <f t="shared" si="18"/>
        <v>0.10722678861670039</v>
      </c>
      <c r="J62" s="1">
        <f t="shared" si="23"/>
        <v>9.9866687370800088E-3</v>
      </c>
      <c r="K62" s="1">
        <f t="shared" si="24"/>
        <v>0.97226788616700388</v>
      </c>
      <c r="L62" s="1">
        <f t="shared" si="25"/>
        <v>9.0553092451176986E-2</v>
      </c>
    </row>
    <row r="63" spans="4:13" x14ac:dyDescent="0.3">
      <c r="D63">
        <v>0.86</v>
      </c>
      <c r="E63">
        <f t="shared" si="14"/>
        <v>0.14000000000000001</v>
      </c>
      <c r="F63" s="1">
        <f t="shared" si="15"/>
        <v>9.2383296172892523E-2</v>
      </c>
      <c r="G63" s="1">
        <f t="shared" si="16"/>
        <v>0.10030224154608008</v>
      </c>
      <c r="H63" s="1">
        <f t="shared" si="22"/>
        <v>1.0857183679435674</v>
      </c>
      <c r="I63" s="1">
        <f t="shared" si="18"/>
        <v>0.10857183679435674</v>
      </c>
      <c r="J63" s="5">
        <f t="shared" si="23"/>
        <v>1.0030224154608008E-2</v>
      </c>
      <c r="K63" s="1">
        <f t="shared" si="24"/>
        <v>0.98571836794356738</v>
      </c>
      <c r="L63" s="1">
        <f t="shared" si="25"/>
        <v>9.1063911928790833E-2</v>
      </c>
    </row>
    <row r="64" spans="4:13" x14ac:dyDescent="0.3">
      <c r="D64">
        <v>0.87</v>
      </c>
      <c r="E64">
        <f t="shared" si="14"/>
        <v>0.13</v>
      </c>
      <c r="F64" s="1">
        <f t="shared" si="15"/>
        <v>9.1630643149554047E-2</v>
      </c>
      <c r="G64" s="1">
        <f t="shared" si="16"/>
        <v>0.10073779572136009</v>
      </c>
      <c r="H64" s="1">
        <f t="shared" si="22"/>
        <v>1.0993898139178384</v>
      </c>
      <c r="I64" s="1">
        <f t="shared" si="18"/>
        <v>0.10993898139178385</v>
      </c>
      <c r="J64" s="5">
        <f t="shared" si="23"/>
        <v>1.0073779572136008E-2</v>
      </c>
      <c r="K64" s="1">
        <f t="shared" si="24"/>
        <v>0.99938981391783843</v>
      </c>
      <c r="L64" s="1">
        <f t="shared" si="25"/>
        <v>9.157473140640468E-2</v>
      </c>
    </row>
    <row r="65" spans="4:12" x14ac:dyDescent="0.3">
      <c r="D65">
        <v>0.88</v>
      </c>
      <c r="E65">
        <f t="shared" si="14"/>
        <v>0.12</v>
      </c>
      <c r="F65" s="1">
        <f t="shared" si="15"/>
        <v>9.0877990126215571E-2</v>
      </c>
      <c r="G65" s="1">
        <f t="shared" si="16"/>
        <v>0.10117334989664008</v>
      </c>
      <c r="H65" s="1">
        <f t="shared" si="22"/>
        <v>1.1132877141772815</v>
      </c>
      <c r="I65" s="1">
        <f t="shared" si="18"/>
        <v>0.11132877141772815</v>
      </c>
      <c r="J65" s="5">
        <f t="shared" si="23"/>
        <v>1.0117334989664009E-2</v>
      </c>
      <c r="K65" s="1">
        <f t="shared" si="24"/>
        <v>1.0132877141772814</v>
      </c>
      <c r="L65" s="1">
        <f t="shared" si="25"/>
        <v>9.2085550884018527E-2</v>
      </c>
    </row>
    <row r="66" spans="4:12" x14ac:dyDescent="0.3">
      <c r="D66">
        <v>0.89</v>
      </c>
      <c r="E66">
        <f t="shared" si="14"/>
        <v>0.10999999999999999</v>
      </c>
      <c r="F66" s="1">
        <f t="shared" si="15"/>
        <v>9.0125337102877096E-2</v>
      </c>
      <c r="G66" s="1">
        <f t="shared" si="16"/>
        <v>0.10160890407192008</v>
      </c>
      <c r="H66" s="1">
        <f t="shared" si="22"/>
        <v>1.1274177422042218</v>
      </c>
      <c r="I66" s="1">
        <f t="shared" si="18"/>
        <v>0.11274177422042218</v>
      </c>
      <c r="J66" s="5">
        <f t="shared" si="23"/>
        <v>1.0160890407192008E-2</v>
      </c>
      <c r="K66" s="1">
        <f t="shared" si="24"/>
        <v>1.0274177422042217</v>
      </c>
      <c r="L66" s="1">
        <f t="shared" si="25"/>
        <v>9.259637036163236E-2</v>
      </c>
    </row>
    <row r="67" spans="4:12" x14ac:dyDescent="0.3">
      <c r="D67">
        <v>0.9</v>
      </c>
      <c r="E67">
        <f t="shared" si="14"/>
        <v>9.9999999999999978E-2</v>
      </c>
      <c r="F67" s="1">
        <f t="shared" si="15"/>
        <v>8.9372684079538606E-2</v>
      </c>
      <c r="G67" s="1">
        <f t="shared" si="16"/>
        <v>0.10204445824720007</v>
      </c>
      <c r="H67" s="1">
        <f t="shared" si="22"/>
        <v>1.141785762598156</v>
      </c>
      <c r="I67" s="1">
        <f t="shared" si="18"/>
        <v>0.1141785762598156</v>
      </c>
      <c r="J67" s="5">
        <f t="shared" si="23"/>
        <v>1.0204445824720007E-2</v>
      </c>
      <c r="K67" s="1">
        <f t="shared" si="24"/>
        <v>1.0417857625981559</v>
      </c>
      <c r="L67" s="1">
        <f t="shared" si="25"/>
        <v>9.3107189839246193E-2</v>
      </c>
    </row>
    <row r="68" spans="4:12" x14ac:dyDescent="0.3">
      <c r="D68">
        <v>0.91</v>
      </c>
      <c r="E68">
        <f t="shared" si="14"/>
        <v>8.9999999999999969E-2</v>
      </c>
      <c r="F68" s="1">
        <f t="shared" si="15"/>
        <v>8.862003105620013E-2</v>
      </c>
      <c r="G68" s="1">
        <f t="shared" si="16"/>
        <v>0.10248001242248005</v>
      </c>
      <c r="H68" s="1">
        <f t="shared" si="22"/>
        <v>1.1563978391915744</v>
      </c>
      <c r="I68" s="1">
        <f t="shared" si="18"/>
        <v>0.11563978391915744</v>
      </c>
      <c r="J68" s="5">
        <f t="shared" si="23"/>
        <v>1.0248001242248004E-2</v>
      </c>
      <c r="K68" s="1">
        <f t="shared" si="24"/>
        <v>1.0563978391915743</v>
      </c>
      <c r="L68" s="1">
        <f t="shared" si="25"/>
        <v>9.3618009316860026E-2</v>
      </c>
    </row>
    <row r="69" spans="4:12" x14ac:dyDescent="0.3">
      <c r="D69">
        <v>0.92</v>
      </c>
      <c r="E69">
        <f t="shared" si="14"/>
        <v>7.999999999999996E-2</v>
      </c>
      <c r="F69" s="1">
        <f t="shared" si="15"/>
        <v>8.7867378032861654E-2</v>
      </c>
      <c r="G69" s="1">
        <f t="shared" si="16"/>
        <v>0.10291556659776005</v>
      </c>
      <c r="H69" s="1">
        <f t="shared" si="22"/>
        <v>1.1712602435828972</v>
      </c>
      <c r="I69" s="1">
        <f t="shared" si="18"/>
        <v>0.11712602435828973</v>
      </c>
      <c r="J69" s="1">
        <f t="shared" si="23"/>
        <v>1.0291556659776005E-2</v>
      </c>
      <c r="K69" s="1">
        <f t="shared" si="24"/>
        <v>1.0712602435828971</v>
      </c>
      <c r="L69" s="1">
        <f t="shared" si="25"/>
        <v>9.4128828794473873E-2</v>
      </c>
    </row>
    <row r="70" spans="4:12" x14ac:dyDescent="0.3">
      <c r="D70">
        <v>0.93</v>
      </c>
      <c r="E70">
        <f t="shared" si="14"/>
        <v>6.9999999999999951E-2</v>
      </c>
      <c r="F70" s="1">
        <f t="shared" si="15"/>
        <v>8.7114725009523178E-2</v>
      </c>
      <c r="G70" s="1">
        <f t="shared" si="16"/>
        <v>0.10335112077304004</v>
      </c>
      <c r="H70" s="1">
        <f t="shared" si="22"/>
        <v>1.1863794641117438</v>
      </c>
      <c r="I70" s="1">
        <f t="shared" si="18"/>
        <v>0.11863794641117438</v>
      </c>
      <c r="J70" s="1">
        <f t="shared" si="23"/>
        <v>1.0335112077304004E-2</v>
      </c>
      <c r="K70" s="1">
        <f t="shared" si="24"/>
        <v>1.0863794641117437</v>
      </c>
      <c r="L70" s="1">
        <f t="shared" si="25"/>
        <v>9.4639648272087706E-2</v>
      </c>
    </row>
    <row r="71" spans="4:12" x14ac:dyDescent="0.3">
      <c r="D71">
        <v>0.94</v>
      </c>
      <c r="E71">
        <f t="shared" si="14"/>
        <v>6.0000000000000053E-2</v>
      </c>
      <c r="F71" s="1">
        <f t="shared" si="15"/>
        <v>8.6362071986184702E-2</v>
      </c>
      <c r="G71" s="1">
        <f t="shared" si="16"/>
        <v>0.10378667494832004</v>
      </c>
      <c r="H71" s="1">
        <f t="shared" si="22"/>
        <v>1.2017622153035274</v>
      </c>
      <c r="I71" s="1">
        <f t="shared" si="18"/>
        <v>0.12017622153035275</v>
      </c>
      <c r="J71" s="1">
        <f t="shared" si="23"/>
        <v>1.0378667494832005E-2</v>
      </c>
      <c r="K71" s="1">
        <f t="shared" si="24"/>
        <v>1.1017622153035274</v>
      </c>
      <c r="L71" s="1">
        <f t="shared" si="25"/>
        <v>9.5150467749701553E-2</v>
      </c>
    </row>
    <row r="72" spans="4:12" x14ac:dyDescent="0.3">
      <c r="D72">
        <v>0.95</v>
      </c>
      <c r="E72">
        <f t="shared" si="14"/>
        <v>5.0000000000000044E-2</v>
      </c>
      <c r="F72" s="1">
        <f t="shared" si="15"/>
        <v>8.5609418962846226E-2</v>
      </c>
      <c r="G72" s="1">
        <f t="shared" si="16"/>
        <v>0.10422222912360002</v>
      </c>
      <c r="H72" s="1">
        <f t="shared" si="22"/>
        <v>1.2174154478122505</v>
      </c>
      <c r="I72" s="1">
        <f t="shared" si="18"/>
        <v>0.12174154478122506</v>
      </c>
      <c r="J72" s="1">
        <f t="shared" si="23"/>
        <v>1.0422222912360002E-2</v>
      </c>
      <c r="K72" s="1">
        <f t="shared" si="24"/>
        <v>1.1174154478122504</v>
      </c>
      <c r="L72" s="1">
        <f t="shared" si="25"/>
        <v>9.5661287227315386E-2</v>
      </c>
    </row>
    <row r="73" spans="4:12" x14ac:dyDescent="0.3">
      <c r="D73">
        <v>0.96</v>
      </c>
      <c r="E73">
        <f t="shared" si="14"/>
        <v>4.0000000000000036E-2</v>
      </c>
      <c r="F73" s="1">
        <f t="shared" si="15"/>
        <v>8.485676593950775E-2</v>
      </c>
      <c r="G73" s="1">
        <f t="shared" si="16"/>
        <v>0.10465778329888001</v>
      </c>
      <c r="H73" s="1">
        <f t="shared" si="22"/>
        <v>1.2333463588924412</v>
      </c>
      <c r="I73" s="1">
        <f t="shared" si="18"/>
        <v>0.12333463588924412</v>
      </c>
      <c r="J73" s="1">
        <f t="shared" si="23"/>
        <v>1.0465778329888001E-2</v>
      </c>
      <c r="K73" s="1">
        <f t="shared" si="24"/>
        <v>1.1333463588924411</v>
      </c>
      <c r="L73" s="1">
        <f t="shared" si="25"/>
        <v>9.6172106704929219E-2</v>
      </c>
    </row>
    <row r="74" spans="4:12" x14ac:dyDescent="0.3">
      <c r="D74">
        <v>0.97</v>
      </c>
      <c r="E74">
        <f t="shared" si="14"/>
        <v>3.0000000000000027E-2</v>
      </c>
      <c r="F74" s="1">
        <f t="shared" si="15"/>
        <v>8.410411291616926E-2</v>
      </c>
      <c r="G74" s="1">
        <f t="shared" si="16"/>
        <v>0.10509333747416001</v>
      </c>
      <c r="H74" s="1">
        <f t="shared" si="22"/>
        <v>1.2495624034333701</v>
      </c>
      <c r="I74" s="1">
        <f t="shared" si="18"/>
        <v>0.12495624034333702</v>
      </c>
      <c r="J74" s="1">
        <f t="shared" si="23"/>
        <v>1.0509333747416002E-2</v>
      </c>
      <c r="K74" s="1">
        <f t="shared" si="24"/>
        <v>1.14956240343337</v>
      </c>
      <c r="L74" s="1">
        <f t="shared" si="25"/>
        <v>9.6682926182543066E-2</v>
      </c>
    </row>
    <row r="75" spans="4:12" x14ac:dyDescent="0.3">
      <c r="D75">
        <v>0.98</v>
      </c>
      <c r="E75">
        <f t="shared" si="14"/>
        <v>2.0000000000000018E-2</v>
      </c>
      <c r="F75" s="1">
        <f t="shared" si="15"/>
        <v>8.3351459892830784E-2</v>
      </c>
      <c r="G75" s="1">
        <f t="shared" si="16"/>
        <v>0.10552889164944</v>
      </c>
      <c r="H75" s="1">
        <f t="shared" si="22"/>
        <v>1.2660713055910944</v>
      </c>
      <c r="I75" s="1">
        <f t="shared" si="18"/>
        <v>0.12660713055910944</v>
      </c>
      <c r="J75" s="1">
        <f t="shared" si="23"/>
        <v>1.0552889164944E-2</v>
      </c>
      <c r="K75" s="1">
        <f t="shared" si="24"/>
        <v>1.1660713055910943</v>
      </c>
      <c r="L75" s="1">
        <f t="shared" si="25"/>
        <v>9.7193745660156927E-2</v>
      </c>
    </row>
    <row r="76" spans="4:12" x14ac:dyDescent="0.3">
      <c r="D76">
        <v>0.99</v>
      </c>
      <c r="E76">
        <f t="shared" si="14"/>
        <v>1.0000000000000009E-2</v>
      </c>
      <c r="F76" s="1">
        <f t="shared" si="15"/>
        <v>8.2598806869492308E-2</v>
      </c>
      <c r="G76" s="1">
        <f t="shared" si="16"/>
        <v>0.10596444582472</v>
      </c>
      <c r="H76" s="1">
        <f t="shared" si="22"/>
        <v>1.2828810710564604</v>
      </c>
      <c r="I76" s="1">
        <f t="shared" si="18"/>
        <v>0.12828810710564606</v>
      </c>
      <c r="J76" s="1">
        <f t="shared" si="23"/>
        <v>1.0596444582472003E-2</v>
      </c>
      <c r="K76" s="1">
        <f t="shared" si="24"/>
        <v>1.1828810710564603</v>
      </c>
      <c r="L76" s="1">
        <f t="shared" si="25"/>
        <v>9.7704565137770774E-2</v>
      </c>
    </row>
  </sheetData>
  <conditionalFormatting sqref="J58:J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{8EFDA8F7-9F82-4532-BC3D-161A403D8DC2}</x14:id>
        </ext>
      </extLst>
    </cfRule>
  </conditionalFormatting>
  <conditionalFormatting sqref="L58:L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{EC7DAD90-4724-4154-B3F7-E47AEC1B5A70}</x14:id>
        </ext>
      </extLst>
    </cfRule>
  </conditionalFormatting>
  <pageMargins left="0.7" right="0.7" top="0.75" bottom="0.75" header="0.3" footer="0.3"/>
  <pageSetup orientation="portrait" horizontalDpi="4294967295" verticalDpi="4294967295" r:id="rId1"/>
  <ignoredErrors>
    <ignoredError sqref="F37:G57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FDA8F7-9F82-4532-BC3D-161A403D8D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J58:J76</xm:sqref>
        </x14:conditionalFormatting>
        <x14:conditionalFormatting xmlns:xm="http://schemas.microsoft.com/office/excel/2006/main">
          <x14:cfRule type="dataBar" id="{EC7DAD90-4724-4154-B3F7-E47AEC1B5A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L58:L76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2015-11-09T07:25:24Z</dcterms:created>
  <dcterms:modified xsi:type="dcterms:W3CDTF">2015-11-09T09:32:08Z</dcterms:modified>
</cp:coreProperties>
</file>