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 Suhail\Desktop\SHAHEEM ANJUM\SHAHEEM ANJUM 1\ARCH SAUD RESIDENTIAL\"/>
    </mc:Choice>
  </mc:AlternateContent>
  <xr:revisionPtr revIDLastSave="0" documentId="13_ncr:1_{06022DA0-0CF6-4A4A-BF9F-0CBB191687D0}" xr6:coauthVersionLast="47" xr6:coauthVersionMax="47" xr10:uidLastSave="{00000000-0000-0000-0000-000000000000}"/>
  <bookViews>
    <workbookView xWindow="-108" yWindow="-108" windowWidth="23256" windowHeight="12576" xr2:uid="{D32A7053-38C2-49EF-846F-B708606C48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6" i="1" l="1"/>
  <c r="K46" i="1"/>
  <c r="K47" i="1"/>
  <c r="J46" i="1"/>
  <c r="N28" i="1"/>
  <c r="K28" i="1"/>
  <c r="J28" i="1"/>
  <c r="N26" i="1"/>
  <c r="K26" i="1"/>
  <c r="J26" i="1"/>
  <c r="N24" i="1"/>
  <c r="K24" i="1"/>
  <c r="J24" i="1"/>
  <c r="N21" i="1"/>
  <c r="N22" i="1"/>
  <c r="N23" i="1"/>
  <c r="K21" i="1"/>
  <c r="K22" i="1"/>
  <c r="K23" i="1"/>
  <c r="J21" i="1"/>
  <c r="J22" i="1"/>
  <c r="J23" i="1"/>
  <c r="N50" i="1"/>
  <c r="K50" i="1"/>
  <c r="J50" i="1"/>
  <c r="N49" i="1"/>
  <c r="K49" i="1"/>
  <c r="J49" i="1"/>
  <c r="N48" i="1"/>
  <c r="K48" i="1"/>
  <c r="J48" i="1"/>
  <c r="N47" i="1"/>
  <c r="J47" i="1"/>
  <c r="N45" i="1"/>
  <c r="K45" i="1"/>
  <c r="J45" i="1"/>
  <c r="N44" i="1"/>
  <c r="K44" i="1"/>
  <c r="J44" i="1"/>
  <c r="N39" i="1"/>
  <c r="K39" i="1"/>
  <c r="J39" i="1"/>
  <c r="N38" i="1"/>
  <c r="K38" i="1"/>
  <c r="J38" i="1"/>
  <c r="N37" i="1"/>
  <c r="K37" i="1"/>
  <c r="J37" i="1"/>
  <c r="N36" i="1"/>
  <c r="K36" i="1"/>
  <c r="J36" i="1"/>
  <c r="N35" i="1"/>
  <c r="K35" i="1"/>
  <c r="J35" i="1"/>
  <c r="N34" i="1"/>
  <c r="K34" i="1"/>
  <c r="J34" i="1"/>
  <c r="N29" i="1"/>
  <c r="K29" i="1"/>
  <c r="J29" i="1"/>
  <c r="N27" i="1"/>
  <c r="K27" i="1"/>
  <c r="J27" i="1"/>
  <c r="N25" i="1"/>
  <c r="K25" i="1"/>
  <c r="J25" i="1"/>
  <c r="N20" i="1"/>
  <c r="K20" i="1"/>
  <c r="J20" i="1"/>
  <c r="N19" i="1"/>
  <c r="K19" i="1"/>
  <c r="J19" i="1"/>
  <c r="N18" i="1"/>
  <c r="K18" i="1"/>
  <c r="J18" i="1"/>
  <c r="K12" i="1"/>
  <c r="K13" i="1"/>
  <c r="J12" i="1"/>
  <c r="J13" i="1"/>
  <c r="N12" i="1"/>
  <c r="N13" i="1"/>
  <c r="N11" i="1"/>
  <c r="K11" i="1"/>
  <c r="J11" i="1"/>
  <c r="N10" i="1"/>
  <c r="J10" i="1"/>
  <c r="K10" i="1"/>
  <c r="J9" i="1"/>
  <c r="N9" i="1"/>
  <c r="K9" i="1"/>
  <c r="N8" i="1"/>
  <c r="K8" i="1"/>
  <c r="J8" i="1"/>
  <c r="P24" i="1" l="1"/>
  <c r="P21" i="1"/>
  <c r="P46" i="1"/>
  <c r="P28" i="1"/>
  <c r="P22" i="1"/>
  <c r="P23" i="1"/>
  <c r="P26" i="1"/>
  <c r="P45" i="1"/>
  <c r="P50" i="1"/>
  <c r="P49" i="1"/>
  <c r="P35" i="1"/>
  <c r="P39" i="1"/>
  <c r="P48" i="1"/>
  <c r="P20" i="1"/>
  <c r="P47" i="1"/>
  <c r="P19" i="1"/>
  <c r="P29" i="1"/>
  <c r="P37" i="1"/>
  <c r="P18" i="1"/>
  <c r="P27" i="1"/>
  <c r="P36" i="1"/>
  <c r="P34" i="1"/>
  <c r="P38" i="1"/>
  <c r="P44" i="1"/>
  <c r="P12" i="1"/>
  <c r="P11" i="1"/>
  <c r="P10" i="1"/>
  <c r="P9" i="1"/>
  <c r="P25" i="1"/>
  <c r="P13" i="1"/>
  <c r="P8" i="1"/>
  <c r="P51" i="1" l="1"/>
  <c r="P14" i="1"/>
  <c r="P40" i="1"/>
  <c r="P30" i="1"/>
</calcChain>
</file>

<file path=xl/sharedStrings.xml><?xml version="1.0" encoding="utf-8"?>
<sst xmlns="http://schemas.openxmlformats.org/spreadsheetml/2006/main" count="92" uniqueCount="23">
  <si>
    <t>BILL OF QUANTITY</t>
  </si>
  <si>
    <t>SR.NO</t>
  </si>
  <si>
    <t>UNIT REFF</t>
  </si>
  <si>
    <t>DESCRIPTION</t>
  </si>
  <si>
    <t>DUCT SIZE(mm)</t>
  </si>
  <si>
    <t>W</t>
  </si>
  <si>
    <t>H</t>
  </si>
  <si>
    <t>LENGTH(mm)</t>
  </si>
  <si>
    <t>L</t>
  </si>
  <si>
    <t>LENGTH(mts)</t>
  </si>
  <si>
    <t>AREA(sq mts)</t>
  </si>
  <si>
    <t>DUCT SIZE(mts)</t>
  </si>
  <si>
    <t xml:space="preserve">H </t>
  </si>
  <si>
    <t>UFC-01</t>
  </si>
  <si>
    <t>SAD</t>
  </si>
  <si>
    <t>UFC-02</t>
  </si>
  <si>
    <t>UFC-03</t>
  </si>
  <si>
    <t>UFC-04</t>
  </si>
  <si>
    <t>REDUSER</t>
  </si>
  <si>
    <t>SHOE-COLLAR</t>
  </si>
  <si>
    <t>MOUTH PIECE</t>
  </si>
  <si>
    <t xml:space="preserve">SR.NO </t>
  </si>
  <si>
    <t>ELBOW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</si>
</sst>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/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2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8ED-0644-497F-9658-F4D31355068C}">
  <sheetPr>
    <pageSetUpPr fitToPage="1"/>
  </sheetPr>
  <dimension ref="E1:R51"/>
  <sheetViews>
    <sheetView tabSelected="1" zoomScale="70" zoomScaleNormal="70" workbookViewId="0">
      <selection activeCell="R7" sqref="R7"/>
    </sheetView>
  </sheetViews>
  <sheetFormatPr defaultRowHeight="14.4" x14ac:dyDescent="0.3"/>
  <cols>
    <col min="6" max="6" width="11.77734375" bestFit="1" customWidth="1"/>
    <col min="7" max="7" width="15.77734375" bestFit="1" customWidth="1"/>
  </cols>
  <sheetData>
    <row r="1" spans="5:18" ht="15" thickBot="1" x14ac:dyDescent="0.35"/>
    <row r="2" spans="5:18" ht="14.4" customHeight="1" x14ac:dyDescent="0.3">
      <c r="E2" s="47" t="s">
        <v>0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9"/>
      <c r="R2" s="1"/>
    </row>
    <row r="3" spans="5:18" ht="14.4" customHeight="1" x14ac:dyDescent="0.3">
      <c r="E3" s="50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2"/>
      <c r="R3" s="1"/>
    </row>
    <row r="4" spans="5:18" ht="14.4" customHeight="1" x14ac:dyDescent="0.3"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  <c r="R4" s="1"/>
    </row>
    <row r="5" spans="5:18" ht="15" thickBot="1" x14ac:dyDescent="0.35">
      <c r="E5" s="53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6"/>
    </row>
    <row r="6" spans="5:18" ht="18" x14ac:dyDescent="0.3">
      <c r="E6" s="23" t="s">
        <v>21</v>
      </c>
      <c r="F6" s="25" t="s">
        <v>2</v>
      </c>
      <c r="G6" s="25" t="s">
        <v>3</v>
      </c>
      <c r="H6" s="20" t="s">
        <v>4</v>
      </c>
      <c r="I6" s="20"/>
      <c r="J6" s="20" t="s">
        <v>11</v>
      </c>
      <c r="K6" s="20"/>
      <c r="L6" s="20" t="s">
        <v>7</v>
      </c>
      <c r="M6" s="20"/>
      <c r="N6" s="20" t="s">
        <v>9</v>
      </c>
      <c r="O6" s="20"/>
      <c r="P6" s="27" t="s">
        <v>10</v>
      </c>
      <c r="Q6" s="28"/>
    </row>
    <row r="7" spans="5:18" ht="18.600000000000001" thickBot="1" x14ac:dyDescent="0.4">
      <c r="E7" s="59"/>
      <c r="F7" s="60"/>
      <c r="G7" s="60"/>
      <c r="H7" s="10" t="s">
        <v>5</v>
      </c>
      <c r="I7" s="10" t="s">
        <v>6</v>
      </c>
      <c r="J7" s="10" t="s">
        <v>5</v>
      </c>
      <c r="K7" s="10" t="s">
        <v>12</v>
      </c>
      <c r="L7" s="54" t="s">
        <v>8</v>
      </c>
      <c r="M7" s="54"/>
      <c r="N7" s="54" t="s">
        <v>8</v>
      </c>
      <c r="O7" s="54"/>
      <c r="P7" s="57"/>
      <c r="Q7" s="58"/>
    </row>
    <row r="8" spans="5:18" ht="18" x14ac:dyDescent="0.35">
      <c r="E8" s="45">
        <v>1</v>
      </c>
      <c r="F8" s="44" t="s">
        <v>13</v>
      </c>
      <c r="G8" s="5" t="s">
        <v>14</v>
      </c>
      <c r="H8" s="11">
        <v>350</v>
      </c>
      <c r="I8" s="11">
        <v>300</v>
      </c>
      <c r="J8" s="11">
        <f t="shared" ref="J8:K11" si="0">H8/1000</f>
        <v>0.35</v>
      </c>
      <c r="K8" s="11">
        <f t="shared" si="0"/>
        <v>0.3</v>
      </c>
      <c r="L8" s="55">
        <v>1824</v>
      </c>
      <c r="M8" s="55"/>
      <c r="N8" s="55">
        <f>L8/1000</f>
        <v>1.8240000000000001</v>
      </c>
      <c r="O8" s="55"/>
      <c r="P8" s="55">
        <f>2*N8*(J8+K8)</f>
        <v>2.3712</v>
      </c>
      <c r="Q8" s="56"/>
    </row>
    <row r="9" spans="5:18" ht="18" x14ac:dyDescent="0.35">
      <c r="E9" s="21"/>
      <c r="F9" s="39"/>
      <c r="G9" s="2" t="s">
        <v>14</v>
      </c>
      <c r="H9" s="6">
        <v>200</v>
      </c>
      <c r="I9" s="6">
        <v>300</v>
      </c>
      <c r="J9" s="6">
        <f t="shared" si="0"/>
        <v>0.2</v>
      </c>
      <c r="K9" s="6">
        <f t="shared" si="0"/>
        <v>0.3</v>
      </c>
      <c r="L9" s="32">
        <v>1800</v>
      </c>
      <c r="M9" s="32"/>
      <c r="N9" s="32">
        <f>L9/1000</f>
        <v>1.8</v>
      </c>
      <c r="O9" s="32"/>
      <c r="P9" s="32">
        <f>2*N9*(J9+K9)</f>
        <v>1.8</v>
      </c>
      <c r="Q9" s="33"/>
    </row>
    <row r="10" spans="5:18" ht="18" x14ac:dyDescent="0.35">
      <c r="E10" s="21"/>
      <c r="F10" s="39"/>
      <c r="G10" s="2" t="s">
        <v>14</v>
      </c>
      <c r="H10" s="6">
        <v>250</v>
      </c>
      <c r="I10" s="6">
        <v>250</v>
      </c>
      <c r="J10" s="6">
        <f t="shared" si="0"/>
        <v>0.25</v>
      </c>
      <c r="K10" s="6">
        <f t="shared" si="0"/>
        <v>0.25</v>
      </c>
      <c r="L10" s="32">
        <v>2208</v>
      </c>
      <c r="M10" s="32"/>
      <c r="N10" s="32">
        <f>L10/1000</f>
        <v>2.2080000000000002</v>
      </c>
      <c r="O10" s="32"/>
      <c r="P10" s="32">
        <f>2*N10*(J10+K10)</f>
        <v>2.2080000000000002</v>
      </c>
      <c r="Q10" s="33"/>
    </row>
    <row r="11" spans="5:18" ht="18" x14ac:dyDescent="0.35">
      <c r="E11" s="21"/>
      <c r="F11" s="39"/>
      <c r="G11" s="2" t="s">
        <v>18</v>
      </c>
      <c r="H11" s="6">
        <v>350</v>
      </c>
      <c r="I11" s="6">
        <v>300</v>
      </c>
      <c r="J11" s="6">
        <f t="shared" si="0"/>
        <v>0.35</v>
      </c>
      <c r="K11" s="6">
        <f t="shared" si="0"/>
        <v>0.3</v>
      </c>
      <c r="L11" s="32">
        <v>300</v>
      </c>
      <c r="M11" s="32"/>
      <c r="N11" s="32">
        <f t="shared" ref="N11" si="1">L11/1000</f>
        <v>0.3</v>
      </c>
      <c r="O11" s="32"/>
      <c r="P11" s="32">
        <f t="shared" ref="P11:P13" si="2">2*N11*(J11+K11)</f>
        <v>0.38999999999999996</v>
      </c>
      <c r="Q11" s="33"/>
    </row>
    <row r="12" spans="5:18" ht="18" x14ac:dyDescent="0.35">
      <c r="E12" s="21"/>
      <c r="F12" s="39"/>
      <c r="G12" s="2" t="s">
        <v>19</v>
      </c>
      <c r="H12" s="6">
        <v>400</v>
      </c>
      <c r="I12" s="6">
        <v>250</v>
      </c>
      <c r="J12" s="6">
        <f t="shared" ref="J12:J13" si="3">H12/1000</f>
        <v>0.4</v>
      </c>
      <c r="K12" s="6">
        <f t="shared" ref="K12:K13" si="4">I12/1000</f>
        <v>0.25</v>
      </c>
      <c r="L12" s="32">
        <v>150</v>
      </c>
      <c r="M12" s="32"/>
      <c r="N12" s="32">
        <f t="shared" ref="N12:N13" si="5">L12/1000</f>
        <v>0.15</v>
      </c>
      <c r="O12" s="32"/>
      <c r="P12" s="32">
        <f t="shared" si="2"/>
        <v>0.19500000000000001</v>
      </c>
      <c r="Q12" s="33"/>
    </row>
    <row r="13" spans="5:18" ht="18.600000000000001" thickBot="1" x14ac:dyDescent="0.4">
      <c r="E13" s="22"/>
      <c r="F13" s="40"/>
      <c r="G13" s="3" t="s">
        <v>20</v>
      </c>
      <c r="H13" s="8">
        <v>1300</v>
      </c>
      <c r="I13" s="8">
        <v>300</v>
      </c>
      <c r="J13" s="8">
        <f t="shared" si="3"/>
        <v>1.3</v>
      </c>
      <c r="K13" s="8">
        <f t="shared" si="4"/>
        <v>0.3</v>
      </c>
      <c r="L13" s="34">
        <v>300</v>
      </c>
      <c r="M13" s="34"/>
      <c r="N13" s="34">
        <f t="shared" si="5"/>
        <v>0.3</v>
      </c>
      <c r="O13" s="34"/>
      <c r="P13" s="35">
        <f t="shared" si="2"/>
        <v>0.96</v>
      </c>
      <c r="Q13" s="36"/>
    </row>
    <row r="14" spans="5:18" ht="15" thickBot="1" x14ac:dyDescent="0.35">
      <c r="E14" s="16"/>
      <c r="F14" s="4"/>
      <c r="G14" s="4"/>
      <c r="H14" s="4"/>
      <c r="I14" s="4"/>
      <c r="J14" s="4"/>
      <c r="K14" s="4"/>
      <c r="L14" s="41"/>
      <c r="M14" s="41"/>
      <c r="N14" s="41"/>
      <c r="O14" s="41"/>
      <c r="P14" s="34">
        <f>SUM(P8:Q13)/0.9</f>
        <v>8.804666666666666</v>
      </c>
      <c r="Q14" s="38"/>
    </row>
    <row r="15" spans="5:18" ht="15" thickBot="1" x14ac:dyDescent="0.35">
      <c r="E15" s="16"/>
      <c r="F15" s="4"/>
      <c r="G15" s="4"/>
      <c r="H15" s="4"/>
      <c r="I15" s="4"/>
      <c r="J15" s="4"/>
      <c r="K15" s="4"/>
      <c r="L15" s="41"/>
      <c r="M15" s="41"/>
      <c r="N15" s="41"/>
      <c r="O15" s="41"/>
      <c r="P15" s="41"/>
      <c r="Q15" s="46"/>
    </row>
    <row r="16" spans="5:18" ht="18" x14ac:dyDescent="0.3">
      <c r="E16" s="23" t="s">
        <v>1</v>
      </c>
      <c r="F16" s="25" t="s">
        <v>2</v>
      </c>
      <c r="G16" s="25" t="s">
        <v>3</v>
      </c>
      <c r="H16" s="20" t="s">
        <v>4</v>
      </c>
      <c r="I16" s="20"/>
      <c r="J16" s="20" t="s">
        <v>11</v>
      </c>
      <c r="K16" s="20"/>
      <c r="L16" s="20" t="s">
        <v>7</v>
      </c>
      <c r="M16" s="20"/>
      <c r="N16" s="20" t="s">
        <v>9</v>
      </c>
      <c r="O16" s="20"/>
      <c r="P16" s="27" t="s">
        <v>10</v>
      </c>
      <c r="Q16" s="28"/>
    </row>
    <row r="17" spans="5:17" ht="18" x14ac:dyDescent="0.35">
      <c r="E17" s="24"/>
      <c r="F17" s="26"/>
      <c r="G17" s="26"/>
      <c r="H17" s="9" t="s">
        <v>5</v>
      </c>
      <c r="I17" s="9" t="s">
        <v>6</v>
      </c>
      <c r="J17" s="9" t="s">
        <v>5</v>
      </c>
      <c r="K17" s="9" t="s">
        <v>12</v>
      </c>
      <c r="L17" s="31" t="s">
        <v>8</v>
      </c>
      <c r="M17" s="31"/>
      <c r="N17" s="31" t="s">
        <v>8</v>
      </c>
      <c r="O17" s="31"/>
      <c r="P17" s="29"/>
      <c r="Q17" s="30"/>
    </row>
    <row r="18" spans="5:17" ht="18" x14ac:dyDescent="0.3">
      <c r="E18" s="21">
        <v>2</v>
      </c>
      <c r="F18" s="39" t="s">
        <v>15</v>
      </c>
      <c r="G18" s="14" t="s">
        <v>14</v>
      </c>
      <c r="H18" s="6">
        <v>400</v>
      </c>
      <c r="I18" s="6">
        <v>350</v>
      </c>
      <c r="J18" s="6">
        <f t="shared" ref="J18:K20" si="6">H18/1000</f>
        <v>0.4</v>
      </c>
      <c r="K18" s="6">
        <f t="shared" si="6"/>
        <v>0.35</v>
      </c>
      <c r="L18" s="32">
        <v>2194</v>
      </c>
      <c r="M18" s="32"/>
      <c r="N18" s="32">
        <f>L18/1000</f>
        <v>2.194</v>
      </c>
      <c r="O18" s="32"/>
      <c r="P18" s="32">
        <f>2*N18*(J18+K18)</f>
        <v>3.2909999999999999</v>
      </c>
      <c r="Q18" s="33"/>
    </row>
    <row r="19" spans="5:17" ht="18" x14ac:dyDescent="0.3">
      <c r="E19" s="21"/>
      <c r="F19" s="39"/>
      <c r="G19" s="14" t="s">
        <v>14</v>
      </c>
      <c r="H19" s="6">
        <v>300</v>
      </c>
      <c r="I19" s="6">
        <v>250</v>
      </c>
      <c r="J19" s="6">
        <f t="shared" si="6"/>
        <v>0.3</v>
      </c>
      <c r="K19" s="6">
        <f t="shared" si="6"/>
        <v>0.25</v>
      </c>
      <c r="L19" s="32">
        <v>2611</v>
      </c>
      <c r="M19" s="32"/>
      <c r="N19" s="32">
        <f>L19/1000</f>
        <v>2.6110000000000002</v>
      </c>
      <c r="O19" s="32"/>
      <c r="P19" s="32">
        <f>2*N19*(J19+K19)</f>
        <v>2.8721000000000005</v>
      </c>
      <c r="Q19" s="33"/>
    </row>
    <row r="20" spans="5:17" ht="18" x14ac:dyDescent="0.3">
      <c r="E20" s="21"/>
      <c r="F20" s="39"/>
      <c r="G20" s="14" t="s">
        <v>14</v>
      </c>
      <c r="H20" s="6">
        <v>250</v>
      </c>
      <c r="I20" s="6">
        <v>350</v>
      </c>
      <c r="J20" s="6">
        <f t="shared" si="6"/>
        <v>0.25</v>
      </c>
      <c r="K20" s="6">
        <f t="shared" si="6"/>
        <v>0.35</v>
      </c>
      <c r="L20" s="32">
        <v>2476</v>
      </c>
      <c r="M20" s="32"/>
      <c r="N20" s="32">
        <f>L20/1000</f>
        <v>2.476</v>
      </c>
      <c r="O20" s="32"/>
      <c r="P20" s="32">
        <f>2*N20*(J20+K20)</f>
        <v>2.9712000000000001</v>
      </c>
      <c r="Q20" s="33"/>
    </row>
    <row r="21" spans="5:17" ht="18" x14ac:dyDescent="0.3">
      <c r="E21" s="21"/>
      <c r="F21" s="39"/>
      <c r="G21" s="14" t="s">
        <v>14</v>
      </c>
      <c r="H21" s="12">
        <v>250</v>
      </c>
      <c r="I21" s="12">
        <v>200</v>
      </c>
      <c r="J21" s="6">
        <f t="shared" ref="J21:J24" si="7">H21/1000</f>
        <v>0.25</v>
      </c>
      <c r="K21" s="6">
        <f t="shared" ref="K21:K24" si="8">I21/1000</f>
        <v>0.2</v>
      </c>
      <c r="L21" s="32">
        <v>1623</v>
      </c>
      <c r="M21" s="32"/>
      <c r="N21" s="32">
        <f t="shared" ref="N21:N23" si="9">L21/1000</f>
        <v>1.623</v>
      </c>
      <c r="O21" s="32"/>
      <c r="P21" s="32">
        <f t="shared" ref="P21:P23" si="10">2*N21*(J21+K21)</f>
        <v>1.4607000000000001</v>
      </c>
      <c r="Q21" s="33"/>
    </row>
    <row r="22" spans="5:17" ht="18" x14ac:dyDescent="0.3">
      <c r="E22" s="21"/>
      <c r="F22" s="39"/>
      <c r="G22" s="14" t="s">
        <v>14</v>
      </c>
      <c r="H22" s="12">
        <v>150</v>
      </c>
      <c r="I22" s="12">
        <v>350</v>
      </c>
      <c r="J22" s="6">
        <f t="shared" si="7"/>
        <v>0.15</v>
      </c>
      <c r="K22" s="6">
        <f t="shared" si="8"/>
        <v>0.35</v>
      </c>
      <c r="L22" s="32">
        <v>1225</v>
      </c>
      <c r="M22" s="32"/>
      <c r="N22" s="32">
        <f t="shared" si="9"/>
        <v>1.2250000000000001</v>
      </c>
      <c r="O22" s="32"/>
      <c r="P22" s="32">
        <f t="shared" si="10"/>
        <v>1.2250000000000001</v>
      </c>
      <c r="Q22" s="33"/>
    </row>
    <row r="23" spans="5:17" ht="18" x14ac:dyDescent="0.3">
      <c r="E23" s="21"/>
      <c r="F23" s="39"/>
      <c r="G23" s="14" t="s">
        <v>14</v>
      </c>
      <c r="H23" s="12">
        <v>150</v>
      </c>
      <c r="I23" s="12">
        <v>350</v>
      </c>
      <c r="J23" s="6">
        <f t="shared" si="7"/>
        <v>0.15</v>
      </c>
      <c r="K23" s="6">
        <f t="shared" si="8"/>
        <v>0.35</v>
      </c>
      <c r="L23" s="32">
        <v>1673</v>
      </c>
      <c r="M23" s="32"/>
      <c r="N23" s="32">
        <f t="shared" si="9"/>
        <v>1.673</v>
      </c>
      <c r="O23" s="32"/>
      <c r="P23" s="32">
        <f t="shared" si="10"/>
        <v>1.673</v>
      </c>
      <c r="Q23" s="33"/>
    </row>
    <row r="24" spans="5:17" ht="18" x14ac:dyDescent="0.3">
      <c r="E24" s="21"/>
      <c r="F24" s="39"/>
      <c r="G24" s="14" t="s">
        <v>18</v>
      </c>
      <c r="H24" s="12">
        <v>400</v>
      </c>
      <c r="I24" s="12">
        <v>350</v>
      </c>
      <c r="J24" s="12">
        <f t="shared" si="7"/>
        <v>0.4</v>
      </c>
      <c r="K24" s="12">
        <f t="shared" si="8"/>
        <v>0.35</v>
      </c>
      <c r="L24" s="32">
        <v>300</v>
      </c>
      <c r="M24" s="32"/>
      <c r="N24" s="32">
        <f t="shared" ref="N24" si="11">L24/1000</f>
        <v>0.3</v>
      </c>
      <c r="O24" s="32"/>
      <c r="P24" s="32">
        <f t="shared" ref="P24" si="12">2*N24*(J24+K24)</f>
        <v>0.44999999999999996</v>
      </c>
      <c r="Q24" s="33"/>
    </row>
    <row r="25" spans="5:17" ht="18" x14ac:dyDescent="0.3">
      <c r="E25" s="21"/>
      <c r="F25" s="39"/>
      <c r="G25" s="14" t="s">
        <v>18</v>
      </c>
      <c r="H25" s="12">
        <v>250</v>
      </c>
      <c r="I25" s="12">
        <v>350</v>
      </c>
      <c r="J25" s="6">
        <f>H25/1000</f>
        <v>0.25</v>
      </c>
      <c r="K25" s="6">
        <f>I25/1000</f>
        <v>0.35</v>
      </c>
      <c r="L25" s="32">
        <v>300</v>
      </c>
      <c r="M25" s="32"/>
      <c r="N25" s="32">
        <f t="shared" ref="N25:N29" si="13">L25/1000</f>
        <v>0.3</v>
      </c>
      <c r="O25" s="32"/>
      <c r="P25" s="32">
        <f t="shared" ref="P25:P29" si="14">2*N25*(J25+K25)</f>
        <v>0.36</v>
      </c>
      <c r="Q25" s="33"/>
    </row>
    <row r="26" spans="5:17" ht="18" x14ac:dyDescent="0.3">
      <c r="E26" s="21"/>
      <c r="F26" s="39"/>
      <c r="G26" s="14" t="s">
        <v>19</v>
      </c>
      <c r="H26" s="12">
        <v>450</v>
      </c>
      <c r="I26" s="12">
        <v>250</v>
      </c>
      <c r="J26" s="12">
        <f>H26/1000</f>
        <v>0.45</v>
      </c>
      <c r="K26" s="12">
        <f>I26/1000</f>
        <v>0.25</v>
      </c>
      <c r="L26" s="32">
        <v>150</v>
      </c>
      <c r="M26" s="32"/>
      <c r="N26" s="32">
        <f t="shared" ref="N26" si="15">L26/1000</f>
        <v>0.15</v>
      </c>
      <c r="O26" s="32"/>
      <c r="P26" s="32">
        <f t="shared" ref="P26" si="16">2*N26*(J26+K26)</f>
        <v>0.21</v>
      </c>
      <c r="Q26" s="33"/>
    </row>
    <row r="27" spans="5:17" ht="18" x14ac:dyDescent="0.3">
      <c r="E27" s="21"/>
      <c r="F27" s="39"/>
      <c r="G27" s="14" t="s">
        <v>19</v>
      </c>
      <c r="H27" s="12">
        <v>400</v>
      </c>
      <c r="I27" s="12">
        <v>200</v>
      </c>
      <c r="J27" s="6">
        <f t="shared" ref="J27:J29" si="17">H27/1000</f>
        <v>0.4</v>
      </c>
      <c r="K27" s="6">
        <f t="shared" ref="K27:K29" si="18">I27/1000</f>
        <v>0.2</v>
      </c>
      <c r="L27" s="32">
        <v>150</v>
      </c>
      <c r="M27" s="32"/>
      <c r="N27" s="32">
        <f t="shared" si="13"/>
        <v>0.15</v>
      </c>
      <c r="O27" s="32"/>
      <c r="P27" s="32">
        <f t="shared" si="14"/>
        <v>0.18000000000000002</v>
      </c>
      <c r="Q27" s="33"/>
    </row>
    <row r="28" spans="5:17" ht="18" x14ac:dyDescent="0.3">
      <c r="E28" s="21"/>
      <c r="F28" s="39"/>
      <c r="G28" s="14" t="s">
        <v>22</v>
      </c>
      <c r="H28" s="12">
        <v>300</v>
      </c>
      <c r="I28" s="12">
        <v>300</v>
      </c>
      <c r="J28" s="12">
        <f t="shared" si="17"/>
        <v>0.3</v>
      </c>
      <c r="K28" s="12">
        <f t="shared" si="18"/>
        <v>0.3</v>
      </c>
      <c r="L28" s="32">
        <v>350</v>
      </c>
      <c r="M28" s="32"/>
      <c r="N28" s="32">
        <f t="shared" ref="N28" si="19">L28/1000</f>
        <v>0.35</v>
      </c>
      <c r="O28" s="32"/>
      <c r="P28" s="32">
        <f t="shared" ref="P28" si="20">2*N28*(J28+K28)</f>
        <v>0.42</v>
      </c>
      <c r="Q28" s="33"/>
    </row>
    <row r="29" spans="5:17" ht="18.600000000000001" thickBot="1" x14ac:dyDescent="0.35">
      <c r="E29" s="22"/>
      <c r="F29" s="40"/>
      <c r="G29" s="15" t="s">
        <v>20</v>
      </c>
      <c r="H29" s="13">
        <v>1000</v>
      </c>
      <c r="I29" s="13">
        <v>350</v>
      </c>
      <c r="J29" s="8">
        <f t="shared" si="17"/>
        <v>1</v>
      </c>
      <c r="K29" s="8">
        <f t="shared" si="18"/>
        <v>0.35</v>
      </c>
      <c r="L29" s="34">
        <v>300</v>
      </c>
      <c r="M29" s="34"/>
      <c r="N29" s="34">
        <f t="shared" si="13"/>
        <v>0.3</v>
      </c>
      <c r="O29" s="34"/>
      <c r="P29" s="35">
        <f t="shared" si="14"/>
        <v>0.81</v>
      </c>
      <c r="Q29" s="36"/>
    </row>
    <row r="30" spans="5:17" ht="15" thickBot="1" x14ac:dyDescent="0.35">
      <c r="E30" s="16"/>
      <c r="F30" s="4"/>
      <c r="G30" s="4"/>
      <c r="H30" s="4"/>
      <c r="I30" s="4"/>
      <c r="J30" s="4"/>
      <c r="K30" s="4"/>
      <c r="L30" s="41"/>
      <c r="M30" s="41"/>
      <c r="N30" s="41"/>
      <c r="O30" s="41"/>
      <c r="P30" s="42">
        <f>SUM(P18:Q29)/0.9</f>
        <v>17.69222222222222</v>
      </c>
      <c r="Q30" s="43"/>
    </row>
    <row r="31" spans="5:17" ht="15" thickBot="1" x14ac:dyDescent="0.35">
      <c r="E31" s="1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7"/>
    </row>
    <row r="32" spans="5:17" ht="18" x14ac:dyDescent="0.3">
      <c r="E32" s="23" t="s">
        <v>1</v>
      </c>
      <c r="F32" s="25" t="s">
        <v>2</v>
      </c>
      <c r="G32" s="25" t="s">
        <v>3</v>
      </c>
      <c r="H32" s="20" t="s">
        <v>4</v>
      </c>
      <c r="I32" s="20"/>
      <c r="J32" s="20" t="s">
        <v>11</v>
      </c>
      <c r="K32" s="20"/>
      <c r="L32" s="20" t="s">
        <v>7</v>
      </c>
      <c r="M32" s="20"/>
      <c r="N32" s="20" t="s">
        <v>9</v>
      </c>
      <c r="O32" s="20"/>
      <c r="P32" s="27" t="s">
        <v>10</v>
      </c>
      <c r="Q32" s="28"/>
    </row>
    <row r="33" spans="5:17" ht="18" x14ac:dyDescent="0.35">
      <c r="E33" s="24"/>
      <c r="F33" s="26"/>
      <c r="G33" s="26"/>
      <c r="H33" s="9" t="s">
        <v>5</v>
      </c>
      <c r="I33" s="9" t="s">
        <v>6</v>
      </c>
      <c r="J33" s="9" t="s">
        <v>5</v>
      </c>
      <c r="K33" s="9" t="s">
        <v>12</v>
      </c>
      <c r="L33" s="31" t="s">
        <v>8</v>
      </c>
      <c r="M33" s="31"/>
      <c r="N33" s="31" t="s">
        <v>8</v>
      </c>
      <c r="O33" s="31"/>
      <c r="P33" s="29"/>
      <c r="Q33" s="30"/>
    </row>
    <row r="34" spans="5:17" ht="18" x14ac:dyDescent="0.3">
      <c r="E34" s="21">
        <v>3</v>
      </c>
      <c r="F34" s="39" t="s">
        <v>16</v>
      </c>
      <c r="G34" s="14" t="s">
        <v>14</v>
      </c>
      <c r="H34" s="6">
        <v>400</v>
      </c>
      <c r="I34" s="6">
        <v>350</v>
      </c>
      <c r="J34" s="6">
        <f t="shared" ref="J34:K37" si="21">H34/1000</f>
        <v>0.4</v>
      </c>
      <c r="K34" s="6">
        <f t="shared" si="21"/>
        <v>0.35</v>
      </c>
      <c r="L34" s="32">
        <v>1957</v>
      </c>
      <c r="M34" s="32"/>
      <c r="N34" s="32">
        <f>L34/1000</f>
        <v>1.9570000000000001</v>
      </c>
      <c r="O34" s="32"/>
      <c r="P34" s="32">
        <f>2*N34*(J34+K34)</f>
        <v>2.9355000000000002</v>
      </c>
      <c r="Q34" s="33"/>
    </row>
    <row r="35" spans="5:17" ht="18" x14ac:dyDescent="0.3">
      <c r="E35" s="21"/>
      <c r="F35" s="39"/>
      <c r="G35" s="14" t="s">
        <v>14</v>
      </c>
      <c r="H35" s="6">
        <v>300</v>
      </c>
      <c r="I35" s="6">
        <v>300</v>
      </c>
      <c r="J35" s="6">
        <f t="shared" si="21"/>
        <v>0.3</v>
      </c>
      <c r="K35" s="6">
        <f t="shared" si="21"/>
        <v>0.3</v>
      </c>
      <c r="L35" s="32">
        <v>3750</v>
      </c>
      <c r="M35" s="32"/>
      <c r="N35" s="32">
        <f>L35/1000</f>
        <v>3.75</v>
      </c>
      <c r="O35" s="32"/>
      <c r="P35" s="32">
        <f>2*N35*(J35+K35)</f>
        <v>4.5</v>
      </c>
      <c r="Q35" s="33"/>
    </row>
    <row r="36" spans="5:17" ht="18" x14ac:dyDescent="0.3">
      <c r="E36" s="21"/>
      <c r="F36" s="39"/>
      <c r="G36" s="14" t="s">
        <v>14</v>
      </c>
      <c r="H36" s="6">
        <v>200</v>
      </c>
      <c r="I36" s="6">
        <v>350</v>
      </c>
      <c r="J36" s="6">
        <f t="shared" si="21"/>
        <v>0.2</v>
      </c>
      <c r="K36" s="6">
        <f t="shared" si="21"/>
        <v>0.35</v>
      </c>
      <c r="L36" s="32">
        <v>1604</v>
      </c>
      <c r="M36" s="32"/>
      <c r="N36" s="32">
        <f>L36/1000</f>
        <v>1.6040000000000001</v>
      </c>
      <c r="O36" s="32"/>
      <c r="P36" s="32">
        <f>2*N36*(J36+K36)</f>
        <v>1.7644000000000002</v>
      </c>
      <c r="Q36" s="33"/>
    </row>
    <row r="37" spans="5:17" ht="18" x14ac:dyDescent="0.3">
      <c r="E37" s="21"/>
      <c r="F37" s="39"/>
      <c r="G37" s="14" t="s">
        <v>18</v>
      </c>
      <c r="H37" s="12">
        <v>400</v>
      </c>
      <c r="I37" s="12">
        <v>350</v>
      </c>
      <c r="J37" s="6">
        <f t="shared" si="21"/>
        <v>0.4</v>
      </c>
      <c r="K37" s="6">
        <f t="shared" si="21"/>
        <v>0.35</v>
      </c>
      <c r="L37" s="32">
        <v>300</v>
      </c>
      <c r="M37" s="32"/>
      <c r="N37" s="32">
        <f t="shared" ref="N37:N39" si="22">L37/1000</f>
        <v>0.3</v>
      </c>
      <c r="O37" s="32"/>
      <c r="P37" s="32">
        <f t="shared" ref="P37:P39" si="23">2*N37*(J37+K37)</f>
        <v>0.44999999999999996</v>
      </c>
      <c r="Q37" s="33"/>
    </row>
    <row r="38" spans="5:17" ht="18" x14ac:dyDescent="0.3">
      <c r="E38" s="21"/>
      <c r="F38" s="39"/>
      <c r="G38" s="14" t="s">
        <v>19</v>
      </c>
      <c r="H38" s="12">
        <v>450</v>
      </c>
      <c r="I38" s="12">
        <v>300</v>
      </c>
      <c r="J38" s="6">
        <f t="shared" ref="J38:J39" si="24">H38/1000</f>
        <v>0.45</v>
      </c>
      <c r="K38" s="6">
        <f t="shared" ref="K38:K39" si="25">I38/1000</f>
        <v>0.3</v>
      </c>
      <c r="L38" s="32">
        <v>150</v>
      </c>
      <c r="M38" s="32"/>
      <c r="N38" s="32">
        <f t="shared" si="22"/>
        <v>0.15</v>
      </c>
      <c r="O38" s="32"/>
      <c r="P38" s="32">
        <f t="shared" si="23"/>
        <v>0.22499999999999998</v>
      </c>
      <c r="Q38" s="33"/>
    </row>
    <row r="39" spans="5:17" ht="18.600000000000001" thickBot="1" x14ac:dyDescent="0.35">
      <c r="E39" s="22"/>
      <c r="F39" s="40"/>
      <c r="G39" s="15" t="s">
        <v>20</v>
      </c>
      <c r="H39" s="13">
        <v>1900</v>
      </c>
      <c r="I39" s="13">
        <v>350</v>
      </c>
      <c r="J39" s="8">
        <f t="shared" si="24"/>
        <v>1.9</v>
      </c>
      <c r="K39" s="8">
        <f t="shared" si="25"/>
        <v>0.35</v>
      </c>
      <c r="L39" s="34">
        <v>300</v>
      </c>
      <c r="M39" s="34"/>
      <c r="N39" s="34">
        <f t="shared" si="22"/>
        <v>0.3</v>
      </c>
      <c r="O39" s="34"/>
      <c r="P39" s="35">
        <f t="shared" si="23"/>
        <v>1.3499999999999999</v>
      </c>
      <c r="Q39" s="36"/>
    </row>
    <row r="40" spans="5:17" ht="15" thickBot="1" x14ac:dyDescent="0.35">
      <c r="E40" s="16"/>
      <c r="F40" s="4"/>
      <c r="G40" s="4"/>
      <c r="H40" s="7"/>
      <c r="I40" s="7"/>
      <c r="J40" s="7"/>
      <c r="K40" s="7"/>
      <c r="L40" s="41"/>
      <c r="M40" s="41"/>
      <c r="N40" s="41"/>
      <c r="O40" s="41"/>
      <c r="P40" s="42">
        <f>SUM(P34:Q39)/0.9</f>
        <v>12.472111111111108</v>
      </c>
      <c r="Q40" s="43"/>
    </row>
    <row r="41" spans="5:17" ht="15" thickBot="1" x14ac:dyDescent="0.35">
      <c r="E41" s="16"/>
      <c r="F41" s="4"/>
      <c r="G41" s="4"/>
      <c r="H41" s="7"/>
      <c r="I41" s="7"/>
      <c r="J41" s="7"/>
      <c r="K41" s="7"/>
      <c r="L41" s="4"/>
      <c r="M41" s="4"/>
      <c r="N41" s="4"/>
      <c r="O41" s="4"/>
      <c r="P41" s="4"/>
      <c r="Q41" s="17"/>
    </row>
    <row r="42" spans="5:17" ht="18" x14ac:dyDescent="0.3">
      <c r="E42" s="23" t="s">
        <v>1</v>
      </c>
      <c r="F42" s="25" t="s">
        <v>2</v>
      </c>
      <c r="G42" s="25" t="s">
        <v>3</v>
      </c>
      <c r="H42" s="20" t="s">
        <v>4</v>
      </c>
      <c r="I42" s="20"/>
      <c r="J42" s="20" t="s">
        <v>11</v>
      </c>
      <c r="K42" s="20"/>
      <c r="L42" s="20" t="s">
        <v>7</v>
      </c>
      <c r="M42" s="20"/>
      <c r="N42" s="20" t="s">
        <v>9</v>
      </c>
      <c r="O42" s="20"/>
      <c r="P42" s="27" t="s">
        <v>10</v>
      </c>
      <c r="Q42" s="28"/>
    </row>
    <row r="43" spans="5:17" ht="18" x14ac:dyDescent="0.35">
      <c r="E43" s="24"/>
      <c r="F43" s="26"/>
      <c r="G43" s="26"/>
      <c r="H43" s="9" t="s">
        <v>5</v>
      </c>
      <c r="I43" s="9" t="s">
        <v>6</v>
      </c>
      <c r="J43" s="9" t="s">
        <v>5</v>
      </c>
      <c r="K43" s="9" t="s">
        <v>12</v>
      </c>
      <c r="L43" s="31" t="s">
        <v>8</v>
      </c>
      <c r="M43" s="31"/>
      <c r="N43" s="31" t="s">
        <v>8</v>
      </c>
      <c r="O43" s="31"/>
      <c r="P43" s="29"/>
      <c r="Q43" s="30"/>
    </row>
    <row r="44" spans="5:17" ht="18" x14ac:dyDescent="0.3">
      <c r="E44" s="21">
        <v>4</v>
      </c>
      <c r="F44" s="39" t="s">
        <v>17</v>
      </c>
      <c r="G44" s="14" t="s">
        <v>14</v>
      </c>
      <c r="H44" s="6">
        <v>350</v>
      </c>
      <c r="I44" s="6">
        <v>300</v>
      </c>
      <c r="J44" s="6">
        <f>H44/1000</f>
        <v>0.35</v>
      </c>
      <c r="K44" s="6">
        <f>I44/1000</f>
        <v>0.3</v>
      </c>
      <c r="L44" s="32">
        <v>2299</v>
      </c>
      <c r="M44" s="32"/>
      <c r="N44" s="32">
        <f>L44/1000</f>
        <v>2.2989999999999999</v>
      </c>
      <c r="O44" s="32"/>
      <c r="P44" s="32">
        <f>2*N44*(J44+K44)</f>
        <v>2.9886999999999997</v>
      </c>
      <c r="Q44" s="33"/>
    </row>
    <row r="45" spans="5:17" ht="18" x14ac:dyDescent="0.3">
      <c r="E45" s="21"/>
      <c r="F45" s="39"/>
      <c r="G45" s="14" t="s">
        <v>14</v>
      </c>
      <c r="H45" s="6">
        <v>250</v>
      </c>
      <c r="I45" s="6">
        <v>250</v>
      </c>
      <c r="J45" s="6">
        <f>H45/1000</f>
        <v>0.25</v>
      </c>
      <c r="K45" s="6">
        <f>I45/1000</f>
        <v>0.25</v>
      </c>
      <c r="L45" s="32">
        <v>1455</v>
      </c>
      <c r="M45" s="32"/>
      <c r="N45" s="32">
        <f>L45/1000</f>
        <v>1.4550000000000001</v>
      </c>
      <c r="O45" s="32"/>
      <c r="P45" s="32">
        <f>2*N45*(J45+K45)</f>
        <v>1.4550000000000001</v>
      </c>
      <c r="Q45" s="33"/>
    </row>
    <row r="46" spans="5:17" ht="18" x14ac:dyDescent="0.3">
      <c r="E46" s="21"/>
      <c r="F46" s="39"/>
      <c r="G46" s="14" t="s">
        <v>14</v>
      </c>
      <c r="H46" s="6">
        <v>200</v>
      </c>
      <c r="I46" s="6">
        <v>300</v>
      </c>
      <c r="J46" s="6">
        <f>H46/1000</f>
        <v>0.2</v>
      </c>
      <c r="K46" s="6">
        <f t="shared" ref="K46:K47" si="26">I46/1000</f>
        <v>0.3</v>
      </c>
      <c r="L46" s="32">
        <v>2800</v>
      </c>
      <c r="M46" s="32"/>
      <c r="N46" s="32">
        <f>L46/1000</f>
        <v>2.8</v>
      </c>
      <c r="O46" s="32"/>
      <c r="P46" s="32">
        <f>2*N46*(J46+K46)</f>
        <v>2.8</v>
      </c>
      <c r="Q46" s="33"/>
    </row>
    <row r="47" spans="5:17" ht="18" x14ac:dyDescent="0.3">
      <c r="E47" s="21"/>
      <c r="F47" s="39"/>
      <c r="G47" s="14" t="s">
        <v>14</v>
      </c>
      <c r="H47" s="12">
        <v>200</v>
      </c>
      <c r="I47" s="12">
        <v>300</v>
      </c>
      <c r="J47" s="6">
        <f>H47/1000</f>
        <v>0.2</v>
      </c>
      <c r="K47" s="6">
        <f t="shared" si="26"/>
        <v>0.3</v>
      </c>
      <c r="L47" s="32">
        <v>1530</v>
      </c>
      <c r="M47" s="32"/>
      <c r="N47" s="32">
        <f>L47/1000</f>
        <v>1.53</v>
      </c>
      <c r="O47" s="32"/>
      <c r="P47" s="32">
        <f>2*N47*(J47+K47)</f>
        <v>1.53</v>
      </c>
      <c r="Q47" s="33"/>
    </row>
    <row r="48" spans="5:17" ht="18" x14ac:dyDescent="0.3">
      <c r="E48" s="21"/>
      <c r="F48" s="39"/>
      <c r="G48" s="14" t="s">
        <v>18</v>
      </c>
      <c r="H48" s="12">
        <v>350</v>
      </c>
      <c r="I48" s="12">
        <v>300</v>
      </c>
      <c r="J48" s="6">
        <f>H48/1000</f>
        <v>0.35</v>
      </c>
      <c r="K48" s="6">
        <f>I48/1000</f>
        <v>0.3</v>
      </c>
      <c r="L48" s="32">
        <v>300</v>
      </c>
      <c r="M48" s="32"/>
      <c r="N48" s="32">
        <f t="shared" ref="N48:N50" si="27">L48/1000</f>
        <v>0.3</v>
      </c>
      <c r="O48" s="32"/>
      <c r="P48" s="32">
        <f t="shared" ref="P48:P50" si="28">2*N48*(J48+K48)</f>
        <v>0.38999999999999996</v>
      </c>
      <c r="Q48" s="33"/>
    </row>
    <row r="49" spans="5:17" ht="18" x14ac:dyDescent="0.3">
      <c r="E49" s="21"/>
      <c r="F49" s="39"/>
      <c r="G49" s="14" t="s">
        <v>19</v>
      </c>
      <c r="H49" s="12">
        <v>400</v>
      </c>
      <c r="I49" s="12">
        <v>250</v>
      </c>
      <c r="J49" s="6">
        <f t="shared" ref="J49:J50" si="29">H49/1000</f>
        <v>0.4</v>
      </c>
      <c r="K49" s="6">
        <f t="shared" ref="K49:K50" si="30">I49/1000</f>
        <v>0.25</v>
      </c>
      <c r="L49" s="32">
        <v>150</v>
      </c>
      <c r="M49" s="32"/>
      <c r="N49" s="32">
        <f t="shared" si="27"/>
        <v>0.15</v>
      </c>
      <c r="O49" s="32"/>
      <c r="P49" s="32">
        <f t="shared" si="28"/>
        <v>0.19500000000000001</v>
      </c>
      <c r="Q49" s="33"/>
    </row>
    <row r="50" spans="5:17" ht="18.600000000000001" thickBot="1" x14ac:dyDescent="0.35">
      <c r="E50" s="22"/>
      <c r="F50" s="40"/>
      <c r="G50" s="15" t="s">
        <v>20</v>
      </c>
      <c r="H50" s="13">
        <v>1500</v>
      </c>
      <c r="I50" s="13">
        <v>300</v>
      </c>
      <c r="J50" s="8">
        <f t="shared" si="29"/>
        <v>1.5</v>
      </c>
      <c r="K50" s="8">
        <f t="shared" si="30"/>
        <v>0.3</v>
      </c>
      <c r="L50" s="34">
        <v>300</v>
      </c>
      <c r="M50" s="34"/>
      <c r="N50" s="34">
        <f t="shared" si="27"/>
        <v>0.3</v>
      </c>
      <c r="O50" s="34"/>
      <c r="P50" s="35">
        <f t="shared" si="28"/>
        <v>1.08</v>
      </c>
      <c r="Q50" s="36"/>
    </row>
    <row r="51" spans="5:17" ht="15" thickBot="1" x14ac:dyDescent="0.35">
      <c r="E51" s="18"/>
      <c r="F51" s="19"/>
      <c r="G51" s="19"/>
      <c r="H51" s="19"/>
      <c r="I51" s="19"/>
      <c r="J51" s="19"/>
      <c r="K51" s="19"/>
      <c r="L51" s="37"/>
      <c r="M51" s="37"/>
      <c r="N51" s="37"/>
      <c r="O51" s="37"/>
      <c r="P51" s="34">
        <f>SUM(P44:Q50)/0.9</f>
        <v>11.598555555555556</v>
      </c>
      <c r="Q51" s="38"/>
    </row>
  </sheetData>
  <mergeCells count="158">
    <mergeCell ref="E2:Q4"/>
    <mergeCell ref="E5:Q5"/>
    <mergeCell ref="H6:I6"/>
    <mergeCell ref="J6:K6"/>
    <mergeCell ref="L6:M6"/>
    <mergeCell ref="N6:O6"/>
    <mergeCell ref="L9:M9"/>
    <mergeCell ref="N9:O9"/>
    <mergeCell ref="P9:Q9"/>
    <mergeCell ref="L7:M7"/>
    <mergeCell ref="N7:O7"/>
    <mergeCell ref="L8:M8"/>
    <mergeCell ref="N8:O8"/>
    <mergeCell ref="P8:Q8"/>
    <mergeCell ref="P6:Q7"/>
    <mergeCell ref="E6:E7"/>
    <mergeCell ref="F6:F7"/>
    <mergeCell ref="G6:G7"/>
    <mergeCell ref="L14:M14"/>
    <mergeCell ref="N14:O14"/>
    <mergeCell ref="P14:Q14"/>
    <mergeCell ref="L15:M15"/>
    <mergeCell ref="N15:O15"/>
    <mergeCell ref="P15:Q15"/>
    <mergeCell ref="L13:M13"/>
    <mergeCell ref="N13:O13"/>
    <mergeCell ref="P13:Q13"/>
    <mergeCell ref="L20:M20"/>
    <mergeCell ref="N20:O20"/>
    <mergeCell ref="P20:Q20"/>
    <mergeCell ref="L17:M17"/>
    <mergeCell ref="N17:O17"/>
    <mergeCell ref="P22:Q22"/>
    <mergeCell ref="P23:Q23"/>
    <mergeCell ref="P24:Q24"/>
    <mergeCell ref="P26:Q26"/>
    <mergeCell ref="F18:F29"/>
    <mergeCell ref="L29:M29"/>
    <mergeCell ref="L33:M33"/>
    <mergeCell ref="F8:F13"/>
    <mergeCell ref="E8:E13"/>
    <mergeCell ref="L18:M18"/>
    <mergeCell ref="N18:O18"/>
    <mergeCell ref="P18:Q18"/>
    <mergeCell ref="L19:M19"/>
    <mergeCell ref="N19:O19"/>
    <mergeCell ref="P19:Q19"/>
    <mergeCell ref="L12:M12"/>
    <mergeCell ref="N12:O12"/>
    <mergeCell ref="P12:Q12"/>
    <mergeCell ref="L16:M16"/>
    <mergeCell ref="N16:O16"/>
    <mergeCell ref="P16:Q17"/>
    <mergeCell ref="L10:M10"/>
    <mergeCell ref="N10:O10"/>
    <mergeCell ref="P10:Q10"/>
    <mergeCell ref="L11:M11"/>
    <mergeCell ref="N11:O11"/>
    <mergeCell ref="P11:Q11"/>
    <mergeCell ref="L25:M25"/>
    <mergeCell ref="N29:O29"/>
    <mergeCell ref="P29:Q29"/>
    <mergeCell ref="L30:M30"/>
    <mergeCell ref="N30:O30"/>
    <mergeCell ref="P30:Q30"/>
    <mergeCell ref="H32:I32"/>
    <mergeCell ref="J32:K32"/>
    <mergeCell ref="L32:M32"/>
    <mergeCell ref="N32:O32"/>
    <mergeCell ref="P37:Q37"/>
    <mergeCell ref="N33:O33"/>
    <mergeCell ref="E34:E39"/>
    <mergeCell ref="F34:F39"/>
    <mergeCell ref="L34:M34"/>
    <mergeCell ref="N34:O34"/>
    <mergeCell ref="P34:Q34"/>
    <mergeCell ref="L35:M35"/>
    <mergeCell ref="N35:O35"/>
    <mergeCell ref="P35:Q35"/>
    <mergeCell ref="P36:Q36"/>
    <mergeCell ref="L37:M37"/>
    <mergeCell ref="N37:O37"/>
    <mergeCell ref="E44:E50"/>
    <mergeCell ref="F44:F50"/>
    <mergeCell ref="L44:M44"/>
    <mergeCell ref="N44:O44"/>
    <mergeCell ref="P44:Q44"/>
    <mergeCell ref="L45:M45"/>
    <mergeCell ref="N45:O45"/>
    <mergeCell ref="L40:M40"/>
    <mergeCell ref="N40:O40"/>
    <mergeCell ref="P40:Q40"/>
    <mergeCell ref="H42:I42"/>
    <mergeCell ref="J42:K42"/>
    <mergeCell ref="L42:M42"/>
    <mergeCell ref="N42:O42"/>
    <mergeCell ref="P45:Q45"/>
    <mergeCell ref="L47:M47"/>
    <mergeCell ref="N47:O47"/>
    <mergeCell ref="P47:Q47"/>
    <mergeCell ref="L48:M48"/>
    <mergeCell ref="N48:O48"/>
    <mergeCell ref="P48:Q48"/>
    <mergeCell ref="L46:M46"/>
    <mergeCell ref="N46:O46"/>
    <mergeCell ref="P46:Q46"/>
    <mergeCell ref="L51:M51"/>
    <mergeCell ref="N51:O51"/>
    <mergeCell ref="P51:Q51"/>
    <mergeCell ref="L49:M49"/>
    <mergeCell ref="N49:O49"/>
    <mergeCell ref="P49:Q49"/>
    <mergeCell ref="L50:M50"/>
    <mergeCell ref="N50:O50"/>
    <mergeCell ref="P50:Q50"/>
    <mergeCell ref="N28:O28"/>
    <mergeCell ref="P28:Q28"/>
    <mergeCell ref="N22:O22"/>
    <mergeCell ref="N23:O23"/>
    <mergeCell ref="N26:O26"/>
    <mergeCell ref="N24:O24"/>
    <mergeCell ref="N21:O21"/>
    <mergeCell ref="L21:M21"/>
    <mergeCell ref="L22:M22"/>
    <mergeCell ref="L23:M23"/>
    <mergeCell ref="L24:M24"/>
    <mergeCell ref="L26:M26"/>
    <mergeCell ref="L28:M28"/>
    <mergeCell ref="P21:Q21"/>
    <mergeCell ref="N25:O25"/>
    <mergeCell ref="P25:Q25"/>
    <mergeCell ref="L27:M27"/>
    <mergeCell ref="N27:O27"/>
    <mergeCell ref="P27:Q27"/>
    <mergeCell ref="H16:I16"/>
    <mergeCell ref="J16:K16"/>
    <mergeCell ref="E18:E29"/>
    <mergeCell ref="E32:E33"/>
    <mergeCell ref="G32:G33"/>
    <mergeCell ref="F32:F33"/>
    <mergeCell ref="P32:Q33"/>
    <mergeCell ref="E42:E43"/>
    <mergeCell ref="F42:F43"/>
    <mergeCell ref="G42:G43"/>
    <mergeCell ref="P42:Q43"/>
    <mergeCell ref="E16:E17"/>
    <mergeCell ref="F16:F17"/>
    <mergeCell ref="G16:G17"/>
    <mergeCell ref="L43:M43"/>
    <mergeCell ref="N43:O43"/>
    <mergeCell ref="L38:M38"/>
    <mergeCell ref="N38:O38"/>
    <mergeCell ref="P38:Q38"/>
    <mergeCell ref="L39:M39"/>
    <mergeCell ref="N39:O39"/>
    <mergeCell ref="P39:Q39"/>
    <mergeCell ref="L36:M36"/>
    <mergeCell ref="N36:O36"/>
  </mergeCells>
  <phoneticPr fontId="3" type="noConversion"/>
  <conditionalFormatting sqref="E2:Q5 G9:Q13 E14:Q15 G19:Q20 E30:Q30 G25:Q25 G27:Q27 G26:L26 G29:Q29 G28:L28 G21:L24 N21:Q24 N26:Q26 N28:Q28 E18:Q18 H17:O17 E8:Q8 H7:O7 E6:P6 E16:P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P32 G35:Q39 E40:O40 E34:Q34 H33:O3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P42 G45:Q45 E51:O51 G48:Q50 L46 L47:Q47 G46:K47 N46:Q46 E44:Q44 H43:O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:Q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Q5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23622047244094491" right="0.19685039370078741" top="0.23622047244094491" bottom="0.23622047244094491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Suhail</dc:creator>
  <cp:lastModifiedBy>Aamir Suhail</cp:lastModifiedBy>
  <cp:lastPrinted>2022-09-26T19:44:20Z</cp:lastPrinted>
  <dcterms:created xsi:type="dcterms:W3CDTF">2022-09-26T17:52:22Z</dcterms:created>
  <dcterms:modified xsi:type="dcterms:W3CDTF">2022-10-11T09:25:06Z</dcterms:modified>
</cp:coreProperties>
</file>