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Ex5.xml" ContentType="application/vnd.ms-office.chartex+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Ex6.xml" ContentType="application/vnd.ms-office.chartex+xml"/>
  <Override PartName="/xl/charts/style6.xml" ContentType="application/vnd.ms-office.chartstyle+xml"/>
  <Override PartName="/xl/charts/colors6.xml" ContentType="application/vnd.ms-office.chartcolorstyle+xml"/>
  <Override PartName="/xl/charts/chartEx7.xml" ContentType="application/vnd.ms-office.chartex+xml"/>
  <Override PartName="/xl/charts/style7.xml" ContentType="application/vnd.ms-office.chartstyle+xml"/>
  <Override PartName="/xl/charts/colors7.xml" ContentType="application/vnd.ms-office.chartcolorstyle+xml"/>
  <Override PartName="/xl/charts/chartEx8.xml" ContentType="application/vnd.ms-office.chartex+xml"/>
  <Override PartName="/xl/charts/style8.xml" ContentType="application/vnd.ms-office.chartstyle+xml"/>
  <Override PartName="/xl/charts/colors8.xml" ContentType="application/vnd.ms-office.chartcolorstyle+xml"/>
  <Override PartName="/xl/charts/chartEx9.xml" ContentType="application/vnd.ms-office.chartex+xml"/>
  <Override PartName="/xl/charts/style9.xml" ContentType="application/vnd.ms-office.chartstyle+xml"/>
  <Override PartName="/xl/charts/colors9.xml" ContentType="application/vnd.ms-office.chartcolorstyle+xml"/>
  <Override PartName="/xl/charts/chartEx10.xml" ContentType="application/vnd.ms-office.chartex+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haheen/Desktop/"/>
    </mc:Choice>
  </mc:AlternateContent>
  <xr:revisionPtr revIDLastSave="0" documentId="8_{0663C0ED-8520-2E41-ACE4-8CDBBE1C078C}" xr6:coauthVersionLast="47" xr6:coauthVersionMax="47" xr10:uidLastSave="{00000000-0000-0000-0000-000000000000}"/>
  <bookViews>
    <workbookView xWindow="0" yWindow="500" windowWidth="28800" windowHeight="15720" firstSheet="3" activeTab="4" xr2:uid="{00000000-000D-0000-FFFF-FFFF00000000}"/>
  </bookViews>
  <sheets>
    <sheet name="raw data sample around LMU" sheetId="12" r:id="rId1"/>
    <sheet name="Data Descriptions" sheetId="10" r:id="rId2"/>
    <sheet name="data for areas around LMU" sheetId="1" r:id="rId3"/>
    <sheet name="Processing master data" sheetId="18" r:id="rId4"/>
    <sheet name="master data" sheetId="17" r:id="rId5"/>
    <sheet name="Dummy Variables" sheetId="26" r:id="rId6"/>
    <sheet name="Distribution LA" sheetId="19" r:id="rId7"/>
    <sheet name="Distribution Miami" sheetId="20" r:id="rId8"/>
    <sheet name="Descriptive Stats for Price" sheetId="24" r:id="rId9"/>
    <sheet name="Pivot Table Price" sheetId="21" r:id="rId10"/>
    <sheet name="Pivot Table 2" sheetId="23" r:id="rId11"/>
    <sheet name="Resources" sheetId="13" r:id="rId12"/>
  </sheets>
  <definedNames>
    <definedName name="_xlnm._FilterDatabase" localSheetId="2" hidden="1">'data for areas around LMU'!#REF!</definedName>
    <definedName name="_xlnm._FilterDatabase" localSheetId="0" hidden="1">'raw data sample around LMU'!$A$1:$Y$30</definedName>
    <definedName name="_xlchart.v1.0" hidden="1">'master data'!$G$1</definedName>
    <definedName name="_xlchart.v1.1" hidden="1">'master data'!$G$2:$G$139</definedName>
    <definedName name="_xlchart.v1.10" hidden="1">'master data'!$F$140:$F$238</definedName>
    <definedName name="_xlchart.v1.11" hidden="1">'master data'!$G$140:$G$238</definedName>
    <definedName name="_xlchart.v1.2" hidden="1">'master data'!$L$2:$L$139</definedName>
    <definedName name="_xlchart.v1.3" hidden="1">'master data'!$H$2:$H$139</definedName>
    <definedName name="_xlchart.v1.4" hidden="1">'master data'!$F$2:$F$139</definedName>
    <definedName name="_xlchart.v1.5" hidden="1">'master data'!$J$1</definedName>
    <definedName name="_xlchart.v1.6" hidden="1">'master data'!$J$2:$J$239</definedName>
    <definedName name="_xlchart.v1.7" hidden="1">'master data'!$J$140:$J$238</definedName>
    <definedName name="_xlchart.v1.8" hidden="1">'master data'!$L$140:$L$238</definedName>
    <definedName name="_xlchart.v1.9" hidden="1">'master data'!$H$140:$H$238</definedName>
    <definedName name="lat_range">#REF!</definedName>
    <definedName name="long_range">#REF!</definedName>
    <definedName name="Slicer_BATHS">#N/A</definedName>
    <definedName name="Slicer_BEDS">#N/A</definedName>
    <definedName name="Slicer_PROPERTY_TYPE">#N/A</definedName>
    <definedName name="Slicer_YEAR_BUILT">#N/A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3" i="26" l="1"/>
  <c r="S4" i="26"/>
  <c r="S5" i="26"/>
  <c r="S6" i="26"/>
  <c r="S7" i="26"/>
  <c r="S8" i="26"/>
  <c r="S9" i="26"/>
  <c r="S10" i="26"/>
  <c r="S11" i="26"/>
  <c r="S12" i="26"/>
  <c r="S13" i="26"/>
  <c r="S14" i="26"/>
  <c r="S15" i="26"/>
  <c r="S16" i="26"/>
  <c r="S17" i="26"/>
  <c r="S18" i="26"/>
  <c r="S19" i="26"/>
  <c r="S20" i="26"/>
  <c r="S21" i="26"/>
  <c r="S22" i="26"/>
  <c r="S23" i="26"/>
  <c r="S24" i="26"/>
  <c r="S25" i="26"/>
  <c r="S26" i="26"/>
  <c r="S27" i="26"/>
  <c r="S28" i="26"/>
  <c r="S29" i="26"/>
  <c r="S30" i="26"/>
  <c r="S31" i="26"/>
  <c r="S32" i="26"/>
  <c r="S33" i="26"/>
  <c r="S34" i="26"/>
  <c r="S35" i="26"/>
  <c r="S36" i="26"/>
  <c r="S37" i="26"/>
  <c r="S38" i="26"/>
  <c r="S39" i="26"/>
  <c r="S40" i="26"/>
  <c r="S41" i="26"/>
  <c r="S42" i="26"/>
  <c r="S43" i="26"/>
  <c r="S44" i="26"/>
  <c r="S45" i="26"/>
  <c r="S46" i="26"/>
  <c r="S47" i="26"/>
  <c r="S48" i="26"/>
  <c r="S49" i="26"/>
  <c r="S50" i="26"/>
  <c r="S51" i="26"/>
  <c r="S52" i="26"/>
  <c r="S53" i="26"/>
  <c r="S54" i="26"/>
  <c r="S55" i="26"/>
  <c r="S56" i="26"/>
  <c r="S57" i="26"/>
  <c r="S58" i="26"/>
  <c r="S59" i="26"/>
  <c r="S60" i="26"/>
  <c r="S61" i="26"/>
  <c r="S62" i="26"/>
  <c r="S63" i="26"/>
  <c r="S64" i="26"/>
  <c r="S65" i="26"/>
  <c r="S66" i="26"/>
  <c r="S67" i="26"/>
  <c r="S68" i="26"/>
  <c r="S69" i="26"/>
  <c r="S70" i="26"/>
  <c r="S71" i="26"/>
  <c r="S72" i="26"/>
  <c r="S73" i="26"/>
  <c r="S74" i="26"/>
  <c r="S75" i="26"/>
  <c r="S76" i="26"/>
  <c r="S77" i="26"/>
  <c r="S78" i="26"/>
  <c r="S79" i="26"/>
  <c r="S80" i="26"/>
  <c r="S81" i="26"/>
  <c r="S82" i="26"/>
  <c r="S83" i="26"/>
  <c r="S84" i="26"/>
  <c r="S85" i="26"/>
  <c r="S86" i="26"/>
  <c r="S87" i="26"/>
  <c r="S88" i="26"/>
  <c r="S89" i="26"/>
  <c r="S90" i="26"/>
  <c r="S91" i="26"/>
  <c r="S92" i="26"/>
  <c r="S93" i="26"/>
  <c r="S94" i="26"/>
  <c r="S95" i="26"/>
  <c r="S96" i="26"/>
  <c r="S97" i="26"/>
  <c r="S98" i="26"/>
  <c r="S99" i="26"/>
  <c r="S100" i="26"/>
  <c r="S101" i="26"/>
  <c r="S102" i="26"/>
  <c r="S103" i="26"/>
  <c r="S104" i="26"/>
  <c r="S105" i="26"/>
  <c r="S106" i="26"/>
  <c r="S107" i="26"/>
  <c r="S108" i="26"/>
  <c r="S109" i="26"/>
  <c r="S110" i="26"/>
  <c r="S111" i="26"/>
  <c r="S112" i="26"/>
  <c r="S113" i="26"/>
  <c r="S114" i="26"/>
  <c r="S115" i="26"/>
  <c r="S116" i="26"/>
  <c r="S117" i="26"/>
  <c r="S118" i="26"/>
  <c r="S119" i="26"/>
  <c r="S120" i="26"/>
  <c r="S121" i="26"/>
  <c r="S122" i="26"/>
  <c r="S123" i="26"/>
  <c r="S124" i="26"/>
  <c r="S125" i="26"/>
  <c r="S126" i="26"/>
  <c r="S127" i="26"/>
  <c r="S128" i="26"/>
  <c r="S129" i="26"/>
  <c r="S130" i="26"/>
  <c r="S131" i="26"/>
  <c r="S132" i="26"/>
  <c r="S133" i="26"/>
  <c r="S134" i="26"/>
  <c r="S135" i="26"/>
  <c r="S136" i="26"/>
  <c r="S137" i="26"/>
  <c r="S138" i="26"/>
  <c r="S139" i="26"/>
  <c r="S140" i="26"/>
  <c r="S141" i="26"/>
  <c r="S142" i="26"/>
  <c r="S143" i="26"/>
  <c r="S144" i="26"/>
  <c r="S145" i="26"/>
  <c r="S146" i="26"/>
  <c r="S147" i="26"/>
  <c r="S148" i="26"/>
  <c r="S149" i="26"/>
  <c r="S150" i="26"/>
  <c r="S151" i="26"/>
  <c r="S152" i="26"/>
  <c r="S153" i="26"/>
  <c r="S154" i="26"/>
  <c r="S155" i="26"/>
  <c r="S156" i="26"/>
  <c r="S157" i="26"/>
  <c r="S158" i="26"/>
  <c r="S159" i="26"/>
  <c r="S160" i="26"/>
  <c r="S161" i="26"/>
  <c r="S162" i="26"/>
  <c r="S163" i="26"/>
  <c r="S164" i="26"/>
  <c r="S165" i="26"/>
  <c r="S166" i="26"/>
  <c r="S167" i="26"/>
  <c r="S168" i="26"/>
  <c r="S169" i="26"/>
  <c r="S170" i="26"/>
  <c r="S171" i="26"/>
  <c r="S172" i="26"/>
  <c r="S173" i="26"/>
  <c r="S174" i="26"/>
  <c r="S175" i="26"/>
  <c r="S176" i="26"/>
  <c r="S177" i="26"/>
  <c r="S178" i="26"/>
  <c r="S179" i="26"/>
  <c r="S180" i="26"/>
  <c r="S181" i="26"/>
  <c r="S182" i="26"/>
  <c r="S183" i="26"/>
  <c r="S184" i="26"/>
  <c r="S185" i="26"/>
  <c r="S186" i="26"/>
  <c r="S187" i="26"/>
  <c r="S188" i="26"/>
  <c r="S189" i="26"/>
  <c r="S190" i="26"/>
  <c r="S191" i="26"/>
  <c r="S192" i="26"/>
  <c r="S193" i="26"/>
  <c r="S194" i="26"/>
  <c r="S195" i="26"/>
  <c r="S196" i="26"/>
  <c r="S197" i="26"/>
  <c r="S198" i="26"/>
  <c r="S199" i="26"/>
  <c r="S200" i="26"/>
  <c r="S201" i="26"/>
  <c r="S202" i="26"/>
  <c r="S203" i="26"/>
  <c r="S204" i="26"/>
  <c r="S205" i="26"/>
  <c r="S206" i="26"/>
  <c r="S207" i="26"/>
  <c r="S208" i="26"/>
  <c r="S209" i="26"/>
  <c r="S210" i="26"/>
  <c r="S211" i="26"/>
  <c r="S212" i="26"/>
  <c r="S213" i="26"/>
  <c r="S214" i="26"/>
  <c r="S215" i="26"/>
  <c r="S216" i="26"/>
  <c r="S217" i="26"/>
  <c r="S218" i="26"/>
  <c r="S219" i="26"/>
  <c r="S220" i="26"/>
  <c r="S221" i="26"/>
  <c r="S222" i="26"/>
  <c r="S223" i="26"/>
  <c r="S224" i="26"/>
  <c r="S225" i="26"/>
  <c r="S226" i="26"/>
  <c r="S227" i="26"/>
  <c r="S228" i="26"/>
  <c r="S229" i="26"/>
  <c r="S230" i="26"/>
  <c r="S231" i="26"/>
  <c r="S232" i="26"/>
  <c r="S233" i="26"/>
  <c r="S234" i="26"/>
  <c r="S235" i="26"/>
  <c r="S236" i="26"/>
  <c r="S237" i="26"/>
  <c r="S238" i="26"/>
  <c r="S2" i="26"/>
  <c r="AT3" i="18"/>
  <c r="AT4" i="18"/>
  <c r="AT5" i="18"/>
  <c r="AT6" i="18"/>
  <c r="AT7" i="18"/>
  <c r="AT8" i="18"/>
  <c r="AT9" i="18"/>
  <c r="AT10" i="18"/>
  <c r="AT11" i="18"/>
  <c r="AT12" i="18"/>
  <c r="AT13" i="18"/>
  <c r="AT14" i="18"/>
  <c r="AT15" i="18"/>
  <c r="AT16" i="18"/>
  <c r="AT17" i="18"/>
  <c r="AT18" i="18"/>
  <c r="AT19" i="18"/>
  <c r="AT20" i="18"/>
  <c r="AT21" i="18"/>
  <c r="AT22" i="18"/>
  <c r="AT23" i="18"/>
  <c r="AT24" i="18"/>
  <c r="AT25" i="18"/>
  <c r="AT26" i="18"/>
  <c r="AT27" i="18"/>
  <c r="AT28" i="18"/>
  <c r="AT29" i="18"/>
  <c r="AT30" i="18"/>
  <c r="AT31" i="18"/>
  <c r="AT32" i="18"/>
  <c r="AT33" i="18"/>
  <c r="AT34" i="18"/>
  <c r="AT35" i="18"/>
  <c r="AT36" i="18"/>
  <c r="AT37" i="18"/>
  <c r="AT38" i="18"/>
  <c r="AT39" i="18"/>
  <c r="AT40" i="18"/>
  <c r="AT41" i="18"/>
  <c r="AT42" i="18"/>
  <c r="AT43" i="18"/>
  <c r="AT44" i="18"/>
  <c r="AT45" i="18"/>
  <c r="AT46" i="18"/>
  <c r="AT47" i="18"/>
  <c r="AT48" i="18"/>
  <c r="AT49" i="18"/>
  <c r="AT50" i="18"/>
  <c r="AT51" i="18"/>
  <c r="AT52" i="18"/>
  <c r="AT53" i="18"/>
  <c r="AT54" i="18"/>
  <c r="AT55" i="18"/>
  <c r="AT56" i="18"/>
  <c r="AT57" i="18"/>
  <c r="AT58" i="18"/>
  <c r="AT59" i="18"/>
  <c r="AT60" i="18"/>
  <c r="AT61" i="18"/>
  <c r="AT62" i="18"/>
  <c r="AT63" i="18"/>
  <c r="AT64" i="18"/>
  <c r="AT65" i="18"/>
  <c r="AT66" i="18"/>
  <c r="AT67" i="18"/>
  <c r="AT68" i="18"/>
  <c r="AT69" i="18"/>
  <c r="AT70" i="18"/>
  <c r="AT71" i="18"/>
  <c r="AT72" i="18"/>
  <c r="AT73" i="18"/>
  <c r="AT74" i="18"/>
  <c r="AT75" i="18"/>
  <c r="AT76" i="18"/>
  <c r="AT77" i="18"/>
  <c r="AT78" i="18"/>
  <c r="AT79" i="18"/>
  <c r="AT80" i="18"/>
  <c r="AT81" i="18"/>
  <c r="AT82" i="18"/>
  <c r="AT83" i="18"/>
  <c r="AT84" i="18"/>
  <c r="AT85" i="18"/>
  <c r="AT86" i="18"/>
  <c r="AT87" i="18"/>
  <c r="AT88" i="18"/>
  <c r="AT89" i="18"/>
  <c r="AT90" i="18"/>
  <c r="AT91" i="18"/>
  <c r="AT92" i="18"/>
  <c r="AT93" i="18"/>
  <c r="AT94" i="18"/>
  <c r="AT95" i="18"/>
  <c r="AT96" i="18"/>
  <c r="AT97" i="18"/>
  <c r="AT98" i="18"/>
  <c r="AT99" i="18"/>
  <c r="AT100" i="18"/>
  <c r="AT101" i="18"/>
  <c r="AT102" i="18"/>
  <c r="AT103" i="18"/>
  <c r="AT104" i="18"/>
  <c r="AT105" i="18"/>
  <c r="AT106" i="18"/>
  <c r="AT107" i="18"/>
  <c r="AT108" i="18"/>
  <c r="AT109" i="18"/>
  <c r="AT110" i="18"/>
  <c r="AT111" i="18"/>
  <c r="AT112" i="18"/>
  <c r="AT113" i="18"/>
  <c r="AT114" i="18"/>
  <c r="AT115" i="18"/>
  <c r="AT116" i="18"/>
  <c r="AT117" i="18"/>
  <c r="AT118" i="18"/>
  <c r="AT119" i="18"/>
  <c r="AT120" i="18"/>
  <c r="AT121" i="18"/>
  <c r="AT122" i="18"/>
  <c r="AT123" i="18"/>
  <c r="AT124" i="18"/>
  <c r="AT125" i="18"/>
  <c r="AT126" i="18"/>
  <c r="AT127" i="18"/>
  <c r="AT128" i="18"/>
  <c r="AT129" i="18"/>
  <c r="AT130" i="18"/>
  <c r="AT131" i="18"/>
  <c r="AT132" i="18"/>
  <c r="AT133" i="18"/>
  <c r="AT134" i="18"/>
  <c r="AT135" i="18"/>
  <c r="AT136" i="18"/>
  <c r="AT137" i="18"/>
  <c r="AT138" i="18"/>
  <c r="AT139" i="18"/>
  <c r="AT140" i="18"/>
  <c r="AT141" i="18"/>
  <c r="AT142" i="18"/>
  <c r="AT143" i="18"/>
  <c r="AT144" i="18"/>
  <c r="AT145" i="18"/>
  <c r="AT146" i="18"/>
  <c r="AT147" i="18"/>
  <c r="AT148" i="18"/>
  <c r="AT149" i="18"/>
  <c r="AT150" i="18"/>
  <c r="AT151" i="18"/>
  <c r="AT152" i="18"/>
  <c r="AT153" i="18"/>
  <c r="AT154" i="18"/>
  <c r="AT155" i="18"/>
  <c r="AT156" i="18"/>
  <c r="AT157" i="18"/>
  <c r="AT158" i="18"/>
  <c r="AT159" i="18"/>
  <c r="AT160" i="18"/>
  <c r="AT161" i="18"/>
  <c r="AT162" i="18"/>
  <c r="AT163" i="18"/>
  <c r="AT164" i="18"/>
  <c r="AT165" i="18"/>
  <c r="AT166" i="18"/>
  <c r="AT167" i="18"/>
  <c r="AT168" i="18"/>
  <c r="AT169" i="18"/>
  <c r="AT170" i="18"/>
  <c r="AT171" i="18"/>
  <c r="AT172" i="18"/>
  <c r="AT173" i="18"/>
  <c r="AT174" i="18"/>
  <c r="AT175" i="18"/>
  <c r="AT176" i="18"/>
  <c r="AT177" i="18"/>
  <c r="AT178" i="18"/>
  <c r="AT179" i="18"/>
  <c r="AT180" i="18"/>
  <c r="AT181" i="18"/>
  <c r="AT182" i="18"/>
  <c r="AT183" i="18"/>
  <c r="AT184" i="18"/>
  <c r="AT185" i="18"/>
  <c r="AT186" i="18"/>
  <c r="AT187" i="18"/>
  <c r="AT188" i="18"/>
  <c r="AT189" i="18"/>
  <c r="AT190" i="18"/>
  <c r="AT191" i="18"/>
  <c r="AT192" i="18"/>
  <c r="AT193" i="18"/>
  <c r="AT194" i="18"/>
  <c r="AT195" i="18"/>
  <c r="AT196" i="18"/>
  <c r="AT197" i="18"/>
  <c r="AT198" i="18"/>
  <c r="AT199" i="18"/>
  <c r="AT200" i="18"/>
  <c r="AT201" i="18"/>
  <c r="AT202" i="18"/>
  <c r="AT203" i="18"/>
  <c r="AT204" i="18"/>
  <c r="AT205" i="18"/>
  <c r="AT206" i="18"/>
  <c r="AT207" i="18"/>
  <c r="AT208" i="18"/>
  <c r="AT209" i="18"/>
  <c r="AT210" i="18"/>
  <c r="AT211" i="18"/>
  <c r="AT212" i="18"/>
  <c r="AT213" i="18"/>
  <c r="AT214" i="18"/>
  <c r="AT215" i="18"/>
  <c r="AT216" i="18"/>
  <c r="AT217" i="18"/>
  <c r="AT218" i="18"/>
  <c r="AT219" i="18"/>
  <c r="AT220" i="18"/>
  <c r="AT221" i="18"/>
  <c r="AT222" i="18"/>
  <c r="AT223" i="18"/>
  <c r="AT224" i="18"/>
  <c r="AT225" i="18"/>
  <c r="AT226" i="18"/>
  <c r="AT227" i="18"/>
  <c r="AT228" i="18"/>
  <c r="AT229" i="18"/>
  <c r="AT230" i="18"/>
  <c r="AT231" i="18"/>
  <c r="AT232" i="18"/>
  <c r="AT233" i="18"/>
  <c r="AT234" i="18"/>
  <c r="AT235" i="18"/>
  <c r="AT236" i="18"/>
  <c r="AT237" i="18"/>
  <c r="AT238" i="18"/>
  <c r="AT239" i="18"/>
  <c r="AT2" i="18"/>
  <c r="AS3" i="18"/>
  <c r="AS4" i="18"/>
  <c r="AS5" i="18"/>
  <c r="AS6" i="18"/>
  <c r="AS7" i="18"/>
  <c r="AS8" i="18"/>
  <c r="AS9" i="18"/>
  <c r="AS10" i="18"/>
  <c r="AS11" i="18"/>
  <c r="AS12" i="18"/>
  <c r="AS13" i="18"/>
  <c r="AS14" i="18"/>
  <c r="AS15" i="18"/>
  <c r="AS16" i="18"/>
  <c r="AS17" i="18"/>
  <c r="AS18" i="18"/>
  <c r="AS19" i="18"/>
  <c r="AS20" i="18"/>
  <c r="AS21" i="18"/>
  <c r="AS22" i="18"/>
  <c r="AS23" i="18"/>
  <c r="AS24" i="18"/>
  <c r="AS25" i="18"/>
  <c r="AS26" i="18"/>
  <c r="AS27" i="18"/>
  <c r="AS28" i="18"/>
  <c r="AS29" i="18"/>
  <c r="AS30" i="18"/>
  <c r="AS31" i="18"/>
  <c r="AS32" i="18"/>
  <c r="AS33" i="18"/>
  <c r="AS34" i="18"/>
  <c r="AS35" i="18"/>
  <c r="AS36" i="18"/>
  <c r="AS37" i="18"/>
  <c r="AS38" i="18"/>
  <c r="AS39" i="18"/>
  <c r="AS40" i="18"/>
  <c r="AS41" i="18"/>
  <c r="AS42" i="18"/>
  <c r="AS43" i="18"/>
  <c r="AS44" i="18"/>
  <c r="AS45" i="18"/>
  <c r="AS46" i="18"/>
  <c r="AS47" i="18"/>
  <c r="AS48" i="18"/>
  <c r="AS49" i="18"/>
  <c r="AS50" i="18"/>
  <c r="AS51" i="18"/>
  <c r="AS52" i="18"/>
  <c r="AS53" i="18"/>
  <c r="AS54" i="18"/>
  <c r="AS55" i="18"/>
  <c r="AS56" i="18"/>
  <c r="AS57" i="18"/>
  <c r="AS58" i="18"/>
  <c r="AS59" i="18"/>
  <c r="AS60" i="18"/>
  <c r="AS61" i="18"/>
  <c r="AS62" i="18"/>
  <c r="AS63" i="18"/>
  <c r="AS64" i="18"/>
  <c r="AS65" i="18"/>
  <c r="AS66" i="18"/>
  <c r="AS67" i="18"/>
  <c r="AS68" i="18"/>
  <c r="AS69" i="18"/>
  <c r="AS70" i="18"/>
  <c r="AS71" i="18"/>
  <c r="AS72" i="18"/>
  <c r="AS73" i="18"/>
  <c r="AS74" i="18"/>
  <c r="AS75" i="18"/>
  <c r="AS76" i="18"/>
  <c r="AS77" i="18"/>
  <c r="AS78" i="18"/>
  <c r="AS79" i="18"/>
  <c r="AS80" i="18"/>
  <c r="AS81" i="18"/>
  <c r="AS82" i="18"/>
  <c r="AS83" i="18"/>
  <c r="AS84" i="18"/>
  <c r="AS85" i="18"/>
  <c r="AS86" i="18"/>
  <c r="AS87" i="18"/>
  <c r="AS88" i="18"/>
  <c r="AS89" i="18"/>
  <c r="AS90" i="18"/>
  <c r="AS91" i="18"/>
  <c r="AS92" i="18"/>
  <c r="AS93" i="18"/>
  <c r="AS94" i="18"/>
  <c r="AS95" i="18"/>
  <c r="AS96" i="18"/>
  <c r="AS97" i="18"/>
  <c r="AS98" i="18"/>
  <c r="AS99" i="18"/>
  <c r="AS100" i="18"/>
  <c r="AS101" i="18"/>
  <c r="AS102" i="18"/>
  <c r="AS103" i="18"/>
  <c r="AS104" i="18"/>
  <c r="AS105" i="18"/>
  <c r="AS106" i="18"/>
  <c r="AS107" i="18"/>
  <c r="AS108" i="18"/>
  <c r="AS109" i="18"/>
  <c r="AS110" i="18"/>
  <c r="AS111" i="18"/>
  <c r="AS112" i="18"/>
  <c r="AS113" i="18"/>
  <c r="AS114" i="18"/>
  <c r="AS115" i="18"/>
  <c r="AS116" i="18"/>
  <c r="AS117" i="18"/>
  <c r="AS118" i="18"/>
  <c r="AS119" i="18"/>
  <c r="AS120" i="18"/>
  <c r="AS121" i="18"/>
  <c r="AS122" i="18"/>
  <c r="AS123" i="18"/>
  <c r="AS124" i="18"/>
  <c r="AS125" i="18"/>
  <c r="AS126" i="18"/>
  <c r="AS127" i="18"/>
  <c r="AS128" i="18"/>
  <c r="AS129" i="18"/>
  <c r="AS130" i="18"/>
  <c r="AS131" i="18"/>
  <c r="AS132" i="18"/>
  <c r="AS133" i="18"/>
  <c r="AS134" i="18"/>
  <c r="AS135" i="18"/>
  <c r="AS136" i="18"/>
  <c r="AS137" i="18"/>
  <c r="AS138" i="18"/>
  <c r="AS139" i="18"/>
  <c r="AS140" i="18"/>
  <c r="AS141" i="18"/>
  <c r="AS142" i="18"/>
  <c r="AS143" i="18"/>
  <c r="AS144" i="18"/>
  <c r="AS145" i="18"/>
  <c r="AS146" i="18"/>
  <c r="AS147" i="18"/>
  <c r="AS148" i="18"/>
  <c r="AS149" i="18"/>
  <c r="AS150" i="18"/>
  <c r="AS151" i="18"/>
  <c r="AS152" i="18"/>
  <c r="AS153" i="18"/>
  <c r="AS154" i="18"/>
  <c r="AS155" i="18"/>
  <c r="AS156" i="18"/>
  <c r="AS157" i="18"/>
  <c r="AS158" i="18"/>
  <c r="AS159" i="18"/>
  <c r="AS160" i="18"/>
  <c r="AS161" i="18"/>
  <c r="AS162" i="18"/>
  <c r="AS163" i="18"/>
  <c r="AS164" i="18"/>
  <c r="AS165" i="18"/>
  <c r="AS166" i="18"/>
  <c r="AS167" i="18"/>
  <c r="AS168" i="18"/>
  <c r="AS169" i="18"/>
  <c r="AS170" i="18"/>
  <c r="AS171" i="18"/>
  <c r="AS172" i="18"/>
  <c r="AS173" i="18"/>
  <c r="AS174" i="18"/>
  <c r="AS175" i="18"/>
  <c r="AS176" i="18"/>
  <c r="AS177" i="18"/>
  <c r="AS178" i="18"/>
  <c r="AS179" i="18"/>
  <c r="AS180" i="18"/>
  <c r="AS181" i="18"/>
  <c r="AS182" i="18"/>
  <c r="AS183" i="18"/>
  <c r="AS184" i="18"/>
  <c r="AS185" i="18"/>
  <c r="AS186" i="18"/>
  <c r="AS187" i="18"/>
  <c r="AS188" i="18"/>
  <c r="AS189" i="18"/>
  <c r="AS190" i="18"/>
  <c r="AS191" i="18"/>
  <c r="AS192" i="18"/>
  <c r="AS193" i="18"/>
  <c r="AS194" i="18"/>
  <c r="AS195" i="18"/>
  <c r="AS196" i="18"/>
  <c r="AS197" i="18"/>
  <c r="AS198" i="18"/>
  <c r="AS199" i="18"/>
  <c r="AS200" i="18"/>
  <c r="AS201" i="18"/>
  <c r="AS202" i="18"/>
  <c r="AS203" i="18"/>
  <c r="AS204" i="18"/>
  <c r="AS205" i="18"/>
  <c r="AS206" i="18"/>
  <c r="AS207" i="18"/>
  <c r="AS208" i="18"/>
  <c r="AS209" i="18"/>
  <c r="AS210" i="18"/>
  <c r="AS211" i="18"/>
  <c r="AS212" i="18"/>
  <c r="AS213" i="18"/>
  <c r="AS214" i="18"/>
  <c r="AS215" i="18"/>
  <c r="AS216" i="18"/>
  <c r="AS217" i="18"/>
  <c r="AS218" i="18"/>
  <c r="AS219" i="18"/>
  <c r="AS220" i="18"/>
  <c r="AS221" i="18"/>
  <c r="AS222" i="18"/>
  <c r="AS223" i="18"/>
  <c r="AS224" i="18"/>
  <c r="AS225" i="18"/>
  <c r="AS226" i="18"/>
  <c r="AS227" i="18"/>
  <c r="AS228" i="18"/>
  <c r="AS229" i="18"/>
  <c r="AS230" i="18"/>
  <c r="AS231" i="18"/>
  <c r="AS232" i="18"/>
  <c r="AS233" i="18"/>
  <c r="AS234" i="18"/>
  <c r="AS235" i="18"/>
  <c r="AS236" i="18"/>
  <c r="AS237" i="18"/>
  <c r="AS238" i="18"/>
  <c r="AS239" i="18"/>
  <c r="AS2" i="18"/>
  <c r="AR3" i="18"/>
  <c r="AR4" i="18"/>
  <c r="AR5" i="18"/>
  <c r="AR6" i="18"/>
  <c r="AR7" i="18"/>
  <c r="AR8" i="18"/>
  <c r="AR9" i="18"/>
  <c r="AR10" i="18"/>
  <c r="AR11" i="18"/>
  <c r="AR12" i="18"/>
  <c r="AR13" i="18"/>
  <c r="AR14" i="18"/>
  <c r="AR15" i="18"/>
  <c r="AR16" i="18"/>
  <c r="AR17" i="18"/>
  <c r="AR18" i="18"/>
  <c r="AR19" i="18"/>
  <c r="AR20" i="18"/>
  <c r="AR21" i="18"/>
  <c r="AR22" i="18"/>
  <c r="AR23" i="18"/>
  <c r="AR24" i="18"/>
  <c r="AR25" i="18"/>
  <c r="AR26" i="18"/>
  <c r="AR27" i="18"/>
  <c r="AR28" i="18"/>
  <c r="AR29" i="18"/>
  <c r="AR30" i="18"/>
  <c r="AR31" i="18"/>
  <c r="AR32" i="18"/>
  <c r="AR33" i="18"/>
  <c r="AR34" i="18"/>
  <c r="AR35" i="18"/>
  <c r="AR36" i="18"/>
  <c r="AR37" i="18"/>
  <c r="AR38" i="18"/>
  <c r="AR39" i="18"/>
  <c r="AR40" i="18"/>
  <c r="AR41" i="18"/>
  <c r="AR42" i="18"/>
  <c r="AR43" i="18"/>
  <c r="AR44" i="18"/>
  <c r="AR45" i="18"/>
  <c r="AR46" i="18"/>
  <c r="AR47" i="18"/>
  <c r="AR48" i="18"/>
  <c r="AR49" i="18"/>
  <c r="AR50" i="18"/>
  <c r="AR51" i="18"/>
  <c r="AR52" i="18"/>
  <c r="AR53" i="18"/>
  <c r="AR54" i="18"/>
  <c r="AR55" i="18"/>
  <c r="AR56" i="18"/>
  <c r="AR57" i="18"/>
  <c r="AR58" i="18"/>
  <c r="AR59" i="18"/>
  <c r="AR60" i="18"/>
  <c r="AR61" i="18"/>
  <c r="AR62" i="18"/>
  <c r="AR63" i="18"/>
  <c r="AR64" i="18"/>
  <c r="AR65" i="18"/>
  <c r="AR66" i="18"/>
  <c r="AR67" i="18"/>
  <c r="AR68" i="18"/>
  <c r="AR69" i="18"/>
  <c r="AR70" i="18"/>
  <c r="AR71" i="18"/>
  <c r="AR72" i="18"/>
  <c r="AR73" i="18"/>
  <c r="AR74" i="18"/>
  <c r="AR75" i="18"/>
  <c r="AR76" i="18"/>
  <c r="AR77" i="18"/>
  <c r="AR78" i="18"/>
  <c r="AR79" i="18"/>
  <c r="AR80" i="18"/>
  <c r="AR81" i="18"/>
  <c r="AR82" i="18"/>
  <c r="AR83" i="18"/>
  <c r="AR84" i="18"/>
  <c r="AR85" i="18"/>
  <c r="AR86" i="18"/>
  <c r="AR87" i="18"/>
  <c r="AR88" i="18"/>
  <c r="AR89" i="18"/>
  <c r="AR90" i="18"/>
  <c r="AR91" i="18"/>
  <c r="AR92" i="18"/>
  <c r="AR93" i="18"/>
  <c r="AR94" i="18"/>
  <c r="AR95" i="18"/>
  <c r="AR96" i="18"/>
  <c r="AR97" i="18"/>
  <c r="AR98" i="18"/>
  <c r="AR99" i="18"/>
  <c r="AR100" i="18"/>
  <c r="AR101" i="18"/>
  <c r="AR102" i="18"/>
  <c r="AR103" i="18"/>
  <c r="AR104" i="18"/>
  <c r="AR105" i="18"/>
  <c r="AR106" i="18"/>
  <c r="AR107" i="18"/>
  <c r="AR108" i="18"/>
  <c r="AR109" i="18"/>
  <c r="AR110" i="18"/>
  <c r="AR111" i="18"/>
  <c r="AR112" i="18"/>
  <c r="AR113" i="18"/>
  <c r="AR114" i="18"/>
  <c r="AR115" i="18"/>
  <c r="AR116" i="18"/>
  <c r="AR117" i="18"/>
  <c r="AR118" i="18"/>
  <c r="AR119" i="18"/>
  <c r="AR120" i="18"/>
  <c r="AR121" i="18"/>
  <c r="AR122" i="18"/>
  <c r="AR123" i="18"/>
  <c r="AR124" i="18"/>
  <c r="AR125" i="18"/>
  <c r="AR126" i="18"/>
  <c r="AR127" i="18"/>
  <c r="AR128" i="18"/>
  <c r="AR129" i="18"/>
  <c r="AR130" i="18"/>
  <c r="AR131" i="18"/>
  <c r="AR132" i="18"/>
  <c r="AR133" i="18"/>
  <c r="AR134" i="18"/>
  <c r="AR135" i="18"/>
  <c r="AR136" i="18"/>
  <c r="AR137" i="18"/>
  <c r="AR138" i="18"/>
  <c r="AR139" i="18"/>
  <c r="AR140" i="18"/>
  <c r="AR141" i="18"/>
  <c r="AR142" i="18"/>
  <c r="AR143" i="18"/>
  <c r="AR144" i="18"/>
  <c r="AR145" i="18"/>
  <c r="AR146" i="18"/>
  <c r="AR147" i="18"/>
  <c r="AR148" i="18"/>
  <c r="AR149" i="18"/>
  <c r="AR150" i="18"/>
  <c r="AR151" i="18"/>
  <c r="AR152" i="18"/>
  <c r="AR153" i="18"/>
  <c r="AR154" i="18"/>
  <c r="AR155" i="18"/>
  <c r="AR156" i="18"/>
  <c r="AR157" i="18"/>
  <c r="AR158" i="18"/>
  <c r="AR159" i="18"/>
  <c r="AR160" i="18"/>
  <c r="AR161" i="18"/>
  <c r="AR162" i="18"/>
  <c r="AR163" i="18"/>
  <c r="AR164" i="18"/>
  <c r="AR165" i="18"/>
  <c r="AR166" i="18"/>
  <c r="AR167" i="18"/>
  <c r="AR168" i="18"/>
  <c r="AR169" i="18"/>
  <c r="AR170" i="18"/>
  <c r="AR171" i="18"/>
  <c r="AR172" i="18"/>
  <c r="AR173" i="18"/>
  <c r="AR174" i="18"/>
  <c r="AR175" i="18"/>
  <c r="AR176" i="18"/>
  <c r="AR177" i="18"/>
  <c r="AR178" i="18"/>
  <c r="AR179" i="18"/>
  <c r="AR180" i="18"/>
  <c r="AR181" i="18"/>
  <c r="AR182" i="18"/>
  <c r="AR183" i="18"/>
  <c r="AR184" i="18"/>
  <c r="AR185" i="18"/>
  <c r="AR186" i="18"/>
  <c r="AR187" i="18"/>
  <c r="AR188" i="18"/>
  <c r="AR189" i="18"/>
  <c r="AR190" i="18"/>
  <c r="AR191" i="18"/>
  <c r="AR192" i="18"/>
  <c r="AR193" i="18"/>
  <c r="AR194" i="18"/>
  <c r="AR195" i="18"/>
  <c r="AR196" i="18"/>
  <c r="AR197" i="18"/>
  <c r="AR198" i="18"/>
  <c r="AR199" i="18"/>
  <c r="AR200" i="18"/>
  <c r="AR201" i="18"/>
  <c r="AR202" i="18"/>
  <c r="AR203" i="18"/>
  <c r="AR204" i="18"/>
  <c r="AR205" i="18"/>
  <c r="AR206" i="18"/>
  <c r="AR207" i="18"/>
  <c r="AR208" i="18"/>
  <c r="AR209" i="18"/>
  <c r="AR210" i="18"/>
  <c r="AR211" i="18"/>
  <c r="AR212" i="18"/>
  <c r="AR213" i="18"/>
  <c r="AR214" i="18"/>
  <c r="AR215" i="18"/>
  <c r="AR216" i="18"/>
  <c r="AR217" i="18"/>
  <c r="AR218" i="18"/>
  <c r="AR219" i="18"/>
  <c r="AR220" i="18"/>
  <c r="AR221" i="18"/>
  <c r="AR222" i="18"/>
  <c r="AR223" i="18"/>
  <c r="AR224" i="18"/>
  <c r="AR225" i="18"/>
  <c r="AR226" i="18"/>
  <c r="AR227" i="18"/>
  <c r="AR228" i="18"/>
  <c r="AR229" i="18"/>
  <c r="AR230" i="18"/>
  <c r="AR231" i="18"/>
  <c r="AR232" i="18"/>
  <c r="AR233" i="18"/>
  <c r="AR234" i="18"/>
  <c r="AR235" i="18"/>
  <c r="AR236" i="18"/>
  <c r="AR237" i="18"/>
  <c r="AR238" i="18"/>
  <c r="AR239" i="18"/>
  <c r="AR2" i="18"/>
  <c r="AP3" i="18" a="1"/>
  <c r="AP3" i="18" s="1"/>
  <c r="AP4" i="18" a="1"/>
  <c r="AP4" i="18" s="1"/>
  <c r="AP5" i="18" a="1"/>
  <c r="AP5" i="18" s="1"/>
  <c r="AP6" i="18" a="1"/>
  <c r="AP6" i="18" s="1"/>
  <c r="AP7" i="18" a="1"/>
  <c r="AP7" i="18" s="1"/>
  <c r="AP8" i="18" a="1"/>
  <c r="AP8" i="18" s="1"/>
  <c r="AP9" i="18" a="1"/>
  <c r="AP9" i="18" s="1"/>
  <c r="AP10" i="18" a="1"/>
  <c r="AP10" i="18" s="1"/>
  <c r="AP11" i="18" a="1"/>
  <c r="AP11" i="18" s="1"/>
  <c r="AP12" i="18" a="1"/>
  <c r="AP12" i="18" s="1"/>
  <c r="AP13" i="18" a="1"/>
  <c r="AP13" i="18" s="1"/>
  <c r="AP14" i="18" a="1"/>
  <c r="AP14" i="18" s="1"/>
  <c r="AP15" i="18" a="1"/>
  <c r="AP15" i="18" s="1"/>
  <c r="AP16" i="18" a="1"/>
  <c r="AP16" i="18" s="1"/>
  <c r="AP17" i="18" a="1"/>
  <c r="AP17" i="18" s="1"/>
  <c r="AP18" i="18" a="1"/>
  <c r="AP18" i="18" s="1"/>
  <c r="AP19" i="18" a="1"/>
  <c r="AP19" i="18" s="1"/>
  <c r="AP20" i="18" a="1"/>
  <c r="AP20" i="18" s="1"/>
  <c r="AP21" i="18" a="1"/>
  <c r="AP21" i="18" s="1"/>
  <c r="AP22" i="18" a="1"/>
  <c r="AP22" i="18" s="1"/>
  <c r="AP23" i="18" a="1"/>
  <c r="AP23" i="18" s="1"/>
  <c r="AP24" i="18" a="1"/>
  <c r="AP24" i="18" s="1"/>
  <c r="AP25" i="18" a="1"/>
  <c r="AP25" i="18" s="1"/>
  <c r="AP26" i="18" a="1"/>
  <c r="AP26" i="18" s="1"/>
  <c r="AP27" i="18" a="1"/>
  <c r="AP27" i="18" s="1"/>
  <c r="AP28" i="18" a="1"/>
  <c r="AP28" i="18" s="1"/>
  <c r="AP29" i="18" a="1"/>
  <c r="AP29" i="18" s="1"/>
  <c r="AP30" i="18" a="1"/>
  <c r="AP30" i="18" s="1"/>
  <c r="AP31" i="18" a="1"/>
  <c r="AP31" i="18" s="1"/>
  <c r="AP32" i="18" a="1"/>
  <c r="AP32" i="18" s="1"/>
  <c r="AP33" i="18" a="1"/>
  <c r="AP33" i="18" s="1"/>
  <c r="AP34" i="18" a="1"/>
  <c r="AP34" i="18" s="1"/>
  <c r="AP35" i="18" a="1"/>
  <c r="AP35" i="18" s="1"/>
  <c r="AP36" i="18" a="1"/>
  <c r="AP36" i="18" s="1"/>
  <c r="AP37" i="18" a="1"/>
  <c r="AP37" i="18" s="1"/>
  <c r="AP38" i="18" a="1"/>
  <c r="AP38" i="18" s="1"/>
  <c r="AP39" i="18" a="1"/>
  <c r="AP39" i="18" s="1"/>
  <c r="AP40" i="18" a="1"/>
  <c r="AP40" i="18" s="1"/>
  <c r="AP41" i="18" a="1"/>
  <c r="AP41" i="18" s="1"/>
  <c r="AP42" i="18" a="1"/>
  <c r="AP42" i="18" s="1"/>
  <c r="AP43" i="18" a="1"/>
  <c r="AP43" i="18" s="1"/>
  <c r="AP44" i="18" a="1"/>
  <c r="AP44" i="18" s="1"/>
  <c r="AP45" i="18" a="1"/>
  <c r="AP45" i="18" s="1"/>
  <c r="AP46" i="18" a="1"/>
  <c r="AP46" i="18" s="1"/>
  <c r="AP47" i="18" a="1"/>
  <c r="AP47" i="18" s="1"/>
  <c r="AP48" i="18" a="1"/>
  <c r="AP48" i="18" s="1"/>
  <c r="AP49" i="18" a="1"/>
  <c r="AP49" i="18" s="1"/>
  <c r="AP50" i="18" a="1"/>
  <c r="AP50" i="18" s="1"/>
  <c r="AP51" i="18" a="1"/>
  <c r="AP51" i="18" s="1"/>
  <c r="AP52" i="18" a="1"/>
  <c r="AP52" i="18" s="1"/>
  <c r="AP53" i="18" a="1"/>
  <c r="AP53" i="18" s="1"/>
  <c r="AP54" i="18" a="1"/>
  <c r="AP54" i="18" s="1"/>
  <c r="AP55" i="18" a="1"/>
  <c r="AP55" i="18" s="1"/>
  <c r="AP56" i="18" a="1"/>
  <c r="AP56" i="18" s="1"/>
  <c r="AP57" i="18" a="1"/>
  <c r="AP57" i="18" s="1"/>
  <c r="AP58" i="18" a="1"/>
  <c r="AP58" i="18" s="1"/>
  <c r="AP59" i="18" a="1"/>
  <c r="AP59" i="18" s="1"/>
  <c r="AP60" i="18" a="1"/>
  <c r="AP60" i="18" s="1"/>
  <c r="AP61" i="18" a="1"/>
  <c r="AP61" i="18" s="1"/>
  <c r="AP62" i="18" a="1"/>
  <c r="AP62" i="18" s="1"/>
  <c r="AP63" i="18" a="1"/>
  <c r="AP63" i="18" s="1"/>
  <c r="AP64" i="18" a="1"/>
  <c r="AP64" i="18" s="1"/>
  <c r="AP65" i="18" a="1"/>
  <c r="AP65" i="18" s="1"/>
  <c r="AP66" i="18" a="1"/>
  <c r="AP66" i="18" s="1"/>
  <c r="AP67" i="18" a="1"/>
  <c r="AP67" i="18" s="1"/>
  <c r="AP68" i="18" a="1"/>
  <c r="AP68" i="18" s="1"/>
  <c r="AP69" i="18" a="1"/>
  <c r="AP69" i="18" s="1"/>
  <c r="AP70" i="18" a="1"/>
  <c r="AP70" i="18" s="1"/>
  <c r="AP71" i="18" a="1"/>
  <c r="AP71" i="18" s="1"/>
  <c r="AP72" i="18" a="1"/>
  <c r="AP72" i="18" s="1"/>
  <c r="AP73" i="18" a="1"/>
  <c r="AP73" i="18" s="1"/>
  <c r="AP74" i="18" a="1"/>
  <c r="AP74" i="18" s="1"/>
  <c r="AP75" i="18" a="1"/>
  <c r="AP75" i="18" s="1"/>
  <c r="AP76" i="18" a="1"/>
  <c r="AP76" i="18" s="1"/>
  <c r="AP77" i="18" a="1"/>
  <c r="AP77" i="18" s="1"/>
  <c r="AP78" i="18" a="1"/>
  <c r="AP78" i="18" s="1"/>
  <c r="AP79" i="18" a="1"/>
  <c r="AP79" i="18" s="1"/>
  <c r="AP80" i="18" a="1"/>
  <c r="AP80" i="18" s="1"/>
  <c r="AP81" i="18" a="1"/>
  <c r="AP81" i="18" s="1"/>
  <c r="AP82" i="18" a="1"/>
  <c r="AP82" i="18" s="1"/>
  <c r="AP83" i="18" a="1"/>
  <c r="AP83" i="18" s="1"/>
  <c r="AP84" i="18" a="1"/>
  <c r="AP84" i="18" s="1"/>
  <c r="AP85" i="18" a="1"/>
  <c r="AP85" i="18" s="1"/>
  <c r="AP86" i="18" a="1"/>
  <c r="AP86" i="18" s="1"/>
  <c r="AP87" i="18" a="1"/>
  <c r="AP87" i="18" s="1"/>
  <c r="AP88" i="18" a="1"/>
  <c r="AP88" i="18" s="1"/>
  <c r="AP89" i="18" a="1"/>
  <c r="AP89" i="18" s="1"/>
  <c r="AP90" i="18" a="1"/>
  <c r="AP90" i="18" s="1"/>
  <c r="AP91" i="18" a="1"/>
  <c r="AP91" i="18" s="1"/>
  <c r="AP92" i="18" a="1"/>
  <c r="AP92" i="18" s="1"/>
  <c r="AP93" i="18" a="1"/>
  <c r="AP93" i="18" s="1"/>
  <c r="AP94" i="18" a="1"/>
  <c r="AP94" i="18" s="1"/>
  <c r="AP95" i="18" a="1"/>
  <c r="AP95" i="18" s="1"/>
  <c r="AP96" i="18" a="1"/>
  <c r="AP96" i="18" s="1"/>
  <c r="AP97" i="18" a="1"/>
  <c r="AP97" i="18" s="1"/>
  <c r="AP98" i="18" a="1"/>
  <c r="AP98" i="18" s="1"/>
  <c r="AP99" i="18" a="1"/>
  <c r="AP99" i="18" s="1"/>
  <c r="AP100" i="18" a="1"/>
  <c r="AP100" i="18" s="1"/>
  <c r="AP101" i="18" a="1"/>
  <c r="AP101" i="18" s="1"/>
  <c r="AP102" i="18" a="1"/>
  <c r="AP102" i="18" s="1"/>
  <c r="AP103" i="18" a="1"/>
  <c r="AP103" i="18" s="1"/>
  <c r="AP104" i="18" a="1"/>
  <c r="AP104" i="18" s="1"/>
  <c r="AP105" i="18" a="1"/>
  <c r="AP105" i="18" s="1"/>
  <c r="AP106" i="18" a="1"/>
  <c r="AP106" i="18" s="1"/>
  <c r="AP107" i="18" a="1"/>
  <c r="AP107" i="18" s="1"/>
  <c r="AP108" i="18" a="1"/>
  <c r="AP108" i="18" s="1"/>
  <c r="AP109" i="18" a="1"/>
  <c r="AP109" i="18" s="1"/>
  <c r="AP110" i="18" a="1"/>
  <c r="AP110" i="18" s="1"/>
  <c r="AP111" i="18" a="1"/>
  <c r="AP111" i="18" s="1"/>
  <c r="AP112" i="18" a="1"/>
  <c r="AP112" i="18" s="1"/>
  <c r="AP113" i="18" a="1"/>
  <c r="AP113" i="18" s="1"/>
  <c r="AP114" i="18" a="1"/>
  <c r="AP114" i="18" s="1"/>
  <c r="AP115" i="18" a="1"/>
  <c r="AP115" i="18" s="1"/>
  <c r="AP116" i="18" a="1"/>
  <c r="AP116" i="18" s="1"/>
  <c r="AP117" i="18" a="1"/>
  <c r="AP117" i="18" s="1"/>
  <c r="AP118" i="18" a="1"/>
  <c r="AP118" i="18" s="1"/>
  <c r="AP119" i="18" a="1"/>
  <c r="AP119" i="18" s="1"/>
  <c r="AP120" i="18" a="1"/>
  <c r="AP120" i="18" s="1"/>
  <c r="AP121" i="18" a="1"/>
  <c r="AP121" i="18" s="1"/>
  <c r="AP122" i="18" a="1"/>
  <c r="AP122" i="18" s="1"/>
  <c r="AP123" i="18" a="1"/>
  <c r="AP123" i="18" s="1"/>
  <c r="AP124" i="18" a="1"/>
  <c r="AP124" i="18" s="1"/>
  <c r="AP125" i="18" a="1"/>
  <c r="AP125" i="18" s="1"/>
  <c r="AP126" i="18" a="1"/>
  <c r="AP126" i="18" s="1"/>
  <c r="AP127" i="18" a="1"/>
  <c r="AP127" i="18" s="1"/>
  <c r="AP128" i="18" a="1"/>
  <c r="AP128" i="18" s="1"/>
  <c r="AP129" i="18" a="1"/>
  <c r="AP129" i="18" s="1"/>
  <c r="AP130" i="18" a="1"/>
  <c r="AP130" i="18" s="1"/>
  <c r="AP131" i="18" a="1"/>
  <c r="AP131" i="18" s="1"/>
  <c r="AP132" i="18" a="1"/>
  <c r="AP132" i="18" s="1"/>
  <c r="AP133" i="18" a="1"/>
  <c r="AP133" i="18" s="1"/>
  <c r="AP134" i="18" a="1"/>
  <c r="AP134" i="18" s="1"/>
  <c r="AP135" i="18" a="1"/>
  <c r="AP135" i="18" s="1"/>
  <c r="AP136" i="18" a="1"/>
  <c r="AP136" i="18" s="1"/>
  <c r="AP137" i="18" a="1"/>
  <c r="AP137" i="18" s="1"/>
  <c r="AP138" i="18" a="1"/>
  <c r="AP138" i="18" s="1"/>
  <c r="AP139" i="18" a="1"/>
  <c r="AP139" i="18" s="1"/>
  <c r="AP140" i="18" a="1"/>
  <c r="AP140" i="18" s="1"/>
  <c r="AP141" i="18" a="1"/>
  <c r="AP141" i="18" s="1"/>
  <c r="AP142" i="18" a="1"/>
  <c r="AP142" i="18" s="1"/>
  <c r="AP143" i="18" a="1"/>
  <c r="AP143" i="18" s="1"/>
  <c r="AP144" i="18" a="1"/>
  <c r="AP144" i="18" s="1"/>
  <c r="AP145" i="18" a="1"/>
  <c r="AP145" i="18" s="1"/>
  <c r="AP146" i="18" a="1"/>
  <c r="AP146" i="18" s="1"/>
  <c r="AP147" i="18" a="1"/>
  <c r="AP147" i="18" s="1"/>
  <c r="AP148" i="18" a="1"/>
  <c r="AP148" i="18" s="1"/>
  <c r="AP149" i="18" a="1"/>
  <c r="AP149" i="18" s="1"/>
  <c r="AP150" i="18" a="1"/>
  <c r="AP150" i="18" s="1"/>
  <c r="AP151" i="18" a="1"/>
  <c r="AP151" i="18" s="1"/>
  <c r="AP152" i="18" a="1"/>
  <c r="AP152" i="18" s="1"/>
  <c r="AP153" i="18" a="1"/>
  <c r="AP153" i="18" s="1"/>
  <c r="AP154" i="18" a="1"/>
  <c r="AP154" i="18" s="1"/>
  <c r="AP155" i="18" a="1"/>
  <c r="AP155" i="18" s="1"/>
  <c r="AP156" i="18" a="1"/>
  <c r="AP156" i="18" s="1"/>
  <c r="AP157" i="18" a="1"/>
  <c r="AP157" i="18" s="1"/>
  <c r="AP158" i="18" a="1"/>
  <c r="AP158" i="18" s="1"/>
  <c r="AP159" i="18" a="1"/>
  <c r="AP159" i="18" s="1"/>
  <c r="AP160" i="18" a="1"/>
  <c r="AP160" i="18" s="1"/>
  <c r="AP161" i="18" a="1"/>
  <c r="AP161" i="18" s="1"/>
  <c r="AP162" i="18" a="1"/>
  <c r="AP162" i="18" s="1"/>
  <c r="AP163" i="18" a="1"/>
  <c r="AP163" i="18" s="1"/>
  <c r="AP164" i="18" a="1"/>
  <c r="AP164" i="18" s="1"/>
  <c r="AP165" i="18" a="1"/>
  <c r="AP165" i="18" s="1"/>
  <c r="AP166" i="18" a="1"/>
  <c r="AP166" i="18" s="1"/>
  <c r="AP167" i="18" a="1"/>
  <c r="AP167" i="18" s="1"/>
  <c r="AP168" i="18" a="1"/>
  <c r="AP168" i="18" s="1"/>
  <c r="AP169" i="18" a="1"/>
  <c r="AP169" i="18" s="1"/>
  <c r="AP170" i="18" a="1"/>
  <c r="AP170" i="18" s="1"/>
  <c r="AP171" i="18" a="1"/>
  <c r="AP171" i="18" s="1"/>
  <c r="AP172" i="18" a="1"/>
  <c r="AP172" i="18" s="1"/>
  <c r="AP173" i="18" a="1"/>
  <c r="AP173" i="18" s="1"/>
  <c r="AP174" i="18" a="1"/>
  <c r="AP174" i="18" s="1"/>
  <c r="AP175" i="18" a="1"/>
  <c r="AP175" i="18" s="1"/>
  <c r="AP176" i="18" a="1"/>
  <c r="AP176" i="18" s="1"/>
  <c r="AP177" i="18" a="1"/>
  <c r="AP177" i="18" s="1"/>
  <c r="AP178" i="18" a="1"/>
  <c r="AP178" i="18" s="1"/>
  <c r="AP179" i="18" a="1"/>
  <c r="AP179" i="18" s="1"/>
  <c r="AP181" i="18" a="1"/>
  <c r="AP181" i="18" s="1"/>
  <c r="AP182" i="18" a="1"/>
  <c r="AP182" i="18" s="1"/>
  <c r="AP183" i="18" a="1"/>
  <c r="AP183" i="18" s="1"/>
  <c r="AP184" i="18" a="1"/>
  <c r="AP184" i="18" s="1"/>
  <c r="AP185" i="18" a="1"/>
  <c r="AP185" i="18" s="1"/>
  <c r="AP186" i="18" a="1"/>
  <c r="AP186" i="18" s="1"/>
  <c r="AP187" i="18" a="1"/>
  <c r="AP187" i="18" s="1"/>
  <c r="AP188" i="18" a="1"/>
  <c r="AP188" i="18" s="1"/>
  <c r="AP189" i="18" a="1"/>
  <c r="AP189" i="18" s="1"/>
  <c r="AP190" i="18" a="1"/>
  <c r="AP190" i="18" s="1"/>
  <c r="AP191" i="18" a="1"/>
  <c r="AP191" i="18" s="1"/>
  <c r="AP192" i="18" a="1"/>
  <c r="AP192" i="18" s="1"/>
  <c r="AP193" i="18" a="1"/>
  <c r="AP193" i="18" s="1"/>
  <c r="AP194" i="18" a="1"/>
  <c r="AP194" i="18" s="1"/>
  <c r="AP195" i="18" a="1"/>
  <c r="AP195" i="18" s="1"/>
  <c r="AP196" i="18" a="1"/>
  <c r="AP196" i="18" s="1"/>
  <c r="AP197" i="18" a="1"/>
  <c r="AP197" i="18" s="1"/>
  <c r="AP198" i="18" a="1"/>
  <c r="AP198" i="18" s="1"/>
  <c r="AP199" i="18" a="1"/>
  <c r="AP199" i="18" s="1"/>
  <c r="AP200" i="18" a="1"/>
  <c r="AP200" i="18" s="1"/>
  <c r="AP201" i="18" a="1"/>
  <c r="AP201" i="18" s="1"/>
  <c r="AP202" i="18" a="1"/>
  <c r="AP202" i="18" s="1"/>
  <c r="AP203" i="18" a="1"/>
  <c r="AP203" i="18" s="1"/>
  <c r="AP204" i="18" a="1"/>
  <c r="AP204" i="18" s="1"/>
  <c r="AP205" i="18" a="1"/>
  <c r="AP205" i="18" s="1"/>
  <c r="AP206" i="18" a="1"/>
  <c r="AP206" i="18" s="1"/>
  <c r="AP207" i="18" a="1"/>
  <c r="AP207" i="18" s="1"/>
  <c r="AP208" i="18" a="1"/>
  <c r="AP208" i="18" s="1"/>
  <c r="AP209" i="18" a="1"/>
  <c r="AP209" i="18" s="1"/>
  <c r="AP210" i="18" a="1"/>
  <c r="AP210" i="18" s="1"/>
  <c r="AP211" i="18" a="1"/>
  <c r="AP211" i="18" s="1"/>
  <c r="AP212" i="18" a="1"/>
  <c r="AP212" i="18" s="1"/>
  <c r="AP213" i="18" a="1"/>
  <c r="AP213" i="18" s="1"/>
  <c r="AP214" i="18" a="1"/>
  <c r="AP214" i="18" s="1"/>
  <c r="AP215" i="18" a="1"/>
  <c r="AP215" i="18" s="1"/>
  <c r="AP216" i="18" a="1"/>
  <c r="AP216" i="18" s="1"/>
  <c r="AP217" i="18" a="1"/>
  <c r="AP217" i="18" s="1"/>
  <c r="AP218" i="18" a="1"/>
  <c r="AP218" i="18" s="1"/>
  <c r="AP219" i="18" a="1"/>
  <c r="AP219" i="18" s="1"/>
  <c r="AP220" i="18" a="1"/>
  <c r="AP220" i="18" s="1"/>
  <c r="AP221" i="18" a="1"/>
  <c r="AP221" i="18" s="1"/>
  <c r="AP222" i="18" a="1"/>
  <c r="AP222" i="18" s="1"/>
  <c r="AP223" i="18" a="1"/>
  <c r="AP223" i="18" s="1"/>
  <c r="AP224" i="18" a="1"/>
  <c r="AP224" i="18" s="1"/>
  <c r="AP225" i="18" a="1"/>
  <c r="AP225" i="18" s="1"/>
  <c r="AP226" i="18" a="1"/>
  <c r="AP226" i="18" s="1"/>
  <c r="AP227" i="18" a="1"/>
  <c r="AP227" i="18" s="1"/>
  <c r="AP228" i="18" a="1"/>
  <c r="AP228" i="18" s="1"/>
  <c r="AP229" i="18" a="1"/>
  <c r="AP229" i="18" s="1"/>
  <c r="AP230" i="18" a="1"/>
  <c r="AP230" i="18" s="1"/>
  <c r="AP231" i="18" a="1"/>
  <c r="AP231" i="18" s="1"/>
  <c r="AP232" i="18" a="1"/>
  <c r="AP232" i="18" s="1"/>
  <c r="AP233" i="18" a="1"/>
  <c r="AP233" i="18" s="1"/>
  <c r="AP234" i="18" a="1"/>
  <c r="AP234" i="18" s="1"/>
  <c r="AP235" i="18" a="1"/>
  <c r="AP235" i="18" s="1"/>
  <c r="AP236" i="18" a="1"/>
  <c r="AP236" i="18" s="1"/>
  <c r="AP237" i="18" a="1"/>
  <c r="AP237" i="18" s="1"/>
  <c r="AP238" i="18" a="1"/>
  <c r="AP238" i="18" s="1"/>
  <c r="AP239" i="18" a="1"/>
  <c r="AP239" i="18" s="1"/>
  <c r="AP2" i="18" a="1"/>
  <c r="AP2" i="18" s="1"/>
  <c r="AO3" i="18" a="1"/>
  <c r="AO3" i="18" s="1"/>
  <c r="AO4" i="18" a="1"/>
  <c r="AO4" i="18" s="1"/>
  <c r="AO5" i="18" a="1"/>
  <c r="AO5" i="18" s="1"/>
  <c r="AO6" i="18" a="1"/>
  <c r="AO6" i="18" s="1"/>
  <c r="AO7" i="18" a="1"/>
  <c r="AO7" i="18" s="1"/>
  <c r="AO8" i="18" a="1"/>
  <c r="AO8" i="18" s="1"/>
  <c r="AO9" i="18" a="1"/>
  <c r="AO9" i="18" s="1"/>
  <c r="AO10" i="18" a="1"/>
  <c r="AO10" i="18" s="1"/>
  <c r="AO11" i="18" a="1"/>
  <c r="AO11" i="18" s="1"/>
  <c r="AO12" i="18" a="1"/>
  <c r="AO12" i="18" s="1"/>
  <c r="AO13" i="18" a="1"/>
  <c r="AO13" i="18" s="1"/>
  <c r="AO14" i="18" a="1"/>
  <c r="AO14" i="18" s="1"/>
  <c r="AO15" i="18" a="1"/>
  <c r="AO15" i="18" s="1"/>
  <c r="AO16" i="18" a="1"/>
  <c r="AO16" i="18" s="1"/>
  <c r="AO17" i="18" a="1"/>
  <c r="AO17" i="18" s="1"/>
  <c r="AO18" i="18" a="1"/>
  <c r="AO18" i="18" s="1"/>
  <c r="AO19" i="18" a="1"/>
  <c r="AO19" i="18" s="1"/>
  <c r="AO20" i="18" a="1"/>
  <c r="AO20" i="18" s="1"/>
  <c r="AO21" i="18" a="1"/>
  <c r="AO21" i="18" s="1"/>
  <c r="AO22" i="18" a="1"/>
  <c r="AO22" i="18" s="1"/>
  <c r="AO23" i="18" a="1"/>
  <c r="AO23" i="18" s="1"/>
  <c r="AO24" i="18" a="1"/>
  <c r="AO24" i="18" s="1"/>
  <c r="AO25" i="18" a="1"/>
  <c r="AO25" i="18" s="1"/>
  <c r="AO26" i="18" a="1"/>
  <c r="AO26" i="18" s="1"/>
  <c r="AO27" i="18" a="1"/>
  <c r="AO27" i="18" s="1"/>
  <c r="AO28" i="18" a="1"/>
  <c r="AO28" i="18" s="1"/>
  <c r="AO29" i="18" a="1"/>
  <c r="AO29" i="18" s="1"/>
  <c r="AO30" i="18" a="1"/>
  <c r="AO30" i="18" s="1"/>
  <c r="AO31" i="18" a="1"/>
  <c r="AO31" i="18" s="1"/>
  <c r="AO32" i="18" a="1"/>
  <c r="AO32" i="18" s="1"/>
  <c r="AO33" i="18" a="1"/>
  <c r="AO33" i="18" s="1"/>
  <c r="AO34" i="18" a="1"/>
  <c r="AO34" i="18" s="1"/>
  <c r="AO35" i="18" a="1"/>
  <c r="AO35" i="18" s="1"/>
  <c r="AO36" i="18" a="1"/>
  <c r="AO36" i="18" s="1"/>
  <c r="AO37" i="18" a="1"/>
  <c r="AO37" i="18" s="1"/>
  <c r="AO38" i="18" a="1"/>
  <c r="AO38" i="18" s="1"/>
  <c r="AO39" i="18" a="1"/>
  <c r="AO39" i="18" s="1"/>
  <c r="AO40" i="18" a="1"/>
  <c r="AO40" i="18" s="1"/>
  <c r="AO41" i="18" a="1"/>
  <c r="AO41" i="18" s="1"/>
  <c r="AO42" i="18" a="1"/>
  <c r="AO42" i="18" s="1"/>
  <c r="AO43" i="18" a="1"/>
  <c r="AO43" i="18" s="1"/>
  <c r="AO44" i="18" a="1"/>
  <c r="AO44" i="18" s="1"/>
  <c r="AO45" i="18" a="1"/>
  <c r="AO45" i="18" s="1"/>
  <c r="AO46" i="18" a="1"/>
  <c r="AO46" i="18" s="1"/>
  <c r="AO47" i="18" a="1"/>
  <c r="AO47" i="18" s="1"/>
  <c r="AO48" i="18" a="1"/>
  <c r="AO48" i="18" s="1"/>
  <c r="AO49" i="18" a="1"/>
  <c r="AO49" i="18" s="1"/>
  <c r="AO50" i="18" a="1"/>
  <c r="AO50" i="18" s="1"/>
  <c r="AO51" i="18" a="1"/>
  <c r="AO51" i="18" s="1"/>
  <c r="AO52" i="18" a="1"/>
  <c r="AO52" i="18" s="1"/>
  <c r="AO53" i="18" a="1"/>
  <c r="AO53" i="18" s="1"/>
  <c r="AO54" i="18" a="1"/>
  <c r="AO54" i="18" s="1"/>
  <c r="AO55" i="18" a="1"/>
  <c r="AO55" i="18" s="1"/>
  <c r="AO56" i="18" a="1"/>
  <c r="AO56" i="18" s="1"/>
  <c r="AO57" i="18" a="1"/>
  <c r="AO57" i="18" s="1"/>
  <c r="AO58" i="18" a="1"/>
  <c r="AO58" i="18" s="1"/>
  <c r="AO59" i="18" a="1"/>
  <c r="AO59" i="18" s="1"/>
  <c r="AO60" i="18" a="1"/>
  <c r="AO60" i="18" s="1"/>
  <c r="AO61" i="18" a="1"/>
  <c r="AO61" i="18" s="1"/>
  <c r="AO62" i="18" a="1"/>
  <c r="AO62" i="18" s="1"/>
  <c r="AO63" i="18" a="1"/>
  <c r="AO63" i="18" s="1"/>
  <c r="AO64" i="18" a="1"/>
  <c r="AO64" i="18" s="1"/>
  <c r="AO65" i="18" a="1"/>
  <c r="AO65" i="18" s="1"/>
  <c r="AO66" i="18" a="1"/>
  <c r="AO66" i="18" s="1"/>
  <c r="AO67" i="18" a="1"/>
  <c r="AO67" i="18" s="1"/>
  <c r="AO68" i="18" a="1"/>
  <c r="AO68" i="18" s="1"/>
  <c r="AO69" i="18" a="1"/>
  <c r="AO69" i="18" s="1"/>
  <c r="AO70" i="18" a="1"/>
  <c r="AO70" i="18" s="1"/>
  <c r="AO71" i="18" a="1"/>
  <c r="AO71" i="18" s="1"/>
  <c r="AO72" i="18" a="1"/>
  <c r="AO72" i="18" s="1"/>
  <c r="AO73" i="18" a="1"/>
  <c r="AO73" i="18" s="1"/>
  <c r="AO74" i="18" a="1"/>
  <c r="AO74" i="18" s="1"/>
  <c r="AO75" i="18" a="1"/>
  <c r="AO75" i="18" s="1"/>
  <c r="AO76" i="18" a="1"/>
  <c r="AO76" i="18" s="1"/>
  <c r="AO77" i="18" a="1"/>
  <c r="AO77" i="18" s="1"/>
  <c r="AO78" i="18" a="1"/>
  <c r="AO78" i="18" s="1"/>
  <c r="AO79" i="18" a="1"/>
  <c r="AO79" i="18" s="1"/>
  <c r="AO80" i="18" a="1"/>
  <c r="AO80" i="18" s="1"/>
  <c r="AO81" i="18" a="1"/>
  <c r="AO81" i="18" s="1"/>
  <c r="AO82" i="18" a="1"/>
  <c r="AO82" i="18" s="1"/>
  <c r="AO83" i="18" a="1"/>
  <c r="AO83" i="18" s="1"/>
  <c r="AO84" i="18" a="1"/>
  <c r="AO84" i="18" s="1"/>
  <c r="AO85" i="18" a="1"/>
  <c r="AO85" i="18" s="1"/>
  <c r="AO86" i="18" a="1"/>
  <c r="AO86" i="18" s="1"/>
  <c r="AO87" i="18" a="1"/>
  <c r="AO87" i="18" s="1"/>
  <c r="AO88" i="18" a="1"/>
  <c r="AO88" i="18" s="1"/>
  <c r="AO89" i="18" a="1"/>
  <c r="AO89" i="18" s="1"/>
  <c r="AO90" i="18" a="1"/>
  <c r="AO90" i="18" s="1"/>
  <c r="AO91" i="18" a="1"/>
  <c r="AO91" i="18" s="1"/>
  <c r="AO92" i="18" a="1"/>
  <c r="AO92" i="18" s="1"/>
  <c r="AO93" i="18" a="1"/>
  <c r="AO93" i="18" s="1"/>
  <c r="AO94" i="18" a="1"/>
  <c r="AO94" i="18" s="1"/>
  <c r="AO95" i="18" a="1"/>
  <c r="AO95" i="18" s="1"/>
  <c r="AO96" i="18" a="1"/>
  <c r="AO96" i="18" s="1"/>
  <c r="AO97" i="18" a="1"/>
  <c r="AO97" i="18" s="1"/>
  <c r="AO98" i="18" a="1"/>
  <c r="AO98" i="18" s="1"/>
  <c r="AO99" i="18" a="1"/>
  <c r="AO99" i="18" s="1"/>
  <c r="AO100" i="18" a="1"/>
  <c r="AO100" i="18" s="1"/>
  <c r="AO101" i="18" a="1"/>
  <c r="AO101" i="18" s="1"/>
  <c r="AO102" i="18" a="1"/>
  <c r="AO102" i="18" s="1"/>
  <c r="AO103" i="18" a="1"/>
  <c r="AO103" i="18" s="1"/>
  <c r="AO104" i="18" a="1"/>
  <c r="AO104" i="18" s="1"/>
  <c r="AO105" i="18" a="1"/>
  <c r="AO105" i="18" s="1"/>
  <c r="AO106" i="18" a="1"/>
  <c r="AO106" i="18" s="1"/>
  <c r="AO107" i="18" a="1"/>
  <c r="AO107" i="18" s="1"/>
  <c r="AO108" i="18" a="1"/>
  <c r="AO108" i="18" s="1"/>
  <c r="AO109" i="18" a="1"/>
  <c r="AO109" i="18" s="1"/>
  <c r="AO110" i="18" a="1"/>
  <c r="AO110" i="18" s="1"/>
  <c r="AO111" i="18" a="1"/>
  <c r="AO111" i="18" s="1"/>
  <c r="AO112" i="18" a="1"/>
  <c r="AO112" i="18" s="1"/>
  <c r="AO113" i="18" a="1"/>
  <c r="AO113" i="18" s="1"/>
  <c r="AO114" i="18" a="1"/>
  <c r="AO114" i="18" s="1"/>
  <c r="AO115" i="18" a="1"/>
  <c r="AO115" i="18" s="1"/>
  <c r="AO116" i="18" a="1"/>
  <c r="AO116" i="18" s="1"/>
  <c r="AO117" i="18" a="1"/>
  <c r="AO117" i="18" s="1"/>
  <c r="AO118" i="18" a="1"/>
  <c r="AO118" i="18" s="1"/>
  <c r="AO119" i="18" a="1"/>
  <c r="AO119" i="18" s="1"/>
  <c r="AO120" i="18" a="1"/>
  <c r="AO120" i="18" s="1"/>
  <c r="AO121" i="18" a="1"/>
  <c r="AO121" i="18" s="1"/>
  <c r="AO122" i="18" a="1"/>
  <c r="AO122" i="18" s="1"/>
  <c r="AO123" i="18" a="1"/>
  <c r="AO123" i="18" s="1"/>
  <c r="AO124" i="18" a="1"/>
  <c r="AO124" i="18" s="1"/>
  <c r="AO125" i="18" a="1"/>
  <c r="AO125" i="18" s="1"/>
  <c r="AO126" i="18" a="1"/>
  <c r="AO126" i="18" s="1"/>
  <c r="AO127" i="18" a="1"/>
  <c r="AO127" i="18" s="1"/>
  <c r="AO128" i="18" a="1"/>
  <c r="AO128" i="18" s="1"/>
  <c r="AO129" i="18" a="1"/>
  <c r="AO129" i="18" s="1"/>
  <c r="AO130" i="18" a="1"/>
  <c r="AO130" i="18" s="1"/>
  <c r="AO131" i="18" a="1"/>
  <c r="AO131" i="18" s="1"/>
  <c r="AO132" i="18" a="1"/>
  <c r="AO132" i="18" s="1"/>
  <c r="AO133" i="18" a="1"/>
  <c r="AO133" i="18" s="1"/>
  <c r="AO134" i="18" a="1"/>
  <c r="AO134" i="18" s="1"/>
  <c r="AO135" i="18" a="1"/>
  <c r="AO135" i="18" s="1"/>
  <c r="AO136" i="18" a="1"/>
  <c r="AO136" i="18" s="1"/>
  <c r="AO137" i="18" a="1"/>
  <c r="AO137" i="18" s="1"/>
  <c r="AO138" i="18" a="1"/>
  <c r="AO138" i="18" s="1"/>
  <c r="AO139" i="18" a="1"/>
  <c r="AO139" i="18" s="1"/>
  <c r="AO140" i="18" a="1"/>
  <c r="AO140" i="18" s="1"/>
  <c r="AO141" i="18" a="1"/>
  <c r="AO141" i="18" s="1"/>
  <c r="AO142" i="18" a="1"/>
  <c r="AO142" i="18" s="1"/>
  <c r="AO143" i="18" a="1"/>
  <c r="AO143" i="18" s="1"/>
  <c r="AO144" i="18" a="1"/>
  <c r="AO144" i="18" s="1"/>
  <c r="AO145" i="18" a="1"/>
  <c r="AO145" i="18" s="1"/>
  <c r="AO146" i="18" a="1"/>
  <c r="AO146" i="18" s="1"/>
  <c r="AO147" i="18" a="1"/>
  <c r="AO147" i="18" s="1"/>
  <c r="AO148" i="18" a="1"/>
  <c r="AO148" i="18" s="1"/>
  <c r="AO149" i="18" a="1"/>
  <c r="AO149" i="18" s="1"/>
  <c r="AO150" i="18" a="1"/>
  <c r="AO150" i="18" s="1"/>
  <c r="AO151" i="18" a="1"/>
  <c r="AO151" i="18" s="1"/>
  <c r="AO152" i="18" a="1"/>
  <c r="AO152" i="18" s="1"/>
  <c r="AO153" i="18" a="1"/>
  <c r="AO153" i="18" s="1"/>
  <c r="AO154" i="18" a="1"/>
  <c r="AO154" i="18" s="1"/>
  <c r="AO155" i="18" a="1"/>
  <c r="AO155" i="18" s="1"/>
  <c r="AO156" i="18" a="1"/>
  <c r="AO156" i="18" s="1"/>
  <c r="AO157" i="18" a="1"/>
  <c r="AO157" i="18" s="1"/>
  <c r="AO158" i="18" a="1"/>
  <c r="AO158" i="18" s="1"/>
  <c r="AO159" i="18" a="1"/>
  <c r="AO159" i="18" s="1"/>
  <c r="AO160" i="18" a="1"/>
  <c r="AO160" i="18" s="1"/>
  <c r="AO161" i="18" a="1"/>
  <c r="AO161" i="18" s="1"/>
  <c r="AO162" i="18" a="1"/>
  <c r="AO162" i="18" s="1"/>
  <c r="AO163" i="18" a="1"/>
  <c r="AO163" i="18" s="1"/>
  <c r="AO164" i="18" a="1"/>
  <c r="AO164" i="18" s="1"/>
  <c r="AO165" i="18" a="1"/>
  <c r="AO165" i="18" s="1"/>
  <c r="AO166" i="18" a="1"/>
  <c r="AO166" i="18" s="1"/>
  <c r="AO167" i="18" a="1"/>
  <c r="AO167" i="18" s="1"/>
  <c r="AO168" i="18" a="1"/>
  <c r="AO168" i="18" s="1"/>
  <c r="AO169" i="18" a="1"/>
  <c r="AO169" i="18" s="1"/>
  <c r="AO170" i="18" a="1"/>
  <c r="AO170" i="18" s="1"/>
  <c r="AO171" i="18" a="1"/>
  <c r="AO171" i="18" s="1"/>
  <c r="AO172" i="18" a="1"/>
  <c r="AO172" i="18" s="1"/>
  <c r="AO173" i="18" a="1"/>
  <c r="AO173" i="18" s="1"/>
  <c r="AO174" i="18" a="1"/>
  <c r="AO174" i="18" s="1"/>
  <c r="AO175" i="18" a="1"/>
  <c r="AO175" i="18" s="1"/>
  <c r="AO176" i="18" a="1"/>
  <c r="AO176" i="18" s="1"/>
  <c r="AO177" i="18" a="1"/>
  <c r="AO177" i="18" s="1"/>
  <c r="AO178" i="18" a="1"/>
  <c r="AO178" i="18" s="1"/>
  <c r="AO179" i="18" a="1"/>
  <c r="AO179" i="18" s="1"/>
  <c r="AO180" i="18" a="1"/>
  <c r="AO180" i="18" s="1"/>
  <c r="AO181" i="18" a="1"/>
  <c r="AO181" i="18" s="1"/>
  <c r="AO182" i="18" a="1"/>
  <c r="AO182" i="18" s="1"/>
  <c r="AO183" i="18" a="1"/>
  <c r="AO183" i="18" s="1"/>
  <c r="AO184" i="18" a="1"/>
  <c r="AO184" i="18" s="1"/>
  <c r="AO185" i="18" a="1"/>
  <c r="AO185" i="18" s="1"/>
  <c r="AO186" i="18" a="1"/>
  <c r="AO186" i="18" s="1"/>
  <c r="AO187" i="18" a="1"/>
  <c r="AO187" i="18" s="1"/>
  <c r="AO188" i="18" a="1"/>
  <c r="AO188" i="18" s="1"/>
  <c r="AO189" i="18" a="1"/>
  <c r="AO189" i="18" s="1"/>
  <c r="AO190" i="18" a="1"/>
  <c r="AO190" i="18" s="1"/>
  <c r="AO191" i="18" a="1"/>
  <c r="AO191" i="18" s="1"/>
  <c r="AO192" i="18" a="1"/>
  <c r="AO192" i="18" s="1"/>
  <c r="AO193" i="18" a="1"/>
  <c r="AO193" i="18" s="1"/>
  <c r="AO194" i="18" a="1"/>
  <c r="AO194" i="18" s="1"/>
  <c r="AO195" i="18" a="1"/>
  <c r="AO195" i="18" s="1"/>
  <c r="AO196" i="18" a="1"/>
  <c r="AO196" i="18" s="1"/>
  <c r="AO197" i="18" a="1"/>
  <c r="AO197" i="18" s="1"/>
  <c r="AO198" i="18" a="1"/>
  <c r="AO198" i="18" s="1"/>
  <c r="AO199" i="18" a="1"/>
  <c r="AO199" i="18" s="1"/>
  <c r="AO200" i="18" a="1"/>
  <c r="AO200" i="18" s="1"/>
  <c r="AO201" i="18" a="1"/>
  <c r="AO201" i="18" s="1"/>
  <c r="AO202" i="18" a="1"/>
  <c r="AO202" i="18" s="1"/>
  <c r="AO203" i="18" a="1"/>
  <c r="AO203" i="18" s="1"/>
  <c r="AO204" i="18" a="1"/>
  <c r="AO204" i="18" s="1"/>
  <c r="AO205" i="18" a="1"/>
  <c r="AO205" i="18" s="1"/>
  <c r="AO206" i="18" a="1"/>
  <c r="AO206" i="18" s="1"/>
  <c r="AO207" i="18" a="1"/>
  <c r="AO207" i="18" s="1"/>
  <c r="AO208" i="18" a="1"/>
  <c r="AO208" i="18" s="1"/>
  <c r="AO209" i="18" a="1"/>
  <c r="AO209" i="18" s="1"/>
  <c r="AO210" i="18" a="1"/>
  <c r="AO210" i="18" s="1"/>
  <c r="AO211" i="18" a="1"/>
  <c r="AO211" i="18" s="1"/>
  <c r="AO212" i="18" a="1"/>
  <c r="AO212" i="18" s="1"/>
  <c r="AO213" i="18" a="1"/>
  <c r="AO213" i="18" s="1"/>
  <c r="AO214" i="18" a="1"/>
  <c r="AO214" i="18" s="1"/>
  <c r="AO215" i="18" a="1"/>
  <c r="AO215" i="18" s="1"/>
  <c r="AO216" i="18" a="1"/>
  <c r="AO216" i="18" s="1"/>
  <c r="AO217" i="18" a="1"/>
  <c r="AO217" i="18" s="1"/>
  <c r="AO218" i="18" a="1"/>
  <c r="AO218" i="18" s="1"/>
  <c r="AO219" i="18" a="1"/>
  <c r="AO219" i="18" s="1"/>
  <c r="AO220" i="18" a="1"/>
  <c r="AO220" i="18" s="1"/>
  <c r="AO221" i="18" a="1"/>
  <c r="AO221" i="18" s="1"/>
  <c r="AO222" i="18" a="1"/>
  <c r="AO222" i="18" s="1"/>
  <c r="AO223" i="18" a="1"/>
  <c r="AO223" i="18" s="1"/>
  <c r="AO224" i="18" a="1"/>
  <c r="AO224" i="18" s="1"/>
  <c r="AO225" i="18" a="1"/>
  <c r="AO225" i="18" s="1"/>
  <c r="AO226" i="18" a="1"/>
  <c r="AO226" i="18" s="1"/>
  <c r="AO227" i="18" a="1"/>
  <c r="AO227" i="18" s="1"/>
  <c r="AO228" i="18" a="1"/>
  <c r="AO228" i="18" s="1"/>
  <c r="AO229" i="18" a="1"/>
  <c r="AO229" i="18" s="1"/>
  <c r="AO230" i="18" a="1"/>
  <c r="AO230" i="18" s="1"/>
  <c r="AO231" i="18" a="1"/>
  <c r="AO231" i="18" s="1"/>
  <c r="AO232" i="18" a="1"/>
  <c r="AO232" i="18" s="1"/>
  <c r="AO233" i="18" a="1"/>
  <c r="AO233" i="18" s="1"/>
  <c r="AO234" i="18" a="1"/>
  <c r="AO234" i="18" s="1"/>
  <c r="AO235" i="18" a="1"/>
  <c r="AO235" i="18" s="1"/>
  <c r="AO236" i="18" a="1"/>
  <c r="AO236" i="18" s="1"/>
  <c r="AO237" i="18" a="1"/>
  <c r="AO237" i="18" s="1"/>
  <c r="AO238" i="18" a="1"/>
  <c r="AO238" i="18" s="1"/>
  <c r="AO239" i="18" a="1"/>
  <c r="AO239" i="18" s="1"/>
  <c r="AO2" i="18" a="1"/>
  <c r="AO2" i="18" s="1"/>
  <c r="AN3" i="18" a="1"/>
  <c r="AN3" i="18" s="1"/>
  <c r="AN4" i="18" a="1"/>
  <c r="AN4" i="18" s="1"/>
  <c r="AN5" i="18" a="1"/>
  <c r="AN5" i="18" s="1"/>
  <c r="AN6" i="18" a="1"/>
  <c r="AN6" i="18" s="1"/>
  <c r="AN7" i="18" a="1"/>
  <c r="AN7" i="18" s="1"/>
  <c r="AN8" i="18" a="1"/>
  <c r="AN8" i="18" s="1"/>
  <c r="AN9" i="18" a="1"/>
  <c r="AN9" i="18" s="1"/>
  <c r="AN10" i="18" a="1"/>
  <c r="AN10" i="18" s="1"/>
  <c r="AN11" i="18" a="1"/>
  <c r="AN11" i="18" s="1"/>
  <c r="AN12" i="18" a="1"/>
  <c r="AN12" i="18" s="1"/>
  <c r="AN13" i="18" a="1"/>
  <c r="AN13" i="18" s="1"/>
  <c r="AN14" i="18" a="1"/>
  <c r="AN14" i="18" s="1"/>
  <c r="AN15" i="18" a="1"/>
  <c r="AN15" i="18" s="1"/>
  <c r="AN16" i="18" a="1"/>
  <c r="AN16" i="18" s="1"/>
  <c r="AN17" i="18" a="1"/>
  <c r="AN17" i="18" s="1"/>
  <c r="AN18" i="18" a="1"/>
  <c r="AN18" i="18" s="1"/>
  <c r="AN19" i="18" a="1"/>
  <c r="AN19" i="18" s="1"/>
  <c r="AN20" i="18" a="1"/>
  <c r="AN20" i="18" s="1"/>
  <c r="AN21" i="18" a="1"/>
  <c r="AN21" i="18" s="1"/>
  <c r="AN22" i="18" a="1"/>
  <c r="AN22" i="18" s="1"/>
  <c r="AN23" i="18" a="1"/>
  <c r="AN23" i="18" s="1"/>
  <c r="AN24" i="18" a="1"/>
  <c r="AN24" i="18" s="1"/>
  <c r="AN25" i="18" a="1"/>
  <c r="AN25" i="18" s="1"/>
  <c r="AN26" i="18" a="1"/>
  <c r="AN26" i="18" s="1"/>
  <c r="AN27" i="18" a="1"/>
  <c r="AN27" i="18" s="1"/>
  <c r="AN28" i="18" a="1"/>
  <c r="AN28" i="18" s="1"/>
  <c r="AN29" i="18" a="1"/>
  <c r="AN29" i="18" s="1"/>
  <c r="AN30" i="18" a="1"/>
  <c r="AN30" i="18" s="1"/>
  <c r="AN31" i="18" a="1"/>
  <c r="AN31" i="18" s="1"/>
  <c r="AN32" i="18" a="1"/>
  <c r="AN32" i="18" s="1"/>
  <c r="AN33" i="18" a="1"/>
  <c r="AN33" i="18" s="1"/>
  <c r="AN34" i="18" a="1"/>
  <c r="AN34" i="18" s="1"/>
  <c r="AN35" i="18" a="1"/>
  <c r="AN35" i="18" s="1"/>
  <c r="AN36" i="18" a="1"/>
  <c r="AN36" i="18" s="1"/>
  <c r="AN37" i="18" a="1"/>
  <c r="AN37" i="18" s="1"/>
  <c r="AN38" i="18" a="1"/>
  <c r="AN38" i="18" s="1"/>
  <c r="AN39" i="18" a="1"/>
  <c r="AN39" i="18" s="1"/>
  <c r="AN40" i="18" a="1"/>
  <c r="AN40" i="18" s="1"/>
  <c r="AN41" i="18" a="1"/>
  <c r="AN41" i="18" s="1"/>
  <c r="AN42" i="18" a="1"/>
  <c r="AN42" i="18" s="1"/>
  <c r="AN43" i="18" a="1"/>
  <c r="AN43" i="18" s="1"/>
  <c r="AN44" i="18" a="1"/>
  <c r="AN44" i="18" s="1"/>
  <c r="AN45" i="18" a="1"/>
  <c r="AN45" i="18" s="1"/>
  <c r="AN46" i="18" a="1"/>
  <c r="AN46" i="18" s="1"/>
  <c r="AN47" i="18" a="1"/>
  <c r="AN47" i="18" s="1"/>
  <c r="AN48" i="18" a="1"/>
  <c r="AN48" i="18" s="1"/>
  <c r="AN49" i="18" a="1"/>
  <c r="AN49" i="18" s="1"/>
  <c r="AN50" i="18" a="1"/>
  <c r="AN50" i="18" s="1"/>
  <c r="AN51" i="18" a="1"/>
  <c r="AN51" i="18" s="1"/>
  <c r="AN52" i="18" a="1"/>
  <c r="AN52" i="18" s="1"/>
  <c r="AN53" i="18" a="1"/>
  <c r="AN53" i="18" s="1"/>
  <c r="AN54" i="18" a="1"/>
  <c r="AN54" i="18" s="1"/>
  <c r="AN55" i="18" a="1"/>
  <c r="AN55" i="18" s="1"/>
  <c r="AN56" i="18" a="1"/>
  <c r="AN56" i="18" s="1"/>
  <c r="AN57" i="18" a="1"/>
  <c r="AN57" i="18" s="1"/>
  <c r="AN58" i="18" a="1"/>
  <c r="AN58" i="18" s="1"/>
  <c r="AN59" i="18" a="1"/>
  <c r="AN59" i="18" s="1"/>
  <c r="AN60" i="18" a="1"/>
  <c r="AN60" i="18" s="1"/>
  <c r="AN61" i="18" a="1"/>
  <c r="AN61" i="18" s="1"/>
  <c r="AN62" i="18" a="1"/>
  <c r="AN62" i="18" s="1"/>
  <c r="AN63" i="18" a="1"/>
  <c r="AN63" i="18" s="1"/>
  <c r="AN64" i="18" a="1"/>
  <c r="AN64" i="18" s="1"/>
  <c r="AN65" i="18" a="1"/>
  <c r="AN65" i="18" s="1"/>
  <c r="AN66" i="18" a="1"/>
  <c r="AN66" i="18" s="1"/>
  <c r="AN67" i="18" a="1"/>
  <c r="AN67" i="18" s="1"/>
  <c r="AN68" i="18" a="1"/>
  <c r="AN68" i="18" s="1"/>
  <c r="AN69" i="18" a="1"/>
  <c r="AN69" i="18" s="1"/>
  <c r="AN70" i="18" a="1"/>
  <c r="AN70" i="18" s="1"/>
  <c r="AN71" i="18" a="1"/>
  <c r="AN71" i="18" s="1"/>
  <c r="AN72" i="18" a="1"/>
  <c r="AN72" i="18" s="1"/>
  <c r="AN73" i="18" a="1"/>
  <c r="AN73" i="18" s="1"/>
  <c r="AN74" i="18" a="1"/>
  <c r="AN74" i="18" s="1"/>
  <c r="AN75" i="18" a="1"/>
  <c r="AN75" i="18" s="1"/>
  <c r="AN76" i="18" a="1"/>
  <c r="AN76" i="18" s="1"/>
  <c r="AN77" i="18" a="1"/>
  <c r="AN77" i="18" s="1"/>
  <c r="AN78" i="18" a="1"/>
  <c r="AN78" i="18" s="1"/>
  <c r="AN79" i="18" a="1"/>
  <c r="AN79" i="18" s="1"/>
  <c r="AN80" i="18" a="1"/>
  <c r="AN80" i="18" s="1"/>
  <c r="AN81" i="18" a="1"/>
  <c r="AN81" i="18" s="1"/>
  <c r="AN82" i="18" a="1"/>
  <c r="AN82" i="18" s="1"/>
  <c r="AN83" i="18" a="1"/>
  <c r="AN83" i="18" s="1"/>
  <c r="AN84" i="18" a="1"/>
  <c r="AN84" i="18" s="1"/>
  <c r="AN85" i="18" a="1"/>
  <c r="AN85" i="18" s="1"/>
  <c r="AN86" i="18" a="1"/>
  <c r="AN86" i="18" s="1"/>
  <c r="AN87" i="18" a="1"/>
  <c r="AN87" i="18" s="1"/>
  <c r="AN88" i="18" a="1"/>
  <c r="AN88" i="18" s="1"/>
  <c r="AN89" i="18" a="1"/>
  <c r="AN89" i="18" s="1"/>
  <c r="AN90" i="18" a="1"/>
  <c r="AN90" i="18" s="1"/>
  <c r="AN91" i="18" a="1"/>
  <c r="AN91" i="18" s="1"/>
  <c r="AN92" i="18" a="1"/>
  <c r="AN92" i="18" s="1"/>
  <c r="AN93" i="18" a="1"/>
  <c r="AN93" i="18" s="1"/>
  <c r="AN94" i="18" a="1"/>
  <c r="AN94" i="18" s="1"/>
  <c r="AN95" i="18" a="1"/>
  <c r="AN95" i="18" s="1"/>
  <c r="AN96" i="18" a="1"/>
  <c r="AN96" i="18" s="1"/>
  <c r="AN97" i="18" a="1"/>
  <c r="AN97" i="18" s="1"/>
  <c r="AN98" i="18" a="1"/>
  <c r="AN98" i="18" s="1"/>
  <c r="AN99" i="18" a="1"/>
  <c r="AN99" i="18" s="1"/>
  <c r="AN100" i="18" a="1"/>
  <c r="AN100" i="18" s="1"/>
  <c r="AN101" i="18" a="1"/>
  <c r="AN101" i="18" s="1"/>
  <c r="AN102" i="18" a="1"/>
  <c r="AN102" i="18" s="1"/>
  <c r="AN103" i="18" a="1"/>
  <c r="AN103" i="18" s="1"/>
  <c r="AN104" i="18" a="1"/>
  <c r="AN104" i="18" s="1"/>
  <c r="AN105" i="18" a="1"/>
  <c r="AN105" i="18" s="1"/>
  <c r="AN106" i="18" a="1"/>
  <c r="AN106" i="18" s="1"/>
  <c r="AN107" i="18" a="1"/>
  <c r="AN107" i="18" s="1"/>
  <c r="AN108" i="18" a="1"/>
  <c r="AN108" i="18" s="1"/>
  <c r="AN109" i="18" a="1"/>
  <c r="AN109" i="18" s="1"/>
  <c r="AN110" i="18" a="1"/>
  <c r="AN110" i="18" s="1"/>
  <c r="AN111" i="18" a="1"/>
  <c r="AN111" i="18" s="1"/>
  <c r="AN112" i="18" a="1"/>
  <c r="AN112" i="18" s="1"/>
  <c r="AN113" i="18" a="1"/>
  <c r="AN113" i="18" s="1"/>
  <c r="AN114" i="18" a="1"/>
  <c r="AN114" i="18" s="1"/>
  <c r="AN115" i="18" a="1"/>
  <c r="AN115" i="18" s="1"/>
  <c r="AN116" i="18" a="1"/>
  <c r="AN116" i="18" s="1"/>
  <c r="AN117" i="18" a="1"/>
  <c r="AN117" i="18" s="1"/>
  <c r="AN118" i="18" a="1"/>
  <c r="AN118" i="18" s="1"/>
  <c r="AN119" i="18" a="1"/>
  <c r="AN119" i="18" s="1"/>
  <c r="AN120" i="18" a="1"/>
  <c r="AN120" i="18" s="1"/>
  <c r="AN121" i="18" a="1"/>
  <c r="AN121" i="18" s="1"/>
  <c r="AN122" i="18" a="1"/>
  <c r="AN122" i="18" s="1"/>
  <c r="AN123" i="18" a="1"/>
  <c r="AN123" i="18" s="1"/>
  <c r="AN124" i="18" a="1"/>
  <c r="AN124" i="18" s="1"/>
  <c r="AN125" i="18" a="1"/>
  <c r="AN125" i="18" s="1"/>
  <c r="AN126" i="18" a="1"/>
  <c r="AN126" i="18" s="1"/>
  <c r="AN127" i="18" a="1"/>
  <c r="AN127" i="18" s="1"/>
  <c r="AN128" i="18" a="1"/>
  <c r="AN128" i="18" s="1"/>
  <c r="AN129" i="18" a="1"/>
  <c r="AN129" i="18" s="1"/>
  <c r="AN130" i="18" a="1"/>
  <c r="AN130" i="18" s="1"/>
  <c r="AN131" i="18" a="1"/>
  <c r="AN131" i="18" s="1"/>
  <c r="AN132" i="18" a="1"/>
  <c r="AN132" i="18" s="1"/>
  <c r="AN133" i="18" a="1"/>
  <c r="AN133" i="18" s="1"/>
  <c r="AN134" i="18" a="1"/>
  <c r="AN134" i="18" s="1"/>
  <c r="AN135" i="18" a="1"/>
  <c r="AN135" i="18" s="1"/>
  <c r="AN136" i="18" a="1"/>
  <c r="AN136" i="18" s="1"/>
  <c r="AN137" i="18" a="1"/>
  <c r="AN137" i="18" s="1"/>
  <c r="AN138" i="18" a="1"/>
  <c r="AN138" i="18" s="1"/>
  <c r="AN139" i="18" a="1"/>
  <c r="AN139" i="18" s="1"/>
  <c r="AN140" i="18" a="1"/>
  <c r="AN140" i="18" s="1"/>
  <c r="AN141" i="18" a="1"/>
  <c r="AN141" i="18" s="1"/>
  <c r="AN142" i="18" a="1"/>
  <c r="AN142" i="18" s="1"/>
  <c r="AN143" i="18" a="1"/>
  <c r="AN143" i="18" s="1"/>
  <c r="AN144" i="18" a="1"/>
  <c r="AN144" i="18" s="1"/>
  <c r="AN145" i="18" a="1"/>
  <c r="AN145" i="18" s="1"/>
  <c r="AN146" i="18" a="1"/>
  <c r="AN146" i="18" s="1"/>
  <c r="AN147" i="18" a="1"/>
  <c r="AN147" i="18" s="1"/>
  <c r="AN148" i="18" a="1"/>
  <c r="AN148" i="18" s="1"/>
  <c r="AN149" i="18" a="1"/>
  <c r="AN149" i="18" s="1"/>
  <c r="AN150" i="18" a="1"/>
  <c r="AN150" i="18" s="1"/>
  <c r="AN151" i="18" a="1"/>
  <c r="AN151" i="18" s="1"/>
  <c r="AN152" i="18" a="1"/>
  <c r="AN152" i="18" s="1"/>
  <c r="AN153" i="18" a="1"/>
  <c r="AN153" i="18" s="1"/>
  <c r="AN154" i="18" a="1"/>
  <c r="AN154" i="18" s="1"/>
  <c r="AN155" i="18" a="1"/>
  <c r="AN155" i="18" s="1"/>
  <c r="AN156" i="18" a="1"/>
  <c r="AN156" i="18" s="1"/>
  <c r="AN157" i="18" a="1"/>
  <c r="AN157" i="18" s="1"/>
  <c r="AN158" i="18" a="1"/>
  <c r="AN158" i="18" s="1"/>
  <c r="AN159" i="18" a="1"/>
  <c r="AN159" i="18" s="1"/>
  <c r="AN160" i="18" a="1"/>
  <c r="AN160" i="18" s="1"/>
  <c r="AN161" i="18" a="1"/>
  <c r="AN161" i="18" s="1"/>
  <c r="AN162" i="18" a="1"/>
  <c r="AN162" i="18" s="1"/>
  <c r="AN163" i="18" a="1"/>
  <c r="AN163" i="18" s="1"/>
  <c r="AN164" i="18" a="1"/>
  <c r="AN164" i="18" s="1"/>
  <c r="AN165" i="18" a="1"/>
  <c r="AN165" i="18" s="1"/>
  <c r="AN166" i="18" a="1"/>
  <c r="AN166" i="18" s="1"/>
  <c r="AN167" i="18" a="1"/>
  <c r="AN167" i="18" s="1"/>
  <c r="AN168" i="18" a="1"/>
  <c r="AN168" i="18" s="1"/>
  <c r="AN169" i="18" a="1"/>
  <c r="AN169" i="18" s="1"/>
  <c r="AN170" i="18" a="1"/>
  <c r="AN170" i="18" s="1"/>
  <c r="AN171" i="18" a="1"/>
  <c r="AN171" i="18" s="1"/>
  <c r="AN172" i="18" a="1"/>
  <c r="AN172" i="18" s="1"/>
  <c r="AN173" i="18" a="1"/>
  <c r="AN173" i="18" s="1"/>
  <c r="AN174" i="18" a="1"/>
  <c r="AN174" i="18" s="1"/>
  <c r="AN175" i="18" a="1"/>
  <c r="AN175" i="18" s="1"/>
  <c r="AN176" i="18" a="1"/>
  <c r="AN176" i="18" s="1"/>
  <c r="AN177" i="18" a="1"/>
  <c r="AN177" i="18" s="1"/>
  <c r="AN178" i="18" a="1"/>
  <c r="AN178" i="18" s="1"/>
  <c r="AN179" i="18" a="1"/>
  <c r="AN179" i="18" s="1"/>
  <c r="AN180" i="18" a="1"/>
  <c r="AN180" i="18" s="1"/>
  <c r="AN181" i="18" a="1"/>
  <c r="AN181" i="18" s="1"/>
  <c r="AN182" i="18" a="1"/>
  <c r="AN182" i="18" s="1"/>
  <c r="AN183" i="18" a="1"/>
  <c r="AN183" i="18" s="1"/>
  <c r="AN184" i="18" a="1"/>
  <c r="AN184" i="18" s="1"/>
  <c r="AN185" i="18" a="1"/>
  <c r="AN185" i="18" s="1"/>
  <c r="AN186" i="18" a="1"/>
  <c r="AN186" i="18" s="1"/>
  <c r="AN187" i="18" a="1"/>
  <c r="AN187" i="18" s="1"/>
  <c r="AN188" i="18" a="1"/>
  <c r="AN188" i="18" s="1"/>
  <c r="AN189" i="18" a="1"/>
  <c r="AN189" i="18" s="1"/>
  <c r="AN190" i="18" a="1"/>
  <c r="AN190" i="18" s="1"/>
  <c r="AN191" i="18" a="1"/>
  <c r="AN191" i="18" s="1"/>
  <c r="AN192" i="18" a="1"/>
  <c r="AN192" i="18" s="1"/>
  <c r="AN193" i="18" a="1"/>
  <c r="AN193" i="18" s="1"/>
  <c r="AN194" i="18" a="1"/>
  <c r="AN194" i="18" s="1"/>
  <c r="AN195" i="18" a="1"/>
  <c r="AN195" i="18" s="1"/>
  <c r="AN196" i="18" a="1"/>
  <c r="AN196" i="18" s="1"/>
  <c r="AN197" i="18" a="1"/>
  <c r="AN197" i="18" s="1"/>
  <c r="AN198" i="18" a="1"/>
  <c r="AN198" i="18" s="1"/>
  <c r="AN199" i="18" a="1"/>
  <c r="AN199" i="18" s="1"/>
  <c r="AN200" i="18" a="1"/>
  <c r="AN200" i="18" s="1"/>
  <c r="AN201" i="18" a="1"/>
  <c r="AN201" i="18" s="1"/>
  <c r="AN202" i="18" a="1"/>
  <c r="AN202" i="18" s="1"/>
  <c r="AN203" i="18" a="1"/>
  <c r="AN203" i="18" s="1"/>
  <c r="AN204" i="18" a="1"/>
  <c r="AN204" i="18" s="1"/>
  <c r="AN205" i="18" a="1"/>
  <c r="AN205" i="18" s="1"/>
  <c r="AN206" i="18" a="1"/>
  <c r="AN206" i="18" s="1"/>
  <c r="AN207" i="18" a="1"/>
  <c r="AN207" i="18" s="1"/>
  <c r="AN208" i="18" a="1"/>
  <c r="AN208" i="18" s="1"/>
  <c r="AN209" i="18" a="1"/>
  <c r="AN209" i="18" s="1"/>
  <c r="AN210" i="18" a="1"/>
  <c r="AN210" i="18" s="1"/>
  <c r="AN211" i="18" a="1"/>
  <c r="AN211" i="18" s="1"/>
  <c r="AN212" i="18" a="1"/>
  <c r="AN212" i="18" s="1"/>
  <c r="AN213" i="18" a="1"/>
  <c r="AN213" i="18" s="1"/>
  <c r="AN214" i="18" a="1"/>
  <c r="AN214" i="18" s="1"/>
  <c r="AN215" i="18" a="1"/>
  <c r="AN215" i="18" s="1"/>
  <c r="AN216" i="18" a="1"/>
  <c r="AN216" i="18" s="1"/>
  <c r="AN217" i="18" a="1"/>
  <c r="AN217" i="18" s="1"/>
  <c r="AN218" i="18" a="1"/>
  <c r="AN218" i="18" s="1"/>
  <c r="AN219" i="18" a="1"/>
  <c r="AN219" i="18" s="1"/>
  <c r="AN220" i="18" a="1"/>
  <c r="AN220" i="18" s="1"/>
  <c r="AN221" i="18" a="1"/>
  <c r="AN221" i="18" s="1"/>
  <c r="AN222" i="18" a="1"/>
  <c r="AN222" i="18" s="1"/>
  <c r="AN223" i="18" a="1"/>
  <c r="AN223" i="18" s="1"/>
  <c r="AN224" i="18" a="1"/>
  <c r="AN224" i="18" s="1"/>
  <c r="AN225" i="18" a="1"/>
  <c r="AN225" i="18" s="1"/>
  <c r="AN226" i="18" a="1"/>
  <c r="AN226" i="18" s="1"/>
  <c r="AN227" i="18" a="1"/>
  <c r="AN227" i="18" s="1"/>
  <c r="AN228" i="18" a="1"/>
  <c r="AN228" i="18" s="1"/>
  <c r="AN229" i="18" a="1"/>
  <c r="AN229" i="18" s="1"/>
  <c r="AN230" i="18" a="1"/>
  <c r="AN230" i="18" s="1"/>
  <c r="AN231" i="18" a="1"/>
  <c r="AN231" i="18" s="1"/>
  <c r="AN232" i="18" a="1"/>
  <c r="AN232" i="18" s="1"/>
  <c r="AN233" i="18" a="1"/>
  <c r="AN233" i="18" s="1"/>
  <c r="AN234" i="18" a="1"/>
  <c r="AN234" i="18" s="1"/>
  <c r="AN235" i="18" a="1"/>
  <c r="AN235" i="18" s="1"/>
  <c r="AN236" i="18" a="1"/>
  <c r="AN236" i="18" s="1"/>
  <c r="AN237" i="18" a="1"/>
  <c r="AN237" i="18" s="1"/>
  <c r="AN238" i="18" a="1"/>
  <c r="AN238" i="18" s="1"/>
  <c r="AN239" i="18" a="1"/>
  <c r="AN239" i="18" s="1"/>
  <c r="AN2" i="18" a="1"/>
  <c r="AN2" i="18" s="1"/>
  <c r="AM3" i="18" a="1"/>
  <c r="AM3" i="18" s="1"/>
  <c r="AM4" i="18" a="1"/>
  <c r="AM4" i="18" s="1"/>
  <c r="AM5" i="18" a="1"/>
  <c r="AM5" i="18" s="1"/>
  <c r="AM6" i="18" a="1"/>
  <c r="AM6" i="18" s="1"/>
  <c r="AM7" i="18" a="1"/>
  <c r="AM7" i="18" s="1"/>
  <c r="AM8" i="18" a="1"/>
  <c r="AM8" i="18" s="1"/>
  <c r="AM9" i="18" a="1"/>
  <c r="AM9" i="18" s="1"/>
  <c r="AM10" i="18" a="1"/>
  <c r="AM10" i="18" s="1"/>
  <c r="AM11" i="18" a="1"/>
  <c r="AM11" i="18" s="1"/>
  <c r="AM12" i="18" a="1"/>
  <c r="AM12" i="18" s="1"/>
  <c r="AM13" i="18" a="1"/>
  <c r="AM13" i="18" s="1"/>
  <c r="AM14" i="18" a="1"/>
  <c r="AM14" i="18" s="1"/>
  <c r="AM15" i="18" a="1"/>
  <c r="AM15" i="18" s="1"/>
  <c r="AM16" i="18" a="1"/>
  <c r="AM16" i="18" s="1"/>
  <c r="AM17" i="18" a="1"/>
  <c r="AM17" i="18" s="1"/>
  <c r="AM18" i="18" a="1"/>
  <c r="AM18" i="18" s="1"/>
  <c r="AM19" i="18" a="1"/>
  <c r="AM19" i="18" s="1"/>
  <c r="AM20" i="18" a="1"/>
  <c r="AM20" i="18" s="1"/>
  <c r="AM21" i="18" a="1"/>
  <c r="AM21" i="18" s="1"/>
  <c r="AM22" i="18" a="1"/>
  <c r="AM22" i="18" s="1"/>
  <c r="AM23" i="18" a="1"/>
  <c r="AM23" i="18" s="1"/>
  <c r="AM24" i="18" a="1"/>
  <c r="AM24" i="18" s="1"/>
  <c r="AM25" i="18" a="1"/>
  <c r="AM25" i="18" s="1"/>
  <c r="AM26" i="18" a="1"/>
  <c r="AM26" i="18" s="1"/>
  <c r="AM27" i="18" a="1"/>
  <c r="AM27" i="18" s="1"/>
  <c r="AM28" i="18" a="1"/>
  <c r="AM28" i="18" s="1"/>
  <c r="AM29" i="18" a="1"/>
  <c r="AM29" i="18" s="1"/>
  <c r="AM30" i="18" a="1"/>
  <c r="AM30" i="18" s="1"/>
  <c r="AM31" i="18" a="1"/>
  <c r="AM31" i="18" s="1"/>
  <c r="AM32" i="18" a="1"/>
  <c r="AM32" i="18" s="1"/>
  <c r="AM33" i="18" a="1"/>
  <c r="AM33" i="18" s="1"/>
  <c r="AM34" i="18" a="1"/>
  <c r="AM34" i="18" s="1"/>
  <c r="AM35" i="18" a="1"/>
  <c r="AM35" i="18" s="1"/>
  <c r="AM36" i="18" a="1"/>
  <c r="AM36" i="18" s="1"/>
  <c r="AM37" i="18" a="1"/>
  <c r="AM37" i="18" s="1"/>
  <c r="AM38" i="18" a="1"/>
  <c r="AM38" i="18" s="1"/>
  <c r="AM39" i="18" a="1"/>
  <c r="AM39" i="18" s="1"/>
  <c r="AM40" i="18" a="1"/>
  <c r="AM40" i="18" s="1"/>
  <c r="AM41" i="18" a="1"/>
  <c r="AM41" i="18" s="1"/>
  <c r="AM42" i="18" a="1"/>
  <c r="AM42" i="18" s="1"/>
  <c r="AM43" i="18" a="1"/>
  <c r="AM43" i="18" s="1"/>
  <c r="AM44" i="18" a="1"/>
  <c r="AM44" i="18" s="1"/>
  <c r="AM45" i="18" a="1"/>
  <c r="AM45" i="18" s="1"/>
  <c r="AM46" i="18" a="1"/>
  <c r="AM46" i="18" s="1"/>
  <c r="AM47" i="18" a="1"/>
  <c r="AM47" i="18" s="1"/>
  <c r="AM48" i="18" a="1"/>
  <c r="AM48" i="18" s="1"/>
  <c r="AM49" i="18" a="1"/>
  <c r="AM49" i="18" s="1"/>
  <c r="AM50" i="18" a="1"/>
  <c r="AM50" i="18" s="1"/>
  <c r="AM51" i="18" a="1"/>
  <c r="AM51" i="18" s="1"/>
  <c r="AM52" i="18" a="1"/>
  <c r="AM52" i="18" s="1"/>
  <c r="AM53" i="18" a="1"/>
  <c r="AM53" i="18" s="1"/>
  <c r="AM54" i="18" a="1"/>
  <c r="AM54" i="18" s="1"/>
  <c r="AM55" i="18" a="1"/>
  <c r="AM55" i="18" s="1"/>
  <c r="AM56" i="18" a="1"/>
  <c r="AM56" i="18" s="1"/>
  <c r="AM57" i="18" a="1"/>
  <c r="AM57" i="18" s="1"/>
  <c r="AM58" i="18" a="1"/>
  <c r="AM58" i="18" s="1"/>
  <c r="AM59" i="18" a="1"/>
  <c r="AM59" i="18" s="1"/>
  <c r="AM60" i="18" a="1"/>
  <c r="AM60" i="18" s="1"/>
  <c r="AM61" i="18" a="1"/>
  <c r="AM61" i="18" s="1"/>
  <c r="AM62" i="18" a="1"/>
  <c r="AM62" i="18" s="1"/>
  <c r="AM63" i="18" a="1"/>
  <c r="AM63" i="18" s="1"/>
  <c r="AM64" i="18" a="1"/>
  <c r="AM64" i="18" s="1"/>
  <c r="AM65" i="18" a="1"/>
  <c r="AM65" i="18" s="1"/>
  <c r="AM66" i="18" a="1"/>
  <c r="AM66" i="18" s="1"/>
  <c r="AM67" i="18" a="1"/>
  <c r="AM67" i="18" s="1"/>
  <c r="AM68" i="18" a="1"/>
  <c r="AM68" i="18" s="1"/>
  <c r="AM69" i="18" a="1"/>
  <c r="AM69" i="18" s="1"/>
  <c r="AM70" i="18" a="1"/>
  <c r="AM70" i="18" s="1"/>
  <c r="AM71" i="18" a="1"/>
  <c r="AM71" i="18" s="1"/>
  <c r="AM72" i="18" a="1"/>
  <c r="AM72" i="18" s="1"/>
  <c r="AM73" i="18" a="1"/>
  <c r="AM73" i="18" s="1"/>
  <c r="AM74" i="18" a="1"/>
  <c r="AM74" i="18" s="1"/>
  <c r="AM75" i="18" a="1"/>
  <c r="AM75" i="18" s="1"/>
  <c r="AM76" i="18" a="1"/>
  <c r="AM76" i="18" s="1"/>
  <c r="AM77" i="18" a="1"/>
  <c r="AM77" i="18" s="1"/>
  <c r="AM78" i="18" a="1"/>
  <c r="AM78" i="18" s="1"/>
  <c r="AM79" i="18" a="1"/>
  <c r="AM79" i="18" s="1"/>
  <c r="AM80" i="18" a="1"/>
  <c r="AM80" i="18" s="1"/>
  <c r="AM81" i="18" a="1"/>
  <c r="AM81" i="18" s="1"/>
  <c r="AM82" i="18" a="1"/>
  <c r="AM82" i="18" s="1"/>
  <c r="AM83" i="18" a="1"/>
  <c r="AM83" i="18" s="1"/>
  <c r="AM84" i="18" a="1"/>
  <c r="AM84" i="18" s="1"/>
  <c r="AM85" i="18" a="1"/>
  <c r="AM85" i="18" s="1"/>
  <c r="AM86" i="18" a="1"/>
  <c r="AM86" i="18" s="1"/>
  <c r="AM87" i="18" a="1"/>
  <c r="AM87" i="18" s="1"/>
  <c r="AM88" i="18" a="1"/>
  <c r="AM88" i="18" s="1"/>
  <c r="AM89" i="18" a="1"/>
  <c r="AM89" i="18" s="1"/>
  <c r="AM90" i="18" a="1"/>
  <c r="AM90" i="18" s="1"/>
  <c r="AM91" i="18" a="1"/>
  <c r="AM91" i="18" s="1"/>
  <c r="AM92" i="18" a="1"/>
  <c r="AM92" i="18" s="1"/>
  <c r="AM93" i="18" a="1"/>
  <c r="AM93" i="18" s="1"/>
  <c r="AM94" i="18" a="1"/>
  <c r="AM94" i="18" s="1"/>
  <c r="AM95" i="18" a="1"/>
  <c r="AM95" i="18" s="1"/>
  <c r="AM96" i="18" a="1"/>
  <c r="AM96" i="18" s="1"/>
  <c r="AM97" i="18" a="1"/>
  <c r="AM97" i="18" s="1"/>
  <c r="AM98" i="18" a="1"/>
  <c r="AM98" i="18" s="1"/>
  <c r="AM99" i="18" a="1"/>
  <c r="AM99" i="18" s="1"/>
  <c r="AM100" i="18" a="1"/>
  <c r="AM100" i="18" s="1"/>
  <c r="AM101" i="18" a="1"/>
  <c r="AM101" i="18" s="1"/>
  <c r="AM102" i="18" a="1"/>
  <c r="AM102" i="18" s="1"/>
  <c r="AM103" i="18" a="1"/>
  <c r="AM103" i="18" s="1"/>
  <c r="AM104" i="18" a="1"/>
  <c r="AM104" i="18" s="1"/>
  <c r="AM105" i="18" a="1"/>
  <c r="AM105" i="18" s="1"/>
  <c r="AM106" i="18" a="1"/>
  <c r="AM106" i="18" s="1"/>
  <c r="AM107" i="18" a="1"/>
  <c r="AM107" i="18" s="1"/>
  <c r="AM108" i="18" a="1"/>
  <c r="AM108" i="18" s="1"/>
  <c r="AM109" i="18" a="1"/>
  <c r="AM109" i="18" s="1"/>
  <c r="AM110" i="18" a="1"/>
  <c r="AM110" i="18" s="1"/>
  <c r="AM111" i="18" a="1"/>
  <c r="AM111" i="18" s="1"/>
  <c r="AM112" i="18" a="1"/>
  <c r="AM112" i="18" s="1"/>
  <c r="AM113" i="18" a="1"/>
  <c r="AM113" i="18" s="1"/>
  <c r="AM114" i="18" a="1"/>
  <c r="AM114" i="18" s="1"/>
  <c r="AM115" i="18" a="1"/>
  <c r="AM115" i="18" s="1"/>
  <c r="AM116" i="18" a="1"/>
  <c r="AM116" i="18" s="1"/>
  <c r="AM117" i="18" a="1"/>
  <c r="AM117" i="18" s="1"/>
  <c r="AM118" i="18" a="1"/>
  <c r="AM118" i="18" s="1"/>
  <c r="AM119" i="18" a="1"/>
  <c r="AM119" i="18" s="1"/>
  <c r="AM120" i="18" a="1"/>
  <c r="AM120" i="18" s="1"/>
  <c r="AM121" i="18" a="1"/>
  <c r="AM121" i="18" s="1"/>
  <c r="AM122" i="18" a="1"/>
  <c r="AM122" i="18" s="1"/>
  <c r="AM123" i="18" a="1"/>
  <c r="AM123" i="18" s="1"/>
  <c r="AM124" i="18" a="1"/>
  <c r="AM124" i="18" s="1"/>
  <c r="AM125" i="18" a="1"/>
  <c r="AM125" i="18" s="1"/>
  <c r="AM126" i="18" a="1"/>
  <c r="AM126" i="18" s="1"/>
  <c r="AM127" i="18" a="1"/>
  <c r="AM127" i="18" s="1"/>
  <c r="AM128" i="18" a="1"/>
  <c r="AM128" i="18" s="1"/>
  <c r="AM129" i="18" a="1"/>
  <c r="AM129" i="18" s="1"/>
  <c r="AM130" i="18" a="1"/>
  <c r="AM130" i="18" s="1"/>
  <c r="AM131" i="18" a="1"/>
  <c r="AM131" i="18" s="1"/>
  <c r="AM132" i="18" a="1"/>
  <c r="AM132" i="18" s="1"/>
  <c r="AM133" i="18" a="1"/>
  <c r="AM133" i="18" s="1"/>
  <c r="AM134" i="18" a="1"/>
  <c r="AM134" i="18" s="1"/>
  <c r="AM135" i="18" a="1"/>
  <c r="AM135" i="18" s="1"/>
  <c r="AM136" i="18" a="1"/>
  <c r="AM136" i="18" s="1"/>
  <c r="AM137" i="18" a="1"/>
  <c r="AM137" i="18" s="1"/>
  <c r="AM138" i="18" a="1"/>
  <c r="AM138" i="18" s="1"/>
  <c r="AM139" i="18" a="1"/>
  <c r="AM139" i="18" s="1"/>
  <c r="AM140" i="18" a="1"/>
  <c r="AM140" i="18" s="1"/>
  <c r="AM141" i="18" a="1"/>
  <c r="AM141" i="18" s="1"/>
  <c r="AM142" i="18" a="1"/>
  <c r="AM142" i="18" s="1"/>
  <c r="AM143" i="18" a="1"/>
  <c r="AM143" i="18" s="1"/>
  <c r="AM144" i="18" a="1"/>
  <c r="AM144" i="18" s="1"/>
  <c r="AM145" i="18" a="1"/>
  <c r="AM145" i="18" s="1"/>
  <c r="AM146" i="18" a="1"/>
  <c r="AM146" i="18" s="1"/>
  <c r="AM147" i="18" a="1"/>
  <c r="AM147" i="18" s="1"/>
  <c r="AM148" i="18" a="1"/>
  <c r="AM148" i="18" s="1"/>
  <c r="AM149" i="18" a="1"/>
  <c r="AM149" i="18" s="1"/>
  <c r="AM150" i="18" a="1"/>
  <c r="AM150" i="18" s="1"/>
  <c r="AM151" i="18" a="1"/>
  <c r="AM151" i="18" s="1"/>
  <c r="AM152" i="18" a="1"/>
  <c r="AM152" i="18" s="1"/>
  <c r="AM153" i="18" a="1"/>
  <c r="AM153" i="18" s="1"/>
  <c r="AM154" i="18" a="1"/>
  <c r="AM154" i="18" s="1"/>
  <c r="AM155" i="18" a="1"/>
  <c r="AM155" i="18" s="1"/>
  <c r="AM156" i="18" a="1"/>
  <c r="AM156" i="18" s="1"/>
  <c r="AM157" i="18" a="1"/>
  <c r="AM157" i="18" s="1"/>
  <c r="AM158" i="18" a="1"/>
  <c r="AM158" i="18" s="1"/>
  <c r="AM159" i="18" a="1"/>
  <c r="AM159" i="18" s="1"/>
  <c r="AM160" i="18" a="1"/>
  <c r="AM160" i="18" s="1"/>
  <c r="AM161" i="18" a="1"/>
  <c r="AM161" i="18" s="1"/>
  <c r="AM162" i="18" a="1"/>
  <c r="AM162" i="18" s="1"/>
  <c r="AM163" i="18" a="1"/>
  <c r="AM163" i="18" s="1"/>
  <c r="AM164" i="18" a="1"/>
  <c r="AM164" i="18" s="1"/>
  <c r="AM165" i="18" a="1"/>
  <c r="AM165" i="18" s="1"/>
  <c r="AM166" i="18" a="1"/>
  <c r="AM166" i="18" s="1"/>
  <c r="AM167" i="18" a="1"/>
  <c r="AM167" i="18" s="1"/>
  <c r="AM168" i="18" a="1"/>
  <c r="AM168" i="18" s="1"/>
  <c r="AM169" i="18" a="1"/>
  <c r="AM169" i="18" s="1"/>
  <c r="AM170" i="18" a="1"/>
  <c r="AM170" i="18" s="1"/>
  <c r="AM171" i="18" a="1"/>
  <c r="AM171" i="18" s="1"/>
  <c r="AM172" i="18" a="1"/>
  <c r="AM172" i="18" s="1"/>
  <c r="AM173" i="18" a="1"/>
  <c r="AM173" i="18" s="1"/>
  <c r="AM174" i="18" a="1"/>
  <c r="AM174" i="18" s="1"/>
  <c r="AM175" i="18" a="1"/>
  <c r="AM175" i="18" s="1"/>
  <c r="AM176" i="18" a="1"/>
  <c r="AM176" i="18" s="1"/>
  <c r="AM177" i="18" a="1"/>
  <c r="AM177" i="18" s="1"/>
  <c r="AM178" i="18" a="1"/>
  <c r="AM178" i="18" s="1"/>
  <c r="AM179" i="18" a="1"/>
  <c r="AM179" i="18" s="1"/>
  <c r="AM180" i="18" a="1"/>
  <c r="AM180" i="18" s="1"/>
  <c r="AM181" i="18" a="1"/>
  <c r="AM181" i="18" s="1"/>
  <c r="AM182" i="18" a="1"/>
  <c r="AM182" i="18" s="1"/>
  <c r="AM183" i="18" a="1"/>
  <c r="AM183" i="18" s="1"/>
  <c r="AM184" i="18" a="1"/>
  <c r="AM184" i="18" s="1"/>
  <c r="AM185" i="18" a="1"/>
  <c r="AM185" i="18" s="1"/>
  <c r="AM186" i="18" a="1"/>
  <c r="AM186" i="18" s="1"/>
  <c r="AM187" i="18" a="1"/>
  <c r="AM187" i="18" s="1"/>
  <c r="AM188" i="18" a="1"/>
  <c r="AM188" i="18" s="1"/>
  <c r="AM189" i="18" a="1"/>
  <c r="AM189" i="18" s="1"/>
  <c r="AM190" i="18" a="1"/>
  <c r="AM190" i="18" s="1"/>
  <c r="AM191" i="18" a="1"/>
  <c r="AM191" i="18" s="1"/>
  <c r="AM192" i="18" a="1"/>
  <c r="AM192" i="18" s="1"/>
  <c r="AM193" i="18" a="1"/>
  <c r="AM193" i="18" s="1"/>
  <c r="AM194" i="18" a="1"/>
  <c r="AM194" i="18" s="1"/>
  <c r="AM195" i="18" a="1"/>
  <c r="AM195" i="18" s="1"/>
  <c r="AM196" i="18" a="1"/>
  <c r="AM196" i="18" s="1"/>
  <c r="AM197" i="18" a="1"/>
  <c r="AM197" i="18" s="1"/>
  <c r="AM198" i="18" a="1"/>
  <c r="AM198" i="18" s="1"/>
  <c r="AM199" i="18" a="1"/>
  <c r="AM199" i="18" s="1"/>
  <c r="AM200" i="18" a="1"/>
  <c r="AM200" i="18" s="1"/>
  <c r="AM201" i="18" a="1"/>
  <c r="AM201" i="18" s="1"/>
  <c r="AM202" i="18" a="1"/>
  <c r="AM202" i="18" s="1"/>
  <c r="AM203" i="18" a="1"/>
  <c r="AM203" i="18" s="1"/>
  <c r="AM204" i="18" a="1"/>
  <c r="AM204" i="18" s="1"/>
  <c r="AM205" i="18" a="1"/>
  <c r="AM205" i="18" s="1"/>
  <c r="AM206" i="18" a="1"/>
  <c r="AM206" i="18" s="1"/>
  <c r="AM207" i="18" a="1"/>
  <c r="AM207" i="18" s="1"/>
  <c r="AM208" i="18" a="1"/>
  <c r="AM208" i="18" s="1"/>
  <c r="AM209" i="18" a="1"/>
  <c r="AM209" i="18" s="1"/>
  <c r="AM210" i="18" a="1"/>
  <c r="AM210" i="18" s="1"/>
  <c r="AM211" i="18" a="1"/>
  <c r="AM211" i="18" s="1"/>
  <c r="AM212" i="18" a="1"/>
  <c r="AM212" i="18" s="1"/>
  <c r="AM213" i="18" a="1"/>
  <c r="AM213" i="18" s="1"/>
  <c r="AM214" i="18" a="1"/>
  <c r="AM214" i="18" s="1"/>
  <c r="AM215" i="18" a="1"/>
  <c r="AM215" i="18" s="1"/>
  <c r="AM216" i="18" a="1"/>
  <c r="AM216" i="18" s="1"/>
  <c r="AM217" i="18" a="1"/>
  <c r="AM217" i="18" s="1"/>
  <c r="AM218" i="18" a="1"/>
  <c r="AM218" i="18" s="1"/>
  <c r="AM219" i="18" a="1"/>
  <c r="AM219" i="18" s="1"/>
  <c r="AM220" i="18" a="1"/>
  <c r="AM220" i="18" s="1"/>
  <c r="AM221" i="18" a="1"/>
  <c r="AM221" i="18" s="1"/>
  <c r="AM222" i="18" a="1"/>
  <c r="AM222" i="18" s="1"/>
  <c r="AM223" i="18" a="1"/>
  <c r="AM223" i="18" s="1"/>
  <c r="AM224" i="18" a="1"/>
  <c r="AM224" i="18" s="1"/>
  <c r="AM225" i="18" a="1"/>
  <c r="AM225" i="18" s="1"/>
  <c r="AM226" i="18" a="1"/>
  <c r="AM226" i="18" s="1"/>
  <c r="AM227" i="18" a="1"/>
  <c r="AM227" i="18" s="1"/>
  <c r="AM228" i="18" a="1"/>
  <c r="AM228" i="18" s="1"/>
  <c r="AM229" i="18" a="1"/>
  <c r="AM229" i="18" s="1"/>
  <c r="AM230" i="18" a="1"/>
  <c r="AM230" i="18" s="1"/>
  <c r="AM231" i="18" a="1"/>
  <c r="AM231" i="18" s="1"/>
  <c r="AM232" i="18" a="1"/>
  <c r="AM232" i="18" s="1"/>
  <c r="AM233" i="18" a="1"/>
  <c r="AM233" i="18" s="1"/>
  <c r="AM234" i="18" a="1"/>
  <c r="AM234" i="18" s="1"/>
  <c r="AM235" i="18" a="1"/>
  <c r="AM235" i="18" s="1"/>
  <c r="AM236" i="18" a="1"/>
  <c r="AM236" i="18" s="1"/>
  <c r="AM237" i="18" a="1"/>
  <c r="AM237" i="18" s="1"/>
  <c r="AM238" i="18" a="1"/>
  <c r="AM238" i="18" s="1"/>
  <c r="AM239" i="18" a="1"/>
  <c r="AM239" i="18" s="1"/>
  <c r="AM2" i="18" a="1"/>
  <c r="AM2" i="18" s="1"/>
  <c r="AQ2" i="18" a="1"/>
  <c r="AQ2" i="18" s="1"/>
  <c r="AD2" i="18"/>
  <c r="AE2" i="18" a="1"/>
  <c r="AE2" i="18" s="1"/>
  <c r="AJ2" i="18" a="1"/>
  <c r="AJ2" i="18" s="1"/>
  <c r="AK2" i="18" a="1"/>
  <c r="AK2" i="18" s="1"/>
  <c r="AL2" i="18" a="1"/>
  <c r="AL2" i="18" s="1"/>
  <c r="AD3" i="18"/>
  <c r="AE3" i="18" a="1"/>
  <c r="AE3" i="18" s="1"/>
  <c r="AG3" i="18"/>
  <c r="AJ3" i="18" a="1"/>
  <c r="AJ3" i="18" s="1"/>
  <c r="AK3" i="18" a="1"/>
  <c r="AK3" i="18" s="1"/>
  <c r="AL3" i="18" a="1"/>
  <c r="AL3" i="18" s="1"/>
  <c r="AD4" i="18"/>
  <c r="AE4" i="18" a="1"/>
  <c r="AE4" i="18" s="1"/>
  <c r="AJ4" i="18" a="1"/>
  <c r="AJ4" i="18" s="1"/>
  <c r="AK4" i="18" a="1"/>
  <c r="AK4" i="18" s="1"/>
  <c r="AL4" i="18" a="1"/>
  <c r="AL4" i="18" s="1"/>
  <c r="AD5" i="18"/>
  <c r="AE5" i="18" a="1"/>
  <c r="AE5" i="18" s="1"/>
  <c r="AJ5" i="18" a="1"/>
  <c r="AJ5" i="18" s="1"/>
  <c r="AK5" i="18" a="1"/>
  <c r="AK5" i="18" s="1"/>
  <c r="AL5" i="18" a="1"/>
  <c r="AL5" i="18" s="1"/>
  <c r="AD6" i="18"/>
  <c r="AE6" i="18" a="1"/>
  <c r="AE6" i="18" s="1"/>
  <c r="AJ6" i="18" a="1"/>
  <c r="AJ6" i="18" s="1"/>
  <c r="AK6" i="18" a="1"/>
  <c r="AK6" i="18" s="1"/>
  <c r="AL6" i="18" a="1"/>
  <c r="AL6" i="18" s="1"/>
  <c r="AD7" i="18"/>
  <c r="AE7" i="18" a="1"/>
  <c r="AE7" i="18" s="1"/>
  <c r="AJ7" i="18" a="1"/>
  <c r="AJ7" i="18" s="1"/>
  <c r="AK7" i="18" a="1"/>
  <c r="AK7" i="18" s="1"/>
  <c r="AL7" i="18" a="1"/>
  <c r="AL7" i="18" s="1"/>
  <c r="AD8" i="18"/>
  <c r="AE8" i="18" a="1"/>
  <c r="AE8" i="18" s="1"/>
  <c r="AJ8" i="18" a="1"/>
  <c r="AJ8" i="18" s="1"/>
  <c r="AK8" i="18" a="1"/>
  <c r="AK8" i="18" s="1"/>
  <c r="AL8" i="18" a="1"/>
  <c r="AL8" i="18" s="1"/>
  <c r="AD9" i="18"/>
  <c r="AE9" i="18" a="1"/>
  <c r="AE9" i="18" s="1"/>
  <c r="AJ9" i="18" a="1"/>
  <c r="AJ9" i="18" s="1"/>
  <c r="AK9" i="18" a="1"/>
  <c r="AK9" i="18" s="1"/>
  <c r="AL9" i="18" a="1"/>
  <c r="AL9" i="18" s="1"/>
  <c r="AD10" i="18"/>
  <c r="AE10" i="18" a="1"/>
  <c r="AE10" i="18" s="1"/>
  <c r="AJ10" i="18" a="1"/>
  <c r="AJ10" i="18" s="1"/>
  <c r="AK10" i="18" a="1"/>
  <c r="AK10" i="18" s="1"/>
  <c r="AL10" i="18" a="1"/>
  <c r="AL10" i="18" s="1"/>
  <c r="AD11" i="18"/>
  <c r="AE11" i="18" a="1"/>
  <c r="AE11" i="18" s="1"/>
  <c r="AJ11" i="18" a="1"/>
  <c r="AJ11" i="18" s="1"/>
  <c r="AK11" i="18" a="1"/>
  <c r="AK11" i="18" s="1"/>
  <c r="AL11" i="18" a="1"/>
  <c r="AL11" i="18" s="1"/>
  <c r="AD12" i="18"/>
  <c r="AE12" i="18" a="1"/>
  <c r="AE12" i="18" s="1"/>
  <c r="AJ12" i="18" a="1"/>
  <c r="AJ12" i="18" s="1"/>
  <c r="AK12" i="18" a="1"/>
  <c r="AK12" i="18" s="1"/>
  <c r="AL12" i="18" a="1"/>
  <c r="AL12" i="18" s="1"/>
  <c r="AD13" i="18"/>
  <c r="AE13" i="18" a="1"/>
  <c r="AE13" i="18" s="1"/>
  <c r="AJ13" i="18" a="1"/>
  <c r="AJ13" i="18" s="1"/>
  <c r="AK13" i="18" a="1"/>
  <c r="AK13" i="18" s="1"/>
  <c r="AL13" i="18" a="1"/>
  <c r="AL13" i="18" s="1"/>
  <c r="AD14" i="18"/>
  <c r="AE14" i="18" a="1"/>
  <c r="AE14" i="18" s="1"/>
  <c r="AJ14" i="18" a="1"/>
  <c r="AJ14" i="18" s="1"/>
  <c r="AK14" i="18" a="1"/>
  <c r="AK14" i="18" s="1"/>
  <c r="AL14" i="18" a="1"/>
  <c r="AL14" i="18" s="1"/>
  <c r="AD15" i="18"/>
  <c r="AE15" i="18" a="1"/>
  <c r="AE15" i="18" s="1"/>
  <c r="AJ15" i="18" a="1"/>
  <c r="AJ15" i="18" s="1"/>
  <c r="AK15" i="18" a="1"/>
  <c r="AK15" i="18" s="1"/>
  <c r="AL15" i="18" a="1"/>
  <c r="AL15" i="18" s="1"/>
  <c r="AD16" i="18"/>
  <c r="AE16" i="18" a="1"/>
  <c r="AE16" i="18" s="1"/>
  <c r="AJ16" i="18" a="1"/>
  <c r="AJ16" i="18" s="1"/>
  <c r="AK16" i="18" a="1"/>
  <c r="AK16" i="18" s="1"/>
  <c r="AL16" i="18" a="1"/>
  <c r="AL16" i="18" s="1"/>
  <c r="AD17" i="18"/>
  <c r="AE17" i="18" a="1"/>
  <c r="AE17" i="18" s="1"/>
  <c r="AJ17" i="18" a="1"/>
  <c r="AJ17" i="18" s="1"/>
  <c r="AK17" i="18" a="1"/>
  <c r="AK17" i="18" s="1"/>
  <c r="AL17" i="18" a="1"/>
  <c r="AL17" i="18" s="1"/>
  <c r="AD18" i="18"/>
  <c r="AE18" i="18" a="1"/>
  <c r="AE18" i="18" s="1"/>
  <c r="AJ18" i="18" a="1"/>
  <c r="AJ18" i="18" s="1"/>
  <c r="AK18" i="18" a="1"/>
  <c r="AK18" i="18" s="1"/>
  <c r="AL18" i="18" a="1"/>
  <c r="AL18" i="18" s="1"/>
  <c r="AD19" i="18"/>
  <c r="AE19" i="18" a="1"/>
  <c r="AE19" i="18" s="1"/>
  <c r="AJ19" i="18" a="1"/>
  <c r="AJ19" i="18" s="1"/>
  <c r="AK19" i="18" a="1"/>
  <c r="AK19" i="18" s="1"/>
  <c r="AL19" i="18" a="1"/>
  <c r="AL19" i="18" s="1"/>
  <c r="AD20" i="18"/>
  <c r="AE20" i="18" a="1"/>
  <c r="AE20" i="18" s="1"/>
  <c r="AJ20" i="18" a="1"/>
  <c r="AJ20" i="18" s="1"/>
  <c r="AK20" i="18" a="1"/>
  <c r="AK20" i="18" s="1"/>
  <c r="AL20" i="18" a="1"/>
  <c r="AL20" i="18" s="1"/>
  <c r="AD21" i="18"/>
  <c r="AE21" i="18" a="1"/>
  <c r="AE21" i="18" s="1"/>
  <c r="AJ21" i="18" a="1"/>
  <c r="AJ21" i="18" s="1"/>
  <c r="AK21" i="18" a="1"/>
  <c r="AK21" i="18" s="1"/>
  <c r="AL21" i="18" a="1"/>
  <c r="AL21" i="18" s="1"/>
  <c r="AD22" i="18"/>
  <c r="AE22" i="18" a="1"/>
  <c r="AE22" i="18" s="1"/>
  <c r="AJ22" i="18" a="1"/>
  <c r="AJ22" i="18" s="1"/>
  <c r="AK22" i="18" a="1"/>
  <c r="AK22" i="18" s="1"/>
  <c r="AL22" i="18" a="1"/>
  <c r="AL22" i="18" s="1"/>
  <c r="AD23" i="18"/>
  <c r="AE23" i="18" a="1"/>
  <c r="AE23" i="18" s="1"/>
  <c r="AJ23" i="18" a="1"/>
  <c r="AJ23" i="18" s="1"/>
  <c r="AK23" i="18" a="1"/>
  <c r="AK23" i="18" s="1"/>
  <c r="AL23" i="18" a="1"/>
  <c r="AL23" i="18" s="1"/>
  <c r="AD24" i="18"/>
  <c r="AE24" i="18" a="1"/>
  <c r="AE24" i="18" s="1"/>
  <c r="AJ24" i="18" a="1"/>
  <c r="AJ24" i="18" s="1"/>
  <c r="AK24" i="18" a="1"/>
  <c r="AK24" i="18" s="1"/>
  <c r="AL24" i="18" a="1"/>
  <c r="AL24" i="18" s="1"/>
  <c r="AD25" i="18"/>
  <c r="AE25" i="18" a="1"/>
  <c r="AE25" i="18" s="1"/>
  <c r="AJ25" i="18" a="1"/>
  <c r="AJ25" i="18" s="1"/>
  <c r="AK25" i="18" a="1"/>
  <c r="AK25" i="18" s="1"/>
  <c r="AL25" i="18" a="1"/>
  <c r="AL25" i="18" s="1"/>
  <c r="AD26" i="18"/>
  <c r="AE26" i="18" a="1"/>
  <c r="AE26" i="18" s="1"/>
  <c r="AJ26" i="18" a="1"/>
  <c r="AJ26" i="18" s="1"/>
  <c r="AK26" i="18" a="1"/>
  <c r="AK26" i="18" s="1"/>
  <c r="AL26" i="18" a="1"/>
  <c r="AL26" i="18" s="1"/>
  <c r="AD27" i="18"/>
  <c r="AE27" i="18" a="1"/>
  <c r="AE27" i="18" s="1"/>
  <c r="AJ27" i="18" a="1"/>
  <c r="AJ27" i="18" s="1"/>
  <c r="AK27" i="18" a="1"/>
  <c r="AK27" i="18" s="1"/>
  <c r="AL27" i="18" a="1"/>
  <c r="AL27" i="18" s="1"/>
  <c r="AD28" i="18"/>
  <c r="AE28" i="18" a="1"/>
  <c r="AE28" i="18" s="1"/>
  <c r="AJ28" i="18" a="1"/>
  <c r="AJ28" i="18" s="1"/>
  <c r="AK28" i="18" a="1"/>
  <c r="AK28" i="18" s="1"/>
  <c r="AL28" i="18" a="1"/>
  <c r="AL28" i="18" s="1"/>
  <c r="AD29" i="18"/>
  <c r="AE29" i="18" a="1"/>
  <c r="AE29" i="18" s="1"/>
  <c r="AJ29" i="18" a="1"/>
  <c r="AJ29" i="18" s="1"/>
  <c r="AK29" i="18" a="1"/>
  <c r="AK29" i="18" s="1"/>
  <c r="AL29" i="18" a="1"/>
  <c r="AL29" i="18" s="1"/>
  <c r="AD30" i="18"/>
  <c r="AE30" i="18" a="1"/>
  <c r="AE30" i="18" s="1"/>
  <c r="AJ30" i="18" a="1"/>
  <c r="AJ30" i="18" s="1"/>
  <c r="AK30" i="18" a="1"/>
  <c r="AK30" i="18" s="1"/>
  <c r="AL30" i="18" a="1"/>
  <c r="AL30" i="18" s="1"/>
  <c r="AD31" i="18"/>
  <c r="AE31" i="18" a="1"/>
  <c r="AE31" i="18" s="1"/>
  <c r="AJ31" i="18" a="1"/>
  <c r="AJ31" i="18" s="1"/>
  <c r="AK31" i="18" a="1"/>
  <c r="AK31" i="18" s="1"/>
  <c r="AL31" i="18" a="1"/>
  <c r="AL31" i="18" s="1"/>
  <c r="AD32" i="18"/>
  <c r="AE32" i="18" a="1"/>
  <c r="AE32" i="18" s="1"/>
  <c r="AJ32" i="18" a="1"/>
  <c r="AJ32" i="18" s="1"/>
  <c r="AK32" i="18" a="1"/>
  <c r="AK32" i="18" s="1"/>
  <c r="AL32" i="18" a="1"/>
  <c r="AL32" i="18" s="1"/>
  <c r="AD33" i="18"/>
  <c r="AE33" i="18" a="1"/>
  <c r="AE33" i="18" s="1"/>
  <c r="AJ33" i="18" a="1"/>
  <c r="AJ33" i="18" s="1"/>
  <c r="AK33" i="18" a="1"/>
  <c r="AK33" i="18" s="1"/>
  <c r="AL33" i="18" a="1"/>
  <c r="AL33" i="18" s="1"/>
  <c r="AD34" i="18"/>
  <c r="AE34" i="18" a="1"/>
  <c r="AE34" i="18" s="1"/>
  <c r="AJ34" i="18" a="1"/>
  <c r="AJ34" i="18" s="1"/>
  <c r="AK34" i="18" a="1"/>
  <c r="AK34" i="18" s="1"/>
  <c r="AL34" i="18" a="1"/>
  <c r="AL34" i="18" s="1"/>
  <c r="AD35" i="18"/>
  <c r="AE35" i="18" a="1"/>
  <c r="AE35" i="18" s="1"/>
  <c r="AJ35" i="18" a="1"/>
  <c r="AJ35" i="18" s="1"/>
  <c r="AK35" i="18" a="1"/>
  <c r="AK35" i="18" s="1"/>
  <c r="AL35" i="18" a="1"/>
  <c r="AL35" i="18" s="1"/>
  <c r="AD36" i="18"/>
  <c r="AE36" i="18" a="1"/>
  <c r="AE36" i="18" s="1"/>
  <c r="AJ36" i="18" a="1"/>
  <c r="AJ36" i="18" s="1"/>
  <c r="AK36" i="18" a="1"/>
  <c r="AK36" i="18" s="1"/>
  <c r="AL36" i="18" a="1"/>
  <c r="AL36" i="18" s="1"/>
  <c r="AD37" i="18"/>
  <c r="AE37" i="18" a="1"/>
  <c r="AE37" i="18" s="1"/>
  <c r="AJ37" i="18" a="1"/>
  <c r="AJ37" i="18" s="1"/>
  <c r="AK37" i="18" a="1"/>
  <c r="AK37" i="18" s="1"/>
  <c r="AL37" i="18" a="1"/>
  <c r="AL37" i="18" s="1"/>
  <c r="AD38" i="18"/>
  <c r="AE38" i="18" a="1"/>
  <c r="AE38" i="18" s="1"/>
  <c r="AJ38" i="18" a="1"/>
  <c r="AJ38" i="18" s="1"/>
  <c r="AK38" i="18" a="1"/>
  <c r="AK38" i="18" s="1"/>
  <c r="AL38" i="18" a="1"/>
  <c r="AL38" i="18" s="1"/>
  <c r="AD39" i="18"/>
  <c r="AE39" i="18" a="1"/>
  <c r="AE39" i="18" s="1"/>
  <c r="AJ39" i="18" a="1"/>
  <c r="AJ39" i="18" s="1"/>
  <c r="AK39" i="18" a="1"/>
  <c r="AK39" i="18" s="1"/>
  <c r="AL39" i="18" a="1"/>
  <c r="AL39" i="18" s="1"/>
  <c r="AD40" i="18"/>
  <c r="AE40" i="18" a="1"/>
  <c r="AE40" i="18" s="1"/>
  <c r="AJ40" i="18" a="1"/>
  <c r="AJ40" i="18" s="1"/>
  <c r="AK40" i="18" a="1"/>
  <c r="AK40" i="18" s="1"/>
  <c r="AL40" i="18" a="1"/>
  <c r="AL40" i="18" s="1"/>
  <c r="AD41" i="18"/>
  <c r="AE41" i="18" a="1"/>
  <c r="AE41" i="18" s="1"/>
  <c r="AJ41" i="18" a="1"/>
  <c r="AJ41" i="18" s="1"/>
  <c r="AK41" i="18" a="1"/>
  <c r="AK41" i="18" s="1"/>
  <c r="AL41" i="18" a="1"/>
  <c r="AL41" i="18" s="1"/>
  <c r="AD42" i="18"/>
  <c r="AE42" i="18" a="1"/>
  <c r="AE42" i="18" s="1"/>
  <c r="AJ42" i="18" a="1"/>
  <c r="AJ42" i="18" s="1"/>
  <c r="AK42" i="18" a="1"/>
  <c r="AK42" i="18" s="1"/>
  <c r="AL42" i="18" a="1"/>
  <c r="AL42" i="18" s="1"/>
  <c r="AD43" i="18"/>
  <c r="AE43" i="18" a="1"/>
  <c r="AE43" i="18" s="1"/>
  <c r="AJ43" i="18" a="1"/>
  <c r="AJ43" i="18" s="1"/>
  <c r="AK43" i="18" a="1"/>
  <c r="AK43" i="18" s="1"/>
  <c r="AL43" i="18" a="1"/>
  <c r="AL43" i="18" s="1"/>
  <c r="AD44" i="18"/>
  <c r="AE44" i="18" a="1"/>
  <c r="AE44" i="18" s="1"/>
  <c r="AJ44" i="18" a="1"/>
  <c r="AJ44" i="18" s="1"/>
  <c r="AK44" i="18" a="1"/>
  <c r="AK44" i="18" s="1"/>
  <c r="AL44" i="18" a="1"/>
  <c r="AL44" i="18" s="1"/>
  <c r="AD45" i="18"/>
  <c r="AE45" i="18" a="1"/>
  <c r="AE45" i="18" s="1"/>
  <c r="AJ45" i="18" a="1"/>
  <c r="AJ45" i="18" s="1"/>
  <c r="AK45" i="18" a="1"/>
  <c r="AK45" i="18" s="1"/>
  <c r="AL45" i="18" a="1"/>
  <c r="AL45" i="18" s="1"/>
  <c r="AD46" i="18"/>
  <c r="AE46" i="18" a="1"/>
  <c r="AE46" i="18" s="1"/>
  <c r="AJ46" i="18" a="1"/>
  <c r="AJ46" i="18" s="1"/>
  <c r="AK46" i="18" a="1"/>
  <c r="AK46" i="18" s="1"/>
  <c r="AL46" i="18" a="1"/>
  <c r="AL46" i="18" s="1"/>
  <c r="AD47" i="18"/>
  <c r="AE47" i="18" a="1"/>
  <c r="AE47" i="18" s="1"/>
  <c r="AJ47" i="18" a="1"/>
  <c r="AJ47" i="18" s="1"/>
  <c r="AK47" i="18" a="1"/>
  <c r="AK47" i="18" s="1"/>
  <c r="AL47" i="18" a="1"/>
  <c r="AL47" i="18" s="1"/>
  <c r="AD48" i="18"/>
  <c r="AE48" i="18" a="1"/>
  <c r="AE48" i="18" s="1"/>
  <c r="AJ48" i="18" a="1"/>
  <c r="AJ48" i="18" s="1"/>
  <c r="AK48" i="18" a="1"/>
  <c r="AK48" i="18" s="1"/>
  <c r="AL48" i="18" a="1"/>
  <c r="AL48" i="18" s="1"/>
  <c r="AD49" i="18"/>
  <c r="AE49" i="18" a="1"/>
  <c r="AE49" i="18" s="1"/>
  <c r="AJ49" i="18" a="1"/>
  <c r="AJ49" i="18" s="1"/>
  <c r="AK49" i="18" a="1"/>
  <c r="AK49" i="18" s="1"/>
  <c r="AL49" i="18" a="1"/>
  <c r="AL49" i="18" s="1"/>
  <c r="AD50" i="18"/>
  <c r="AE50" i="18" a="1"/>
  <c r="AE50" i="18" s="1"/>
  <c r="AJ50" i="18" a="1"/>
  <c r="AJ50" i="18" s="1"/>
  <c r="AK50" i="18" a="1"/>
  <c r="AK50" i="18" s="1"/>
  <c r="AL50" i="18" a="1"/>
  <c r="AL50" i="18" s="1"/>
  <c r="AD51" i="18"/>
  <c r="AE51" i="18" a="1"/>
  <c r="AE51" i="18" s="1"/>
  <c r="AJ51" i="18" a="1"/>
  <c r="AJ51" i="18" s="1"/>
  <c r="AK51" i="18" a="1"/>
  <c r="AK51" i="18" s="1"/>
  <c r="AL51" i="18" a="1"/>
  <c r="AL51" i="18" s="1"/>
  <c r="AD52" i="18"/>
  <c r="AE52" i="18" a="1"/>
  <c r="AE52" i="18" s="1"/>
  <c r="AJ52" i="18" a="1"/>
  <c r="AJ52" i="18" s="1"/>
  <c r="AK52" i="18" a="1"/>
  <c r="AK52" i="18" s="1"/>
  <c r="AL52" i="18" a="1"/>
  <c r="AL52" i="18" s="1"/>
  <c r="AD53" i="18"/>
  <c r="AE53" i="18" a="1"/>
  <c r="AE53" i="18" s="1"/>
  <c r="AJ53" i="18" a="1"/>
  <c r="AJ53" i="18" s="1"/>
  <c r="AK53" i="18" a="1"/>
  <c r="AK53" i="18" s="1"/>
  <c r="AL53" i="18" a="1"/>
  <c r="AL53" i="18" s="1"/>
  <c r="AD54" i="18"/>
  <c r="AE54" i="18" a="1"/>
  <c r="AE54" i="18" s="1"/>
  <c r="AJ54" i="18" a="1"/>
  <c r="AJ54" i="18" s="1"/>
  <c r="AK54" i="18" a="1"/>
  <c r="AK54" i="18" s="1"/>
  <c r="AL54" i="18" a="1"/>
  <c r="AL54" i="18" s="1"/>
  <c r="AD55" i="18"/>
  <c r="AE55" i="18" a="1"/>
  <c r="AE55" i="18" s="1"/>
  <c r="AJ55" i="18" a="1"/>
  <c r="AJ55" i="18" s="1"/>
  <c r="AK55" i="18" a="1"/>
  <c r="AK55" i="18" s="1"/>
  <c r="AL55" i="18" a="1"/>
  <c r="AL55" i="18" s="1"/>
  <c r="AD56" i="18"/>
  <c r="AE56" i="18" a="1"/>
  <c r="AE56" i="18" s="1"/>
  <c r="AJ56" i="18" a="1"/>
  <c r="AJ56" i="18" s="1"/>
  <c r="AK56" i="18" a="1"/>
  <c r="AK56" i="18" s="1"/>
  <c r="AL56" i="18" a="1"/>
  <c r="AL56" i="18" s="1"/>
  <c r="AD57" i="18"/>
  <c r="AE57" i="18" a="1"/>
  <c r="AE57" i="18" s="1"/>
  <c r="AJ57" i="18" a="1"/>
  <c r="AJ57" i="18" s="1"/>
  <c r="AK57" i="18" a="1"/>
  <c r="AK57" i="18" s="1"/>
  <c r="AL57" i="18" a="1"/>
  <c r="AL57" i="18" s="1"/>
  <c r="AD58" i="18"/>
  <c r="AE58" i="18" a="1"/>
  <c r="AE58" i="18" s="1"/>
  <c r="AJ58" i="18" a="1"/>
  <c r="AJ58" i="18" s="1"/>
  <c r="AK58" i="18" a="1"/>
  <c r="AK58" i="18" s="1"/>
  <c r="AL58" i="18" a="1"/>
  <c r="AL58" i="18" s="1"/>
  <c r="AD59" i="18"/>
  <c r="AE59" i="18" a="1"/>
  <c r="AE59" i="18" s="1"/>
  <c r="AJ59" i="18" a="1"/>
  <c r="AJ59" i="18" s="1"/>
  <c r="AK59" i="18" a="1"/>
  <c r="AK59" i="18" s="1"/>
  <c r="AL59" i="18" a="1"/>
  <c r="AL59" i="18" s="1"/>
  <c r="AD60" i="18"/>
  <c r="AE60" i="18" a="1"/>
  <c r="AE60" i="18" s="1"/>
  <c r="AJ60" i="18" a="1"/>
  <c r="AJ60" i="18" s="1"/>
  <c r="AK60" i="18" a="1"/>
  <c r="AK60" i="18" s="1"/>
  <c r="AL60" i="18" a="1"/>
  <c r="AL60" i="18" s="1"/>
  <c r="AD61" i="18"/>
  <c r="AE61" i="18" a="1"/>
  <c r="AE61" i="18" s="1"/>
  <c r="AJ61" i="18" a="1"/>
  <c r="AJ61" i="18" s="1"/>
  <c r="AK61" i="18" a="1"/>
  <c r="AK61" i="18" s="1"/>
  <c r="AL61" i="18" a="1"/>
  <c r="AL61" i="18" s="1"/>
  <c r="AD62" i="18"/>
  <c r="AE62" i="18" a="1"/>
  <c r="AE62" i="18" s="1"/>
  <c r="AJ62" i="18" a="1"/>
  <c r="AJ62" i="18" s="1"/>
  <c r="AK62" i="18" a="1"/>
  <c r="AK62" i="18" s="1"/>
  <c r="AL62" i="18" a="1"/>
  <c r="AL62" i="18" s="1"/>
  <c r="AD63" i="18"/>
  <c r="AE63" i="18" a="1"/>
  <c r="AE63" i="18" s="1"/>
  <c r="AJ63" i="18" a="1"/>
  <c r="AJ63" i="18" s="1"/>
  <c r="AK63" i="18" a="1"/>
  <c r="AK63" i="18" s="1"/>
  <c r="AL63" i="18" a="1"/>
  <c r="AL63" i="18" s="1"/>
  <c r="AD64" i="18"/>
  <c r="AE64" i="18" a="1"/>
  <c r="AE64" i="18" s="1"/>
  <c r="AJ64" i="18" a="1"/>
  <c r="AJ64" i="18" s="1"/>
  <c r="AK64" i="18" a="1"/>
  <c r="AK64" i="18" s="1"/>
  <c r="AL64" i="18" a="1"/>
  <c r="AL64" i="18" s="1"/>
  <c r="AD65" i="18"/>
  <c r="AE65" i="18" a="1"/>
  <c r="AE65" i="18" s="1"/>
  <c r="AJ65" i="18" a="1"/>
  <c r="AJ65" i="18" s="1"/>
  <c r="AK65" i="18" a="1"/>
  <c r="AK65" i="18" s="1"/>
  <c r="AL65" i="18" a="1"/>
  <c r="AL65" i="18" s="1"/>
  <c r="AD66" i="18"/>
  <c r="AE66" i="18" a="1"/>
  <c r="AE66" i="18" s="1"/>
  <c r="AJ66" i="18" a="1"/>
  <c r="AJ66" i="18" s="1"/>
  <c r="AK66" i="18" a="1"/>
  <c r="AK66" i="18" s="1"/>
  <c r="AL66" i="18" a="1"/>
  <c r="AL66" i="18" s="1"/>
  <c r="AD67" i="18"/>
  <c r="AE67" i="18" a="1"/>
  <c r="AE67" i="18" s="1"/>
  <c r="AJ67" i="18" a="1"/>
  <c r="AJ67" i="18" s="1"/>
  <c r="AK67" i="18" a="1"/>
  <c r="AK67" i="18" s="1"/>
  <c r="AL67" i="18" a="1"/>
  <c r="AL67" i="18" s="1"/>
  <c r="AD68" i="18"/>
  <c r="AE68" i="18" a="1"/>
  <c r="AE68" i="18" s="1"/>
  <c r="AJ68" i="18" a="1"/>
  <c r="AJ68" i="18" s="1"/>
  <c r="AK68" i="18" a="1"/>
  <c r="AK68" i="18" s="1"/>
  <c r="AL68" i="18" a="1"/>
  <c r="AL68" i="18" s="1"/>
  <c r="AD69" i="18"/>
  <c r="AE69" i="18" a="1"/>
  <c r="AE69" i="18" s="1"/>
  <c r="AJ69" i="18" a="1"/>
  <c r="AJ69" i="18" s="1"/>
  <c r="AK69" i="18" a="1"/>
  <c r="AK69" i="18" s="1"/>
  <c r="AL69" i="18" a="1"/>
  <c r="AL69" i="18" s="1"/>
  <c r="AD70" i="18"/>
  <c r="AE70" i="18" a="1"/>
  <c r="AE70" i="18" s="1"/>
  <c r="AJ70" i="18" a="1"/>
  <c r="AJ70" i="18" s="1"/>
  <c r="AK70" i="18" a="1"/>
  <c r="AK70" i="18" s="1"/>
  <c r="AL70" i="18" a="1"/>
  <c r="AL70" i="18" s="1"/>
  <c r="AD71" i="18"/>
  <c r="AE71" i="18" a="1"/>
  <c r="AE71" i="18" s="1"/>
  <c r="AJ71" i="18" a="1"/>
  <c r="AJ71" i="18" s="1"/>
  <c r="AK71" i="18" a="1"/>
  <c r="AK71" i="18" s="1"/>
  <c r="AL71" i="18" a="1"/>
  <c r="AL71" i="18" s="1"/>
  <c r="AD72" i="18"/>
  <c r="AE72" i="18" a="1"/>
  <c r="AE72" i="18" s="1"/>
  <c r="AJ72" i="18" a="1"/>
  <c r="AJ72" i="18" s="1"/>
  <c r="AK72" i="18" a="1"/>
  <c r="AK72" i="18" s="1"/>
  <c r="AL72" i="18" a="1"/>
  <c r="AL72" i="18" s="1"/>
  <c r="AD73" i="18"/>
  <c r="AE73" i="18" a="1"/>
  <c r="AE73" i="18" s="1"/>
  <c r="AJ73" i="18" a="1"/>
  <c r="AJ73" i="18" s="1"/>
  <c r="AK73" i="18" a="1"/>
  <c r="AK73" i="18" s="1"/>
  <c r="AL73" i="18" a="1"/>
  <c r="AL73" i="18" s="1"/>
  <c r="AD74" i="18"/>
  <c r="AE74" i="18" a="1"/>
  <c r="AE74" i="18" s="1"/>
  <c r="AJ74" i="18" a="1"/>
  <c r="AJ74" i="18" s="1"/>
  <c r="AK74" i="18" a="1"/>
  <c r="AK74" i="18" s="1"/>
  <c r="AL74" i="18" a="1"/>
  <c r="AL74" i="18" s="1"/>
  <c r="AD75" i="18"/>
  <c r="AE75" i="18" a="1"/>
  <c r="AE75" i="18" s="1"/>
  <c r="AJ75" i="18" a="1"/>
  <c r="AJ75" i="18" s="1"/>
  <c r="AK75" i="18" a="1"/>
  <c r="AK75" i="18" s="1"/>
  <c r="AL75" i="18" a="1"/>
  <c r="AL75" i="18" s="1"/>
  <c r="AD76" i="18"/>
  <c r="AE76" i="18" a="1"/>
  <c r="AE76" i="18" s="1"/>
  <c r="AJ76" i="18" a="1"/>
  <c r="AJ76" i="18" s="1"/>
  <c r="AK76" i="18" a="1"/>
  <c r="AK76" i="18" s="1"/>
  <c r="AL76" i="18" a="1"/>
  <c r="AL76" i="18" s="1"/>
  <c r="AD77" i="18"/>
  <c r="AE77" i="18" a="1"/>
  <c r="AE77" i="18" s="1"/>
  <c r="AJ77" i="18" a="1"/>
  <c r="AJ77" i="18" s="1"/>
  <c r="AK77" i="18" a="1"/>
  <c r="AK77" i="18" s="1"/>
  <c r="AL77" i="18" a="1"/>
  <c r="AL77" i="18" s="1"/>
  <c r="AD78" i="18"/>
  <c r="AE78" i="18" a="1"/>
  <c r="AE78" i="18" s="1"/>
  <c r="AJ78" i="18" a="1"/>
  <c r="AJ78" i="18" s="1"/>
  <c r="AK78" i="18" a="1"/>
  <c r="AK78" i="18" s="1"/>
  <c r="AL78" i="18" a="1"/>
  <c r="AL78" i="18" s="1"/>
  <c r="AD79" i="18"/>
  <c r="AE79" i="18" a="1"/>
  <c r="AE79" i="18" s="1"/>
  <c r="AJ79" i="18" a="1"/>
  <c r="AJ79" i="18" s="1"/>
  <c r="AK79" i="18" a="1"/>
  <c r="AK79" i="18" s="1"/>
  <c r="AL79" i="18" a="1"/>
  <c r="AL79" i="18" s="1"/>
  <c r="AD80" i="18"/>
  <c r="AE80" i="18" a="1"/>
  <c r="AE80" i="18" s="1"/>
  <c r="AJ80" i="18" a="1"/>
  <c r="AJ80" i="18" s="1"/>
  <c r="AK80" i="18" a="1"/>
  <c r="AK80" i="18" s="1"/>
  <c r="AL80" i="18" a="1"/>
  <c r="AL80" i="18" s="1"/>
  <c r="AD81" i="18"/>
  <c r="AE81" i="18" a="1"/>
  <c r="AE81" i="18" s="1"/>
  <c r="AJ81" i="18" a="1"/>
  <c r="AJ81" i="18" s="1"/>
  <c r="AK81" i="18" a="1"/>
  <c r="AK81" i="18" s="1"/>
  <c r="AL81" i="18" a="1"/>
  <c r="AL81" i="18" s="1"/>
  <c r="AD82" i="18"/>
  <c r="AE82" i="18" a="1"/>
  <c r="AE82" i="18" s="1"/>
  <c r="AJ82" i="18" a="1"/>
  <c r="AJ82" i="18" s="1"/>
  <c r="AK82" i="18" a="1"/>
  <c r="AK82" i="18" s="1"/>
  <c r="AL82" i="18" a="1"/>
  <c r="AL82" i="18" s="1"/>
  <c r="AD83" i="18"/>
  <c r="AE83" i="18" a="1"/>
  <c r="AE83" i="18" s="1"/>
  <c r="AJ83" i="18" a="1"/>
  <c r="AJ83" i="18" s="1"/>
  <c r="AK83" i="18" a="1"/>
  <c r="AK83" i="18" s="1"/>
  <c r="AL83" i="18" a="1"/>
  <c r="AL83" i="18" s="1"/>
  <c r="AD84" i="18"/>
  <c r="AE84" i="18" a="1"/>
  <c r="AE84" i="18" s="1"/>
  <c r="AJ84" i="18" a="1"/>
  <c r="AJ84" i="18" s="1"/>
  <c r="AK84" i="18" a="1"/>
  <c r="AK84" i="18" s="1"/>
  <c r="AL84" i="18" a="1"/>
  <c r="AL84" i="18" s="1"/>
  <c r="AD85" i="18"/>
  <c r="AE85" i="18" a="1"/>
  <c r="AE85" i="18" s="1"/>
  <c r="AJ85" i="18" a="1"/>
  <c r="AJ85" i="18" s="1"/>
  <c r="AK85" i="18" a="1"/>
  <c r="AK85" i="18" s="1"/>
  <c r="AL85" i="18" a="1"/>
  <c r="AL85" i="18" s="1"/>
  <c r="AD86" i="18"/>
  <c r="AE86" i="18" a="1"/>
  <c r="AE86" i="18" s="1"/>
  <c r="AJ86" i="18" a="1"/>
  <c r="AJ86" i="18" s="1"/>
  <c r="AK86" i="18" a="1"/>
  <c r="AK86" i="18" s="1"/>
  <c r="AL86" i="18" a="1"/>
  <c r="AL86" i="18" s="1"/>
  <c r="AD87" i="18"/>
  <c r="AE87" i="18" a="1"/>
  <c r="AE87" i="18" s="1"/>
  <c r="AJ87" i="18" a="1"/>
  <c r="AJ87" i="18" s="1"/>
  <c r="AK87" i="18" a="1"/>
  <c r="AK87" i="18" s="1"/>
  <c r="AL87" i="18" a="1"/>
  <c r="AL87" i="18" s="1"/>
  <c r="AD88" i="18"/>
  <c r="AE88" i="18" a="1"/>
  <c r="AE88" i="18" s="1"/>
  <c r="AJ88" i="18" a="1"/>
  <c r="AJ88" i="18" s="1"/>
  <c r="AK88" i="18" a="1"/>
  <c r="AK88" i="18" s="1"/>
  <c r="AL88" i="18" a="1"/>
  <c r="AL88" i="18" s="1"/>
  <c r="AD89" i="18"/>
  <c r="AE89" i="18" a="1"/>
  <c r="AE89" i="18" s="1"/>
  <c r="AJ89" i="18" a="1"/>
  <c r="AJ89" i="18" s="1"/>
  <c r="AK89" i="18" a="1"/>
  <c r="AK89" i="18" s="1"/>
  <c r="AL89" i="18" a="1"/>
  <c r="AL89" i="18" s="1"/>
  <c r="AD90" i="18"/>
  <c r="AE90" i="18" a="1"/>
  <c r="AE90" i="18" s="1"/>
  <c r="AJ90" i="18" a="1"/>
  <c r="AJ90" i="18" s="1"/>
  <c r="AK90" i="18" a="1"/>
  <c r="AK90" i="18" s="1"/>
  <c r="AL90" i="18" a="1"/>
  <c r="AL90" i="18" s="1"/>
  <c r="AD91" i="18"/>
  <c r="AE91" i="18" a="1"/>
  <c r="AE91" i="18" s="1"/>
  <c r="AJ91" i="18" a="1"/>
  <c r="AJ91" i="18" s="1"/>
  <c r="AK91" i="18" a="1"/>
  <c r="AK91" i="18" s="1"/>
  <c r="AL91" i="18" a="1"/>
  <c r="AL91" i="18" s="1"/>
  <c r="AD92" i="18"/>
  <c r="AE92" i="18" a="1"/>
  <c r="AE92" i="18" s="1"/>
  <c r="AJ92" i="18" a="1"/>
  <c r="AJ92" i="18" s="1"/>
  <c r="AK92" i="18" a="1"/>
  <c r="AK92" i="18" s="1"/>
  <c r="AL92" i="18" a="1"/>
  <c r="AL92" i="18" s="1"/>
  <c r="AD93" i="18"/>
  <c r="AE93" i="18" a="1"/>
  <c r="AE93" i="18" s="1"/>
  <c r="AJ93" i="18" a="1"/>
  <c r="AJ93" i="18" s="1"/>
  <c r="AK93" i="18" a="1"/>
  <c r="AK93" i="18" s="1"/>
  <c r="AL93" i="18" a="1"/>
  <c r="AL93" i="18" s="1"/>
  <c r="AD94" i="18"/>
  <c r="AE94" i="18" a="1"/>
  <c r="AE94" i="18" s="1"/>
  <c r="AJ94" i="18" a="1"/>
  <c r="AJ94" i="18" s="1"/>
  <c r="AK94" i="18" a="1"/>
  <c r="AK94" i="18" s="1"/>
  <c r="AL94" i="18" a="1"/>
  <c r="AL94" i="18" s="1"/>
  <c r="AD95" i="18"/>
  <c r="AE95" i="18" a="1"/>
  <c r="AE95" i="18" s="1"/>
  <c r="AJ95" i="18" a="1"/>
  <c r="AJ95" i="18" s="1"/>
  <c r="AK95" i="18" a="1"/>
  <c r="AK95" i="18" s="1"/>
  <c r="AL95" i="18" a="1"/>
  <c r="AL95" i="18" s="1"/>
  <c r="AD96" i="18"/>
  <c r="AE96" i="18" a="1"/>
  <c r="AE96" i="18" s="1"/>
  <c r="AJ96" i="18" a="1"/>
  <c r="AJ96" i="18" s="1"/>
  <c r="AK96" i="18" a="1"/>
  <c r="AK96" i="18" s="1"/>
  <c r="AL96" i="18" a="1"/>
  <c r="AL96" i="18" s="1"/>
  <c r="AD97" i="18"/>
  <c r="AE97" i="18" a="1"/>
  <c r="AE97" i="18" s="1"/>
  <c r="AJ97" i="18" a="1"/>
  <c r="AJ97" i="18" s="1"/>
  <c r="AK97" i="18" a="1"/>
  <c r="AK97" i="18" s="1"/>
  <c r="AL97" i="18" a="1"/>
  <c r="AL97" i="18" s="1"/>
  <c r="AD98" i="18"/>
  <c r="AE98" i="18" a="1"/>
  <c r="AE98" i="18" s="1"/>
  <c r="AJ98" i="18" a="1"/>
  <c r="AJ98" i="18" s="1"/>
  <c r="AK98" i="18" a="1"/>
  <c r="AK98" i="18" s="1"/>
  <c r="AL98" i="18" a="1"/>
  <c r="AL98" i="18" s="1"/>
  <c r="AD99" i="18"/>
  <c r="AE99" i="18" a="1"/>
  <c r="AE99" i="18" s="1"/>
  <c r="AJ99" i="18" a="1"/>
  <c r="AJ99" i="18" s="1"/>
  <c r="AK99" i="18" a="1"/>
  <c r="AK99" i="18" s="1"/>
  <c r="AL99" i="18" a="1"/>
  <c r="AL99" i="18" s="1"/>
  <c r="AD100" i="18"/>
  <c r="AE100" i="18" a="1"/>
  <c r="AE100" i="18" s="1"/>
  <c r="AJ100" i="18" a="1"/>
  <c r="AJ100" i="18" s="1"/>
  <c r="AK100" i="18" a="1"/>
  <c r="AK100" i="18" s="1"/>
  <c r="AL100" i="18" a="1"/>
  <c r="AL100" i="18" s="1"/>
  <c r="AD101" i="18"/>
  <c r="AE101" i="18" a="1"/>
  <c r="AE101" i="18" s="1"/>
  <c r="AJ101" i="18" a="1"/>
  <c r="AJ101" i="18" s="1"/>
  <c r="AK101" i="18" a="1"/>
  <c r="AK101" i="18" s="1"/>
  <c r="AL101" i="18" a="1"/>
  <c r="AL101" i="18" s="1"/>
  <c r="AD102" i="18"/>
  <c r="AE102" i="18" a="1"/>
  <c r="AE102" i="18" s="1"/>
  <c r="AJ102" i="18" a="1"/>
  <c r="AJ102" i="18" s="1"/>
  <c r="AK102" i="18" a="1"/>
  <c r="AK102" i="18" s="1"/>
  <c r="AL102" i="18" a="1"/>
  <c r="AL102" i="18" s="1"/>
  <c r="AD103" i="18"/>
  <c r="AE103" i="18" a="1"/>
  <c r="AE103" i="18" s="1"/>
  <c r="AJ103" i="18" a="1"/>
  <c r="AJ103" i="18" s="1"/>
  <c r="AK103" i="18" a="1"/>
  <c r="AK103" i="18" s="1"/>
  <c r="AL103" i="18" a="1"/>
  <c r="AL103" i="18" s="1"/>
  <c r="AD104" i="18"/>
  <c r="AE104" i="18" a="1"/>
  <c r="AE104" i="18" s="1"/>
  <c r="AJ104" i="18" a="1"/>
  <c r="AJ104" i="18" s="1"/>
  <c r="AK104" i="18" a="1"/>
  <c r="AK104" i="18" s="1"/>
  <c r="AL104" i="18" a="1"/>
  <c r="AL104" i="18" s="1"/>
  <c r="AD105" i="18"/>
  <c r="AE105" i="18" a="1"/>
  <c r="AE105" i="18" s="1"/>
  <c r="AJ105" i="18" a="1"/>
  <c r="AJ105" i="18" s="1"/>
  <c r="AK105" i="18" a="1"/>
  <c r="AK105" i="18" s="1"/>
  <c r="AL105" i="18" a="1"/>
  <c r="AL105" i="18" s="1"/>
  <c r="AD106" i="18"/>
  <c r="AE106" i="18" a="1"/>
  <c r="AE106" i="18" s="1"/>
  <c r="AJ106" i="18" a="1"/>
  <c r="AJ106" i="18" s="1"/>
  <c r="AK106" i="18" a="1"/>
  <c r="AK106" i="18" s="1"/>
  <c r="AL106" i="18" a="1"/>
  <c r="AL106" i="18" s="1"/>
  <c r="AD107" i="18"/>
  <c r="AE107" i="18" a="1"/>
  <c r="AE107" i="18" s="1"/>
  <c r="AJ107" i="18" a="1"/>
  <c r="AJ107" i="18" s="1"/>
  <c r="AK107" i="18" a="1"/>
  <c r="AK107" i="18" s="1"/>
  <c r="AL107" i="18" a="1"/>
  <c r="AL107" i="18" s="1"/>
  <c r="AD108" i="18"/>
  <c r="AE108" i="18" a="1"/>
  <c r="AE108" i="18" s="1"/>
  <c r="AJ108" i="18" a="1"/>
  <c r="AJ108" i="18" s="1"/>
  <c r="AK108" i="18" a="1"/>
  <c r="AK108" i="18" s="1"/>
  <c r="AL108" i="18" a="1"/>
  <c r="AL108" i="18" s="1"/>
  <c r="AD109" i="18"/>
  <c r="AE109" i="18" a="1"/>
  <c r="AE109" i="18" s="1"/>
  <c r="AJ109" i="18" a="1"/>
  <c r="AJ109" i="18" s="1"/>
  <c r="AK109" i="18" a="1"/>
  <c r="AK109" i="18" s="1"/>
  <c r="AL109" i="18" a="1"/>
  <c r="AL109" i="18" s="1"/>
  <c r="AD110" i="18"/>
  <c r="AE110" i="18" a="1"/>
  <c r="AE110" i="18" s="1"/>
  <c r="AJ110" i="18" a="1"/>
  <c r="AJ110" i="18" s="1"/>
  <c r="AK110" i="18" a="1"/>
  <c r="AK110" i="18" s="1"/>
  <c r="AL110" i="18" a="1"/>
  <c r="AL110" i="18" s="1"/>
  <c r="AD111" i="18"/>
  <c r="AE111" i="18" a="1"/>
  <c r="AE111" i="18" s="1"/>
  <c r="AJ111" i="18" a="1"/>
  <c r="AJ111" i="18" s="1"/>
  <c r="AK111" i="18" a="1"/>
  <c r="AK111" i="18" s="1"/>
  <c r="AL111" i="18" a="1"/>
  <c r="AL111" i="18" s="1"/>
  <c r="AD112" i="18"/>
  <c r="AE112" i="18" a="1"/>
  <c r="AE112" i="18" s="1"/>
  <c r="AJ112" i="18" a="1"/>
  <c r="AJ112" i="18" s="1"/>
  <c r="AK112" i="18" a="1"/>
  <c r="AK112" i="18" s="1"/>
  <c r="AL112" i="18" a="1"/>
  <c r="AL112" i="18" s="1"/>
  <c r="AD113" i="18"/>
  <c r="AE113" i="18" a="1"/>
  <c r="AE113" i="18" s="1"/>
  <c r="AJ113" i="18" a="1"/>
  <c r="AJ113" i="18" s="1"/>
  <c r="AK113" i="18" a="1"/>
  <c r="AK113" i="18" s="1"/>
  <c r="AL113" i="18" a="1"/>
  <c r="AL113" i="18" s="1"/>
  <c r="AD114" i="18"/>
  <c r="AE114" i="18" a="1"/>
  <c r="AE114" i="18" s="1"/>
  <c r="AJ114" i="18" a="1"/>
  <c r="AJ114" i="18" s="1"/>
  <c r="AK114" i="18" a="1"/>
  <c r="AK114" i="18" s="1"/>
  <c r="AL114" i="18" a="1"/>
  <c r="AL114" i="18" s="1"/>
  <c r="AD115" i="18"/>
  <c r="AE115" i="18" a="1"/>
  <c r="AE115" i="18" s="1"/>
  <c r="AJ115" i="18" a="1"/>
  <c r="AJ115" i="18" s="1"/>
  <c r="AK115" i="18" a="1"/>
  <c r="AK115" i="18" s="1"/>
  <c r="AL115" i="18" a="1"/>
  <c r="AL115" i="18" s="1"/>
  <c r="AD116" i="18"/>
  <c r="AE116" i="18" a="1"/>
  <c r="AE116" i="18" s="1"/>
  <c r="AJ116" i="18" a="1"/>
  <c r="AJ116" i="18" s="1"/>
  <c r="AK116" i="18" a="1"/>
  <c r="AK116" i="18" s="1"/>
  <c r="AL116" i="18" a="1"/>
  <c r="AL116" i="18" s="1"/>
  <c r="AD117" i="18"/>
  <c r="AE117" i="18" a="1"/>
  <c r="AE117" i="18" s="1"/>
  <c r="AJ117" i="18" a="1"/>
  <c r="AJ117" i="18" s="1"/>
  <c r="AK117" i="18" a="1"/>
  <c r="AK117" i="18" s="1"/>
  <c r="AL117" i="18" a="1"/>
  <c r="AL117" i="18" s="1"/>
  <c r="AD118" i="18"/>
  <c r="AE118" i="18" a="1"/>
  <c r="AE118" i="18" s="1"/>
  <c r="AJ118" i="18" a="1"/>
  <c r="AJ118" i="18" s="1"/>
  <c r="AK118" i="18" a="1"/>
  <c r="AK118" i="18" s="1"/>
  <c r="AL118" i="18" a="1"/>
  <c r="AL118" i="18" s="1"/>
  <c r="AD119" i="18"/>
  <c r="AE119" i="18" a="1"/>
  <c r="AE119" i="18" s="1"/>
  <c r="AJ119" i="18" a="1"/>
  <c r="AJ119" i="18" s="1"/>
  <c r="AK119" i="18" a="1"/>
  <c r="AK119" i="18" s="1"/>
  <c r="AL119" i="18" a="1"/>
  <c r="AL119" i="18" s="1"/>
  <c r="AD120" i="18"/>
  <c r="AE120" i="18" a="1"/>
  <c r="AE120" i="18" s="1"/>
  <c r="AJ120" i="18" a="1"/>
  <c r="AJ120" i="18" s="1"/>
  <c r="AK120" i="18" a="1"/>
  <c r="AK120" i="18" s="1"/>
  <c r="AL120" i="18" a="1"/>
  <c r="AL120" i="18" s="1"/>
  <c r="AD121" i="18"/>
  <c r="AE121" i="18" a="1"/>
  <c r="AE121" i="18" s="1"/>
  <c r="AJ121" i="18" a="1"/>
  <c r="AJ121" i="18" s="1"/>
  <c r="AK121" i="18" a="1"/>
  <c r="AK121" i="18" s="1"/>
  <c r="AL121" i="18" a="1"/>
  <c r="AL121" i="18" s="1"/>
  <c r="AD122" i="18"/>
  <c r="AE122" i="18" a="1"/>
  <c r="AE122" i="18" s="1"/>
  <c r="AJ122" i="18" a="1"/>
  <c r="AJ122" i="18" s="1"/>
  <c r="AK122" i="18" a="1"/>
  <c r="AK122" i="18" s="1"/>
  <c r="AL122" i="18" a="1"/>
  <c r="AL122" i="18" s="1"/>
  <c r="AD123" i="18"/>
  <c r="AE123" i="18" a="1"/>
  <c r="AE123" i="18" s="1"/>
  <c r="AJ123" i="18" a="1"/>
  <c r="AJ123" i="18" s="1"/>
  <c r="AK123" i="18" a="1"/>
  <c r="AK123" i="18" s="1"/>
  <c r="AL123" i="18" a="1"/>
  <c r="AL123" i="18" s="1"/>
  <c r="AD124" i="18"/>
  <c r="AE124" i="18" a="1"/>
  <c r="AE124" i="18" s="1"/>
  <c r="AJ124" i="18" a="1"/>
  <c r="AJ124" i="18" s="1"/>
  <c r="AK124" i="18" a="1"/>
  <c r="AK124" i="18" s="1"/>
  <c r="AL124" i="18" a="1"/>
  <c r="AL124" i="18" s="1"/>
  <c r="AD125" i="18"/>
  <c r="AE125" i="18" a="1"/>
  <c r="AE125" i="18" s="1"/>
  <c r="AJ125" i="18" a="1"/>
  <c r="AJ125" i="18" s="1"/>
  <c r="AK125" i="18" a="1"/>
  <c r="AK125" i="18" s="1"/>
  <c r="AL125" i="18" a="1"/>
  <c r="AL125" i="18" s="1"/>
  <c r="AD126" i="18"/>
  <c r="AE126" i="18" a="1"/>
  <c r="AE126" i="18" s="1"/>
  <c r="AJ126" i="18" a="1"/>
  <c r="AJ126" i="18" s="1"/>
  <c r="AK126" i="18" a="1"/>
  <c r="AK126" i="18" s="1"/>
  <c r="AL126" i="18" a="1"/>
  <c r="AL126" i="18" s="1"/>
  <c r="AD127" i="18"/>
  <c r="AE127" i="18" a="1"/>
  <c r="AE127" i="18" s="1"/>
  <c r="AJ127" i="18" a="1"/>
  <c r="AJ127" i="18" s="1"/>
  <c r="AK127" i="18" a="1"/>
  <c r="AK127" i="18" s="1"/>
  <c r="AL127" i="18" a="1"/>
  <c r="AL127" i="18" s="1"/>
  <c r="AD128" i="18"/>
  <c r="AE128" i="18" a="1"/>
  <c r="AE128" i="18" s="1"/>
  <c r="AJ128" i="18" a="1"/>
  <c r="AJ128" i="18" s="1"/>
  <c r="AK128" i="18" a="1"/>
  <c r="AK128" i="18" s="1"/>
  <c r="AL128" i="18" a="1"/>
  <c r="AL128" i="18" s="1"/>
  <c r="AD129" i="18"/>
  <c r="AE129" i="18" a="1"/>
  <c r="AE129" i="18" s="1"/>
  <c r="AJ129" i="18" a="1"/>
  <c r="AJ129" i="18" s="1"/>
  <c r="AK129" i="18" a="1"/>
  <c r="AK129" i="18" s="1"/>
  <c r="AL129" i="18" a="1"/>
  <c r="AL129" i="18" s="1"/>
  <c r="AD130" i="18"/>
  <c r="AE130" i="18" a="1"/>
  <c r="AE130" i="18" s="1"/>
  <c r="AJ130" i="18" a="1"/>
  <c r="AJ130" i="18" s="1"/>
  <c r="AK130" i="18" a="1"/>
  <c r="AK130" i="18" s="1"/>
  <c r="AL130" i="18" a="1"/>
  <c r="AL130" i="18" s="1"/>
  <c r="AD131" i="18"/>
  <c r="AE131" i="18" a="1"/>
  <c r="AE131" i="18" s="1"/>
  <c r="AJ131" i="18" a="1"/>
  <c r="AJ131" i="18" s="1"/>
  <c r="AK131" i="18" a="1"/>
  <c r="AK131" i="18" s="1"/>
  <c r="AL131" i="18" a="1"/>
  <c r="AL131" i="18" s="1"/>
  <c r="AD132" i="18"/>
  <c r="AE132" i="18" a="1"/>
  <c r="AE132" i="18" s="1"/>
  <c r="AJ132" i="18" a="1"/>
  <c r="AJ132" i="18" s="1"/>
  <c r="AK132" i="18" a="1"/>
  <c r="AK132" i="18" s="1"/>
  <c r="AL132" i="18" a="1"/>
  <c r="AL132" i="18" s="1"/>
  <c r="AD133" i="18"/>
  <c r="AE133" i="18" a="1"/>
  <c r="AE133" i="18" s="1"/>
  <c r="AJ133" i="18" a="1"/>
  <c r="AJ133" i="18" s="1"/>
  <c r="AK133" i="18" a="1"/>
  <c r="AK133" i="18" s="1"/>
  <c r="AL133" i="18" a="1"/>
  <c r="AL133" i="18" s="1"/>
  <c r="AD134" i="18"/>
  <c r="AE134" i="18" a="1"/>
  <c r="AE134" i="18" s="1"/>
  <c r="AJ134" i="18" a="1"/>
  <c r="AJ134" i="18" s="1"/>
  <c r="AK134" i="18" a="1"/>
  <c r="AK134" i="18" s="1"/>
  <c r="AL134" i="18" a="1"/>
  <c r="AL134" i="18" s="1"/>
  <c r="AD135" i="18"/>
  <c r="AE135" i="18" a="1"/>
  <c r="AE135" i="18" s="1"/>
  <c r="AJ135" i="18" a="1"/>
  <c r="AJ135" i="18" s="1"/>
  <c r="AK135" i="18" a="1"/>
  <c r="AK135" i="18" s="1"/>
  <c r="AL135" i="18" a="1"/>
  <c r="AL135" i="18" s="1"/>
  <c r="AD136" i="18"/>
  <c r="AE136" i="18" a="1"/>
  <c r="AE136" i="18" s="1"/>
  <c r="AJ136" i="18" a="1"/>
  <c r="AJ136" i="18" s="1"/>
  <c r="AK136" i="18" a="1"/>
  <c r="AK136" i="18" s="1"/>
  <c r="AL136" i="18" a="1"/>
  <c r="AL136" i="18" s="1"/>
  <c r="AD137" i="18"/>
  <c r="AE137" i="18" a="1"/>
  <c r="AE137" i="18" s="1"/>
  <c r="AJ137" i="18" a="1"/>
  <c r="AJ137" i="18" s="1"/>
  <c r="AK137" i="18" a="1"/>
  <c r="AK137" i="18" s="1"/>
  <c r="AL137" i="18" a="1"/>
  <c r="AL137" i="18" s="1"/>
  <c r="AD138" i="18"/>
  <c r="AE138" i="18" a="1"/>
  <c r="AE138" i="18" s="1"/>
  <c r="AJ138" i="18" a="1"/>
  <c r="AJ138" i="18" s="1"/>
  <c r="AK138" i="18" a="1"/>
  <c r="AK138" i="18" s="1"/>
  <c r="AL138" i="18" a="1"/>
  <c r="AL138" i="18" s="1"/>
  <c r="AD139" i="18"/>
  <c r="AE139" i="18" a="1"/>
  <c r="AE139" i="18" s="1"/>
  <c r="AJ139" i="18" a="1"/>
  <c r="AJ139" i="18" s="1"/>
  <c r="AK139" i="18" a="1"/>
  <c r="AK139" i="18" s="1"/>
  <c r="AL139" i="18" a="1"/>
  <c r="AL139" i="18" s="1"/>
  <c r="AD140" i="18"/>
  <c r="AE140" i="18" a="1"/>
  <c r="AE140" i="18" s="1"/>
  <c r="AJ140" i="18" a="1"/>
  <c r="AJ140" i="18" s="1"/>
  <c r="AK140" i="18" a="1"/>
  <c r="AK140" i="18" s="1"/>
  <c r="AL140" i="18" a="1"/>
  <c r="AL140" i="18" s="1"/>
  <c r="AD141" i="18"/>
  <c r="AE141" i="18" a="1"/>
  <c r="AE141" i="18" s="1"/>
  <c r="AJ141" i="18" a="1"/>
  <c r="AJ141" i="18" s="1"/>
  <c r="AK141" i="18" a="1"/>
  <c r="AK141" i="18" s="1"/>
  <c r="AL141" i="18" a="1"/>
  <c r="AL141" i="18" s="1"/>
  <c r="AD142" i="18"/>
  <c r="AE142" i="18" a="1"/>
  <c r="AE142" i="18" s="1"/>
  <c r="AJ142" i="18" a="1"/>
  <c r="AJ142" i="18" s="1"/>
  <c r="AK142" i="18" a="1"/>
  <c r="AK142" i="18" s="1"/>
  <c r="AL142" i="18" a="1"/>
  <c r="AL142" i="18" s="1"/>
  <c r="AD143" i="18"/>
  <c r="AE143" i="18" a="1"/>
  <c r="AE143" i="18" s="1"/>
  <c r="AJ143" i="18" a="1"/>
  <c r="AJ143" i="18" s="1"/>
  <c r="AK143" i="18" a="1"/>
  <c r="AK143" i="18" s="1"/>
  <c r="AL143" i="18" a="1"/>
  <c r="AL143" i="18" s="1"/>
  <c r="AD144" i="18"/>
  <c r="AE144" i="18" a="1"/>
  <c r="AE144" i="18" s="1"/>
  <c r="AJ144" i="18" a="1"/>
  <c r="AJ144" i="18" s="1"/>
  <c r="AK144" i="18" a="1"/>
  <c r="AK144" i="18" s="1"/>
  <c r="AL144" i="18" a="1"/>
  <c r="AL144" i="18" s="1"/>
  <c r="AD145" i="18"/>
  <c r="AE145" i="18" a="1"/>
  <c r="AE145" i="18" s="1"/>
  <c r="AJ145" i="18" a="1"/>
  <c r="AJ145" i="18" s="1"/>
  <c r="AK145" i="18" a="1"/>
  <c r="AK145" i="18" s="1"/>
  <c r="AL145" i="18" a="1"/>
  <c r="AL145" i="18" s="1"/>
  <c r="AD146" i="18"/>
  <c r="AE146" i="18" a="1"/>
  <c r="AE146" i="18" s="1"/>
  <c r="AJ146" i="18" a="1"/>
  <c r="AJ146" i="18" s="1"/>
  <c r="AK146" i="18" a="1"/>
  <c r="AK146" i="18" s="1"/>
  <c r="AL146" i="18" a="1"/>
  <c r="AL146" i="18" s="1"/>
  <c r="AD147" i="18"/>
  <c r="AE147" i="18" a="1"/>
  <c r="AE147" i="18" s="1"/>
  <c r="AJ147" i="18" a="1"/>
  <c r="AJ147" i="18" s="1"/>
  <c r="AK147" i="18" a="1"/>
  <c r="AK147" i="18" s="1"/>
  <c r="AL147" i="18" a="1"/>
  <c r="AL147" i="18" s="1"/>
  <c r="AD148" i="18"/>
  <c r="AE148" i="18" a="1"/>
  <c r="AE148" i="18" s="1"/>
  <c r="AJ148" i="18" a="1"/>
  <c r="AJ148" i="18" s="1"/>
  <c r="AK148" i="18" a="1"/>
  <c r="AK148" i="18" s="1"/>
  <c r="AL148" i="18" a="1"/>
  <c r="AL148" i="18" s="1"/>
  <c r="AD149" i="18"/>
  <c r="AE149" i="18" a="1"/>
  <c r="AE149" i="18" s="1"/>
  <c r="AJ149" i="18" a="1"/>
  <c r="AJ149" i="18" s="1"/>
  <c r="AK149" i="18" a="1"/>
  <c r="AK149" i="18" s="1"/>
  <c r="AL149" i="18" a="1"/>
  <c r="AL149" i="18" s="1"/>
  <c r="AD150" i="18"/>
  <c r="AE150" i="18" a="1"/>
  <c r="AE150" i="18" s="1"/>
  <c r="AJ150" i="18" a="1"/>
  <c r="AJ150" i="18" s="1"/>
  <c r="AK150" i="18" a="1"/>
  <c r="AK150" i="18" s="1"/>
  <c r="AL150" i="18" a="1"/>
  <c r="AL150" i="18" s="1"/>
  <c r="AD151" i="18"/>
  <c r="AE151" i="18" a="1"/>
  <c r="AE151" i="18" s="1"/>
  <c r="AJ151" i="18" a="1"/>
  <c r="AJ151" i="18" s="1"/>
  <c r="AK151" i="18" a="1"/>
  <c r="AK151" i="18" s="1"/>
  <c r="AL151" i="18" a="1"/>
  <c r="AL151" i="18" s="1"/>
  <c r="AD152" i="18"/>
  <c r="AE152" i="18" a="1"/>
  <c r="AE152" i="18" s="1"/>
  <c r="AJ152" i="18" a="1"/>
  <c r="AJ152" i="18" s="1"/>
  <c r="AK152" i="18" a="1"/>
  <c r="AK152" i="18" s="1"/>
  <c r="AL152" i="18" a="1"/>
  <c r="AL152" i="18" s="1"/>
  <c r="AD153" i="18"/>
  <c r="AE153" i="18" a="1"/>
  <c r="AE153" i="18" s="1"/>
  <c r="AJ153" i="18" a="1"/>
  <c r="AJ153" i="18" s="1"/>
  <c r="AK153" i="18" a="1"/>
  <c r="AK153" i="18" s="1"/>
  <c r="AL153" i="18" a="1"/>
  <c r="AL153" i="18" s="1"/>
  <c r="AD154" i="18"/>
  <c r="AE154" i="18" a="1"/>
  <c r="AE154" i="18" s="1"/>
  <c r="AJ154" i="18" a="1"/>
  <c r="AJ154" i="18" s="1"/>
  <c r="AK154" i="18" a="1"/>
  <c r="AK154" i="18" s="1"/>
  <c r="AL154" i="18" a="1"/>
  <c r="AL154" i="18" s="1"/>
  <c r="AD155" i="18"/>
  <c r="AE155" i="18" a="1"/>
  <c r="AE155" i="18" s="1"/>
  <c r="AJ155" i="18" a="1"/>
  <c r="AJ155" i="18" s="1"/>
  <c r="AK155" i="18" a="1"/>
  <c r="AK155" i="18" s="1"/>
  <c r="AL155" i="18" a="1"/>
  <c r="AL155" i="18" s="1"/>
  <c r="AD156" i="18"/>
  <c r="AE156" i="18" a="1"/>
  <c r="AE156" i="18" s="1"/>
  <c r="AJ156" i="18" a="1"/>
  <c r="AJ156" i="18" s="1"/>
  <c r="AK156" i="18" a="1"/>
  <c r="AK156" i="18" s="1"/>
  <c r="AL156" i="18" a="1"/>
  <c r="AL156" i="18" s="1"/>
  <c r="AD157" i="18"/>
  <c r="AE157" i="18" a="1"/>
  <c r="AE157" i="18" s="1"/>
  <c r="AJ157" i="18" a="1"/>
  <c r="AJ157" i="18" s="1"/>
  <c r="AK157" i="18" a="1"/>
  <c r="AK157" i="18" s="1"/>
  <c r="AL157" i="18" a="1"/>
  <c r="AL157" i="18" s="1"/>
  <c r="AD158" i="18"/>
  <c r="AE158" i="18" a="1"/>
  <c r="AE158" i="18" s="1"/>
  <c r="AJ158" i="18" a="1"/>
  <c r="AJ158" i="18" s="1"/>
  <c r="AK158" i="18" a="1"/>
  <c r="AK158" i="18" s="1"/>
  <c r="AL158" i="18" a="1"/>
  <c r="AL158" i="18" s="1"/>
  <c r="AD159" i="18"/>
  <c r="AE159" i="18" a="1"/>
  <c r="AE159" i="18" s="1"/>
  <c r="AJ159" i="18" a="1"/>
  <c r="AJ159" i="18" s="1"/>
  <c r="AK159" i="18" a="1"/>
  <c r="AK159" i="18" s="1"/>
  <c r="AL159" i="18" a="1"/>
  <c r="AL159" i="18" s="1"/>
  <c r="AD160" i="18"/>
  <c r="AE160" i="18" a="1"/>
  <c r="AE160" i="18" s="1"/>
  <c r="AJ160" i="18" a="1"/>
  <c r="AJ160" i="18" s="1"/>
  <c r="AK160" i="18" a="1"/>
  <c r="AK160" i="18" s="1"/>
  <c r="AL160" i="18" a="1"/>
  <c r="AL160" i="18" s="1"/>
  <c r="AD161" i="18"/>
  <c r="AE161" i="18" a="1"/>
  <c r="AE161" i="18" s="1"/>
  <c r="AJ161" i="18" a="1"/>
  <c r="AJ161" i="18" s="1"/>
  <c r="AK161" i="18" a="1"/>
  <c r="AK161" i="18" s="1"/>
  <c r="AL161" i="18" a="1"/>
  <c r="AL161" i="18" s="1"/>
  <c r="AD162" i="18"/>
  <c r="AE162" i="18" a="1"/>
  <c r="AE162" i="18" s="1"/>
  <c r="AJ162" i="18" a="1"/>
  <c r="AJ162" i="18" s="1"/>
  <c r="AK162" i="18" a="1"/>
  <c r="AK162" i="18" s="1"/>
  <c r="AL162" i="18" a="1"/>
  <c r="AL162" i="18" s="1"/>
  <c r="AD163" i="18"/>
  <c r="AE163" i="18" a="1"/>
  <c r="AE163" i="18" s="1"/>
  <c r="AJ163" i="18" a="1"/>
  <c r="AJ163" i="18" s="1"/>
  <c r="AK163" i="18" a="1"/>
  <c r="AK163" i="18" s="1"/>
  <c r="AL163" i="18" a="1"/>
  <c r="AL163" i="18" s="1"/>
  <c r="AD164" i="18"/>
  <c r="AE164" i="18" a="1"/>
  <c r="AE164" i="18" s="1"/>
  <c r="AJ164" i="18" a="1"/>
  <c r="AJ164" i="18" s="1"/>
  <c r="AK164" i="18" a="1"/>
  <c r="AK164" i="18" s="1"/>
  <c r="AL164" i="18" a="1"/>
  <c r="AL164" i="18" s="1"/>
  <c r="AD165" i="18"/>
  <c r="AE165" i="18" a="1"/>
  <c r="AE165" i="18" s="1"/>
  <c r="AJ165" i="18" a="1"/>
  <c r="AJ165" i="18" s="1"/>
  <c r="AK165" i="18" a="1"/>
  <c r="AK165" i="18" s="1"/>
  <c r="AL165" i="18" a="1"/>
  <c r="AL165" i="18" s="1"/>
  <c r="AD166" i="18"/>
  <c r="AE166" i="18" a="1"/>
  <c r="AE166" i="18" s="1"/>
  <c r="AJ166" i="18" a="1"/>
  <c r="AJ166" i="18" s="1"/>
  <c r="AK166" i="18" a="1"/>
  <c r="AK166" i="18" s="1"/>
  <c r="AL166" i="18" a="1"/>
  <c r="AL166" i="18" s="1"/>
  <c r="AD167" i="18"/>
  <c r="AE167" i="18" a="1"/>
  <c r="AE167" i="18" s="1"/>
  <c r="AJ167" i="18" a="1"/>
  <c r="AJ167" i="18" s="1"/>
  <c r="AK167" i="18" a="1"/>
  <c r="AK167" i="18" s="1"/>
  <c r="AL167" i="18" a="1"/>
  <c r="AL167" i="18" s="1"/>
  <c r="AD168" i="18"/>
  <c r="AE168" i="18" a="1"/>
  <c r="AE168" i="18" s="1"/>
  <c r="AJ168" i="18" a="1"/>
  <c r="AJ168" i="18" s="1"/>
  <c r="AK168" i="18" a="1"/>
  <c r="AK168" i="18" s="1"/>
  <c r="AL168" i="18" a="1"/>
  <c r="AL168" i="18" s="1"/>
  <c r="AD169" i="18"/>
  <c r="AE169" i="18" a="1"/>
  <c r="AE169" i="18" s="1"/>
  <c r="AJ169" i="18" a="1"/>
  <c r="AJ169" i="18" s="1"/>
  <c r="AK169" i="18" a="1"/>
  <c r="AK169" i="18" s="1"/>
  <c r="AL169" i="18" a="1"/>
  <c r="AL169" i="18" s="1"/>
  <c r="AD170" i="18"/>
  <c r="AE170" i="18" a="1"/>
  <c r="AE170" i="18" s="1"/>
  <c r="AJ170" i="18" a="1"/>
  <c r="AJ170" i="18" s="1"/>
  <c r="AK170" i="18" a="1"/>
  <c r="AK170" i="18" s="1"/>
  <c r="AL170" i="18" a="1"/>
  <c r="AL170" i="18" s="1"/>
  <c r="AD171" i="18"/>
  <c r="AE171" i="18" a="1"/>
  <c r="AE171" i="18" s="1"/>
  <c r="AJ171" i="18" a="1"/>
  <c r="AJ171" i="18" s="1"/>
  <c r="AK171" i="18" a="1"/>
  <c r="AK171" i="18" s="1"/>
  <c r="AL171" i="18" a="1"/>
  <c r="AL171" i="18" s="1"/>
  <c r="AD172" i="18"/>
  <c r="AE172" i="18" a="1"/>
  <c r="AE172" i="18" s="1"/>
  <c r="AJ172" i="18" a="1"/>
  <c r="AJ172" i="18" s="1"/>
  <c r="AK172" i="18" a="1"/>
  <c r="AK172" i="18" s="1"/>
  <c r="AL172" i="18" a="1"/>
  <c r="AL172" i="18" s="1"/>
  <c r="AD173" i="18"/>
  <c r="AE173" i="18" a="1"/>
  <c r="AE173" i="18" s="1"/>
  <c r="AJ173" i="18" a="1"/>
  <c r="AJ173" i="18" s="1"/>
  <c r="AK173" i="18" a="1"/>
  <c r="AK173" i="18" s="1"/>
  <c r="AL173" i="18" a="1"/>
  <c r="AL173" i="18" s="1"/>
  <c r="AD174" i="18"/>
  <c r="AE174" i="18" a="1"/>
  <c r="AE174" i="18" s="1"/>
  <c r="AJ174" i="18" a="1"/>
  <c r="AJ174" i="18" s="1"/>
  <c r="AK174" i="18" a="1"/>
  <c r="AK174" i="18" s="1"/>
  <c r="AL174" i="18" a="1"/>
  <c r="AL174" i="18" s="1"/>
  <c r="AD175" i="18"/>
  <c r="AE175" i="18" a="1"/>
  <c r="AE175" i="18" s="1"/>
  <c r="AJ175" i="18" a="1"/>
  <c r="AJ175" i="18" s="1"/>
  <c r="AK175" i="18" a="1"/>
  <c r="AK175" i="18" s="1"/>
  <c r="AL175" i="18" a="1"/>
  <c r="AL175" i="18" s="1"/>
  <c r="AD176" i="18"/>
  <c r="AE176" i="18" a="1"/>
  <c r="AE176" i="18" s="1"/>
  <c r="AJ176" i="18" a="1"/>
  <c r="AJ176" i="18" s="1"/>
  <c r="AK176" i="18" a="1"/>
  <c r="AK176" i="18" s="1"/>
  <c r="AL176" i="18" a="1"/>
  <c r="AL176" i="18" s="1"/>
  <c r="AD177" i="18"/>
  <c r="AE177" i="18" a="1"/>
  <c r="AE177" i="18" s="1"/>
  <c r="AJ177" i="18" a="1"/>
  <c r="AJ177" i="18" s="1"/>
  <c r="AK177" i="18" a="1"/>
  <c r="AK177" i="18" s="1"/>
  <c r="AL177" i="18" a="1"/>
  <c r="AL177" i="18" s="1"/>
  <c r="AD178" i="18"/>
  <c r="AE178" i="18" a="1"/>
  <c r="AE178" i="18" s="1"/>
  <c r="AJ178" i="18" a="1"/>
  <c r="AJ178" i="18" s="1"/>
  <c r="AK178" i="18" a="1"/>
  <c r="AK178" i="18" s="1"/>
  <c r="AL178" i="18" a="1"/>
  <c r="AL178" i="18" s="1"/>
  <c r="AD179" i="18"/>
  <c r="AE179" i="18" a="1"/>
  <c r="AE179" i="18" s="1"/>
  <c r="AJ179" i="18" a="1"/>
  <c r="AJ179" i="18" s="1"/>
  <c r="AK179" i="18" a="1"/>
  <c r="AK179" i="18" s="1"/>
  <c r="AL179" i="18" a="1"/>
  <c r="AL179" i="18" s="1"/>
  <c r="P180" i="18"/>
  <c r="AP180" i="18" s="1" a="1"/>
  <c r="AP180" i="18" s="1"/>
  <c r="AD180" i="18"/>
  <c r="AE180" i="18" a="1"/>
  <c r="AE180" i="18" s="1"/>
  <c r="AJ180" i="18" a="1"/>
  <c r="AJ180" i="18" s="1"/>
  <c r="AK180" i="18" a="1"/>
  <c r="AK180" i="18" s="1"/>
  <c r="AL180" i="18" a="1"/>
  <c r="AL180" i="18" s="1"/>
  <c r="AD181" i="18"/>
  <c r="AE181" i="18" a="1"/>
  <c r="AE181" i="18" s="1"/>
  <c r="AJ181" i="18" a="1"/>
  <c r="AJ181" i="18" s="1"/>
  <c r="AK181" i="18" a="1"/>
  <c r="AK181" i="18" s="1"/>
  <c r="AL181" i="18" a="1"/>
  <c r="AL181" i="18" s="1"/>
  <c r="AD182" i="18"/>
  <c r="AE182" i="18" a="1"/>
  <c r="AE182" i="18" s="1"/>
  <c r="AJ182" i="18" a="1"/>
  <c r="AJ182" i="18" s="1"/>
  <c r="AK182" i="18" a="1"/>
  <c r="AK182" i="18" s="1"/>
  <c r="AL182" i="18" a="1"/>
  <c r="AL182" i="18" s="1"/>
  <c r="AD183" i="18"/>
  <c r="AE183" i="18" a="1"/>
  <c r="AE183" i="18" s="1"/>
  <c r="AJ183" i="18" a="1"/>
  <c r="AJ183" i="18" s="1"/>
  <c r="AK183" i="18" a="1"/>
  <c r="AK183" i="18" s="1"/>
  <c r="AL183" i="18" a="1"/>
  <c r="AL183" i="18" s="1"/>
  <c r="AD184" i="18"/>
  <c r="AE184" i="18" a="1"/>
  <c r="AE184" i="18" s="1"/>
  <c r="AJ184" i="18" a="1"/>
  <c r="AJ184" i="18" s="1"/>
  <c r="AK184" i="18" a="1"/>
  <c r="AK184" i="18" s="1"/>
  <c r="AL184" i="18" a="1"/>
  <c r="AL184" i="18" s="1"/>
  <c r="AD185" i="18"/>
  <c r="AE185" i="18" a="1"/>
  <c r="AE185" i="18" s="1"/>
  <c r="AJ185" i="18" a="1"/>
  <c r="AJ185" i="18" s="1"/>
  <c r="AK185" i="18" a="1"/>
  <c r="AK185" i="18" s="1"/>
  <c r="AL185" i="18" a="1"/>
  <c r="AL185" i="18" s="1"/>
  <c r="AD186" i="18"/>
  <c r="AE186" i="18" a="1"/>
  <c r="AE186" i="18" s="1"/>
  <c r="AJ186" i="18" a="1"/>
  <c r="AJ186" i="18" s="1"/>
  <c r="AK186" i="18" a="1"/>
  <c r="AK186" i="18" s="1"/>
  <c r="AL186" i="18" a="1"/>
  <c r="AL186" i="18" s="1"/>
  <c r="AD187" i="18"/>
  <c r="AE187" i="18" a="1"/>
  <c r="AE187" i="18" s="1"/>
  <c r="AJ187" i="18" a="1"/>
  <c r="AJ187" i="18" s="1"/>
  <c r="AK187" i="18" a="1"/>
  <c r="AK187" i="18" s="1"/>
  <c r="AL187" i="18" a="1"/>
  <c r="AL187" i="18" s="1"/>
  <c r="AD188" i="18"/>
  <c r="AE188" i="18" a="1"/>
  <c r="AE188" i="18" s="1"/>
  <c r="AJ188" i="18" a="1"/>
  <c r="AJ188" i="18" s="1"/>
  <c r="AK188" i="18" a="1"/>
  <c r="AK188" i="18" s="1"/>
  <c r="AL188" i="18" a="1"/>
  <c r="AL188" i="18" s="1"/>
  <c r="AD189" i="18"/>
  <c r="AE189" i="18" a="1"/>
  <c r="AE189" i="18" s="1"/>
  <c r="AJ189" i="18" a="1"/>
  <c r="AJ189" i="18" s="1"/>
  <c r="AK189" i="18" a="1"/>
  <c r="AK189" i="18" s="1"/>
  <c r="AL189" i="18" a="1"/>
  <c r="AL189" i="18" s="1"/>
  <c r="AD190" i="18"/>
  <c r="AE190" i="18" a="1"/>
  <c r="AE190" i="18" s="1"/>
  <c r="AJ190" i="18" a="1"/>
  <c r="AJ190" i="18" s="1"/>
  <c r="AK190" i="18" a="1"/>
  <c r="AK190" i="18" s="1"/>
  <c r="AL190" i="18" a="1"/>
  <c r="AL190" i="18" s="1"/>
  <c r="AD191" i="18"/>
  <c r="AE191" i="18" a="1"/>
  <c r="AE191" i="18" s="1"/>
  <c r="AJ191" i="18" a="1"/>
  <c r="AJ191" i="18" s="1"/>
  <c r="AK191" i="18" a="1"/>
  <c r="AK191" i="18" s="1"/>
  <c r="AL191" i="18" a="1"/>
  <c r="AL191" i="18" s="1"/>
  <c r="AD192" i="18"/>
  <c r="AE192" i="18" a="1"/>
  <c r="AE192" i="18" s="1"/>
  <c r="AJ192" i="18" a="1"/>
  <c r="AJ192" i="18" s="1"/>
  <c r="AK192" i="18" a="1"/>
  <c r="AK192" i="18" s="1"/>
  <c r="AL192" i="18" a="1"/>
  <c r="AL192" i="18" s="1"/>
  <c r="AD193" i="18"/>
  <c r="AE193" i="18" a="1"/>
  <c r="AE193" i="18" s="1"/>
  <c r="AJ193" i="18" a="1"/>
  <c r="AJ193" i="18" s="1"/>
  <c r="AK193" i="18" a="1"/>
  <c r="AK193" i="18" s="1"/>
  <c r="AL193" i="18" a="1"/>
  <c r="AL193" i="18" s="1"/>
  <c r="AD194" i="18"/>
  <c r="AE194" i="18" a="1"/>
  <c r="AE194" i="18" s="1"/>
  <c r="AJ194" i="18" a="1"/>
  <c r="AJ194" i="18" s="1"/>
  <c r="AK194" i="18" a="1"/>
  <c r="AK194" i="18" s="1"/>
  <c r="AL194" i="18" a="1"/>
  <c r="AL194" i="18" s="1"/>
  <c r="AD195" i="18"/>
  <c r="AE195" i="18" a="1"/>
  <c r="AE195" i="18" s="1"/>
  <c r="AJ195" i="18" a="1"/>
  <c r="AJ195" i="18" s="1"/>
  <c r="AK195" i="18" a="1"/>
  <c r="AK195" i="18" s="1"/>
  <c r="AL195" i="18" a="1"/>
  <c r="AL195" i="18" s="1"/>
  <c r="AD196" i="18"/>
  <c r="AE196" i="18" a="1"/>
  <c r="AE196" i="18" s="1"/>
  <c r="AJ196" i="18" a="1"/>
  <c r="AJ196" i="18" s="1"/>
  <c r="AK196" i="18" a="1"/>
  <c r="AK196" i="18" s="1"/>
  <c r="AL196" i="18" a="1"/>
  <c r="AL196" i="18" s="1"/>
  <c r="AD197" i="18"/>
  <c r="AE197" i="18" a="1"/>
  <c r="AE197" i="18" s="1"/>
  <c r="AJ197" i="18" a="1"/>
  <c r="AJ197" i="18" s="1"/>
  <c r="AK197" i="18" a="1"/>
  <c r="AK197" i="18" s="1"/>
  <c r="AL197" i="18" a="1"/>
  <c r="AL197" i="18" s="1"/>
  <c r="AD198" i="18"/>
  <c r="AE198" i="18" a="1"/>
  <c r="AE198" i="18" s="1"/>
  <c r="AJ198" i="18" a="1"/>
  <c r="AJ198" i="18" s="1"/>
  <c r="AK198" i="18" a="1"/>
  <c r="AK198" i="18" s="1"/>
  <c r="AL198" i="18" a="1"/>
  <c r="AL198" i="18" s="1"/>
  <c r="AD199" i="18"/>
  <c r="AE199" i="18" a="1"/>
  <c r="AE199" i="18" s="1"/>
  <c r="AJ199" i="18" a="1"/>
  <c r="AJ199" i="18" s="1"/>
  <c r="AK199" i="18" a="1"/>
  <c r="AK199" i="18" s="1"/>
  <c r="AL199" i="18" a="1"/>
  <c r="AL199" i="18" s="1"/>
  <c r="AD200" i="18"/>
  <c r="AE200" i="18" a="1"/>
  <c r="AE200" i="18" s="1"/>
  <c r="AJ200" i="18" a="1"/>
  <c r="AJ200" i="18" s="1"/>
  <c r="AK200" i="18" a="1"/>
  <c r="AK200" i="18" s="1"/>
  <c r="AL200" i="18" a="1"/>
  <c r="AL200" i="18" s="1"/>
  <c r="AD201" i="18"/>
  <c r="AE201" i="18" a="1"/>
  <c r="AE201" i="18" s="1"/>
  <c r="AJ201" i="18" a="1"/>
  <c r="AJ201" i="18" s="1"/>
  <c r="AK201" i="18" a="1"/>
  <c r="AK201" i="18" s="1"/>
  <c r="AL201" i="18" a="1"/>
  <c r="AL201" i="18" s="1"/>
  <c r="AD202" i="18"/>
  <c r="AE202" i="18" a="1"/>
  <c r="AE202" i="18" s="1"/>
  <c r="AJ202" i="18" a="1"/>
  <c r="AJ202" i="18" s="1"/>
  <c r="AK202" i="18" a="1"/>
  <c r="AK202" i="18" s="1"/>
  <c r="AL202" i="18" a="1"/>
  <c r="AL202" i="18" s="1"/>
  <c r="AD203" i="18"/>
  <c r="AE203" i="18" a="1"/>
  <c r="AE203" i="18" s="1"/>
  <c r="AJ203" i="18" a="1"/>
  <c r="AJ203" i="18" s="1"/>
  <c r="AK203" i="18" a="1"/>
  <c r="AK203" i="18" s="1"/>
  <c r="AL203" i="18" a="1"/>
  <c r="AL203" i="18" s="1"/>
  <c r="AD204" i="18"/>
  <c r="AE204" i="18" a="1"/>
  <c r="AE204" i="18" s="1"/>
  <c r="AJ204" i="18" a="1"/>
  <c r="AJ204" i="18" s="1"/>
  <c r="AK204" i="18" a="1"/>
  <c r="AK204" i="18" s="1"/>
  <c r="AL204" i="18" a="1"/>
  <c r="AL204" i="18" s="1"/>
  <c r="AD205" i="18"/>
  <c r="AE205" i="18" a="1"/>
  <c r="AE205" i="18" s="1"/>
  <c r="AJ205" i="18" a="1"/>
  <c r="AJ205" i="18" s="1"/>
  <c r="AK205" i="18" a="1"/>
  <c r="AK205" i="18" s="1"/>
  <c r="AL205" i="18" a="1"/>
  <c r="AL205" i="18" s="1"/>
  <c r="AD206" i="18"/>
  <c r="AE206" i="18" a="1"/>
  <c r="AE206" i="18" s="1"/>
  <c r="AJ206" i="18" a="1"/>
  <c r="AJ206" i="18" s="1"/>
  <c r="AK206" i="18" a="1"/>
  <c r="AK206" i="18" s="1"/>
  <c r="AL206" i="18" a="1"/>
  <c r="AL206" i="18" s="1"/>
  <c r="AD207" i="18"/>
  <c r="AE207" i="18" a="1"/>
  <c r="AE207" i="18" s="1"/>
  <c r="AJ207" i="18" a="1"/>
  <c r="AJ207" i="18" s="1"/>
  <c r="AK207" i="18" a="1"/>
  <c r="AK207" i="18" s="1"/>
  <c r="AL207" i="18" a="1"/>
  <c r="AL207" i="18" s="1"/>
  <c r="AD208" i="18"/>
  <c r="AE208" i="18" a="1"/>
  <c r="AE208" i="18" s="1"/>
  <c r="AJ208" i="18" a="1"/>
  <c r="AJ208" i="18" s="1"/>
  <c r="AK208" i="18" a="1"/>
  <c r="AK208" i="18" s="1"/>
  <c r="AL208" i="18" a="1"/>
  <c r="AL208" i="18" s="1"/>
  <c r="AD209" i="18"/>
  <c r="AE209" i="18" a="1"/>
  <c r="AE209" i="18" s="1"/>
  <c r="AJ209" i="18" a="1"/>
  <c r="AJ209" i="18" s="1"/>
  <c r="AK209" i="18" a="1"/>
  <c r="AK209" i="18" s="1"/>
  <c r="AL209" i="18" a="1"/>
  <c r="AL209" i="18" s="1"/>
  <c r="AD210" i="18"/>
  <c r="AE210" i="18" a="1"/>
  <c r="AE210" i="18" s="1"/>
  <c r="AJ210" i="18" a="1"/>
  <c r="AJ210" i="18" s="1"/>
  <c r="AK210" i="18" a="1"/>
  <c r="AK210" i="18" s="1"/>
  <c r="AL210" i="18" a="1"/>
  <c r="AL210" i="18" s="1"/>
  <c r="AD211" i="18"/>
  <c r="AE211" i="18" a="1"/>
  <c r="AE211" i="18" s="1"/>
  <c r="AJ211" i="18" a="1"/>
  <c r="AJ211" i="18" s="1"/>
  <c r="AK211" i="18" a="1"/>
  <c r="AK211" i="18" s="1"/>
  <c r="AL211" i="18" a="1"/>
  <c r="AL211" i="18" s="1"/>
  <c r="AD212" i="18"/>
  <c r="AE212" i="18" a="1"/>
  <c r="AE212" i="18" s="1"/>
  <c r="AJ212" i="18" a="1"/>
  <c r="AJ212" i="18" s="1"/>
  <c r="AK212" i="18" a="1"/>
  <c r="AK212" i="18" s="1"/>
  <c r="AL212" i="18" a="1"/>
  <c r="AL212" i="18" s="1"/>
  <c r="AD213" i="18"/>
  <c r="AE213" i="18" a="1"/>
  <c r="AE213" i="18" s="1"/>
  <c r="AJ213" i="18" a="1"/>
  <c r="AJ213" i="18" s="1"/>
  <c r="AK213" i="18" a="1"/>
  <c r="AK213" i="18" s="1"/>
  <c r="AL213" i="18" a="1"/>
  <c r="AL213" i="18" s="1"/>
  <c r="AD214" i="18"/>
  <c r="AE214" i="18" a="1"/>
  <c r="AE214" i="18" s="1"/>
  <c r="AJ214" i="18" a="1"/>
  <c r="AJ214" i="18" s="1"/>
  <c r="AK214" i="18" a="1"/>
  <c r="AK214" i="18" s="1"/>
  <c r="AL214" i="18" a="1"/>
  <c r="AL214" i="18" s="1"/>
  <c r="AD215" i="18"/>
  <c r="AE215" i="18" a="1"/>
  <c r="AE215" i="18" s="1"/>
  <c r="AJ215" i="18" a="1"/>
  <c r="AJ215" i="18" s="1"/>
  <c r="AK215" i="18" a="1"/>
  <c r="AK215" i="18" s="1"/>
  <c r="AL215" i="18" a="1"/>
  <c r="AL215" i="18" s="1"/>
  <c r="AD216" i="18"/>
  <c r="AE216" i="18" a="1"/>
  <c r="AE216" i="18" s="1"/>
  <c r="AJ216" i="18" a="1"/>
  <c r="AJ216" i="18" s="1"/>
  <c r="AK216" i="18" a="1"/>
  <c r="AK216" i="18" s="1"/>
  <c r="AL216" i="18" a="1"/>
  <c r="AL216" i="18" s="1"/>
  <c r="AD217" i="18"/>
  <c r="AE217" i="18" a="1"/>
  <c r="AE217" i="18" s="1"/>
  <c r="AJ217" i="18" a="1"/>
  <c r="AJ217" i="18" s="1"/>
  <c r="AK217" i="18" a="1"/>
  <c r="AK217" i="18" s="1"/>
  <c r="AL217" i="18" a="1"/>
  <c r="AL217" i="18" s="1"/>
  <c r="AD218" i="18"/>
  <c r="AE218" i="18" a="1"/>
  <c r="AE218" i="18" s="1"/>
  <c r="AJ218" i="18" a="1"/>
  <c r="AJ218" i="18" s="1"/>
  <c r="AK218" i="18" a="1"/>
  <c r="AK218" i="18" s="1"/>
  <c r="AL218" i="18" a="1"/>
  <c r="AL218" i="18" s="1"/>
  <c r="AD219" i="18"/>
  <c r="AE219" i="18" a="1"/>
  <c r="AE219" i="18" s="1"/>
  <c r="AJ219" i="18" a="1"/>
  <c r="AJ219" i="18" s="1"/>
  <c r="AK219" i="18" a="1"/>
  <c r="AK219" i="18" s="1"/>
  <c r="AL219" i="18" a="1"/>
  <c r="AL219" i="18" s="1"/>
  <c r="AD220" i="18"/>
  <c r="AE220" i="18" a="1"/>
  <c r="AE220" i="18" s="1"/>
  <c r="AJ220" i="18" a="1"/>
  <c r="AJ220" i="18" s="1"/>
  <c r="AK220" i="18" a="1"/>
  <c r="AK220" i="18" s="1"/>
  <c r="AL220" i="18" a="1"/>
  <c r="AL220" i="18" s="1"/>
  <c r="AD221" i="18"/>
  <c r="AE221" i="18" a="1"/>
  <c r="AE221" i="18" s="1"/>
  <c r="AJ221" i="18" a="1"/>
  <c r="AJ221" i="18" s="1"/>
  <c r="AK221" i="18" a="1"/>
  <c r="AK221" i="18" s="1"/>
  <c r="AL221" i="18" a="1"/>
  <c r="AL221" i="18" s="1"/>
  <c r="AD222" i="18"/>
  <c r="AE222" i="18" a="1"/>
  <c r="AE222" i="18" s="1"/>
  <c r="AJ222" i="18" a="1"/>
  <c r="AJ222" i="18" s="1"/>
  <c r="AK222" i="18" a="1"/>
  <c r="AK222" i="18" s="1"/>
  <c r="AL222" i="18" a="1"/>
  <c r="AL222" i="18" s="1"/>
  <c r="AD223" i="18"/>
  <c r="AE223" i="18" a="1"/>
  <c r="AE223" i="18" s="1"/>
  <c r="AJ223" i="18" a="1"/>
  <c r="AJ223" i="18" s="1"/>
  <c r="AK223" i="18" a="1"/>
  <c r="AK223" i="18" s="1"/>
  <c r="AL223" i="18" a="1"/>
  <c r="AL223" i="18" s="1"/>
  <c r="AD224" i="18"/>
  <c r="AE224" i="18" a="1"/>
  <c r="AE224" i="18" s="1"/>
  <c r="AJ224" i="18" a="1"/>
  <c r="AJ224" i="18" s="1"/>
  <c r="AK224" i="18" a="1"/>
  <c r="AK224" i="18" s="1"/>
  <c r="AL224" i="18" a="1"/>
  <c r="AL224" i="18" s="1"/>
  <c r="AD225" i="18"/>
  <c r="AE225" i="18" a="1"/>
  <c r="AE225" i="18" s="1"/>
  <c r="AJ225" i="18" a="1"/>
  <c r="AJ225" i="18" s="1"/>
  <c r="AK225" i="18" a="1"/>
  <c r="AK225" i="18" s="1"/>
  <c r="AL225" i="18" a="1"/>
  <c r="AL225" i="18" s="1"/>
  <c r="AD226" i="18"/>
  <c r="AE226" i="18" a="1"/>
  <c r="AE226" i="18" s="1"/>
  <c r="AJ226" i="18" a="1"/>
  <c r="AJ226" i="18" s="1"/>
  <c r="AK226" i="18" a="1"/>
  <c r="AK226" i="18" s="1"/>
  <c r="AL226" i="18" a="1"/>
  <c r="AL226" i="18" s="1"/>
  <c r="AD227" i="18"/>
  <c r="AE227" i="18" a="1"/>
  <c r="AE227" i="18" s="1"/>
  <c r="AJ227" i="18" a="1"/>
  <c r="AJ227" i="18" s="1"/>
  <c r="AK227" i="18" a="1"/>
  <c r="AK227" i="18" s="1"/>
  <c r="AL227" i="18" a="1"/>
  <c r="AL227" i="18" s="1"/>
  <c r="AD228" i="18"/>
  <c r="AE228" i="18" a="1"/>
  <c r="AE228" i="18" s="1"/>
  <c r="AJ228" i="18" a="1"/>
  <c r="AJ228" i="18" s="1"/>
  <c r="AK228" i="18" a="1"/>
  <c r="AK228" i="18" s="1"/>
  <c r="AL228" i="18" a="1"/>
  <c r="AL228" i="18" s="1"/>
  <c r="AD229" i="18"/>
  <c r="AE229" i="18" a="1"/>
  <c r="AE229" i="18" s="1"/>
  <c r="AJ229" i="18" a="1"/>
  <c r="AJ229" i="18" s="1"/>
  <c r="AK229" i="18" a="1"/>
  <c r="AK229" i="18" s="1"/>
  <c r="AL229" i="18" a="1"/>
  <c r="AL229" i="18" s="1"/>
  <c r="AD230" i="18"/>
  <c r="AE230" i="18" a="1"/>
  <c r="AE230" i="18" s="1"/>
  <c r="AJ230" i="18" a="1"/>
  <c r="AJ230" i="18" s="1"/>
  <c r="AK230" i="18" a="1"/>
  <c r="AK230" i="18" s="1"/>
  <c r="AL230" i="18" a="1"/>
  <c r="AL230" i="18" s="1"/>
  <c r="AD231" i="18"/>
  <c r="AE231" i="18" a="1"/>
  <c r="AE231" i="18" s="1"/>
  <c r="AJ231" i="18" a="1"/>
  <c r="AJ231" i="18" s="1"/>
  <c r="AK231" i="18" a="1"/>
  <c r="AK231" i="18" s="1"/>
  <c r="AL231" i="18" a="1"/>
  <c r="AL231" i="18" s="1"/>
  <c r="AD232" i="18"/>
  <c r="AE232" i="18" a="1"/>
  <c r="AE232" i="18" s="1"/>
  <c r="AJ232" i="18" a="1"/>
  <c r="AJ232" i="18" s="1"/>
  <c r="AK232" i="18" a="1"/>
  <c r="AK232" i="18" s="1"/>
  <c r="AL232" i="18" a="1"/>
  <c r="AL232" i="18" s="1"/>
  <c r="AD233" i="18"/>
  <c r="AE233" i="18" a="1"/>
  <c r="AE233" i="18" s="1"/>
  <c r="AJ233" i="18" a="1"/>
  <c r="AJ233" i="18" s="1"/>
  <c r="AK233" i="18" a="1"/>
  <c r="AK233" i="18" s="1"/>
  <c r="AL233" i="18" a="1"/>
  <c r="AL233" i="18" s="1"/>
  <c r="AD234" i="18"/>
  <c r="AE234" i="18" a="1"/>
  <c r="AE234" i="18" s="1"/>
  <c r="AJ234" i="18" a="1"/>
  <c r="AJ234" i="18" s="1"/>
  <c r="AK234" i="18" a="1"/>
  <c r="AK234" i="18" s="1"/>
  <c r="AL234" i="18" a="1"/>
  <c r="AL234" i="18" s="1"/>
  <c r="AD235" i="18"/>
  <c r="AE235" i="18" a="1"/>
  <c r="AE235" i="18" s="1"/>
  <c r="AJ235" i="18" a="1"/>
  <c r="AJ235" i="18" s="1"/>
  <c r="AK235" i="18" a="1"/>
  <c r="AK235" i="18" s="1"/>
  <c r="AL235" i="18" a="1"/>
  <c r="AL235" i="18" s="1"/>
  <c r="AD236" i="18"/>
  <c r="AE236" i="18" a="1"/>
  <c r="AE236" i="18" s="1"/>
  <c r="AJ236" i="18" a="1"/>
  <c r="AJ236" i="18" s="1"/>
  <c r="AK236" i="18" a="1"/>
  <c r="AK236" i="18" s="1"/>
  <c r="AL236" i="18" a="1"/>
  <c r="AL236" i="18" s="1"/>
  <c r="AD237" i="18"/>
  <c r="AE237" i="18" a="1"/>
  <c r="AE237" i="18" s="1"/>
  <c r="AJ237" i="18" a="1"/>
  <c r="AJ237" i="18" s="1"/>
  <c r="AK237" i="18" a="1"/>
  <c r="AK237" i="18" s="1"/>
  <c r="AL237" i="18" a="1"/>
  <c r="AL237" i="18" s="1"/>
  <c r="AD238" i="18"/>
  <c r="AE238" i="18" a="1"/>
  <c r="AE238" i="18" s="1"/>
  <c r="AJ238" i="18" a="1"/>
  <c r="AJ238" i="18" s="1"/>
  <c r="AK238" i="18" a="1"/>
  <c r="AK238" i="18" s="1"/>
  <c r="AL238" i="18" a="1"/>
  <c r="AL238" i="18" s="1"/>
  <c r="AD239" i="18"/>
  <c r="AE239" i="18" a="1"/>
  <c r="AE239" i="18" s="1"/>
  <c r="AJ239" i="18" a="1"/>
  <c r="AJ239" i="18" s="1"/>
  <c r="AK239" i="18" a="1"/>
  <c r="AK239" i="18" s="1"/>
  <c r="AL239" i="18" a="1"/>
  <c r="AL239" i="18" s="1"/>
  <c r="L240" i="18"/>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2" i="1"/>
  <c r="Z2" i="12"/>
  <c r="Z6" i="12"/>
  <c r="Z7" i="12"/>
  <c r="Z21" i="12"/>
  <c r="Z22" i="12"/>
  <c r="Z26" i="12"/>
  <c r="Z9" i="12"/>
  <c r="Z10" i="12"/>
  <c r="Z30" i="12"/>
  <c r="Z27" i="12"/>
  <c r="Z25" i="12"/>
  <c r="Z28" i="12"/>
  <c r="Z24" i="12"/>
  <c r="Z12" i="12"/>
  <c r="Z15" i="12"/>
  <c r="Z8" i="12"/>
  <c r="Z18" i="12"/>
  <c r="Z16" i="12"/>
  <c r="Z20" i="12"/>
  <c r="Z4" i="12"/>
  <c r="Z17" i="12"/>
  <c r="Z23" i="12"/>
  <c r="Z11" i="12"/>
  <c r="Z14" i="12"/>
  <c r="Z13" i="12"/>
  <c r="Z5" i="12"/>
  <c r="Z19" i="12"/>
  <c r="Z3" i="12"/>
  <c r="Z29"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1652878-45E1-D248-8A20-E81D9EDA463B}" keepAlive="1" name="Query - Los Angeles_redfin_2024-10-10-13-19-11" description="Connection to the 'Los Angeles_redfin_2024-10-10-13-19-11' query in the workbook." type="5" refreshedVersion="8" background="1" saveData="1">
    <dbPr connection="Provider=Microsoft.Mashup.OleDb.1;Data Source=$Workbook$;Location=&quot;Los Angeles_redfin_2024-10-10-13-19-11&quot;;Extended Properties=&quot;&quot;" command="SELECT * FROM [Los Angeles_redfin_2024-10-10-13-19-1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<sst xmlns="http://schemas.openxmlformats.org/spreadsheetml/2006/main" count="6063" uniqueCount="1016">
  <si>
    <t>SALE TYPE</t>
  </si>
  <si>
    <t>SOLD DATE</t>
  </si>
  <si>
    <t>PROPERTY TYPE</t>
  </si>
  <si>
    <t>ADDRESS</t>
  </si>
  <si>
    <t>CITY</t>
  </si>
  <si>
    <t>STATE OR PROVINCE</t>
  </si>
  <si>
    <t>ZIP OR POSTAL CODE</t>
  </si>
  <si>
    <t>PRICE</t>
  </si>
  <si>
    <t>BEDS</t>
  </si>
  <si>
    <t>BATHS</t>
  </si>
  <si>
    <t>LOCATION</t>
  </si>
  <si>
    <t>SQUARE FEET</t>
  </si>
  <si>
    <t>LOT SIZE</t>
  </si>
  <si>
    <t>YEAR BUILT</t>
  </si>
  <si>
    <t>DAYS ON MARKET</t>
  </si>
  <si>
    <t>$/SQUARE FEET</t>
  </si>
  <si>
    <t>HOA/MONTH</t>
  </si>
  <si>
    <t>STATUS</t>
  </si>
  <si>
    <t>URL (SEE http://www.redfin.com/buy-a-home/comparative-market-analysis FOR INFO ON PRICING)</t>
  </si>
  <si>
    <t>SOURCE</t>
  </si>
  <si>
    <t>MLS#</t>
  </si>
  <si>
    <t>FAVORITE</t>
  </si>
  <si>
    <t>INTERESTED</t>
  </si>
  <si>
    <t>LATITUDE</t>
  </si>
  <si>
    <t>LONGITUDE</t>
  </si>
  <si>
    <t>MLS Listing</t>
  </si>
  <si>
    <t>Townhouse</t>
  </si>
  <si>
    <t>Marina Del Rey</t>
  </si>
  <si>
    <t>CA</t>
  </si>
  <si>
    <t>Active</t>
  </si>
  <si>
    <t>TheMLS</t>
  </si>
  <si>
    <t>N</t>
  </si>
  <si>
    <t>Y</t>
  </si>
  <si>
    <t>Condo/Co-op</t>
  </si>
  <si>
    <t>Los Angeles</t>
  </si>
  <si>
    <t>699 - Not Defined</t>
  </si>
  <si>
    <t>CRMLS</t>
  </si>
  <si>
    <t>Playa Vista</t>
  </si>
  <si>
    <t>C39 - Playa Vista</t>
  </si>
  <si>
    <t>Multi-Family (2-4 Unit)</t>
  </si>
  <si>
    <t>Culver City</t>
  </si>
  <si>
    <t>Single Family Residential</t>
  </si>
  <si>
    <t>Playa del Rey</t>
  </si>
  <si>
    <t>C31 - Playa Del Rey</t>
  </si>
  <si>
    <t>Inglewood</t>
  </si>
  <si>
    <t>101 - North Inglewood</t>
  </si>
  <si>
    <t>13200 Pacific Promenade #108</t>
  </si>
  <si>
    <t>http://www.redfin.com/CA/Playa-Vista/13200-Pacific-Promenade-90094/unit-108/home/22930291</t>
  </si>
  <si>
    <t>21-776292</t>
  </si>
  <si>
    <t>Venice</t>
  </si>
  <si>
    <t>CRISNet</t>
  </si>
  <si>
    <t>Playa Del Rey</t>
  </si>
  <si>
    <t>C28 - Culver City</t>
  </si>
  <si>
    <t>Multi-Family (5+ Unit)</t>
  </si>
  <si>
    <t>Vacant Land</t>
  </si>
  <si>
    <t>0 Linnie Canal</t>
  </si>
  <si>
    <t>http://www.redfin.com/CA/Venice/200-Linnie-Canal-90291/home/176309311</t>
  </si>
  <si>
    <t>21-778352</t>
  </si>
  <si>
    <t>2311 Ocean Front Walk</t>
  </si>
  <si>
    <t>http://www.redfin.com/CA/Venice/2311-Ocean-Front-Walk-90291/home/6734108</t>
  </si>
  <si>
    <t>21-778390</t>
  </si>
  <si>
    <t>C13 - Palms - Mar Vista</t>
  </si>
  <si>
    <t>13080 Pacific Promenade #122</t>
  </si>
  <si>
    <t>http://www.redfin.com/CA/Playa-Vista/13080-Pacific-Promenade-90094/unit-122/home/22929964</t>
  </si>
  <si>
    <t>OC21192822</t>
  </si>
  <si>
    <t>Westchester</t>
  </si>
  <si>
    <t>8163 Redlands St #24</t>
  </si>
  <si>
    <t>http://www.redfin.com/CA/Playa-Del-Rey/8163-Redlands-St-90293/unit-24/home/6627826</t>
  </si>
  <si>
    <t>PW21194139</t>
  </si>
  <si>
    <t>C29 - Westchester</t>
  </si>
  <si>
    <t>6315 Green Valley Cir #300</t>
  </si>
  <si>
    <t>http://www.redfin.com/CA/Culver-City/6315-Green-Valley-Cir-90230/unit-300/home/6652498</t>
  </si>
  <si>
    <t>21-778334</t>
  </si>
  <si>
    <t>21 S Venice Blvd</t>
  </si>
  <si>
    <t>http://www.redfin.com/CA/Venice/21-S-Venice-Blvd-90291/home/6734048</t>
  </si>
  <si>
    <t>21-776210</t>
  </si>
  <si>
    <t>12975 Agustin Pl #120</t>
  </si>
  <si>
    <t>http://www.redfin.com/CA/Playa-Vista/12975-Agustin-Pl-90094/unit-120/home/8175949</t>
  </si>
  <si>
    <t>CV21188742</t>
  </si>
  <si>
    <t>8330 Zitola Ter</t>
  </si>
  <si>
    <t>http://www.redfin.com/CA/Playa-Del-Rey/8330-Zitola-Ter-90293/home/6622853</t>
  </si>
  <si>
    <t>21-776382</t>
  </si>
  <si>
    <t>6892 Arizona Ave</t>
  </si>
  <si>
    <t>http://www.redfin.com/CA/Los-Angeles/6892-Arizona-Ave-90045/home/174160837</t>
  </si>
  <si>
    <t>21-776034</t>
  </si>
  <si>
    <t>1124 5th Ave</t>
  </si>
  <si>
    <t>http://www.redfin.com/CA/Venice/1124-5th-Ave-90291/unit-6/home/8092254</t>
  </si>
  <si>
    <t>21-768562</t>
  </si>
  <si>
    <t>6600 W 80th Pl</t>
  </si>
  <si>
    <t>http://www.redfin.com/CA/Los-Angeles/6600-W-80th-Pl-90045/home/6610659</t>
  </si>
  <si>
    <t>21-768386</t>
  </si>
  <si>
    <t>13600 Marina Pointe Dr #1008</t>
  </si>
  <si>
    <t>http://www.redfin.com/CA/Marina-Del-Rey/13600-Marina-Pointe-Dr-90292/unit-1008/home/8106526</t>
  </si>
  <si>
    <t>21-769930</t>
  </si>
  <si>
    <t>817 Brooks Ave</t>
  </si>
  <si>
    <t>http://www.redfin.com/CA/Venice/817-Brooks-Ave-90291/home/6741856</t>
  </si>
  <si>
    <t>21-775102</t>
  </si>
  <si>
    <t>8032 Rayford Dr</t>
  </si>
  <si>
    <t>3437 Kelton Ave</t>
  </si>
  <si>
    <t>http://www.redfin.com/CA/Los-Angeles/3437-Kelton-Ave-90034/home/6752986</t>
  </si>
  <si>
    <t>SR21179957</t>
  </si>
  <si>
    <t>13226 Admiral Ave Unit K</t>
  </si>
  <si>
    <t>http://www.redfin.com/CA/Marina-Del-Rey/13226-Admiral-Ave-90292/unit-K/home/6733141</t>
  </si>
  <si>
    <t>21-770562</t>
  </si>
  <si>
    <t>5336 S Chariton Ave</t>
  </si>
  <si>
    <t>Ladera Heights</t>
  </si>
  <si>
    <t>http://www.redfin.com/CA/Los-Angeles/5336-Chariton-Ave-90056/home/6719270</t>
  </si>
  <si>
    <t>21-773622</t>
  </si>
  <si>
    <t>7220 Arizona Ave</t>
  </si>
  <si>
    <t>http://www.redfin.com/CA/Los-Angeles/7220-Arizona-Ave-90045/home/6614736</t>
  </si>
  <si>
    <t>SB21179458</t>
  </si>
  <si>
    <t>5851 Bowcroft St #4</t>
  </si>
  <si>
    <t>http://www.redfin.com/CA/Los-Angeles/5851-Bowcroft-St-90016/unit-4/home/6720999</t>
  </si>
  <si>
    <t>CV21178905</t>
  </si>
  <si>
    <t>4145 Elenda St</t>
  </si>
  <si>
    <t>http://www.redfin.com/CA/Culver-City/4145-Elenda-St-90232/home/6722891</t>
  </si>
  <si>
    <t>21-771596</t>
  </si>
  <si>
    <t>3948 S Bentley Ave #101</t>
  </si>
  <si>
    <t>http://www.redfin.com/CA/Culver-City/3948-Bentley-Ave-90232/unit-101/home/6726426</t>
  </si>
  <si>
    <t>21-769804</t>
  </si>
  <si>
    <t>855 Victor Ave #203</t>
  </si>
  <si>
    <t>http://www.redfin.com/CA/Inglewood/855-Victor-Ave-90302/unit-203/home/6441836</t>
  </si>
  <si>
    <t>SR21165865</t>
  </si>
  <si>
    <t>11202 Culver Park Dr</t>
  </si>
  <si>
    <t>http://www.redfin.com/CA/Culver-City/11202-Culver-Park-Dr-90230/home/6728582</t>
  </si>
  <si>
    <t>SR21166613</t>
  </si>
  <si>
    <t>1120 Victoria Ave</t>
  </si>
  <si>
    <t>http://www.redfin.com/CA/Venice/1120-Victoria-Ave-90291/home/6743844</t>
  </si>
  <si>
    <t>21-760408</t>
  </si>
  <si>
    <t>213 Horizon Ave</t>
  </si>
  <si>
    <t>http://www.redfin.com/CA/Venice/213-Horizon-Ave-90291/home/170645691</t>
  </si>
  <si>
    <t>21-761716</t>
  </si>
  <si>
    <t>8328 Delgany Ave</t>
  </si>
  <si>
    <t>http://www.redfin.com/CA/Playa-Del-Rey/8328-Delgany-Ave-90293/home/6623250</t>
  </si>
  <si>
    <t>SR21154596</t>
  </si>
  <si>
    <t>8521 Pershing Dr</t>
  </si>
  <si>
    <t>http://www.redfin.com/CA/Playa-Del-Rey/8521-Pershing-Dr-90293/home/6625681</t>
  </si>
  <si>
    <t>21-756650</t>
  </si>
  <si>
    <t>6751 Andover Ln</t>
  </si>
  <si>
    <t>http://www.redfin.com/CA/Los-Angeles/6751-Andover-Ln-90045/home/6725218</t>
  </si>
  <si>
    <t>21-718394</t>
  </si>
  <si>
    <t>7908 Altavan Ave</t>
  </si>
  <si>
    <t>7113 7107 La Tijera Blvd</t>
  </si>
  <si>
    <t>http://www.redfin.com/CA/Los-Angeles/7107-La-Tijera-Blvd-90045/home/6599575</t>
  </si>
  <si>
    <t>SR19042971</t>
  </si>
  <si>
    <t>Column Name</t>
  </si>
  <si>
    <t>Correct Data Type</t>
  </si>
  <si>
    <t>Description</t>
  </si>
  <si>
    <t>Business Rule</t>
  </si>
  <si>
    <t>Text</t>
  </si>
  <si>
    <t>The type of property for Sale.</t>
  </si>
  <si>
    <t>*</t>
  </si>
  <si>
    <t>The street address of the property.</t>
  </si>
  <si>
    <r>
      <t xml:space="preserve">All must be in the USA.  </t>
    </r>
    <r>
      <rPr>
        <b/>
        <sz val="11"/>
        <color theme="1"/>
        <rFont val="Calibri"/>
        <family val="2"/>
        <scheme val="minor"/>
      </rPr>
      <t xml:space="preserve">Missing values </t>
    </r>
    <r>
      <rPr>
        <b/>
        <sz val="11"/>
        <color rgb="FFFF0000"/>
        <rFont val="Calibri"/>
        <family val="2"/>
        <scheme val="minor"/>
      </rPr>
      <t>should not be deleted</t>
    </r>
    <r>
      <rPr>
        <b/>
        <sz val="11"/>
        <color theme="1"/>
        <rFont val="Calibri"/>
        <family val="2"/>
        <scheme val="minor"/>
      </rPr>
      <t xml:space="preserve"> as long as it has city, state or zip code</t>
    </r>
    <r>
      <rPr>
        <sz val="11"/>
        <color theme="1"/>
        <rFont val="Calibri"/>
        <family val="2"/>
        <scheme val="minor"/>
      </rPr>
      <t xml:space="preserve"> because they can be used for location analysis.</t>
    </r>
  </si>
  <si>
    <t>The city where the property is located.</t>
  </si>
  <si>
    <t>All must be in the USA.</t>
  </si>
  <si>
    <t>The state where the property is located .</t>
  </si>
  <si>
    <t>All must be in the USA, and should be represented by the 2-letter state code (capitalized).</t>
  </si>
  <si>
    <t>ZIP</t>
  </si>
  <si>
    <t>The zip code of the property.</t>
  </si>
  <si>
    <t>All must be in the USA and should be 5-digits in length.  Has to be digits only, cannot contain any alphabet.</t>
  </si>
  <si>
    <t>Numerical, Decimal</t>
  </si>
  <si>
    <t>The listing price of the property in USD.</t>
  </si>
  <si>
    <t>Cannot be negative or zero.  Very low values are also suspect and corresponding records should be deleted. Missing values should be replaced with the median value from the other houses of similar size around the location when the size and location information for the record under investigation is available.</t>
  </si>
  <si>
    <t>If the size or location information is not available or the median calculation does not yield any value, then the records should be deleted.</t>
  </si>
  <si>
    <t>Numerical, Integer</t>
  </si>
  <si>
    <t>Number of bedrooms in the property.</t>
  </si>
  <si>
    <t>Cannot be negative.  Missing values should be replaced with the median value from the other houses around the location.</t>
  </si>
  <si>
    <t>If the median cannot be calculated from the records around the location, then the record can be deleted.</t>
  </si>
  <si>
    <t>Number of bathrooms in the property.</t>
  </si>
  <si>
    <t>Detailed location.  It also has the code.</t>
  </si>
  <si>
    <t>City and Zip take precedence over this and thus this variable can be deleted only if the city and zip values exist for the record.  Otherwise, this can be used for replacing missing City values.  It should be deleted in the final clean version of the data.</t>
  </si>
  <si>
    <t>The size of the actual property (built area).</t>
  </si>
  <si>
    <t>Cannot be negative or zero.  Super low values are also suspect and should be investigated in details. Missing values should be replaced with the median value from the other houses around that location in the city if it cannot be calculated by other means.</t>
  </si>
  <si>
    <t>The size of the lot on which the property is built.</t>
  </si>
  <si>
    <t>When the house was built.  Can be used for calculating the age of the house.</t>
  </si>
  <si>
    <t>How many days the property has been on the market.  Sometime, the same property can be listed multiple times with different prices and different days on the market.</t>
  </si>
  <si>
    <t>Cannot be negative or zero.  Missing values may be ignored.  If the same property is listed, then the record with the least value should be kept in the data set.</t>
  </si>
  <si>
    <t>price per square foot in USD.</t>
  </si>
  <si>
    <t>It should match the amount calculated from the formula PRICE/SQUARE FEET.  Missing values cannot be replaced by median or mean; it has to be calculated from the PRICE and SQUARE FEET.  Thus those two fields should be filled in first if they have the missing values.  If there is a mismatch between the actual and the calculated value, then calculated value should be used.</t>
  </si>
  <si>
    <t xml:space="preserve">Homeowners' Association Fee.  </t>
  </si>
  <si>
    <t>The GEO latitude of the address.</t>
  </si>
  <si>
    <t>Since the property is in the USA, which is in northern hemisphere, it has to be positive.</t>
  </si>
  <si>
    <t>The GEO longitude of the address.</t>
  </si>
  <si>
    <t>Since the property is in the USA, which is west of the meridian line, it has to be negative.</t>
  </si>
  <si>
    <t>If the PROPERTY TYPE is not important then the record should be deleted. Only Condo/Co-op, Townhouse, and Single Family Residences should be retained.</t>
  </si>
  <si>
    <t>If the length is less than 5-digits, then leading zeros should be added.  Extensions at the end must be stripped off. You can also use one of the resources (or search on the Internet) to find the approximate zip code from the city.</t>
  </si>
  <si>
    <t>Should be used only if the details are relevant for deducing the missing ZIP or CITY.  Otherwise, City takes precedence over the location.</t>
  </si>
  <si>
    <t>Cannot be zero.  Typically applicable for Condo/Co-op and Townhouses and for some of the SFR</t>
  </si>
  <si>
    <t>ZIP CODES and Cities</t>
  </si>
  <si>
    <t>https://www.unitedstateszipcodes.org/zip-code-database/</t>
  </si>
  <si>
    <t>State Names and Abbreviations</t>
  </si>
  <si>
    <t>https://scottontechnology.com/list-of-50-us-states-in-excel/</t>
  </si>
  <si>
    <t>How to convert State Names to State Abbreviations</t>
  </si>
  <si>
    <t>https://www.extendoffice.com/documents/excel/3332-excel-convert-state-name-to-abbreviation.html</t>
  </si>
  <si>
    <t>Cannot be negative or zero.  Super low values are also suspect and should be investigated in details. Missing values (only for SFR) should be replaced with the median value from the other houses around the location in the city.</t>
  </si>
  <si>
    <t>Records should be deleted if both of these fields are missing, have zero values or cannot be calculated by other means.  Lot size is not important for the Townhouses and can be deleted.  They are important only for Single Family Residences to understand the remodeling and expansion opportunities</t>
  </si>
  <si>
    <t>random</t>
  </si>
  <si>
    <t>Vacant Land, or lots are not of importance to us and thus should be deleted.  Also, Condo/Co-op is same as Townhouse.  We are interested in analyzing only single family residences and Condo/Co-op or Townhouses.</t>
  </si>
  <si>
    <t xml:space="preserve">How to calculate the distance between two geo data point: </t>
  </si>
  <si>
    <t>https://blog.batchgeo.com/manipulating-coordinates-in-excel/</t>
  </si>
  <si>
    <t>Must be one of the valid years between 1900 and 2023. Records with missing values for this field should be deleted.</t>
  </si>
  <si>
    <t>8875 Earhart Ave</t>
  </si>
  <si>
    <t>7779 Veragua Dr</t>
  </si>
  <si>
    <t>7363 W 87th Pl</t>
  </si>
  <si>
    <t xml:space="preserve">ZIP </t>
  </si>
  <si>
    <t>8912 Yorktown Ave</t>
  </si>
  <si>
    <t>6516 W 82nd St</t>
  </si>
  <si>
    <t>7833 Denrock Ave</t>
  </si>
  <si>
    <t>5407 W 77th St</t>
  </si>
  <si>
    <t>7831 Beland Ave</t>
  </si>
  <si>
    <t>7927 Westlawn Ave</t>
  </si>
  <si>
    <t>6124 W 75th Pl</t>
  </si>
  <si>
    <t>8218 Belford Ave</t>
  </si>
  <si>
    <t>7551 Shore Cliff Dr</t>
  </si>
  <si>
    <t>7514 W 91st St</t>
  </si>
  <si>
    <t>Pre On-Market</t>
  </si>
  <si>
    <t>7413 Coastal View Dr</t>
  </si>
  <si>
    <t>7485 W 80th St</t>
  </si>
  <si>
    <t>8106 Vicksburg Ave</t>
  </si>
  <si>
    <t>5769 W 74th St</t>
  </si>
  <si>
    <t>7427 Henefer Ave</t>
  </si>
  <si>
    <t>7817 Vicksburg Ave</t>
  </si>
  <si>
    <t>6372 W 80th St</t>
  </si>
  <si>
    <t>8016 Bleriot Ave</t>
  </si>
  <si>
    <t>6023 W 83rd Pl</t>
  </si>
  <si>
    <t>7507 Cowan Ave</t>
  </si>
  <si>
    <t>7841 Stewart Ave</t>
  </si>
  <si>
    <t>5858 Abernathy Dr</t>
  </si>
  <si>
    <t>6338 W 85th Pl</t>
  </si>
  <si>
    <t>7392 W 85th St</t>
  </si>
  <si>
    <t>7532 Denrock Ave</t>
  </si>
  <si>
    <t>6550 W 84th Pl</t>
  </si>
  <si>
    <t>7416 Westlawn Ave</t>
  </si>
  <si>
    <t>7514 Kentwood Ave</t>
  </si>
  <si>
    <t>8507 Naylor Ave</t>
  </si>
  <si>
    <t>8421 Airlane Ave</t>
  </si>
  <si>
    <t>8308 Altavan Ave</t>
  </si>
  <si>
    <t>8418 Vicksburg Ave</t>
  </si>
  <si>
    <t>7864 Vicksburg Ave</t>
  </si>
  <si>
    <t>6537 Hedding St</t>
  </si>
  <si>
    <t>8004 Holy Cross Pl</t>
  </si>
  <si>
    <t>7120 La Tijera Blvd Unit C101</t>
  </si>
  <si>
    <t>6372 W 82nd St</t>
  </si>
  <si>
    <t>6623 W 87th Pl</t>
  </si>
  <si>
    <t>7711 Naylor Ave</t>
  </si>
  <si>
    <t>8016 Dunfield Ave</t>
  </si>
  <si>
    <t>7122 La Tijera Blvd Unit J201</t>
  </si>
  <si>
    <t>6422 W 87th Pl</t>
  </si>
  <si>
    <t>8356 Chase Ave</t>
  </si>
  <si>
    <t>5201 Thornburn St</t>
  </si>
  <si>
    <t>6376 Nancy St</t>
  </si>
  <si>
    <t>7449 Kentwood Ave</t>
  </si>
  <si>
    <t>8357 Westlawn Ave</t>
  </si>
  <si>
    <t>7100 Alvern St #215</t>
  </si>
  <si>
    <t>7037 La Tijera Blvd Unit C101</t>
  </si>
  <si>
    <t>7264 W 88th Pl</t>
  </si>
  <si>
    <t>7924 Berger Ave</t>
  </si>
  <si>
    <t>NEXT OPEN HOUSE START TIME</t>
  </si>
  <si>
    <t>NEXT OPEN HOUSE END TIME</t>
  </si>
  <si>
    <t>URL (SEE https://www.redfin.com/buy-a-home/comparative-market-analysis FOR INFO ON PRICING)</t>
  </si>
  <si>
    <t/>
  </si>
  <si>
    <t>3911 S Victoria Ave</t>
  </si>
  <si>
    <t>View Park</t>
  </si>
  <si>
    <t>VWPK - View Park</t>
  </si>
  <si>
    <t>https://www.redfin.com/CA/View-Park/3911-S-Victoria-Ave-90008/home/6888798</t>
  </si>
  <si>
    <t>BB24210440</t>
  </si>
  <si>
    <t>415 N Westlake Ave</t>
  </si>
  <si>
    <t>671 - Silver Lake</t>
  </si>
  <si>
    <t>https://www.redfin.com/CA/Los-Angeles/415-N-Westlake-Ave-90026/home/6936277</t>
  </si>
  <si>
    <t>BB24207690</t>
  </si>
  <si>
    <t>2325 S Gaffey St</t>
  </si>
  <si>
    <t>San Pedro</t>
  </si>
  <si>
    <t>183 - Vista Del Oro</t>
  </si>
  <si>
    <t>https://www.redfin.com/CA/San-Pedro/2325-S-Gaffey-St-90731/home/7695096</t>
  </si>
  <si>
    <t>SB24172065</t>
  </si>
  <si>
    <t>312 W 5th St #1110</t>
  </si>
  <si>
    <t>C42 - Downtown L.A.</t>
  </si>
  <si>
    <t>https://www.redfin.com/CA/Los-Angeles/312-W-5th-St-90013/unit-1110/home/17238594</t>
  </si>
  <si>
    <t>BB24208286</t>
  </si>
  <si>
    <t>10951 Whitegate Ave</t>
  </si>
  <si>
    <t>Sunland</t>
  </si>
  <si>
    <t>659 - Sunland/Tujunga</t>
  </si>
  <si>
    <t>https://www.redfin.com/CA/Sunland/10951-Whitegate-Ave-91040/home/5504540</t>
  </si>
  <si>
    <t>SR24205567</t>
  </si>
  <si>
    <t>18942 Lassen St</t>
  </si>
  <si>
    <t>Northridge</t>
  </si>
  <si>
    <t>NR - Northridge</t>
  </si>
  <si>
    <t>https://www.redfin.com/CA/Northridge/18942-Lassen-St-91324/home/5855015</t>
  </si>
  <si>
    <t>PW24205697</t>
  </si>
  <si>
    <t>700 Main St #4</t>
  </si>
  <si>
    <t>C11 - Venice</t>
  </si>
  <si>
    <t>https://www.redfin.com/CA/Venice/700-Main-St-90291/unit-4/home/17224405</t>
  </si>
  <si>
    <t>SB24206160</t>
  </si>
  <si>
    <t>12350 Mclennan Ave</t>
  </si>
  <si>
    <t>Granada Hills</t>
  </si>
  <si>
    <t>GH - Granada Hills</t>
  </si>
  <si>
    <t>https://www.redfin.com/CA/Granada-Hills/12350-McLennan-Ave-91344/home/5578812</t>
  </si>
  <si>
    <t>BB24205818</t>
  </si>
  <si>
    <t>4445 Cartwright Ave #202</t>
  </si>
  <si>
    <t>North Hollywood</t>
  </si>
  <si>
    <t>https://www.redfin.com/CA/North-Hollywood/4445-Cartwright-Ave-91602/unit-202/home/5304274</t>
  </si>
  <si>
    <t>SR24205323</t>
  </si>
  <si>
    <t>502 N Genesee Ave Unit 1/2</t>
  </si>
  <si>
    <t>C19 - Beverly Center-Miracle Mile</t>
  </si>
  <si>
    <t>https://www.redfin.com/CA/Los-Angeles/502-N-Genesee-Ave-90036/unit-1-2/home/178373032</t>
  </si>
  <si>
    <t>BB24202766</t>
  </si>
  <si>
    <t>630 Cabrillo Villas</t>
  </si>
  <si>
    <t>676 - Monterey Hills</t>
  </si>
  <si>
    <t>https://www.redfin.com/CA/Los-Angeles/630-Cabrillo-Villas-90042/home/6997620</t>
  </si>
  <si>
    <t>OC24204081</t>
  </si>
  <si>
    <t>16133 S Vermont Ave #21</t>
  </si>
  <si>
    <t>Gardena</t>
  </si>
  <si>
    <t>119 - Central Gardena</t>
  </si>
  <si>
    <t>https://www.redfin.com/CA/Gardena/16133-S-Vermont-Ave-90247/unit-21/home/7329479</t>
  </si>
  <si>
    <t>OC24199510</t>
  </si>
  <si>
    <t>784 W 22nd St</t>
  </si>
  <si>
    <t>https://www.redfin.com/CA/San-Pedro/784-W-22nd-St-90731/home/7694859</t>
  </si>
  <si>
    <t>SB24193484</t>
  </si>
  <si>
    <t>4664 Encino Ave</t>
  </si>
  <si>
    <t>Encino</t>
  </si>
  <si>
    <t>ENC - Encino</t>
  </si>
  <si>
    <t>https://www.redfin.com/CA/Encino/4664-Encino-Ave-91316/home/4937924</t>
  </si>
  <si>
    <t>SR24197280</t>
  </si>
  <si>
    <t>13200 Pacific #249</t>
  </si>
  <si>
    <t>https://www.redfin.com/CA/Playa-Vista/13200-Pacific-Promenade-90094/unit-249/home/8136306</t>
  </si>
  <si>
    <t>SB24191144</t>
  </si>
  <si>
    <t>2430 12th Ave</t>
  </si>
  <si>
    <t>C16 - Mid Los Angeles</t>
  </si>
  <si>
    <t>https://www.redfin.com/CA/Los-Angeles/2430-12th-Ave-90018/home/6898283</t>
  </si>
  <si>
    <t>BB24193139</t>
  </si>
  <si>
    <t>2928 W 78th Pl</t>
  </si>
  <si>
    <t>https://www.redfin.com/CA/Inglewood/2928-W-78th-Pl-90305/home/6423318</t>
  </si>
  <si>
    <t>SB24185565</t>
  </si>
  <si>
    <t>4170 Fair Ave #101</t>
  </si>
  <si>
    <t>Studio City</t>
  </si>
  <si>
    <t>STUD - Studio City</t>
  </si>
  <si>
    <t>https://www.redfin.com/CA/North-Hollywood/4170-Fair-Ave-91602/unit-101/home/8163713</t>
  </si>
  <si>
    <t>BB24187957</t>
  </si>
  <si>
    <t>4449 W 64th St</t>
  </si>
  <si>
    <t>Park Hills Heights</t>
  </si>
  <si>
    <t>https://www.redfin.com/CA/Los-Angeles/4449-W-64th-St-90043/home/6409392</t>
  </si>
  <si>
    <t>24-436487</t>
  </si>
  <si>
    <t>17561 Bullock St</t>
  </si>
  <si>
    <t>https://www.redfin.com/CA/Encino/17561-Bullock-St-91316/home/4751320</t>
  </si>
  <si>
    <t>BB24188083</t>
  </si>
  <si>
    <t>6815 Remmet Ave #224</t>
  </si>
  <si>
    <t>Canoga Park</t>
  </si>
  <si>
    <t>CP - Canoga Park</t>
  </si>
  <si>
    <t>https://www.redfin.com/CA/Canoga-Park/6815-Remmet-Ave-91303/unit-224/home/3962218</t>
  </si>
  <si>
    <t>BB24183428</t>
  </si>
  <si>
    <t>8303 Topeka Dr</t>
  </si>
  <si>
    <t>https://www.redfin.com/CA/Northridge/8303-Topeka-Dr-91324/home/5890766</t>
  </si>
  <si>
    <t>SR24180727</t>
  </si>
  <si>
    <t>348 W 88th St</t>
  </si>
  <si>
    <t>C37 - Metropolitan South</t>
  </si>
  <si>
    <t>https://www.redfin.com/CA/Los-Angeles/348-W-88th-St-90003/home/7296492</t>
  </si>
  <si>
    <t>PW24178655</t>
  </si>
  <si>
    <t>19517 Celtic St</t>
  </si>
  <si>
    <t>Porter Ranch</t>
  </si>
  <si>
    <t>PORA - Porter Ranch</t>
  </si>
  <si>
    <t>https://www.redfin.com/CA/Porter-Ranch/19517-Celtic-St-91326/home/5780704</t>
  </si>
  <si>
    <t>BB24177550</t>
  </si>
  <si>
    <t>6425 Varna Ave</t>
  </si>
  <si>
    <t>Van Nuys</t>
  </si>
  <si>
    <t>VN - Van Nuys</t>
  </si>
  <si>
    <t>https://www.redfin.com/CA/Van-Nuys/6425-Varna-Ave-91401/home/5094547</t>
  </si>
  <si>
    <t>BB24170230</t>
  </si>
  <si>
    <t>6250 Fulton Ave #104</t>
  </si>
  <si>
    <t>https://www.redfin.com/CA/Van-Nuys/6250-Fulton-Ave-91401/unit-104/home/17225928</t>
  </si>
  <si>
    <t>BB24171762</t>
  </si>
  <si>
    <t>401 S Cabrillo Ave</t>
  </si>
  <si>
    <t>https://www.redfin.com/CA/San-Pedro/401-S-Cabrillo-Ave-90731/home/7689049</t>
  </si>
  <si>
    <t>SB24171740</t>
  </si>
  <si>
    <t>5103 Biloxi Ave</t>
  </si>
  <si>
    <t>TUL - Toluca Lake</t>
  </si>
  <si>
    <t>https://www.redfin.com/CA/North-Hollywood/5103-Biloxi-Ave-91601/home/5297919</t>
  </si>
  <si>
    <t>SR24172818</t>
  </si>
  <si>
    <t>Woodland Hills</t>
  </si>
  <si>
    <t>WHLL - Woodland Hills</t>
  </si>
  <si>
    <t>4916 Enfield Ave</t>
  </si>
  <si>
    <t>https://www.redfin.com/CA/Encino/4916-Enfield-Ave-91316/home/4292706</t>
  </si>
  <si>
    <t>BB24159310</t>
  </si>
  <si>
    <t>1234 Wilshire Blvd #331</t>
  </si>
  <si>
    <t>https://www.redfin.com/CA/Los-Angeles/1234-Wilshire-Blvd-90017/unit-331/home/12294349</t>
  </si>
  <si>
    <t>BB24168949</t>
  </si>
  <si>
    <t>13236 Fiji Way Unit B</t>
  </si>
  <si>
    <t>C12 - Marina Del Rey</t>
  </si>
  <si>
    <t>https://www.redfin.com/CA/Marina-del-Rey/13236-Fiji-Way-90292/unit-B/home/6732631</t>
  </si>
  <si>
    <t>SB24167659</t>
  </si>
  <si>
    <t>801 S Grand Ave #1806</t>
  </si>
  <si>
    <t>https://www.redfin.com/CA/Los-Angeles/801-S-Grand-Ave-90017/unit-1806/home/8179719</t>
  </si>
  <si>
    <t>BB24163085</t>
  </si>
  <si>
    <t>1013 Englander St</t>
  </si>
  <si>
    <t>193 - San Pedro - North</t>
  </si>
  <si>
    <t>https://www.redfin.com/CA/San-Pedro/1013-Englander-St-90731/home/7683299</t>
  </si>
  <si>
    <t>SB24154108</t>
  </si>
  <si>
    <t>312 W 5th St #319</t>
  </si>
  <si>
    <t>https://www.redfin.com/CA/Los-Angeles/312-W-5th-St-90013/unit-319/home/8181158</t>
  </si>
  <si>
    <t>BB24163252</t>
  </si>
  <si>
    <t>22641 Macfarlane Dr</t>
  </si>
  <si>
    <t>https://www.redfin.com/CA/Woodland-Hills/22641-Macfarlane-Dr-91364/home/3556992</t>
  </si>
  <si>
    <t>BB24162507</t>
  </si>
  <si>
    <t>1310 Armacost Ave #104</t>
  </si>
  <si>
    <t>West L.A.</t>
  </si>
  <si>
    <t>https://www.redfin.com/CA/Los-Angeles/1310-Armacost-Ave-90025/unit-104/home/8150956</t>
  </si>
  <si>
    <t>24-424975</t>
  </si>
  <si>
    <t>14560 Valley Vista Blvd</t>
  </si>
  <si>
    <t>Sherman Oaks</t>
  </si>
  <si>
    <t>SO - Sherman Oaks</t>
  </si>
  <si>
    <t>https://www.redfin.com/CA/Sherman-Oaks/14560-Valley-Vista-Blvd-91403/home/4886820</t>
  </si>
  <si>
    <t>SR24158086</t>
  </si>
  <si>
    <t>640 N Sweetzer Ave #6</t>
  </si>
  <si>
    <t>West Hollywood Vicinity</t>
  </si>
  <si>
    <t>https://www.redfin.com/CA/Los-Angeles/640-N-Sweetzer-Ave-90048/unit-6/home/7104742</t>
  </si>
  <si>
    <t>24-421759</t>
  </si>
  <si>
    <t>939 S Broadway #413</t>
  </si>
  <si>
    <t>https://www.redfin.com/CA/Los-Angeles/939-S-Broadway-90015/unit-413/home/173208826</t>
  </si>
  <si>
    <t>BB24153982</t>
  </si>
  <si>
    <t>12711 Mitchell Ave #3</t>
  </si>
  <si>
    <t>https://www.redfin.com/CA/Los-Angeles/12711-Mitchell-Ave-90066/unit-3/home/6740326</t>
  </si>
  <si>
    <t>SB24152168</t>
  </si>
  <si>
    <t>13411 Erwin St</t>
  </si>
  <si>
    <t>Valley Glen</t>
  </si>
  <si>
    <t>VG - Valley Glen</t>
  </si>
  <si>
    <t>https://www.redfin.com/CA/Van-Nuys/13411-Erwin-St-91401/home/5095534</t>
  </si>
  <si>
    <t>BB24150920</t>
  </si>
  <si>
    <t>7545 Belmar Ave</t>
  </si>
  <si>
    <t>Reseda</t>
  </si>
  <si>
    <t>RES - Reseda</t>
  </si>
  <si>
    <t>https://www.redfin.com/CA/Reseda/7545-Belmar-Ave-91335/home/8130087</t>
  </si>
  <si>
    <t>BB24095972</t>
  </si>
  <si>
    <t>155 S Oxford Ave Ph 3</t>
  </si>
  <si>
    <t>C17 - Mid-Wilshire</t>
  </si>
  <si>
    <t>https://www.redfin.com/CA/Los-Angeles/155-S-Oxford-Ave-90004/unit-3/home/167563838</t>
  </si>
  <si>
    <t>PF24146760</t>
  </si>
  <si>
    <t>312 W 5th St #507</t>
  </si>
  <si>
    <t>https://www.redfin.com/CA/Los-Angeles/312-W-5th-St-90013/unit-507/home/8181092</t>
  </si>
  <si>
    <t>PF24124763</t>
  </si>
  <si>
    <t>8642 Gregory Way #204</t>
  </si>
  <si>
    <t>https://www.redfin.com/CA/Los-Angeles/8642-Gregory-Way-90035/unit-204/home/6813673</t>
  </si>
  <si>
    <t>BB24134777</t>
  </si>
  <si>
    <t>22666 Cavalier St</t>
  </si>
  <si>
    <t>https://www.redfin.com/CA/Woodland-Hills/22666-Cavalier-St-91364/home/3565466</t>
  </si>
  <si>
    <t>BB24140407</t>
  </si>
  <si>
    <t>2827 Budau Ave</t>
  </si>
  <si>
    <t>621 - El Sereno</t>
  </si>
  <si>
    <t>https://www.redfin.com/CA/Los-Angeles/2827-Budau-Ave-90032/home/6951274</t>
  </si>
  <si>
    <t>PF24114056</t>
  </si>
  <si>
    <t>9369 Hillrose St</t>
  </si>
  <si>
    <t>Shadow Hills</t>
  </si>
  <si>
    <t>672 - Shadow Hills</t>
  </si>
  <si>
    <t>https://www.redfin.com/CA/Sunland/9369-Hillrose-St-91040/home/21921338</t>
  </si>
  <si>
    <t>SR24137964</t>
  </si>
  <si>
    <t>4733 Elmwood Ave #402</t>
  </si>
  <si>
    <t>HPK - Hancock Park</t>
  </si>
  <si>
    <t>https://www.redfin.com/CA/Los-Angeles/4733-Elmwood-Ave-90004/unit-402/home/25717000</t>
  </si>
  <si>
    <t>PF24132732</t>
  </si>
  <si>
    <t>5349 Newcastle Ave #62</t>
  </si>
  <si>
    <t>https://www.redfin.com/CA/Encino/5349-Newcastle-Ave-91316/unit-62/home/4143446</t>
  </si>
  <si>
    <t>BB24130091</t>
  </si>
  <si>
    <t>4235 W 59th Pl</t>
  </si>
  <si>
    <t>PHHT - Park Hills Heights</t>
  </si>
  <si>
    <t>https://www.redfin.com/CA/Los-Angeles/4235-W-59th-Pl-90043/home/6447072</t>
  </si>
  <si>
    <t>SB24131270</t>
  </si>
  <si>
    <t>20448 W Liverpool Way</t>
  </si>
  <si>
    <t>https://www.redfin.com/CA/Porter-Ranch/20448-W-Liverpool-Way-91326/home/143518762</t>
  </si>
  <si>
    <t>24-406419</t>
  </si>
  <si>
    <t>321 S San Vicente Blvd #708</t>
  </si>
  <si>
    <t>Beverly Center-Miracle Mile</t>
  </si>
  <si>
    <t>https://www.redfin.com/CA/Los-Angeles/321-S-San-Vicente-Blvd-90048/unit-708/home/6814245</t>
  </si>
  <si>
    <t>24-381011</t>
  </si>
  <si>
    <t>905 New Depot St #12</t>
  </si>
  <si>
    <t>https://www.redfin.com/CA/Los-Angeles/905-New-Depot-St-90012/unit-12/home/7054519</t>
  </si>
  <si>
    <t>PF24063967</t>
  </si>
  <si>
    <t>3144 Atwater Ave</t>
  </si>
  <si>
    <t>606 - Atwater</t>
  </si>
  <si>
    <t>https://www.redfin.com/CA/Los-Angeles/3144-Atwater-Ave-90039/home/7065468</t>
  </si>
  <si>
    <t>PW24209141</t>
  </si>
  <si>
    <t>6484 Ivarene Ave</t>
  </si>
  <si>
    <t>Hollywood Hills East</t>
  </si>
  <si>
    <t>https://www.redfin.com/CA/Los-Angeles/6484-Ivarene-Ave-90068/home/7127867</t>
  </si>
  <si>
    <t>24-451191</t>
  </si>
  <si>
    <t>Silver Lake - Echo Park</t>
  </si>
  <si>
    <t>3505 London St</t>
  </si>
  <si>
    <t>https://www.redfin.com/CA/Los-Angeles/3505-London-St-90026/home/7051575</t>
  </si>
  <si>
    <t>24-450829</t>
  </si>
  <si>
    <t>1217 N Mansfield Ave</t>
  </si>
  <si>
    <t>Hollywood</t>
  </si>
  <si>
    <t>https://www.redfin.com/CA/Los-Angeles/1217-N-Mansfield-Ave-90038/home/7107545</t>
  </si>
  <si>
    <t>24-451371</t>
  </si>
  <si>
    <t>Sunset Strip - Hollywood Hills West</t>
  </si>
  <si>
    <t>8160 Canby Ave #6</t>
  </si>
  <si>
    <t>https://www.redfin.com/CA/Reseda/8160-Canby-Ave-91335/unit-6/home/3622090</t>
  </si>
  <si>
    <t>24-451363</t>
  </si>
  <si>
    <t>1425 Brinkley Ave</t>
  </si>
  <si>
    <t>Brentwood</t>
  </si>
  <si>
    <t>https://www.redfin.com/CA/Los-Angeles/1425-Brinkley-Ave-90049/home/6839199</t>
  </si>
  <si>
    <t>24-450901</t>
  </si>
  <si>
    <t>15521 Lemarsh St</t>
  </si>
  <si>
    <t>Mission Hills</t>
  </si>
  <si>
    <t>https://www.redfin.com/CA/Mission-Hills/15521-Lemarsh-St-91345/home/5695440</t>
  </si>
  <si>
    <t>24-451079</t>
  </si>
  <si>
    <t>1608 W Riverside Dr</t>
  </si>
  <si>
    <t>Burbank</t>
  </si>
  <si>
    <t>610 - Burbank</t>
  </si>
  <si>
    <t>https://www.redfin.com/CA/Burbank/1608-W-Riverside-Dr-91506/home/5325451</t>
  </si>
  <si>
    <t>SR24209796</t>
  </si>
  <si>
    <t>3011 Clune Ave</t>
  </si>
  <si>
    <t>https://www.redfin.com/CA/Venice/3011-Clune-Ave-90291/home/6734826</t>
  </si>
  <si>
    <t>24-451311</t>
  </si>
  <si>
    <t>4547 Alonzo Ave</t>
  </si>
  <si>
    <t>https://www.redfin.com/CA/Encino/4547-Alonzo-Ave-91316/home/4293378</t>
  </si>
  <si>
    <t>24-440243</t>
  </si>
  <si>
    <t>820 S Gretna Green Way #7</t>
  </si>
  <si>
    <t>https://www.redfin.com/CA/Los-Angeles/820-S-Gretna-Green-Way-90049/unit-7/home/6760266</t>
  </si>
  <si>
    <t>24-451327</t>
  </si>
  <si>
    <t>1745 Camino Palmero St #323</t>
  </si>
  <si>
    <t>https://www.redfin.com/CA/Los-Angeles/1745-Camino-Palmero-St-90046/unit-323/home/7115234</t>
  </si>
  <si>
    <t>24-447991</t>
  </si>
  <si>
    <t>7742 Jeanie Ter</t>
  </si>
  <si>
    <t>Tujunga</t>
  </si>
  <si>
    <t>https://www.redfin.com/CA/Tujunga/7742-Jeanne-Ter-91042/home/184200915</t>
  </si>
  <si>
    <t>P1-19568</t>
  </si>
  <si>
    <t>4157 Neosho Ave</t>
  </si>
  <si>
    <t>https://www.redfin.com/CA/Los-Angeles/4157-Neosho-Ave-90066/home/6737063</t>
  </si>
  <si>
    <t>24-449337</t>
  </si>
  <si>
    <t>4855 Ledge Ave</t>
  </si>
  <si>
    <t>Toluca Lake</t>
  </si>
  <si>
    <t>https://www.redfin.com/CA/North-Hollywood/4855-Ledge-Ave-91601/home/5298892</t>
  </si>
  <si>
    <t>24-450787</t>
  </si>
  <si>
    <t>10078 Westwanda Dr</t>
  </si>
  <si>
    <t>Beverly Hills</t>
  </si>
  <si>
    <t>Beverly Hills Post Office</t>
  </si>
  <si>
    <t>https://www.redfin.com/CA/Beverly-Hills/10078-Westwanda-Dr-90210/home/6833331</t>
  </si>
  <si>
    <t>24-450885</t>
  </si>
  <si>
    <t>8019 Fenwick St</t>
  </si>
  <si>
    <t>https://www.redfin.com/CA/Sunland/8019-Fenwick-St-91040/home/5512752</t>
  </si>
  <si>
    <t>P1-19566</t>
  </si>
  <si>
    <t>1714 Walton Ave</t>
  </si>
  <si>
    <t>https://www.redfin.com/CA/Los-Angeles/1714-Walton-Ave-90006/home/6908215</t>
  </si>
  <si>
    <t>SR24210538</t>
  </si>
  <si>
    <t>11445 Moorpark St #3</t>
  </si>
  <si>
    <t>https://www.redfin.com/CA/North-Hollywood/11445-Moorpark-St-91602/unit-3/home/5228404</t>
  </si>
  <si>
    <t>SR24210447</t>
  </si>
  <si>
    <t>2717 Lytelle Pl</t>
  </si>
  <si>
    <t>Eagle Rock</t>
  </si>
  <si>
    <t>https://www.redfin.com/CA/Los-Angeles/2717-Lytelle-Pl-90065/home/7079485</t>
  </si>
  <si>
    <t>24-451231</t>
  </si>
  <si>
    <t>18307 Burbank Blvd #91</t>
  </si>
  <si>
    <t>Tarzana</t>
  </si>
  <si>
    <t>TAR - Tarzana</t>
  </si>
  <si>
    <t>https://www.redfin.com/CA/Tarzana/18307-Burbank-Blvd-91356/unit-91/home/4083335</t>
  </si>
  <si>
    <t>SR24208187</t>
  </si>
  <si>
    <t>1745 Camino Palmero St #114</t>
  </si>
  <si>
    <t>https://www.redfin.com/CA/Los-Angeles/1745-Camino-Palmero-St-90046/unit-114/home/7115195</t>
  </si>
  <si>
    <t>24-451073</t>
  </si>
  <si>
    <t>4907 San Feliciano Dr</t>
  </si>
  <si>
    <t>https://www.redfin.com/CA/Woodland-Hills/4907-San-Feliciano-Dr-91364/home/4197601</t>
  </si>
  <si>
    <t>24-450783</t>
  </si>
  <si>
    <t>Downtown L.A.</t>
  </si>
  <si>
    <t>1748 Laurel Canyon Blvd</t>
  </si>
  <si>
    <t>https://www.redfin.com/CA/Los-Angeles/1748-Laurel-Canyon-Blvd-90046/home/7117031</t>
  </si>
  <si>
    <t>24-451099</t>
  </si>
  <si>
    <t>6449 Graves Ave</t>
  </si>
  <si>
    <t>https://www.redfin.com/CA/Van-Nuys/6449-Graves-Ave-91406/home/4559614</t>
  </si>
  <si>
    <t>SR24210488</t>
  </si>
  <si>
    <t>645 W 9th St #237</t>
  </si>
  <si>
    <t>https://www.redfin.com/CA/Los-Angeles/645-W-9th-St-90015/unit-237/home/17226427</t>
  </si>
  <si>
    <t>24-450873</t>
  </si>
  <si>
    <t>18130 Karen Dr</t>
  </si>
  <si>
    <t>https://www.redfin.com/CA/Tarzana/18130-Karen-Dr-91356/home/4298786</t>
  </si>
  <si>
    <t>SR24210388</t>
  </si>
  <si>
    <t>6420 Quebec Dr</t>
  </si>
  <si>
    <t>C03 - Sunset Strip - Hollywood Hills West</t>
  </si>
  <si>
    <t>https://www.redfin.com/CA/Los-Angeles/6420-Quebec-Dr-90068/home/22861436</t>
  </si>
  <si>
    <t>DW24210301</t>
  </si>
  <si>
    <t>1416 S Barrington Ave #6</t>
  </si>
  <si>
    <t>https://www.redfin.com/CA/Los-Angeles/1416-S-Barrington-Ave-90025/unit-6/home/6759430</t>
  </si>
  <si>
    <t>24-449025</t>
  </si>
  <si>
    <t>1905 SW 107th Ave #1201</t>
  </si>
  <si>
    <t>Miami</t>
  </si>
  <si>
    <t>FL</t>
  </si>
  <si>
    <t>VILLAS UNIVERSITY SQUARE</t>
  </si>
  <si>
    <t>https://www.redfin.com/FL/Miami/1905-SW-107th-Ave-33165/unit-1201/home/43062128</t>
  </si>
  <si>
    <t>MARMLS</t>
  </si>
  <si>
    <t>A11672682</t>
  </si>
  <si>
    <t>7801 NE 4th Ct #103</t>
  </si>
  <si>
    <t>RIVERVIEW VILLAGE CONDO</t>
  </si>
  <si>
    <t>https://www.redfin.com/FL/Miami/7801-NE-4th-Ct-33138/unit-103/home/42717296</t>
  </si>
  <si>
    <t>A11661731</t>
  </si>
  <si>
    <t>2380 SW 7th St</t>
  </si>
  <si>
    <t>BEATRICE SUB</t>
  </si>
  <si>
    <t>https://www.redfin.com/FL/Miami/2380-SW-7th-St-33135/home/42729995</t>
  </si>
  <si>
    <t>A11661140</t>
  </si>
  <si>
    <t>5510 NW 10th Ave</t>
  </si>
  <si>
    <t>BRENNER-BRAMS SUB</t>
  </si>
  <si>
    <t>https://www.redfin.com/FL/Miami/5510-NW-10th-Ave-33127/home/42685485</t>
  </si>
  <si>
    <t>A11648794</t>
  </si>
  <si>
    <t>1888 NW 91st St</t>
  </si>
  <si>
    <t>AIRLINE ESTATES</t>
  </si>
  <si>
    <t>https://www.redfin.com/FL/Miami/1888-NW-91st-St-33147/home/43466397</t>
  </si>
  <si>
    <t>A11644735</t>
  </si>
  <si>
    <t>8325 SW 72nd Ave Unit 313C</t>
  </si>
  <si>
    <t>THE LEDGES CONDO</t>
  </si>
  <si>
    <t>https://www.redfin.com/FL/Miami/8325-SW-72nd-Ave-33143/unit-313C/home/43102179</t>
  </si>
  <si>
    <t>A11640863</t>
  </si>
  <si>
    <t>745 NW 47th Ter</t>
  </si>
  <si>
    <t>BAY VISTA PARK AMD PL</t>
  </si>
  <si>
    <t>https://www.redfin.com/FL/Miami/745-NW-47th-Ter-33127/home/42689839</t>
  </si>
  <si>
    <t>A11612251</t>
  </si>
  <si>
    <t>1900 N Bayshore Dr #603</t>
  </si>
  <si>
    <t>QUANTUM ON THE BAY CONDO</t>
  </si>
  <si>
    <t>https://www.redfin.com/FL/Miami/1900-N-Bayshore-Dr-33132/unit-603/home/43475080</t>
  </si>
  <si>
    <t>A11633439</t>
  </si>
  <si>
    <t>2755 Coconut Ave #2755</t>
  </si>
  <si>
    <t>VILLAGGIO IN THE GROVE CO</t>
  </si>
  <si>
    <t>https://www.redfin.com/FL/Miami/2755-Coconut-Ave-33133/unit-2755/home/43343262</t>
  </si>
  <si>
    <t>A11632467</t>
  </si>
  <si>
    <t>555 NE 15th St Unit 10J</t>
  </si>
  <si>
    <t>VENETIA CONDO</t>
  </si>
  <si>
    <t>https://www.redfin.com/FL/Miami/555-NE-15th-St-33132/unit-10J/home/42734557</t>
  </si>
  <si>
    <t>A11631816</t>
  </si>
  <si>
    <t>740 NW 42nd St</t>
  </si>
  <si>
    <t>BRAE BURN SUB</t>
  </si>
  <si>
    <t>https://www.redfin.com/FL/Miami/740-NW-42nd-St-33127/home/42682685</t>
  </si>
  <si>
    <t>A11607213</t>
  </si>
  <si>
    <t>12922 SW 221st St</t>
  </si>
  <si>
    <t>ESTATE MANSIONS 1ST ADDN</t>
  </si>
  <si>
    <t>https://www.redfin.com/FL/Miami/12922-SW-221st-St-33170/home/43368104</t>
  </si>
  <si>
    <t>A11610573</t>
  </si>
  <si>
    <t>13120 SW 92nd Ave Unit 416B</t>
  </si>
  <si>
    <t>VILLAGE AT THE FALLS COND</t>
  </si>
  <si>
    <t>https://www.redfin.com/FL/Miami/13120-SW-92nd-Ave-33176/unit-B416/home/43358202</t>
  </si>
  <si>
    <t>A11608440</t>
  </si>
  <si>
    <t>1581 Brickell Ave #508</t>
  </si>
  <si>
    <t>VILLA REGINA CONDO</t>
  </si>
  <si>
    <t>https://www.redfin.com/FL/Miami/1581-Brickell-Ave-33129/unit-508/home/42764048</t>
  </si>
  <si>
    <t>A11567728</t>
  </si>
  <si>
    <t>1680 NE 191st St Unit 102-2</t>
  </si>
  <si>
    <t>Jade Winds Group Allamand</t>
  </si>
  <si>
    <t>https://www.redfin.com/FL/Miami/1680-NE-191st-St-33179/unit-102-2/home/43005123</t>
  </si>
  <si>
    <t>Beaches MLS</t>
  </si>
  <si>
    <t>F10431572</t>
  </si>
  <si>
    <t>9688 Fontainebleau Blvd #208</t>
  </si>
  <si>
    <t>GOLFVIEW CL FONTAINBL PK</t>
  </si>
  <si>
    <t>https://www.redfin.com/FL/Miami/9688-Fontainebleau-Blvd-33172/unit-208/home/43052255</t>
  </si>
  <si>
    <t>A11400690</t>
  </si>
  <si>
    <t>250 NW 23rd St #212</t>
  </si>
  <si>
    <t>WYNWOOD DESIGN DISTRICT</t>
  </si>
  <si>
    <t>https://www.redfin.com/FL/Miami/250-NW-23rd-St-33127/unit-212/home/43433594</t>
  </si>
  <si>
    <t>A11670115</t>
  </si>
  <si>
    <t>11484 SW 73rd St</t>
  </si>
  <si>
    <t>POINCIANA AT CHESTNUT RAN</t>
  </si>
  <si>
    <t>https://www.redfin.com/FL/Miami/11484-SW-73rd-St-33173/home/43093632</t>
  </si>
  <si>
    <t>A11673391</t>
  </si>
  <si>
    <t>1010 Brickell Ave #1405</t>
  </si>
  <si>
    <t>1010 BRICKELL CONDO</t>
  </si>
  <si>
    <t>https://www.redfin.com/FL/Miami/1010-Brickell-Ave-33131/unit-1405/home/79135335</t>
  </si>
  <si>
    <t>A11671707</t>
  </si>
  <si>
    <t>9780 SW 103 Ave Rd</t>
  </si>
  <si>
    <t>KENDALE SEC 2</t>
  </si>
  <si>
    <t>https://www.redfin.com/FL/Miami/9780-SW-103rd-Avenue-Rd-33176/home/43150646</t>
  </si>
  <si>
    <t>A11673497</t>
  </si>
  <si>
    <t>888 Biscayne Blvd #1811</t>
  </si>
  <si>
    <t>MARINABLUE CONDO</t>
  </si>
  <si>
    <t>https://www.redfin.com/FL/Miami/888-Biscayne-Blvd-33132/unit-1811/home/43391744</t>
  </si>
  <si>
    <t>A11674391</t>
  </si>
  <si>
    <t>88 SW 7th St #2101</t>
  </si>
  <si>
    <t>RISE CONDO</t>
  </si>
  <si>
    <t>https://www.redfin.com/FL/Miami/88-SW-7th-St-33130/unit-2101/home/110070418</t>
  </si>
  <si>
    <t>A11673262</t>
  </si>
  <si>
    <t>5600 NE 6th Ave</t>
  </si>
  <si>
    <t>BAYSHORE UNIT NO 3</t>
  </si>
  <si>
    <t>https://www.redfin.com/FL/Miami/5600-NE-6th-Ave-33137/home/42719543</t>
  </si>
  <si>
    <t>A11673775</t>
  </si>
  <si>
    <t>7915 SW 86th St #729</t>
  </si>
  <si>
    <t>KINGS CREEK WEST CONDO BL</t>
  </si>
  <si>
    <t>https://www.redfin.com/FL/Miami/7915-SW-86th-St-33143/unit-729/home/43089857</t>
  </si>
  <si>
    <t>A11674032</t>
  </si>
  <si>
    <t>13464 SW 124th Ave Rd</t>
  </si>
  <si>
    <t>CARIBE AT BONITA LAKES</t>
  </si>
  <si>
    <t>https://www.redfin.com/FL/Miami/13464-SW-124th-Avenue-Rd-33186/home/43250485</t>
  </si>
  <si>
    <t>A11674248</t>
  </si>
  <si>
    <t>9066 SW 73rd Ct #1205</t>
  </si>
  <si>
    <t>METROPOLIS II AT DADELAND</t>
  </si>
  <si>
    <t>https://www.redfin.com/FL/Miami/9066-SW-73rd-Ct-33156/unit-1205/home/43367053</t>
  </si>
  <si>
    <t>A11674338</t>
  </si>
  <si>
    <t>999 SW 1st Ave #2108</t>
  </si>
  <si>
    <t>NINE AT MARY BRICKELL VIL</t>
  </si>
  <si>
    <t>https://www.redfin.com/FL/Miami/999-SW-1st-Ave-33130/unit-2108/home/110129550</t>
  </si>
  <si>
    <t>A11674335</t>
  </si>
  <si>
    <t>1527 NW 8th St</t>
  </si>
  <si>
    <t>GROVE PARK</t>
  </si>
  <si>
    <t>https://www.redfin.com/FL/Miami/1527-NW-8th-St-33125/home/42721971</t>
  </si>
  <si>
    <t>A11674290</t>
  </si>
  <si>
    <t>10525 SW 112th Ave #117</t>
  </si>
  <si>
    <t>GARDEN OF KENDALL CONDO N</t>
  </si>
  <si>
    <t>https://www.redfin.com/FL/Miami/10525-SW-112th-Ave-33176/unit-117/home/43149443</t>
  </si>
  <si>
    <t>A11673194</t>
  </si>
  <si>
    <t>200 SE 15th Rd Unit 5K</t>
  </si>
  <si>
    <t>BRICKELL HARBOUR CONDO</t>
  </si>
  <si>
    <t>https://www.redfin.com/FL/Miami/200-SE-15th-Rd-33129/unit-5K/home/42765932</t>
  </si>
  <si>
    <t>A11673708</t>
  </si>
  <si>
    <t>810 NW 21st Ct</t>
  </si>
  <si>
    <t>NELSEN PARK</t>
  </si>
  <si>
    <t>https://www.redfin.com/FL/Miami/810-NW-21st-Ct-33125/home/42722151</t>
  </si>
  <si>
    <t>A11674277</t>
  </si>
  <si>
    <t>15600 NW 7th Ave #301</t>
  </si>
  <si>
    <t>Parkway Towers</t>
  </si>
  <si>
    <t>https://www.redfin.com/FL/Miami/15600-NW-7th-Ave-33169/unit-301/home/42994279</t>
  </si>
  <si>
    <t>F10465828</t>
  </si>
  <si>
    <t>1536 NW 9th St</t>
  </si>
  <si>
    <t>https://www.redfin.com/FL/Miami/1536-NW-9th-St-33125/home/42723914</t>
  </si>
  <si>
    <t>A11673390</t>
  </si>
  <si>
    <t>8600 SW 133rd Ave Rd #408</t>
  </si>
  <si>
    <t>HORIZONS WEST CONDO #5</t>
  </si>
  <si>
    <t>https://www.redfin.com/FL/Miami/8600-SW-133rd-Avenue-Rd-33183/unit-408/home/43145751</t>
  </si>
  <si>
    <t>A11672880</t>
  </si>
  <si>
    <t>801 S Miami Ave #2707</t>
  </si>
  <si>
    <t>SLS LUX</t>
  </si>
  <si>
    <t>https://www.redfin.com/FL/Miami/801-S-Miami-Ave-33130/unit-2707/home/79137565</t>
  </si>
  <si>
    <t>A11674252</t>
  </si>
  <si>
    <t>3301 NE 1st Ave Unit H1907</t>
  </si>
  <si>
    <t>FOUR MIDTOWN MIAMI CONDO</t>
  </si>
  <si>
    <t>https://www.redfin.com/FL/Miami/3301-NE-1st-Ave-33137/unit-H1907/home/43449564</t>
  </si>
  <si>
    <t>A11670585</t>
  </si>
  <si>
    <t>851 NE 1st Ave #4100</t>
  </si>
  <si>
    <t>PARAMOUNT MIAMI WORLDCENT</t>
  </si>
  <si>
    <t>https://www.redfin.com/FL/Miami/851-NE-1st-Ave-33132/unit-4100/home/171960188</t>
  </si>
  <si>
    <t>A11674234</t>
  </si>
  <si>
    <t>348 NE 117th St</t>
  </si>
  <si>
    <t>HALOCK-SEC 1</t>
  </si>
  <si>
    <t>https://www.redfin.com/FL/Miami/348-NE-117th-St-33161/home/43018968</t>
  </si>
  <si>
    <t>A11673586</t>
  </si>
  <si>
    <t>9060 SW 168th Ave</t>
  </si>
  <si>
    <t>FOREST LAKES TOWNHOMES</t>
  </si>
  <si>
    <t>https://www.redfin.com/FL/Miami/9060-SW-168th-Ave-33196/home/43185932</t>
  </si>
  <si>
    <t>A11674183</t>
  </si>
  <si>
    <t>68 SE 6th St #3205</t>
  </si>
  <si>
    <t>REACH CONDO</t>
  </si>
  <si>
    <t>https://www.redfin.com/FL/Miami/68-SE-6th-St-33131/unit-3205/home/110142016</t>
  </si>
  <si>
    <t>A11674126</t>
  </si>
  <si>
    <t>2325 SW 19th St</t>
  </si>
  <si>
    <t>PALM GROVE</t>
  </si>
  <si>
    <t>https://www.redfin.com/FL/Miami/2325-SW-19th-St-33145/home/42748359</t>
  </si>
  <si>
    <t>A11674135</t>
  </si>
  <si>
    <t>14960 Buchanan St</t>
  </si>
  <si>
    <t>RICHMOND HEIGHTS</t>
  </si>
  <si>
    <t>https://www.redfin.com/FL/Miami/14960-Buchanan-St-33176/home/43158499</t>
  </si>
  <si>
    <t>A11672078</t>
  </si>
  <si>
    <t>11061 NW 7th St Unit 103-12</t>
  </si>
  <si>
    <t>PATIO WEST ONE CONDO</t>
  </si>
  <si>
    <t>https://www.redfin.com/FL/Miami/11061-NW-7th-St-33172/unit-103-12/home/193013154</t>
  </si>
  <si>
    <t>A11674128</t>
  </si>
  <si>
    <t>1610 NW 53rd St</t>
  </si>
  <si>
    <t>FLORAL PARK 1ST AMD PL</t>
  </si>
  <si>
    <t>https://www.redfin.com/FL/Miami/1610-NW-53rd-St-33142/home/42684740</t>
  </si>
  <si>
    <t>A11673753</t>
  </si>
  <si>
    <t>901 Brickell Key Blvd #1103</t>
  </si>
  <si>
    <t>CARBONELL CONDO</t>
  </si>
  <si>
    <t>https://www.redfin.com/FL/Miami/901-Brickell-Key-Blvd-33131/unit-1103/home/43343575</t>
  </si>
  <si>
    <t>A11674069</t>
  </si>
  <si>
    <t>901 Brickell Key Blvd #603</t>
  </si>
  <si>
    <t>https://www.redfin.com/FL/Miami/901-Brickell-Key-Blvd-33131/unit-603/home/43330557</t>
  </si>
  <si>
    <t>A11674065</t>
  </si>
  <si>
    <t>133 NE 2nd Ave #2604</t>
  </si>
  <si>
    <t>THE LOFT DOWNTOWN II COND</t>
  </si>
  <si>
    <t>https://www.redfin.com/FL/Miami/133-NE-2nd-Ave-33132/unit-2604/home/43374736</t>
  </si>
  <si>
    <t>A11664142</t>
  </si>
  <si>
    <t>10900 SW 104th St #314</t>
  </si>
  <si>
    <t>THE BERKELEY CONDO</t>
  </si>
  <si>
    <t>https://www.redfin.com/FL/Miami/10900-SW-104th-St-33176/unit-314/home/43293105</t>
  </si>
  <si>
    <t>A11670591</t>
  </si>
  <si>
    <t>21332 NE 18th Pl</t>
  </si>
  <si>
    <t>HIGHLAND GARDENS FOURTH A</t>
  </si>
  <si>
    <t>https://www.redfin.com/FL/Miami/21332-NE-18th-Pl-33179/home/42960073</t>
  </si>
  <si>
    <t>A11673879</t>
  </si>
  <si>
    <t>970 SW 143rd Pl</t>
  </si>
  <si>
    <t>MARIEN SUB</t>
  </si>
  <si>
    <t>https://www.redfin.com/FL/Miami/970-SW-143rd-Pl-33184/home/43099165</t>
  </si>
  <si>
    <t>A11673169</t>
  </si>
  <si>
    <t>11300 SW 80th Rd</t>
  </si>
  <si>
    <t>Pinecrest</t>
  </si>
  <si>
    <t>SUNILAND ESTS 1ST ADDN</t>
  </si>
  <si>
    <t>https://www.redfin.com/FL/Pinecrest/11300-SW-80th-Rd-33156/home/45432430</t>
  </si>
  <si>
    <t>A11673816</t>
  </si>
  <si>
    <t>1940 SW 4th St #8</t>
  </si>
  <si>
    <t>ISLAS CANARIAS CONDO</t>
  </si>
  <si>
    <t>https://www.redfin.com/FL/Miami/1940-SW-4th-St-33135/unit-8/home/43345600</t>
  </si>
  <si>
    <t>A11673206</t>
  </si>
  <si>
    <t>14606 SW 22nd Ter</t>
  </si>
  <si>
    <t>C GROUP HOMES ESTATES</t>
  </si>
  <si>
    <t>https://www.redfin.com/FL/Miami/14606-SW-22nd-Ter-33175/home/185398469</t>
  </si>
  <si>
    <t>A11673650</t>
  </si>
  <si>
    <t>4242 NW 2nd St #1409</t>
  </si>
  <si>
    <t>KEYSTONE PARK CONDO</t>
  </si>
  <si>
    <t>https://www.redfin.com/FL/Miami/4242-NW-2nd-St-33126/unit-1409/home/43442608</t>
  </si>
  <si>
    <t>A11673469</t>
  </si>
  <si>
    <t>13933 SW 84th St #904</t>
  </si>
  <si>
    <t>LAKE LAURA CONDO NO 2</t>
  </si>
  <si>
    <t>https://www.redfin.com/FL/Miami/13933-SW-84th-St-33183/unit-904/home/43135708</t>
  </si>
  <si>
    <t>A11673990</t>
  </si>
  <si>
    <t>88 SW 7th St #1801</t>
  </si>
  <si>
    <t>https://www.redfin.com/FL/Miami/88-SW-7th-St-33130/unit-1801/home/110142088</t>
  </si>
  <si>
    <t>A11674021</t>
  </si>
  <si>
    <t>17360 SW 142nd Ct</t>
  </si>
  <si>
    <t>WEITZER SERENA LAKES WEST</t>
  </si>
  <si>
    <t>https://www.redfin.com/FL/Miami/17360-SW-142nd-Ct-33177/home/43205189</t>
  </si>
  <si>
    <t>A11674015</t>
  </si>
  <si>
    <t>3901 SW 112th Ave #11</t>
  </si>
  <si>
    <t>VILLAS OF WEST BIRD CONDO</t>
  </si>
  <si>
    <t>https://www.redfin.com/FL/Miami/3901-SW-112th-Ave-33165/unit-11/home/43358917</t>
  </si>
  <si>
    <t>A11673578</t>
  </si>
  <si>
    <t>10844 SW 142nd Pl</t>
  </si>
  <si>
    <t>Kendall Trails Sub</t>
  </si>
  <si>
    <t>https://www.redfin.com/FL/Miami/10844-SW-142nd-Pl-33186/home/43183074</t>
  </si>
  <si>
    <t>F10465771</t>
  </si>
  <si>
    <t>1900 N Bayshore Dr #1509</t>
  </si>
  <si>
    <t>https://www.redfin.com/FL/Miami/1900-N-Bayshore-Dr-33132/unit-1509/home/43403694</t>
  </si>
  <si>
    <t>A11673955</t>
  </si>
  <si>
    <t>626 SW 10th Ave</t>
  </si>
  <si>
    <t>LAWRENCE ESTATE LAND CO</t>
  </si>
  <si>
    <t>https://www.redfin.com/FL/Miami/626-SW-10th-Ave-33130/home/42732445</t>
  </si>
  <si>
    <t>A11673257</t>
  </si>
  <si>
    <t>496 NW 165th St Rd Unit D-111</t>
  </si>
  <si>
    <t>MONTECARLO CONDO</t>
  </si>
  <si>
    <t>https://www.redfin.com/FL/Miami/496-NW-165th-Street-Rd-33169/unit-D111/home/43400078</t>
  </si>
  <si>
    <t>A11673957</t>
  </si>
  <si>
    <t>492 NW 165th St Rd Unit C-209</t>
  </si>
  <si>
    <t>https://www.redfin.com/FL/Miami/492-NW-165th-Street-Rd-33169/unit-C209/home/43409534</t>
  </si>
  <si>
    <t>A11673946</t>
  </si>
  <si>
    <t>7100 SW 102nd Ave #7100</t>
  </si>
  <si>
    <t>SNAPPER CREEK GDNS SW 70</t>
  </si>
  <si>
    <t>https://www.redfin.com/FL/Miami/7100-SW-102nd-Ave-33173/unit-7100/home/193005217</t>
  </si>
  <si>
    <t>A11673259</t>
  </si>
  <si>
    <t>7540 SW 30th Ter</t>
  </si>
  <si>
    <t>CENTRAL MIAMI PART 7</t>
  </si>
  <si>
    <t>https://www.redfin.com/FL/Miami/7540-SW-30th-Ter-33155/home/43061136</t>
  </si>
  <si>
    <t>A11673823</t>
  </si>
  <si>
    <t>300 NW 20th Ave</t>
  </si>
  <si>
    <t>SWASTIKA PARK</t>
  </si>
  <si>
    <t>https://www.redfin.com/FL/Miami/300-NW-20th-Ave-33125/home/42737587</t>
  </si>
  <si>
    <t>A11673900</t>
  </si>
  <si>
    <t>9300 Fontainebleau Blvd Unit E109</t>
  </si>
  <si>
    <t>KEYSTONE COURTS CONDO</t>
  </si>
  <si>
    <t>https://www.redfin.com/FL/Miami/9300-Fontainebleau-Blvd-33172/unit-E109/home/43297139</t>
  </si>
  <si>
    <t>A11673886</t>
  </si>
  <si>
    <t>15072 SW 158th Pl</t>
  </si>
  <si>
    <t>A D G SUB</t>
  </si>
  <si>
    <t>https://www.redfin.com/FL/Miami/15072-SW-158th-Pl-33196/home/43197958</t>
  </si>
  <si>
    <t>A11673752</t>
  </si>
  <si>
    <t>15151 SW 94th Ter</t>
  </si>
  <si>
    <t>HAMMOCKS SEC 3</t>
  </si>
  <si>
    <t>https://www.redfin.com/FL/Miami/15151-SW-94th-Ter-33196/home/43176557</t>
  </si>
  <si>
    <t>A11673773</t>
  </si>
  <si>
    <t>300 S Biscayne Blvd Unit T-2106</t>
  </si>
  <si>
    <t>MET 1 CONDO</t>
  </si>
  <si>
    <t>https://www.redfin.com/FL/Miami/300-S-Biscayne-Blvd-33131/unit-T2106/home/43402421</t>
  </si>
  <si>
    <t>A11673841</t>
  </si>
  <si>
    <t>41 SE 5th St #703</t>
  </si>
  <si>
    <t>BRICKELL ON THE RIVER S T</t>
  </si>
  <si>
    <t>https://www.redfin.com/FL/Miami/41-SE-5th-St-33131/unit-703/home/43391406</t>
  </si>
  <si>
    <t>A11673837</t>
  </si>
  <si>
    <t>14425 SW 107th Ct</t>
  </si>
  <si>
    <t>5TH ADDN TO RICHMOND HGTS</t>
  </si>
  <si>
    <t>https://www.redfin.com/FL/Miami/14425-SW-107th-Ct-33176/home/43153354</t>
  </si>
  <si>
    <t>A11673407</t>
  </si>
  <si>
    <t>13481 SW 99th Ter</t>
  </si>
  <si>
    <t>CALUSA CLUB ESTATES 3RD A</t>
  </si>
  <si>
    <t>https://www.redfin.com/FL/Miami/13481-SW-99th-Ter-33186/home/43175985</t>
  </si>
  <si>
    <t>A11673639</t>
  </si>
  <si>
    <t>501 NE 110th St</t>
  </si>
  <si>
    <t>COLONIAL SHORES ESTATES</t>
  </si>
  <si>
    <t>https://www.redfin.com/FL/Miami/501-NE-110th-St-33161/home/43019021</t>
  </si>
  <si>
    <t>A11673573</t>
  </si>
  <si>
    <t>927 NE 199th St #107</t>
  </si>
  <si>
    <t>CARMEL CALIFORNIA CLUB CO</t>
  </si>
  <si>
    <t>https://www.redfin.com/FL/Miami/927-NE-199th-St-33179/unit-107/home/42956240</t>
  </si>
  <si>
    <t>A11673481</t>
  </si>
  <si>
    <t>20633 NE 7th Ct</t>
  </si>
  <si>
    <t>TOWNHOUSES OF THE CALIF C</t>
  </si>
  <si>
    <t>https://www.redfin.com/FL/Miami/20633-NE-7th-Ct-33179/home/42944627</t>
  </si>
  <si>
    <t>A11671395</t>
  </si>
  <si>
    <t>18630 NE 18th Ave #235</t>
  </si>
  <si>
    <t>SKY LAKE GARDENS NO 3 CON</t>
  </si>
  <si>
    <t>https://www.redfin.com/FL/Miami/18630-NE-18th-Ave-33179/unit-235/home/43008126</t>
  </si>
  <si>
    <t>A11673777</t>
  </si>
  <si>
    <t>10485 SW 26th Ter</t>
  </si>
  <si>
    <t>CORAVO AMD</t>
  </si>
  <si>
    <t>https://www.redfin.com/FL/Miami/10485-SW-26th-Ter-33165/home/43427351</t>
  </si>
  <si>
    <t>A11673761</t>
  </si>
  <si>
    <t>1200 Brickell Bay Dr #2821</t>
  </si>
  <si>
    <t>THE CLUB AT BRICKELL BAY</t>
  </si>
  <si>
    <t>https://www.redfin.com/FL/Miami/1200-Brickell-Bay-Dr-33131/unit-2821/home/43313468</t>
  </si>
  <si>
    <t>A11672281</t>
  </si>
  <si>
    <t>10116 SW 144th Pl</t>
  </si>
  <si>
    <t>SUGARWOOD II SEC 1</t>
  </si>
  <si>
    <t>https://www.redfin.com/FL/Miami/10116-SW-144th-Pl-33186/home/43179257</t>
  </si>
  <si>
    <t>A11673635</t>
  </si>
  <si>
    <t>3101 SW 27th Ave #305</t>
  </si>
  <si>
    <t>GRAND PALAZZO CONDO</t>
  </si>
  <si>
    <t>https://www.redfin.com/FL/Miami/3101-SW-27th-Ave-33133/unit-305/home/43334979</t>
  </si>
  <si>
    <t>A11673705</t>
  </si>
  <si>
    <t>670 NW 85th Pl Unit 11-108</t>
  </si>
  <si>
    <t>CORAL POINTE TOWNHOMES CO</t>
  </si>
  <si>
    <t>https://www.redfin.com/FL/Miami/670-NW-85th-Pl-33126/unit-11-108/home/43322631</t>
  </si>
  <si>
    <t>A11673673</t>
  </si>
  <si>
    <t>15600 NW 7th Ave #704</t>
  </si>
  <si>
    <t>https://www.redfin.com/FL/Miami/15600-NW-7th-Ave-33169/unit-704/home/42995782</t>
  </si>
  <si>
    <t>F10465687</t>
  </si>
  <si>
    <t>808 Brickell Key Dr #201</t>
  </si>
  <si>
    <t>Tequesta Point</t>
  </si>
  <si>
    <t>https://www.redfin.com/FL/Miami/808-Brickell-Key-Dr-33131/unit-201/home/42760896</t>
  </si>
  <si>
    <t>A11661633</t>
  </si>
  <si>
    <t>2320 NW 55th St</t>
  </si>
  <si>
    <t>HIGH RIDGE PARK</t>
  </si>
  <si>
    <t>https://www.redfin.com/FL/Miami/2320-NW-55th-St-33142/home/43041493</t>
  </si>
  <si>
    <t>A11673633</t>
  </si>
  <si>
    <t>398 NE 5th St #2602</t>
  </si>
  <si>
    <t>Downtown Miami</t>
  </si>
  <si>
    <t>https://www.redfin.com/FL/Miami/398-NE-5th-St-33132/unit-2602/home/185390830</t>
  </si>
  <si>
    <t>A11672798</t>
  </si>
  <si>
    <t>13282 SW 206th Ter</t>
  </si>
  <si>
    <t>MUSTANG RANCHES</t>
  </si>
  <si>
    <t>https://www.redfin.com/FL/Miami/13282-SW-206th-Ter-33177/home/43365385</t>
  </si>
  <si>
    <t>A11673095</t>
  </si>
  <si>
    <t>21240 NE 9th Ct #4</t>
  </si>
  <si>
    <t>SIERRA RIDGE CONDO E</t>
  </si>
  <si>
    <t>https://www.redfin.com/FL/Miami/21240-NE-9th-Ct-33179/unit-4/home/42958896</t>
  </si>
  <si>
    <t>A11672418</t>
  </si>
  <si>
    <t>15314 SW 8th Way #15314</t>
  </si>
  <si>
    <t>EMERALD ISLES</t>
  </si>
  <si>
    <t>https://www.redfin.com/FL/Miami/15314-SW-8th-Way-33194/unit-15314/home/193001147</t>
  </si>
  <si>
    <t>A11669904</t>
  </si>
  <si>
    <t>1400 NW 57th St</t>
  </si>
  <si>
    <t>ORANGE HEIGHTS</t>
  </si>
  <si>
    <t>https://www.redfin.com/FL/Miami/1400-NW-57th-St-33142/home/42680970</t>
  </si>
  <si>
    <t>A11673593</t>
  </si>
  <si>
    <t>3301 NE 1st Ave Unit H1105</t>
  </si>
  <si>
    <t>https://www.redfin.com/FL/Miami/3301-NE-1st-Ave-33137/unit-H1105/home/43441083</t>
  </si>
  <si>
    <t>A11673006</t>
  </si>
  <si>
    <t>2000 N Bayshore Dr #401</t>
  </si>
  <si>
    <t>CITE CONDO</t>
  </si>
  <si>
    <t>https://www.redfin.com/FL/Miami/2000-N-Bayshore-Dr-33137/unit-401/home/43309351</t>
  </si>
  <si>
    <t>A11672609</t>
  </si>
  <si>
    <t>215 NW 117th St</t>
  </si>
  <si>
    <t>JEFFREY HEIGHTS</t>
  </si>
  <si>
    <t>https://www.redfin.com/FL/Miami/215-NW-117th-St-33168/home/43008746</t>
  </si>
  <si>
    <t>A11672943</t>
  </si>
  <si>
    <t>9173 Fontainebleau Blvd #3</t>
  </si>
  <si>
    <t>OAKVIEW CONDO #4</t>
  </si>
  <si>
    <t>https://www.redfin.com/FL/Miami/9173-Fontainebleau-Blvd-33172/unit-3/home/43027496</t>
  </si>
  <si>
    <t>A11673577</t>
  </si>
  <si>
    <t>9403 SW 76th St Unit Y17</t>
  </si>
  <si>
    <t>SUNSET PALMS EAST CONDO</t>
  </si>
  <si>
    <t>https://www.redfin.com/FL/Miami/9403-SW-76th-St-33173/unit-Y17/home/43319131</t>
  </si>
  <si>
    <t>A11672859</t>
  </si>
  <si>
    <t>19360 SW 116 Ave</t>
  </si>
  <si>
    <t>Cutler Bay</t>
  </si>
  <si>
    <t>SOUTH MIAMI HGTS 1ST ADDN</t>
  </si>
  <si>
    <t>https://www.redfin.com/FL/Miami/19360-SW-116th-Ave-33157/home/43218178</t>
  </si>
  <si>
    <t>A11673570</t>
  </si>
  <si>
    <t>1691 SW 122nd Ct Unit G-102</t>
  </si>
  <si>
    <t>PASEOS CASTELLANOS CONDO</t>
  </si>
  <si>
    <t>https://www.redfin.com/FL/Miami/1691-SW-122nd-Ct-33175/unit-G102/home/43111250</t>
  </si>
  <si>
    <t>A11672976</t>
  </si>
  <si>
    <t>876 NE 81st St</t>
  </si>
  <si>
    <t>Shore Crest</t>
  </si>
  <si>
    <t>https://www.redfin.com/FL/Miami/876-NE-81st-St-33138/home/42721259</t>
  </si>
  <si>
    <t>A11672227</t>
  </si>
  <si>
    <t>2691 SW 76th Ave</t>
  </si>
  <si>
    <t>https://www.redfin.com/FL/Miami/2691-SW-76th-Ave-33155/home/43067761</t>
  </si>
  <si>
    <t>A11673520</t>
  </si>
  <si>
    <t>Zip code length</t>
  </si>
  <si>
    <t>Price Type</t>
  </si>
  <si>
    <t>median lot size for Miami</t>
  </si>
  <si>
    <t>ZIP CODE</t>
  </si>
  <si>
    <t>Checking for issues:</t>
  </si>
  <si>
    <t>Location</t>
  </si>
  <si>
    <t>VWPK - View +K2:K239Park</t>
  </si>
  <si>
    <t>Square Feet</t>
  </si>
  <si>
    <t>HOA/month</t>
  </si>
  <si>
    <t>PROPER</t>
  </si>
  <si>
    <t>Cleaning</t>
  </si>
  <si>
    <t>lot size</t>
  </si>
  <si>
    <t>Year Built</t>
  </si>
  <si>
    <t>Days on market</t>
  </si>
  <si>
    <t>$/sqft</t>
  </si>
  <si>
    <t>$/SqFt</t>
  </si>
  <si>
    <t>Checking if $/sqft match</t>
  </si>
  <si>
    <t>Row Labels</t>
  </si>
  <si>
    <t>Grand Total</t>
  </si>
  <si>
    <t>Sum of PRICE</t>
  </si>
  <si>
    <t>Average of PRICE</t>
  </si>
  <si>
    <t>StdDev of PRICE</t>
  </si>
  <si>
    <t>Average of SQUARE FEET</t>
  </si>
  <si>
    <t>Average of BATHS</t>
  </si>
  <si>
    <t>Average of BEDS</t>
  </si>
  <si>
    <t>Max of YEAR BUILT</t>
  </si>
  <si>
    <t>Min of YEAR BUILT</t>
  </si>
  <si>
    <t>Mean</t>
  </si>
  <si>
    <t>Standard Error</t>
  </si>
  <si>
    <t>Median</t>
  </si>
  <si>
    <t>Mode</t>
  </si>
  <si>
    <t>Standard Deviation</t>
  </si>
  <si>
    <t>Sample Variance</t>
  </si>
  <si>
    <t>Kurtosis</t>
  </si>
  <si>
    <t>Skewness</t>
  </si>
  <si>
    <t>Range</t>
  </si>
  <si>
    <t>Minimum</t>
  </si>
  <si>
    <t>Maximum</t>
  </si>
  <si>
    <t>Sum</t>
  </si>
  <si>
    <t>Count</t>
  </si>
  <si>
    <t>Price</t>
  </si>
  <si>
    <t>Dummy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</si>
</sst>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
      <b/>
      <sz val="11"/>
      <color rgb="FFFF0000"/>
      <name val="Calibri"/>
      <family val="2"/>
      <scheme val="minor"/>
    </font>
    <font>
      <u/>
      <sz val="11"/>
      <color theme="10"/>
      <name val="Calibri"/>
      <family val="2"/>
      <scheme val="minor"/>
    </font>
    <font>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theme="4"/>
      </patternFill>
    </fill>
    <fill>
      <patternFill patternType="solid">
        <fgColor rgb="FFFFFF00"/>
        <bgColor indexed="64"/>
      </patternFill>
    </fill>
    <fill>
      <patternFill patternType="solid">
        <fgColor theme="9" tint="0.79998168889431442"/>
        <bgColor theme="9" tint="0.79998168889431442"/>
      </patternFill>
    </fill>
    <fill>
      <patternFill patternType="solid">
        <fgColor theme="9" tint="0.79998168889431442"/>
        <bgColor indexed="64"/>
      </patternFill>
    </fill>
    <fill>
      <patternFill patternType="solid">
        <fgColor theme="9" tint="0.79998168889431442"/>
        <bgColor theme="9"/>
      </patternFill>
    </fill>
    <fill>
      <patternFill patternType="solid">
        <fgColor theme="4" tint="0.79998168889431442"/>
        <bgColor indexed="64"/>
      </patternFill>
    </fill>
    <fill>
      <patternFill patternType="solid">
        <fgColor theme="5" tint="0.59999389629810485"/>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
      <left/>
      <right/>
      <top/>
      <bottom style="medium">
        <color indexed="64"/>
      </bottom>
      <diagonal/>
    </border>
    <border>
      <left/>
      <right/>
      <top style="medium">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xf numFmtId="0" fontId="1" fillId="0" borderId="0"/>
  </cellStyleXfs>
  <cellXfs count="53">
    <xf numFmtId="0" fontId="0" fillId="0" borderId="0" xfId="0"/>
    <xf numFmtId="0" fontId="13" fillId="34" borderId="10" xfId="0" applyFont="1" applyFill="1" applyBorder="1" applyAlignment="1">
      <alignment vertical="center"/>
    </xf>
    <xf numFmtId="0" fontId="13" fillId="34" borderId="11" xfId="0" applyFont="1" applyFill="1" applyBorder="1" applyAlignment="1">
      <alignment vertical="center"/>
    </xf>
    <xf numFmtId="0" fontId="0" fillId="0" borderId="0" xfId="0" applyAlignment="1">
      <alignment vertical="center"/>
    </xf>
    <xf numFmtId="0" fontId="0" fillId="0" borderId="0" xfId="0" applyAlignment="1">
      <alignment horizontal="left" vertical="center"/>
    </xf>
    <xf numFmtId="0" fontId="18" fillId="33" borderId="10" xfId="0" applyFont="1" applyFill="1" applyBorder="1" applyAlignment="1">
      <alignment horizontal="left" vertical="center" wrapText="1"/>
    </xf>
    <xf numFmtId="0" fontId="0" fillId="33" borderId="10" xfId="0" applyFill="1" applyBorder="1" applyAlignment="1">
      <alignment vertical="center" wrapText="1"/>
    </xf>
    <xf numFmtId="0" fontId="0" fillId="33" borderId="11" xfId="0" applyFill="1" applyBorder="1" applyAlignment="1">
      <alignment vertical="center" wrapText="1"/>
    </xf>
    <xf numFmtId="0" fontId="0" fillId="35" borderId="12" xfId="0" applyFill="1" applyBorder="1" applyAlignment="1">
      <alignment vertical="center" wrapText="1"/>
    </xf>
    <xf numFmtId="0" fontId="0" fillId="35" borderId="12" xfId="0" applyFill="1" applyBorder="1" applyAlignment="1">
      <alignment horizontal="left" vertical="center" wrapText="1"/>
    </xf>
    <xf numFmtId="0" fontId="0" fillId="0" borderId="0" xfId="0" applyAlignment="1">
      <alignment vertical="center" wrapText="1"/>
    </xf>
    <xf numFmtId="0" fontId="18" fillId="0" borderId="10" xfId="0" applyFont="1" applyBorder="1" applyAlignment="1">
      <alignment horizontal="lef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0" xfId="0" applyAlignment="1">
      <alignment horizontal="left" vertical="center" wrapText="1"/>
    </xf>
    <xf numFmtId="0" fontId="18" fillId="33" borderId="13" xfId="0" applyFont="1" applyFill="1" applyBorder="1" applyAlignment="1">
      <alignment horizontal="left" vertical="center" wrapText="1"/>
    </xf>
    <xf numFmtId="0" fontId="0" fillId="33" borderId="13" xfId="0" applyFill="1" applyBorder="1" applyAlignment="1">
      <alignment vertical="center" wrapText="1"/>
    </xf>
    <xf numFmtId="0" fontId="0" fillId="33" borderId="12" xfId="0" applyFill="1" applyBorder="1" applyAlignment="1">
      <alignment vertical="center" wrapText="1"/>
    </xf>
    <xf numFmtId="0" fontId="20" fillId="0" borderId="0" xfId="42" quotePrefix="1"/>
    <xf numFmtId="0" fontId="20" fillId="0" borderId="0" xfId="42"/>
    <xf numFmtId="0" fontId="0" fillId="36" borderId="14" xfId="0" applyFill="1" applyBorder="1"/>
    <xf numFmtId="0" fontId="0" fillId="37" borderId="14" xfId="0" applyFill="1" applyBorder="1"/>
    <xf numFmtId="0" fontId="0" fillId="37" borderId="0" xfId="0" applyFill="1"/>
    <xf numFmtId="164" fontId="0" fillId="37" borderId="14" xfId="0" applyNumberFormat="1" applyFill="1" applyBorder="1"/>
    <xf numFmtId="164" fontId="0" fillId="36" borderId="14" xfId="0" applyNumberFormat="1" applyFill="1" applyBorder="1"/>
    <xf numFmtId="164" fontId="0" fillId="36" borderId="16" xfId="0" applyNumberFormat="1" applyFill="1" applyBorder="1"/>
    <xf numFmtId="164" fontId="0" fillId="37" borderId="0" xfId="0" applyNumberFormat="1" applyFill="1"/>
    <xf numFmtId="0" fontId="16" fillId="38" borderId="15" xfId="0" applyFont="1" applyFill="1" applyBorder="1"/>
    <xf numFmtId="0" fontId="0" fillId="37" borderId="16" xfId="0" applyFill="1" applyBorder="1"/>
    <xf numFmtId="164" fontId="0" fillId="37" borderId="16" xfId="0" applyNumberFormat="1" applyFill="1" applyBorder="1"/>
    <xf numFmtId="0" fontId="1" fillId="0" borderId="0" xfId="43"/>
    <xf numFmtId="0" fontId="1" fillId="36" borderId="16" xfId="43" applyFill="1" applyBorder="1"/>
    <xf numFmtId="22" fontId="1" fillId="36" borderId="16" xfId="43" applyNumberFormat="1" applyFill="1" applyBorder="1"/>
    <xf numFmtId="0" fontId="1" fillId="37" borderId="0" xfId="43" applyFill="1"/>
    <xf numFmtId="0" fontId="1" fillId="36" borderId="14" xfId="43" applyFill="1" applyBorder="1"/>
    <xf numFmtId="22" fontId="1" fillId="36" borderId="14" xfId="43" applyNumberFormat="1" applyFill="1" applyBorder="1"/>
    <xf numFmtId="164" fontId="1" fillId="37" borderId="0" xfId="43" applyNumberFormat="1" applyFill="1"/>
    <xf numFmtId="164" fontId="1" fillId="36" borderId="16" xfId="43" applyNumberFormat="1" applyFill="1" applyBorder="1"/>
    <xf numFmtId="0" fontId="1" fillId="37" borderId="14" xfId="43" applyFill="1" applyBorder="1"/>
    <xf numFmtId="22" fontId="1" fillId="37" borderId="14" xfId="43" applyNumberFormat="1" applyFill="1" applyBorder="1"/>
    <xf numFmtId="164" fontId="1" fillId="37" borderId="14" xfId="43" applyNumberFormat="1" applyFill="1" applyBorder="1"/>
    <xf numFmtId="164" fontId="1" fillId="36" borderId="14" xfId="43" applyNumberFormat="1" applyFill="1" applyBorder="1"/>
    <xf numFmtId="1" fontId="1" fillId="37" borderId="14" xfId="43" applyNumberFormat="1" applyFill="1" applyBorder="1"/>
    <xf numFmtId="0" fontId="13" fillId="38" borderId="15" xfId="43" applyFont="1" applyFill="1" applyBorder="1"/>
    <xf numFmtId="0" fontId="1" fillId="39" borderId="0" xfId="43" applyFill="1"/>
    <xf numFmtId="0" fontId="1" fillId="40" borderId="0" xfId="43" applyFill="1"/>
    <xf numFmtId="164" fontId="1" fillId="0" borderId="0" xfId="43" applyNumberFormat="1"/>
    <xf numFmtId="0" fontId="0" fillId="0" borderId="0" xfId="0" pivotButton="1"/>
    <xf numFmtId="0" fontId="0" fillId="0" borderId="0" xfId="0" applyAlignment="1">
      <alignment horizontal="left"/>
    </xf>
    <xf numFmtId="0" fontId="0" fillId="0" borderId="17" xfId="0" applyBorder="1"/>
    <xf numFmtId="0" fontId="21" fillId="0" borderId="18" xfId="0" applyFont="1" applyBorder="1" applyAlignment="1">
      <alignment horizontal="centerContinuous"/>
    </xf>
    <xf numFmtId="0" fontId="0" fillId="0" borderId="0" xfId="0" applyAlignment="1">
      <alignment horizontal="left" indent="1"/>
    </xf>
    <xf numFmtId="0" fontId="0" fillId="35" borderId="12" xfId="0" applyFill="1" applyBorder="1" applyAlignment="1">
      <alignment horizontal="lef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3A55BFA6-C48C-8041-8396-C2F32A10073B}"/>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numFmt numFmtId="164" formatCode="&quot;$&quot;#,##0.00"/>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164" formatCode="&quot;$&quot;#,##0.00"/>
      <fill>
        <patternFill patternType="solid">
          <fgColor indexed="64"/>
          <bgColor theme="9" tint="0.79998168889431442"/>
        </patternFill>
      </fill>
      <border diagonalUp="0" diagonalDown="0" outline="0">
        <left/>
        <right/>
        <top style="thin">
          <color theme="9" tint="0.39997558519241921"/>
        </top>
        <bottom style="thin">
          <color theme="9" tint="0.39997558519241921"/>
        </bottom>
      </border>
    </dxf>
    <dxf>
      <numFmt numFmtId="164" formatCode="&quot;$&quot;#,##0.00"/>
      <border diagonalUp="0" diagonalDown="0" outline="0">
        <left/>
        <right/>
        <top/>
        <bottom/>
      </border>
    </dxf>
    <dxf>
      <numFmt numFmtId="164" formatCode="&quot;$&quot;#,##0.00"/>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164" formatCode="&quot;$&quot;#,##0.00"/>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164" formatCode="&quot;$&quot;#,##0.00"/>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dxf>
    <dxf>
      <border outline="0">
        <bottom style="thin">
          <color theme="9" tint="0.39997558519241921"/>
        </bottom>
      </border>
    </dxf>
    <dxf>
      <font>
        <b/>
        <i val="0"/>
        <strike val="0"/>
        <condense val="0"/>
        <extend val="0"/>
        <outline val="0"/>
        <shadow val="0"/>
        <u val="none"/>
        <vertAlign val="baseline"/>
        <sz val="11"/>
        <color theme="1"/>
        <name val="Calibri"/>
        <family val="2"/>
        <scheme val="minor"/>
      </font>
      <fill>
        <patternFill patternType="solid">
          <fgColor theme="9"/>
          <bgColor theme="9"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numFmt numFmtId="164" formatCode="&quot;$&quot;#,##0.00"/>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164" formatCode="&quot;$&quot;#,##0.00"/>
      <fill>
        <patternFill patternType="solid">
          <fgColor indexed="64"/>
          <bgColor theme="9" tint="0.79998168889431442"/>
        </patternFill>
      </fill>
      <border diagonalUp="0" diagonalDown="0" outline="0">
        <left/>
        <right/>
        <top style="thin">
          <color theme="9" tint="0.39997558519241921"/>
        </top>
        <bottom style="thin">
          <color theme="9" tint="0.39997558519241921"/>
        </bottom>
      </border>
    </dxf>
    <dxf>
      <numFmt numFmtId="164" formatCode="&quot;$&quot;#,##0.00"/>
      <border diagonalUp="0" diagonalDown="0" outline="0">
        <left/>
        <right/>
        <top/>
        <bottom/>
      </border>
    </dxf>
    <dxf>
      <numFmt numFmtId="164" formatCode="&quot;$&quot;#,##0.00"/>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164" formatCode="&quot;$&quot;#,##0.00"/>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164" formatCode="&quot;$&quot;#,##0.00"/>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79998168889431442"/>
        </patternFill>
      </fill>
      <border diagonalUp="0" diagonalDown="0">
        <left/>
        <right/>
        <top style="thin">
          <color theme="9" tint="0.39997558519241921"/>
        </top>
        <bottom style="thin">
          <color theme="9" tint="0.39997558519241921"/>
        </bottom>
        <vertical/>
        <horizontal/>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dxf>
    <dxf>
      <border outline="0">
        <bottom style="thin">
          <color theme="9" tint="0.39997558519241921"/>
        </bottom>
      </border>
    </dxf>
    <dxf>
      <font>
        <b/>
        <i val="0"/>
        <strike val="0"/>
        <condense val="0"/>
        <extend val="0"/>
        <outline val="0"/>
        <shadow val="0"/>
        <u val="none"/>
        <vertAlign val="baseline"/>
        <sz val="11"/>
        <color theme="1"/>
        <name val="Calibri"/>
        <family val="2"/>
        <scheme val="minor"/>
      </font>
      <fill>
        <patternFill patternType="solid">
          <fgColor theme="9"/>
          <bgColor theme="9" tint="0.79998168889431442"/>
        </patternFill>
      </fill>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numFmt numFmtId="27" formatCode="m/d/yy\ h:mm"/>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27" formatCode="m/d/yy\ h:mm"/>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numFmt numFmtId="27" formatCode="m/d/yy\ h:mm"/>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27" formatCode="m/d/yy\ h:mm"/>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164" formatCode="&quot;$&quot;#,##0.00"/>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border outline="0">
        <top style="thin">
          <color theme="9" tint="0.39997558519241921"/>
        </top>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dxf>
    <dxf>
      <border outline="0">
        <bottom style="thin">
          <color theme="9" tint="0.39997558519241921"/>
        </bottom>
      </border>
    </dxf>
    <dxf>
      <font>
        <b/>
        <i val="0"/>
        <strike val="0"/>
        <condense val="0"/>
        <extend val="0"/>
        <outline val="0"/>
        <shadow val="0"/>
        <u val="none"/>
        <vertAlign val="baseline"/>
        <sz val="11"/>
        <color theme="0"/>
        <name val="Calibri"/>
        <family val="2"/>
        <scheme val="minor"/>
      </font>
      <fill>
        <patternFill patternType="solid">
          <fgColor theme="9"/>
          <bgColor theme="9" tint="0.79998168889431442"/>
        </patternFill>
      </fill>
    </dxf>
  </dxfs>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 Estate Data (Miami and LA).xlsx]Pivot Table Price!PivotTable1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Price'!$B$3</c:f>
              <c:strCache>
                <c:ptCount val="1"/>
                <c:pt idx="0">
                  <c:v>Average of PRICE</c:v>
                </c:pt>
              </c:strCache>
            </c:strRef>
          </c:tx>
          <c:spPr>
            <a:solidFill>
              <a:schemeClr val="accent1"/>
            </a:solidFill>
            <a:ln>
              <a:noFill/>
            </a:ln>
            <a:effectLst/>
          </c:spPr>
          <c:invertIfNegative val="0"/>
          <c:cat>
            <c:multiLvlStrRef>
              <c:f>'Pivot Table Price'!$A$4:$A$10</c:f>
              <c:multiLvlStrCache>
                <c:ptCount val="4"/>
                <c:lvl>
                  <c:pt idx="0">
                    <c:v>Single Family Residential</c:v>
                  </c:pt>
                  <c:pt idx="1">
                    <c:v>Townhouse</c:v>
                  </c:pt>
                  <c:pt idx="2">
                    <c:v>Single Family Residential</c:v>
                  </c:pt>
                  <c:pt idx="3">
                    <c:v>Townhouse</c:v>
                  </c:pt>
                </c:lvl>
                <c:lvl>
                  <c:pt idx="0">
                    <c:v>CA</c:v>
                  </c:pt>
                  <c:pt idx="2">
                    <c:v>FL</c:v>
                  </c:pt>
                </c:lvl>
              </c:multiLvlStrCache>
            </c:multiLvlStrRef>
          </c:cat>
          <c:val>
            <c:numRef>
              <c:f>'Pivot Table Price'!$B$4:$B$10</c:f>
              <c:numCache>
                <c:formatCode>General</c:formatCode>
                <c:ptCount val="4"/>
                <c:pt idx="0">
                  <c:v>1950460.3564356435</c:v>
                </c:pt>
                <c:pt idx="1">
                  <c:v>791116.16216216213</c:v>
                </c:pt>
                <c:pt idx="2">
                  <c:v>920113.26190476189</c:v>
                </c:pt>
                <c:pt idx="3">
                  <c:v>529526.26315789472</c:v>
                </c:pt>
              </c:numCache>
            </c:numRef>
          </c:val>
          <c:extLst>
            <c:ext xmlns:c16="http://schemas.microsoft.com/office/drawing/2014/chart" uri="{C3380CC4-5D6E-409C-BE32-E72D297353CC}">
              <c16:uniqueId val="{00000000-C6F0-014F-ACB4-683E9D37EBD7}"/>
            </c:ext>
          </c:extLst>
        </c:ser>
        <c:ser>
          <c:idx val="1"/>
          <c:order val="1"/>
          <c:tx>
            <c:strRef>
              <c:f>'Pivot Table Price'!$C$3</c:f>
              <c:strCache>
                <c:ptCount val="1"/>
                <c:pt idx="0">
                  <c:v>Sum of PRICE</c:v>
                </c:pt>
              </c:strCache>
            </c:strRef>
          </c:tx>
          <c:spPr>
            <a:solidFill>
              <a:schemeClr val="accent2"/>
            </a:solidFill>
            <a:ln>
              <a:noFill/>
            </a:ln>
            <a:effectLst/>
          </c:spPr>
          <c:invertIfNegative val="0"/>
          <c:cat>
            <c:multiLvlStrRef>
              <c:f>'Pivot Table Price'!$A$4:$A$10</c:f>
              <c:multiLvlStrCache>
                <c:ptCount val="4"/>
                <c:lvl>
                  <c:pt idx="0">
                    <c:v>Single Family Residential</c:v>
                  </c:pt>
                  <c:pt idx="1">
                    <c:v>Townhouse</c:v>
                  </c:pt>
                  <c:pt idx="2">
                    <c:v>Single Family Residential</c:v>
                  </c:pt>
                  <c:pt idx="3">
                    <c:v>Townhouse</c:v>
                  </c:pt>
                </c:lvl>
                <c:lvl>
                  <c:pt idx="0">
                    <c:v>CA</c:v>
                  </c:pt>
                  <c:pt idx="2">
                    <c:v>FL</c:v>
                  </c:pt>
                </c:lvl>
              </c:multiLvlStrCache>
            </c:multiLvlStrRef>
          </c:cat>
          <c:val>
            <c:numRef>
              <c:f>'Pivot Table Price'!$C$4:$C$10</c:f>
              <c:numCache>
                <c:formatCode>General</c:formatCode>
                <c:ptCount val="4"/>
                <c:pt idx="0">
                  <c:v>196996496</c:v>
                </c:pt>
                <c:pt idx="1">
                  <c:v>29271298</c:v>
                </c:pt>
                <c:pt idx="2">
                  <c:v>38644757</c:v>
                </c:pt>
                <c:pt idx="3">
                  <c:v>30182997</c:v>
                </c:pt>
              </c:numCache>
            </c:numRef>
          </c:val>
          <c:extLst>
            <c:ext xmlns:c16="http://schemas.microsoft.com/office/drawing/2014/chart" uri="{C3380CC4-5D6E-409C-BE32-E72D297353CC}">
              <c16:uniqueId val="{00000001-C6F0-014F-ACB4-683E9D37EBD7}"/>
            </c:ext>
          </c:extLst>
        </c:ser>
        <c:ser>
          <c:idx val="2"/>
          <c:order val="2"/>
          <c:tx>
            <c:strRef>
              <c:f>'Pivot Table Price'!$D$3</c:f>
              <c:strCache>
                <c:ptCount val="1"/>
                <c:pt idx="0">
                  <c:v>StdDev of PRICE</c:v>
                </c:pt>
              </c:strCache>
            </c:strRef>
          </c:tx>
          <c:spPr>
            <a:solidFill>
              <a:schemeClr val="accent3"/>
            </a:solidFill>
            <a:ln>
              <a:noFill/>
            </a:ln>
            <a:effectLst/>
          </c:spPr>
          <c:invertIfNegative val="0"/>
          <c:cat>
            <c:multiLvlStrRef>
              <c:f>'Pivot Table Price'!$A$4:$A$10</c:f>
              <c:multiLvlStrCache>
                <c:ptCount val="4"/>
                <c:lvl>
                  <c:pt idx="0">
                    <c:v>Single Family Residential</c:v>
                  </c:pt>
                  <c:pt idx="1">
                    <c:v>Townhouse</c:v>
                  </c:pt>
                  <c:pt idx="2">
                    <c:v>Single Family Residential</c:v>
                  </c:pt>
                  <c:pt idx="3">
                    <c:v>Townhouse</c:v>
                  </c:pt>
                </c:lvl>
                <c:lvl>
                  <c:pt idx="0">
                    <c:v>CA</c:v>
                  </c:pt>
                  <c:pt idx="2">
                    <c:v>FL</c:v>
                  </c:pt>
                </c:lvl>
              </c:multiLvlStrCache>
            </c:multiLvlStrRef>
          </c:cat>
          <c:val>
            <c:numRef>
              <c:f>'Pivot Table Price'!$D$4:$D$10</c:f>
              <c:numCache>
                <c:formatCode>General</c:formatCode>
                <c:ptCount val="4"/>
                <c:pt idx="0">
                  <c:v>923690.21216678049</c:v>
                </c:pt>
                <c:pt idx="1">
                  <c:v>417510.20395837259</c:v>
                </c:pt>
                <c:pt idx="2">
                  <c:v>963174.90239993518</c:v>
                </c:pt>
                <c:pt idx="3">
                  <c:v>328901.38469084393</c:v>
                </c:pt>
              </c:numCache>
            </c:numRef>
          </c:val>
          <c:extLst>
            <c:ext xmlns:c16="http://schemas.microsoft.com/office/drawing/2014/chart" uri="{C3380CC4-5D6E-409C-BE32-E72D297353CC}">
              <c16:uniqueId val="{00000002-C6F0-014F-ACB4-683E9D37EBD7}"/>
            </c:ext>
          </c:extLst>
        </c:ser>
        <c:dLbls>
          <c:showLegendKey val="0"/>
          <c:showVal val="0"/>
          <c:showCatName val="0"/>
          <c:showSerName val="0"/>
          <c:showPercent val="0"/>
          <c:showBubbleSize val="0"/>
        </c:dLbls>
        <c:gapWidth val="219"/>
        <c:overlap val="-27"/>
        <c:axId val="1568265200"/>
        <c:axId val="369261039"/>
      </c:barChart>
      <c:catAx>
        <c:axId val="1568265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261039"/>
        <c:crosses val="autoZero"/>
        <c:auto val="1"/>
        <c:lblAlgn val="ctr"/>
        <c:lblOffset val="100"/>
        <c:noMultiLvlLbl val="0"/>
      </c:catAx>
      <c:valAx>
        <c:axId val="369261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265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 Estate Data (Miami and LA).xlsx]Pivot Table 2!PivotTable3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2'!$B$3</c:f>
              <c:strCache>
                <c:ptCount val="1"/>
                <c:pt idx="0">
                  <c:v>Max of YEAR BUILT</c:v>
                </c:pt>
              </c:strCache>
            </c:strRef>
          </c:tx>
          <c:spPr>
            <a:solidFill>
              <a:schemeClr val="accent1"/>
            </a:solidFill>
            <a:ln>
              <a:noFill/>
            </a:ln>
            <a:effectLst/>
          </c:spPr>
          <c:invertIfNegative val="0"/>
          <c:cat>
            <c:strRef>
              <c:f>'Pivot Table 2'!$A$4:$A$6</c:f>
              <c:strCache>
                <c:ptCount val="2"/>
                <c:pt idx="0">
                  <c:v>Single Family Residential</c:v>
                </c:pt>
                <c:pt idx="1">
                  <c:v>Townhouse</c:v>
                </c:pt>
              </c:strCache>
            </c:strRef>
          </c:cat>
          <c:val>
            <c:numRef>
              <c:f>'Pivot Table 2'!$B$4:$B$6</c:f>
              <c:numCache>
                <c:formatCode>General</c:formatCode>
                <c:ptCount val="2"/>
                <c:pt idx="0">
                  <c:v>2023</c:v>
                </c:pt>
                <c:pt idx="1">
                  <c:v>2022</c:v>
                </c:pt>
              </c:numCache>
            </c:numRef>
          </c:val>
          <c:extLst>
            <c:ext xmlns:c16="http://schemas.microsoft.com/office/drawing/2014/chart" uri="{C3380CC4-5D6E-409C-BE32-E72D297353CC}">
              <c16:uniqueId val="{00000000-48F4-094F-8F60-FADCDCEA6E72}"/>
            </c:ext>
          </c:extLst>
        </c:ser>
        <c:ser>
          <c:idx val="1"/>
          <c:order val="1"/>
          <c:tx>
            <c:strRef>
              <c:f>'Pivot Table 2'!$C$3</c:f>
              <c:strCache>
                <c:ptCount val="1"/>
                <c:pt idx="0">
                  <c:v>Min of YEAR BUILT</c:v>
                </c:pt>
              </c:strCache>
            </c:strRef>
          </c:tx>
          <c:spPr>
            <a:solidFill>
              <a:schemeClr val="accent2"/>
            </a:solidFill>
            <a:ln>
              <a:noFill/>
            </a:ln>
            <a:effectLst/>
          </c:spPr>
          <c:invertIfNegative val="0"/>
          <c:cat>
            <c:strRef>
              <c:f>'Pivot Table 2'!$A$4:$A$6</c:f>
              <c:strCache>
                <c:ptCount val="2"/>
                <c:pt idx="0">
                  <c:v>Single Family Residential</c:v>
                </c:pt>
                <c:pt idx="1">
                  <c:v>Townhouse</c:v>
                </c:pt>
              </c:strCache>
            </c:strRef>
          </c:cat>
          <c:val>
            <c:numRef>
              <c:f>'Pivot Table 2'!$C$4:$C$6</c:f>
              <c:numCache>
                <c:formatCode>General</c:formatCode>
                <c:ptCount val="2"/>
                <c:pt idx="0">
                  <c:v>1908</c:v>
                </c:pt>
                <c:pt idx="1">
                  <c:v>1923</c:v>
                </c:pt>
              </c:numCache>
            </c:numRef>
          </c:val>
          <c:extLst>
            <c:ext xmlns:c16="http://schemas.microsoft.com/office/drawing/2014/chart" uri="{C3380CC4-5D6E-409C-BE32-E72D297353CC}">
              <c16:uniqueId val="{00000001-48F4-094F-8F60-FADCDCEA6E72}"/>
            </c:ext>
          </c:extLst>
        </c:ser>
        <c:ser>
          <c:idx val="2"/>
          <c:order val="2"/>
          <c:tx>
            <c:strRef>
              <c:f>'Pivot Table 2'!$D$3</c:f>
              <c:strCache>
                <c:ptCount val="1"/>
                <c:pt idx="0">
                  <c:v>Average of SQUARE FEET</c:v>
                </c:pt>
              </c:strCache>
            </c:strRef>
          </c:tx>
          <c:spPr>
            <a:solidFill>
              <a:schemeClr val="accent3"/>
            </a:solidFill>
            <a:ln>
              <a:noFill/>
            </a:ln>
            <a:effectLst/>
          </c:spPr>
          <c:invertIfNegative val="0"/>
          <c:cat>
            <c:strRef>
              <c:f>'Pivot Table 2'!$A$4:$A$6</c:f>
              <c:strCache>
                <c:ptCount val="2"/>
                <c:pt idx="0">
                  <c:v>Single Family Residential</c:v>
                </c:pt>
                <c:pt idx="1">
                  <c:v>Townhouse</c:v>
                </c:pt>
              </c:strCache>
            </c:strRef>
          </c:cat>
          <c:val>
            <c:numRef>
              <c:f>'Pivot Table 2'!$D$4:$D$6</c:f>
              <c:numCache>
                <c:formatCode>General</c:formatCode>
                <c:ptCount val="2"/>
                <c:pt idx="0">
                  <c:v>2248.0769230769229</c:v>
                </c:pt>
                <c:pt idx="1">
                  <c:v>1155.2659574468084</c:v>
                </c:pt>
              </c:numCache>
            </c:numRef>
          </c:val>
          <c:extLst>
            <c:ext xmlns:c16="http://schemas.microsoft.com/office/drawing/2014/chart" uri="{C3380CC4-5D6E-409C-BE32-E72D297353CC}">
              <c16:uniqueId val="{00000002-48F4-094F-8F60-FADCDCEA6E72}"/>
            </c:ext>
          </c:extLst>
        </c:ser>
        <c:ser>
          <c:idx val="3"/>
          <c:order val="3"/>
          <c:tx>
            <c:strRef>
              <c:f>'Pivot Table 2'!$E$3</c:f>
              <c:strCache>
                <c:ptCount val="1"/>
                <c:pt idx="0">
                  <c:v>Average of BATHS</c:v>
                </c:pt>
              </c:strCache>
            </c:strRef>
          </c:tx>
          <c:spPr>
            <a:solidFill>
              <a:schemeClr val="accent4"/>
            </a:solidFill>
            <a:ln>
              <a:noFill/>
            </a:ln>
            <a:effectLst/>
          </c:spPr>
          <c:invertIfNegative val="0"/>
          <c:cat>
            <c:strRef>
              <c:f>'Pivot Table 2'!$A$4:$A$6</c:f>
              <c:strCache>
                <c:ptCount val="2"/>
                <c:pt idx="0">
                  <c:v>Single Family Residential</c:v>
                </c:pt>
                <c:pt idx="1">
                  <c:v>Townhouse</c:v>
                </c:pt>
              </c:strCache>
            </c:strRef>
          </c:cat>
          <c:val>
            <c:numRef>
              <c:f>'Pivot Table 2'!$E$4:$E$6</c:f>
              <c:numCache>
                <c:formatCode>General</c:formatCode>
                <c:ptCount val="2"/>
                <c:pt idx="0">
                  <c:v>2.8181818181818183</c:v>
                </c:pt>
                <c:pt idx="1">
                  <c:v>1.803191489361702</c:v>
                </c:pt>
              </c:numCache>
            </c:numRef>
          </c:val>
          <c:extLst>
            <c:ext xmlns:c16="http://schemas.microsoft.com/office/drawing/2014/chart" uri="{C3380CC4-5D6E-409C-BE32-E72D297353CC}">
              <c16:uniqueId val="{00000003-48F4-094F-8F60-FADCDCEA6E72}"/>
            </c:ext>
          </c:extLst>
        </c:ser>
        <c:ser>
          <c:idx val="4"/>
          <c:order val="4"/>
          <c:tx>
            <c:strRef>
              <c:f>'Pivot Table 2'!$F$3</c:f>
              <c:strCache>
                <c:ptCount val="1"/>
                <c:pt idx="0">
                  <c:v>Average of BEDS</c:v>
                </c:pt>
              </c:strCache>
            </c:strRef>
          </c:tx>
          <c:spPr>
            <a:solidFill>
              <a:schemeClr val="accent5"/>
            </a:solidFill>
            <a:ln>
              <a:noFill/>
            </a:ln>
            <a:effectLst/>
          </c:spPr>
          <c:invertIfNegative val="0"/>
          <c:cat>
            <c:strRef>
              <c:f>'Pivot Table 2'!$A$4:$A$6</c:f>
              <c:strCache>
                <c:ptCount val="2"/>
                <c:pt idx="0">
                  <c:v>Single Family Residential</c:v>
                </c:pt>
                <c:pt idx="1">
                  <c:v>Townhouse</c:v>
                </c:pt>
              </c:strCache>
            </c:strRef>
          </c:cat>
          <c:val>
            <c:numRef>
              <c:f>'Pivot Table 2'!$F$4:$F$6</c:f>
              <c:numCache>
                <c:formatCode>General</c:formatCode>
                <c:ptCount val="2"/>
                <c:pt idx="0">
                  <c:v>3.7132867132867133</c:v>
                </c:pt>
                <c:pt idx="1">
                  <c:v>1.8191489361702127</c:v>
                </c:pt>
              </c:numCache>
            </c:numRef>
          </c:val>
          <c:extLst>
            <c:ext xmlns:c16="http://schemas.microsoft.com/office/drawing/2014/chart" uri="{C3380CC4-5D6E-409C-BE32-E72D297353CC}">
              <c16:uniqueId val="{00000004-48F4-094F-8F60-FADCDCEA6E72}"/>
            </c:ext>
          </c:extLst>
        </c:ser>
        <c:dLbls>
          <c:showLegendKey val="0"/>
          <c:showVal val="0"/>
          <c:showCatName val="0"/>
          <c:showSerName val="0"/>
          <c:showPercent val="0"/>
          <c:showBubbleSize val="0"/>
        </c:dLbls>
        <c:gapWidth val="219"/>
        <c:overlap val="-27"/>
        <c:axId val="1570505728"/>
        <c:axId val="1570318224"/>
      </c:barChart>
      <c:catAx>
        <c:axId val="1570505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0318224"/>
        <c:crosses val="autoZero"/>
        <c:auto val="1"/>
        <c:lblAlgn val="ctr"/>
        <c:lblOffset val="100"/>
        <c:noMultiLvlLbl val="0"/>
      </c:catAx>
      <c:valAx>
        <c:axId val="1570318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0505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Distribution Prices in LA</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Prices in LA</a:t>
          </a:r>
        </a:p>
      </cx:txPr>
    </cx:title>
    <cx:plotArea>
      <cx:plotAreaRegion>
        <cx:series layoutId="clusteredColumn" uniqueId="{8BECCF5D-174C-5649-996A-F88AD8C72355}">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Distribtuion of House Size in LA</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Distribtuion of House Size in LA</a:t>
          </a:r>
        </a:p>
      </cx:txPr>
    </cx:title>
    <cx:plotArea>
      <cx:plotAreaRegion>
        <cx:series layoutId="clusteredColumn" uniqueId="{1F6C30AD-8550-7E4E-B20C-32E7FDD46296}">
          <cx:tx>
            <cx:txData>
              <cx:f>_xlchart.v1.5</cx:f>
              <cx:v>SQUARE FEET</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Distribution of Beds in LA</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Beds in LA</a:t>
          </a:r>
        </a:p>
      </cx:txPr>
    </cx:title>
    <cx:plotArea>
      <cx:plotAreaRegion>
        <cx:series layoutId="clusteredColumn" uniqueId="{9A2C0BD7-4413-F64B-B8A6-9C89856BE8BA}">
          <cx:tx>
            <cx:txData>
              <cx:f>_xlchart.v1.0</cx:f>
              <cx:v>BEDS</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Distribution of Baths in LA</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Baths in LA</a:t>
          </a:r>
        </a:p>
      </cx:txPr>
    </cx:title>
    <cx:plotArea>
      <cx:plotAreaRegion>
        <cx:series layoutId="clusteredColumn" uniqueId="{EFD0E688-4C68-4542-98E6-3090AD1A8C45}">
          <cx:dataId val="0"/>
          <cx:layoutPr>
            <cx:binning intervalClosed="r"/>
          </cx:layoutPr>
        </cx:series>
      </cx:plotAreaRegion>
      <cx:axis id="0">
        <cx:catScaling gapWidth="0"/>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Distribution of Year Built in LA</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Year Built in LA</a:t>
          </a:r>
        </a:p>
      </cx:txPr>
    </cx:title>
    <cx:plotArea>
      <cx:plotAreaRegion>
        <cx:series layoutId="clusteredColumn" uniqueId="{5246C541-5DDF-1844-A0F0-793372E3FBF7}">
          <cx:dataId val="0"/>
          <cx:layoutPr>
            <cx:binning intervalClosed="r"/>
          </cx:layoutPr>
        </cx:series>
      </cx:plotAreaRegion>
      <cx:axis id="0">
        <cx:catScaling gapWidth="0"/>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_xlchart.v1.10</cx:f>
      </cx:numDim>
    </cx:data>
  </cx:chartData>
  <cx:chart>
    <cx:title pos="t" align="ctr" overlay="0">
      <cx:tx>
        <cx:txData>
          <cx:v>Distribution of Prices in Miami</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Prices in Miami</a:t>
          </a:r>
        </a:p>
      </cx:txPr>
    </cx:title>
    <cx:plotArea>
      <cx:plotAreaRegion>
        <cx:series layoutId="clusteredColumn" uniqueId="{E1EF1F05-6622-D342-BF1C-1394C2231603}">
          <cx:dataId val="0"/>
          <cx:layoutPr>
            <cx:binning intervalClosed="r"/>
          </cx:layoutPr>
        </cx:series>
      </cx:plotAreaRegion>
      <cx:axis id="0">
        <cx:catScaling gapWidth="0"/>
        <cx:tickLabels/>
      </cx:axis>
      <cx:axis id="1">
        <cx:valScaling/>
        <cx:majorGridlines/>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Distribution of House Size in Miami</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House Size in Miami</a:t>
          </a:r>
        </a:p>
      </cx:txPr>
    </cx:title>
    <cx:plotArea>
      <cx:plotAreaRegion>
        <cx:series layoutId="clusteredColumn" uniqueId="{993696CC-9865-6246-898B-560A18C92F3B}">
          <cx:dataId val="0"/>
          <cx:layoutPr>
            <cx:binning intervalClosed="r"/>
          </cx:layoutPr>
        </cx:series>
      </cx:plotAreaRegion>
      <cx:axis id="0">
        <cx:catScaling gapWidth="0"/>
        <cx:tickLabels/>
      </cx:axis>
      <cx:axis id="1">
        <cx:valScaling/>
        <cx:majorGridlines/>
        <cx:tickLabels/>
      </cx:axis>
    </cx:plotArea>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tx>
        <cx:txData>
          <cx:v>Distribution of Beds in Miami</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Beds in Miami</a:t>
          </a:r>
        </a:p>
      </cx:txPr>
    </cx:title>
    <cx:plotArea>
      <cx:plotAreaRegion>
        <cx:series layoutId="clusteredColumn" uniqueId="{CB1C80F1-F2AF-854A-8694-A8CD8D877612}">
          <cx:dataId val="0"/>
          <cx:layoutPr>
            <cx:binning intervalClosed="r"/>
          </cx:layoutPr>
        </cx:series>
      </cx:plotAreaRegion>
      <cx:axis id="0">
        <cx:catScaling gapWidth="0"/>
        <cx:tickLabels/>
      </cx:axis>
      <cx:axis id="1">
        <cx:valScaling/>
        <cx:majorGridlines/>
        <cx:tickLabels/>
      </cx:axis>
    </cx:plotArea>
  </cx:chart>
</cx:chartSpace>
</file>

<file path=xl/charts/chartEx9.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Distribution of Baths in Miami</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Baths in Miami</a:t>
          </a:r>
        </a:p>
      </cx:txPr>
    </cx:title>
    <cx:plotArea>
      <cx:plotAreaRegion>
        <cx:series layoutId="clusteredColumn" uniqueId="{6B5A79FF-6C3E-C84D-9BCA-A77E2B4538F2}">
          <cx:dataId val="0"/>
          <cx:layoutPr>
            <cx:binning intervalClosed="r"/>
          </cx:layoutPr>
        </cx:series>
      </cx:plotAreaRegion>
      <cx:axis id="0">
        <cx:catScaling gapWidth="0"/>
        <cx:tickLabels/>
      </cx:axis>
      <cx:axis id="1">
        <cx:valScaling/>
        <cx:majorGridlines/>
        <cx:tickLabels/>
      </cx:axis>
    </cx:plotArea>
  </cx:chart>
</cx:chartSpace>
</file>

<file path=xl/charts/chartEx10.xml><?xml version="1.0" encoding="utf-8"?>
<cx:chartSpace xmlns:a="http://schemas.openxmlformats.org/drawingml/2006/main" xmlns:r="http://schemas.openxmlformats.org/officeDocument/2006/relationships" xmlns:cx="http://schemas.microsoft.com/office/drawing/2014/chartex">
  <cx:chartData>
    <cx:data id="0">
      <cx:numDim type="val">
        <cx:f>_xlchart.v1.8</cx:f>
      </cx:numDim>
    </cx:data>
  </cx:chartData>
  <cx:chart>
    <cx:title pos="t" align="ctr" overlay="0">
      <cx:tx>
        <cx:txData>
          <cx:v>Distribution of Year Built in Miami</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Year Built in Miami</a:t>
          </a:r>
        </a:p>
      </cx:txPr>
    </cx:title>
    <cx:plotArea>
      <cx:plotAreaRegion>
        <cx:series layoutId="clusteredColumn" uniqueId="{48FDB5A6-3A2C-1845-ACBD-A0C6EBB73734}">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5" Type="http://schemas.microsoft.com/office/2014/relationships/chartEx" Target="../charts/chartEx5.xml"/><Relationship Id="rId4" Type="http://schemas.microsoft.com/office/2014/relationships/chartEx" Target="../charts/chartEx4.xml"/></Relationships>
</file>

<file path=xl/drawings/_rels/drawing2.xml.rels><?xml version="1.0" encoding="UTF-8" standalone="yes"?>
<Relationships xmlns="http://schemas.openxmlformats.org/package/2006/relationships"><Relationship Id="rId3" Type="http://schemas.microsoft.com/office/2014/relationships/chartEx" Target="../charts/chartEx8.xml"/><Relationship Id="rId2" Type="http://schemas.microsoft.com/office/2014/relationships/chartEx" Target="../charts/chartEx7.xml"/><Relationship Id="rId1" Type="http://schemas.microsoft.com/office/2014/relationships/chartEx" Target="../charts/chartEx6.xml"/><Relationship Id="rId5" Type="http://schemas.microsoft.com/office/2014/relationships/chartEx" Target="../charts/chartEx10.xml"/><Relationship Id="rId4" Type="http://schemas.microsoft.com/office/2014/relationships/chartEx" Target="../charts/chartEx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25400</xdr:rowOff>
    </xdr:from>
    <xdr:to>
      <xdr:col>8</xdr:col>
      <xdr:colOff>330200</xdr:colOff>
      <xdr:row>19</xdr:row>
      <xdr:rowOff>12700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46B4E93-1C8F-1246-8571-A6DA9374B87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25400"/>
              <a:ext cx="6934200" cy="3606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19</xdr:row>
      <xdr:rowOff>12700</xdr:rowOff>
    </xdr:from>
    <xdr:to>
      <xdr:col>8</xdr:col>
      <xdr:colOff>342900</xdr:colOff>
      <xdr:row>36</xdr:row>
      <xdr:rowOff>101600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DAE96A6-2836-9B4E-8699-D40C4A91556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3632200"/>
              <a:ext cx="6946900" cy="3327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37</xdr:row>
      <xdr:rowOff>0</xdr:rowOff>
    </xdr:from>
    <xdr:to>
      <xdr:col>8</xdr:col>
      <xdr:colOff>381000</xdr:colOff>
      <xdr:row>55</xdr:row>
      <xdr:rowOff>63500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989AA96B-CB4B-0F4F-9F48-858079D594B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7048500"/>
              <a:ext cx="6985000" cy="3492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56</xdr:row>
      <xdr:rowOff>0</xdr:rowOff>
    </xdr:from>
    <xdr:to>
      <xdr:col>8</xdr:col>
      <xdr:colOff>355600</xdr:colOff>
      <xdr:row>74</xdr:row>
      <xdr:rowOff>88900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6FBAA029-0892-E84E-A661-350D09DDE73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0" y="10668000"/>
              <a:ext cx="6959600" cy="3517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75</xdr:row>
      <xdr:rowOff>0</xdr:rowOff>
    </xdr:from>
    <xdr:to>
      <xdr:col>8</xdr:col>
      <xdr:colOff>342900</xdr:colOff>
      <xdr:row>93</xdr:row>
      <xdr:rowOff>127000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31B76742-ED2C-6748-8AB2-7D459AB5306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0" y="14287500"/>
              <a:ext cx="6946900" cy="3556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596900</xdr:colOff>
      <xdr:row>0</xdr:row>
      <xdr:rowOff>76200</xdr:rowOff>
    </xdr:from>
    <xdr:to>
      <xdr:col>16</xdr:col>
      <xdr:colOff>165100</xdr:colOff>
      <xdr:row>16</xdr:row>
      <xdr:rowOff>139700</xdr:rowOff>
    </xdr:to>
    <xdr:sp macro="" textlink="">
      <xdr:nvSpPr>
        <xdr:cNvPr id="7" name="TextBox 6">
          <a:extLst>
            <a:ext uri="{FF2B5EF4-FFF2-40B4-BE49-F238E27FC236}">
              <a16:creationId xmlns:a16="http://schemas.microsoft.com/office/drawing/2014/main" id="{AD60A4C2-E271-DEDB-1A28-E7D12A88D959}"/>
            </a:ext>
          </a:extLst>
        </xdr:cNvPr>
        <xdr:cNvSpPr txBox="1"/>
      </xdr:nvSpPr>
      <xdr:spPr>
        <a:xfrm>
          <a:off x="7200900" y="76200"/>
          <a:ext cx="6172200" cy="311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Right-skewed Distribution</a:t>
          </a:r>
          <a:r>
            <a:rPr lang="en-US" sz="1400"/>
            <a:t>: The data is heavily skewed to the right. A majority of the properties fall into the lower price range, with fewer properties as prices increase.</a:t>
          </a:r>
        </a:p>
        <a:p>
          <a:r>
            <a:rPr lang="en-US" sz="1400" b="1"/>
            <a:t>Most Common Price Range</a:t>
          </a:r>
          <a:r>
            <a:rPr lang="en-US" sz="1400"/>
            <a:t>: The highest concentration of properties is in the $379,000 to approximately $1,029,000 range, with about 45 properties. This suggests that more affordable properties are more common in the dataset.</a:t>
          </a:r>
        </a:p>
        <a:p>
          <a:r>
            <a:rPr lang="en-US" sz="1400" b="1"/>
            <a:t>Decreasing Frequency with Increasing Prices</a:t>
          </a:r>
          <a:r>
            <a:rPr lang="en-US" sz="1400"/>
            <a:t>: As the prices increase, the number of properties within each price range significantly decreases, showing that high-priced properties are less frequent.</a:t>
          </a:r>
        </a:p>
        <a:p>
          <a:r>
            <a:rPr lang="en-US" sz="1400" b="1"/>
            <a:t>Long Tail</a:t>
          </a:r>
          <a:r>
            <a:rPr lang="en-US" sz="1400"/>
            <a:t>: The price distribution forms a long tail toward the higher price ranges, indicating the presence of a few extremely high-priced properties.</a:t>
          </a:r>
        </a:p>
      </xdr:txBody>
    </xdr:sp>
    <xdr:clientData/>
  </xdr:twoCellAnchor>
  <xdr:twoCellAnchor>
    <xdr:from>
      <xdr:col>8</xdr:col>
      <xdr:colOff>673100</xdr:colOff>
      <xdr:row>19</xdr:row>
      <xdr:rowOff>101600</xdr:rowOff>
    </xdr:from>
    <xdr:to>
      <xdr:col>16</xdr:col>
      <xdr:colOff>203200</xdr:colOff>
      <xdr:row>35</xdr:row>
      <xdr:rowOff>127000</xdr:rowOff>
    </xdr:to>
    <xdr:sp macro="" textlink="">
      <xdr:nvSpPr>
        <xdr:cNvPr id="9" name="TextBox 8">
          <a:extLst>
            <a:ext uri="{FF2B5EF4-FFF2-40B4-BE49-F238E27FC236}">
              <a16:creationId xmlns:a16="http://schemas.microsoft.com/office/drawing/2014/main" id="{66CB1F59-C59E-DC73-D8F7-B59A36605438}"/>
            </a:ext>
          </a:extLst>
        </xdr:cNvPr>
        <xdr:cNvSpPr txBox="1"/>
      </xdr:nvSpPr>
      <xdr:spPr>
        <a:xfrm>
          <a:off x="7277100" y="3721100"/>
          <a:ext cx="6134100" cy="307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Right-skewed Distribution</a:t>
          </a:r>
          <a:r>
            <a:rPr lang="en-US" sz="1400"/>
            <a:t>: Similar to the property price distribution, the house size distribution is also right-skewed. The majority of the properties fall into the smaller size ranges, and as the size increases, the number of properties decreases significantly.</a:t>
          </a:r>
        </a:p>
        <a:p>
          <a:r>
            <a:rPr lang="en-US" sz="1400" b="1"/>
            <a:t>Most Common Size Range</a:t>
          </a:r>
          <a:r>
            <a:rPr lang="en-US" sz="1400"/>
            <a:t>: The largest group of houses falls between 1,082 and 1,672 square feet, with about 75 houses in that range. The next most common range is between 492 and 1,082 square feet, with about 55 houses.</a:t>
          </a:r>
        </a:p>
        <a:p>
          <a:r>
            <a:rPr lang="en-US" sz="1400" b="1"/>
            <a:t>Decreasing Frequency</a:t>
          </a:r>
          <a:r>
            <a:rPr lang="en-US" sz="1400"/>
            <a:t>: As the size increases beyond 1,672 square feet, the number of houses in each category reduces steadily. Very few houses fall within the larger size ranges, particularly beyond 4,622 square feet.</a:t>
          </a:r>
        </a:p>
        <a:p>
          <a:r>
            <a:rPr lang="en-US" sz="1400" b="1"/>
            <a:t>Long Tail</a:t>
          </a:r>
          <a:r>
            <a:rPr lang="en-US" sz="1400"/>
            <a:t>: The distribution has a long tail, suggesting that only a small number of very large homes exist in the dataset.</a:t>
          </a:r>
        </a:p>
        <a:p>
          <a:endParaRPr lang="en-US" sz="1100"/>
        </a:p>
      </xdr:txBody>
    </xdr:sp>
    <xdr:clientData/>
  </xdr:twoCellAnchor>
  <xdr:twoCellAnchor>
    <xdr:from>
      <xdr:col>8</xdr:col>
      <xdr:colOff>762000</xdr:colOff>
      <xdr:row>37</xdr:row>
      <xdr:rowOff>139700</xdr:rowOff>
    </xdr:from>
    <xdr:to>
      <xdr:col>16</xdr:col>
      <xdr:colOff>355600</xdr:colOff>
      <xdr:row>55</xdr:row>
      <xdr:rowOff>63500</xdr:rowOff>
    </xdr:to>
    <xdr:sp macro="" textlink="">
      <xdr:nvSpPr>
        <xdr:cNvPr id="10" name="TextBox 9">
          <a:extLst>
            <a:ext uri="{FF2B5EF4-FFF2-40B4-BE49-F238E27FC236}">
              <a16:creationId xmlns:a16="http://schemas.microsoft.com/office/drawing/2014/main" id="{27D5DE74-F2DE-02CE-5C5E-CEE52F6E42C0}"/>
            </a:ext>
          </a:extLst>
        </xdr:cNvPr>
        <xdr:cNvSpPr txBox="1"/>
      </xdr:nvSpPr>
      <xdr:spPr>
        <a:xfrm>
          <a:off x="7366000" y="7188200"/>
          <a:ext cx="6197600" cy="335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Symmetrical Distribution</a:t>
          </a:r>
          <a:r>
            <a:rPr lang="en-US" sz="1400"/>
            <a:t>: The distribution is more symmetrical compared to the previous ones for price and house size. It peaks around the 2.8 to 3.7 range, indicating that most homes in the dataset have around 3 bedrooms.</a:t>
          </a:r>
        </a:p>
        <a:p>
          <a:r>
            <a:rPr lang="en-US" sz="1400" b="1"/>
            <a:t>Most Common Bed Count</a:t>
          </a:r>
          <a:r>
            <a:rPr lang="en-US" sz="1400"/>
            <a:t>: The majority of homes have between 2.8 and 3.7 bedrooms, with about 45 properties in this category. This aligns with typical family homes that usually have 3 bedrooms.</a:t>
          </a:r>
        </a:p>
        <a:p>
          <a:r>
            <a:rPr lang="en-US" sz="1400" b="1"/>
            <a:t>Smaller Bed Counts</a:t>
          </a:r>
          <a:r>
            <a:rPr lang="en-US" sz="1400"/>
            <a:t>: Fewer homes have between 1 and 2 bedrooms, as indicated by the lower count of properties in the first category.</a:t>
          </a:r>
        </a:p>
        <a:p>
          <a:r>
            <a:rPr lang="en-US" sz="1400" b="1"/>
            <a:t>Larger Bed Counts</a:t>
          </a:r>
          <a:r>
            <a:rPr lang="en-US" sz="1400"/>
            <a:t>: On the higher end, homes with more than 5 bedrooms (ranges 4.6–5.5 and 5.5–6.4) are less common but still present in noticeable quantities.</a:t>
          </a:r>
        </a:p>
        <a:p>
          <a:endParaRPr lang="en-US" sz="1100"/>
        </a:p>
      </xdr:txBody>
    </xdr:sp>
    <xdr:clientData/>
  </xdr:twoCellAnchor>
  <xdr:twoCellAnchor>
    <xdr:from>
      <xdr:col>9</xdr:col>
      <xdr:colOff>0</xdr:colOff>
      <xdr:row>56</xdr:row>
      <xdr:rowOff>88900</xdr:rowOff>
    </xdr:from>
    <xdr:to>
      <xdr:col>16</xdr:col>
      <xdr:colOff>342900</xdr:colOff>
      <xdr:row>74</xdr:row>
      <xdr:rowOff>25400</xdr:rowOff>
    </xdr:to>
    <xdr:sp macro="" textlink="">
      <xdr:nvSpPr>
        <xdr:cNvPr id="11" name="TextBox 10">
          <a:extLst>
            <a:ext uri="{FF2B5EF4-FFF2-40B4-BE49-F238E27FC236}">
              <a16:creationId xmlns:a16="http://schemas.microsoft.com/office/drawing/2014/main" id="{659F2B1C-D500-1885-4220-5149EB7B8898}"/>
            </a:ext>
          </a:extLst>
        </xdr:cNvPr>
        <xdr:cNvSpPr txBox="1"/>
      </xdr:nvSpPr>
      <xdr:spPr>
        <a:xfrm>
          <a:off x="7429500" y="10756900"/>
          <a:ext cx="6121400" cy="336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Right-skewed Distribution</a:t>
          </a:r>
          <a:r>
            <a:rPr lang="en-US" sz="1400"/>
            <a:t>: The distribution is skewed to the right, with the majority of homes having between 1.82 and 2.64 bathrooms. As the number of bathrooms increases, the number of properties decreases significantly.</a:t>
          </a:r>
        </a:p>
        <a:p>
          <a:r>
            <a:rPr lang="en-US" sz="1400" b="1"/>
            <a:t>Most Common Range</a:t>
          </a:r>
          <a:r>
            <a:rPr lang="en-US" sz="1400"/>
            <a:t>: The largest concentration of properties has between 1.82 and 2.64 bathrooms, with around 65 properties. This suggests that many properties in the dataset have 2 or more bathrooms, which is common for homes intended for families.</a:t>
          </a:r>
        </a:p>
        <a:p>
          <a:r>
            <a:rPr lang="en-US" sz="1400" b="1"/>
            <a:t>Decreasing Frequency</a:t>
          </a:r>
          <a:r>
            <a:rPr lang="en-US" sz="1400"/>
            <a:t>: As the number of bathrooms increases, the frequency of homes with more bathrooms decreases sharply. Homes with more than 4 bathrooms are very rare.</a:t>
          </a:r>
        </a:p>
        <a:p>
          <a:r>
            <a:rPr lang="en-US" sz="1400" b="1"/>
            <a:t>Outliers</a:t>
          </a:r>
          <a:r>
            <a:rPr lang="en-US" sz="1400"/>
            <a:t>: A few properties have more than 5 bathrooms, which are likely outliers or luxury properties, as indicated by the far-right bars.</a:t>
          </a:r>
        </a:p>
        <a:p>
          <a:endParaRPr lang="en-US" sz="1100"/>
        </a:p>
      </xdr:txBody>
    </xdr:sp>
    <xdr:clientData/>
  </xdr:twoCellAnchor>
  <xdr:twoCellAnchor>
    <xdr:from>
      <xdr:col>9</xdr:col>
      <xdr:colOff>88900</xdr:colOff>
      <xdr:row>75</xdr:row>
      <xdr:rowOff>152400</xdr:rowOff>
    </xdr:from>
    <xdr:to>
      <xdr:col>16</xdr:col>
      <xdr:colOff>279400</xdr:colOff>
      <xdr:row>92</xdr:row>
      <xdr:rowOff>76200</xdr:rowOff>
    </xdr:to>
    <xdr:sp macro="" textlink="">
      <xdr:nvSpPr>
        <xdr:cNvPr id="12" name="TextBox 11">
          <a:extLst>
            <a:ext uri="{FF2B5EF4-FFF2-40B4-BE49-F238E27FC236}">
              <a16:creationId xmlns:a16="http://schemas.microsoft.com/office/drawing/2014/main" id="{362B6D91-1600-9D7E-D52C-0FBC70A46457}"/>
            </a:ext>
          </a:extLst>
        </xdr:cNvPr>
        <xdr:cNvSpPr txBox="1"/>
      </xdr:nvSpPr>
      <xdr:spPr>
        <a:xfrm>
          <a:off x="7518400" y="14439900"/>
          <a:ext cx="5969000" cy="3162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Bimodal Distribution</a:t>
          </a:r>
          <a:r>
            <a:rPr lang="en-US" sz="1400"/>
            <a:t>: The distribution has two noticeable peaks, one between 1946 and 1965 and another between 2003 and 2022. This suggests that there were two periods of significant construction activity.</a:t>
          </a:r>
        </a:p>
        <a:p>
          <a:r>
            <a:rPr lang="en-US" sz="1400" b="1"/>
            <a:t>Most Common Construction Period</a:t>
          </a:r>
          <a:r>
            <a:rPr lang="en-US" sz="1400"/>
            <a:t>: The largest number of homes in the dataset were built between 1946 and 1965, with around 45 properties in this range. This aligns with post-World War II housing booms that occurred across many cities.</a:t>
          </a:r>
        </a:p>
        <a:p>
          <a:r>
            <a:rPr lang="en-US" sz="1400" b="1"/>
            <a:t>Recent Construction</a:t>
          </a:r>
          <a:r>
            <a:rPr lang="en-US" sz="1400"/>
            <a:t>: There is also a significant number of homes built between 2003 and 2022, indicating that new developments have occurred in the more recent period.</a:t>
          </a:r>
        </a:p>
        <a:p>
          <a:r>
            <a:rPr lang="en-US" sz="1400" b="1"/>
            <a:t>Less Common Periods</a:t>
          </a:r>
          <a:r>
            <a:rPr lang="en-US" sz="1400"/>
            <a:t>: Homes built between 1965 and 1984, as well as homes built before 1927, are less common, with the fewest homes constructed between 1965 and 1984.</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812800</xdr:colOff>
      <xdr:row>19</xdr:row>
      <xdr:rowOff>12700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E8249C5-1819-6F47-ADFC-B8B45FC9DB3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5765800" cy="3632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19</xdr:row>
      <xdr:rowOff>0</xdr:rowOff>
    </xdr:from>
    <xdr:to>
      <xdr:col>7</xdr:col>
      <xdr:colOff>0</xdr:colOff>
      <xdr:row>36</xdr:row>
      <xdr:rowOff>127000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992D1C31-B7F0-6B4A-B70F-745B3D78EDB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3619500"/>
              <a:ext cx="5778500" cy="3365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37</xdr:row>
      <xdr:rowOff>0</xdr:rowOff>
    </xdr:from>
    <xdr:to>
      <xdr:col>6</xdr:col>
      <xdr:colOff>812800</xdr:colOff>
      <xdr:row>55</xdr:row>
      <xdr:rowOff>38100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CDE7ED2D-2B70-4540-AEC6-C27EEB8ACFF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7048500"/>
              <a:ext cx="5765800" cy="34671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56</xdr:row>
      <xdr:rowOff>0</xdr:rowOff>
    </xdr:from>
    <xdr:to>
      <xdr:col>7</xdr:col>
      <xdr:colOff>12700</xdr:colOff>
      <xdr:row>73</xdr:row>
      <xdr:rowOff>38100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EDA4C343-8924-CB46-82F6-8FC29E2502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0" y="10668000"/>
              <a:ext cx="5791200" cy="3276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74</xdr:row>
      <xdr:rowOff>0</xdr:rowOff>
    </xdr:from>
    <xdr:to>
      <xdr:col>6</xdr:col>
      <xdr:colOff>774700</xdr:colOff>
      <xdr:row>92</xdr:row>
      <xdr:rowOff>88900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64F9F600-37EA-F148-9255-4EAB07A44FD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0" y="14097000"/>
              <a:ext cx="5727700" cy="3517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139700</xdr:colOff>
      <xdr:row>0</xdr:row>
      <xdr:rowOff>76200</xdr:rowOff>
    </xdr:from>
    <xdr:to>
      <xdr:col>13</xdr:col>
      <xdr:colOff>190500</xdr:colOff>
      <xdr:row>18</xdr:row>
      <xdr:rowOff>101600</xdr:rowOff>
    </xdr:to>
    <xdr:sp macro="" textlink="">
      <xdr:nvSpPr>
        <xdr:cNvPr id="7" name="TextBox 6">
          <a:extLst>
            <a:ext uri="{FF2B5EF4-FFF2-40B4-BE49-F238E27FC236}">
              <a16:creationId xmlns:a16="http://schemas.microsoft.com/office/drawing/2014/main" id="{874320F8-70E2-9D63-0ACD-792D781FE0D9}"/>
            </a:ext>
          </a:extLst>
        </xdr:cNvPr>
        <xdr:cNvSpPr txBox="1"/>
      </xdr:nvSpPr>
      <xdr:spPr>
        <a:xfrm>
          <a:off x="5918200" y="76200"/>
          <a:ext cx="5003800" cy="345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Right-skewed Distribution</a:t>
          </a:r>
          <a:r>
            <a:rPr lang="en-US" sz="1400"/>
            <a:t>: The data is heavily skewed to the right, similar to the distribution seen in Los Angeles. The majority of the properties fall into the lower price range, with fewer properties as prices increase.</a:t>
          </a:r>
        </a:p>
        <a:p>
          <a:r>
            <a:rPr lang="en-US" sz="1400" b="1"/>
            <a:t>Most Common Price Range</a:t>
          </a:r>
          <a:r>
            <a:rPr lang="en-US" sz="1400"/>
            <a:t>: The largest concentration of properties is in the $140,000 to $670,000 range, with over 60 properties. This suggests that more affordable properties dominate the Miami market, at least in this dataset.</a:t>
          </a:r>
        </a:p>
        <a:p>
          <a:r>
            <a:rPr lang="en-US" sz="1400" b="1"/>
            <a:t>Decreasing Frequency with Increasing Prices</a:t>
          </a:r>
          <a:r>
            <a:rPr lang="en-US" sz="1400"/>
            <a:t>: As the prices increase beyond $670,000, the number of properties in each price range drops dramatically. Very few properties exist in the price ranges above $1.7 million, with only 1-2 properties in the highest price brackets.</a:t>
          </a:r>
        </a:p>
        <a:p>
          <a:r>
            <a:rPr lang="en-US" sz="1400" b="1"/>
            <a:t>Long Tail</a:t>
          </a:r>
          <a:r>
            <a:rPr lang="en-US" sz="1400"/>
            <a:t>: The distribution has a long tail, indicating that there are a few extremely high-priced properties in the Miami market.</a:t>
          </a:r>
        </a:p>
        <a:p>
          <a:endParaRPr lang="en-US" sz="1100"/>
        </a:p>
      </xdr:txBody>
    </xdr:sp>
    <xdr:clientData/>
  </xdr:twoCellAnchor>
  <xdr:twoCellAnchor>
    <xdr:from>
      <xdr:col>7</xdr:col>
      <xdr:colOff>228600</xdr:colOff>
      <xdr:row>19</xdr:row>
      <xdr:rowOff>114300</xdr:rowOff>
    </xdr:from>
    <xdr:to>
      <xdr:col>13</xdr:col>
      <xdr:colOff>254000</xdr:colOff>
      <xdr:row>37</xdr:row>
      <xdr:rowOff>63500</xdr:rowOff>
    </xdr:to>
    <xdr:sp macro="" textlink="">
      <xdr:nvSpPr>
        <xdr:cNvPr id="8" name="TextBox 7">
          <a:extLst>
            <a:ext uri="{FF2B5EF4-FFF2-40B4-BE49-F238E27FC236}">
              <a16:creationId xmlns:a16="http://schemas.microsoft.com/office/drawing/2014/main" id="{9F7E8FA7-263D-C742-A69E-05FCA0724672}"/>
            </a:ext>
          </a:extLst>
        </xdr:cNvPr>
        <xdr:cNvSpPr txBox="1"/>
      </xdr:nvSpPr>
      <xdr:spPr>
        <a:xfrm>
          <a:off x="6007100" y="3733800"/>
          <a:ext cx="4978400" cy="337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Right-skewed Distribution</a:t>
          </a:r>
          <a:r>
            <a:rPr lang="en-US" sz="1400"/>
            <a:t>: Like the price distribution, house sizes in Miami also show a right-skewed pattern, with most properties concentrated in the smaller size ranges, and fewer properties as the size increases.</a:t>
          </a:r>
        </a:p>
        <a:p>
          <a:r>
            <a:rPr lang="en-US" sz="1400" b="1"/>
            <a:t>Most Common House Size Range</a:t>
          </a:r>
          <a:r>
            <a:rPr lang="en-US" sz="1400"/>
            <a:t>: The majority of homes fall within the 492 to 1,022 and 1,022 to 1,552 square feet ranges, with approximately 30 homes in each category. This suggests that smaller to mid-sized homes dominate the Miami market.</a:t>
          </a:r>
        </a:p>
        <a:p>
          <a:r>
            <a:rPr lang="en-US" sz="1400" b="1"/>
            <a:t>Decreasing Frequency with Larger Sizes</a:t>
          </a:r>
          <a:r>
            <a:rPr lang="en-US" sz="1400"/>
            <a:t>: As house sizes increase beyond 1,552 square feet, the number of properties drops significantly. Homes larger than 3,000 square feet are very rare in this dataset.</a:t>
          </a:r>
        </a:p>
        <a:p>
          <a:r>
            <a:rPr lang="en-US" sz="1400" b="1"/>
            <a:t>Long Tail</a:t>
          </a:r>
          <a:r>
            <a:rPr lang="en-US" sz="1400"/>
            <a:t>: There are a few very large homes, with a couple of properties exceeding 4,700 square feet, though these are extremely rare.</a:t>
          </a:r>
        </a:p>
        <a:p>
          <a:endParaRPr lang="en-US" sz="1100"/>
        </a:p>
      </xdr:txBody>
    </xdr:sp>
    <xdr:clientData/>
  </xdr:twoCellAnchor>
  <xdr:twoCellAnchor>
    <xdr:from>
      <xdr:col>7</xdr:col>
      <xdr:colOff>279400</xdr:colOff>
      <xdr:row>38</xdr:row>
      <xdr:rowOff>38100</xdr:rowOff>
    </xdr:from>
    <xdr:to>
      <xdr:col>14</xdr:col>
      <xdr:colOff>76200</xdr:colOff>
      <xdr:row>54</xdr:row>
      <xdr:rowOff>152400</xdr:rowOff>
    </xdr:to>
    <xdr:sp macro="" textlink="">
      <xdr:nvSpPr>
        <xdr:cNvPr id="9" name="TextBox 8">
          <a:extLst>
            <a:ext uri="{FF2B5EF4-FFF2-40B4-BE49-F238E27FC236}">
              <a16:creationId xmlns:a16="http://schemas.microsoft.com/office/drawing/2014/main" id="{DA36D91F-53E2-5BF9-FE3E-E080AF076C85}"/>
            </a:ext>
          </a:extLst>
        </xdr:cNvPr>
        <xdr:cNvSpPr txBox="1"/>
      </xdr:nvSpPr>
      <xdr:spPr>
        <a:xfrm>
          <a:off x="6057900" y="7277100"/>
          <a:ext cx="5575300" cy="3162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Slight Right-Skew</a:t>
          </a:r>
          <a:r>
            <a:rPr lang="en-US" sz="1400"/>
            <a:t>: The distribution is slightly right-skewed, indicating that smaller properties with fewer bedrooms are more common, with the frequency gradually declining as the number of bedrooms increases.</a:t>
          </a:r>
        </a:p>
        <a:p>
          <a:r>
            <a:rPr lang="en-US" sz="1400" b="1"/>
            <a:t>Most Common Bed Count</a:t>
          </a:r>
          <a:r>
            <a:rPr lang="en-US" sz="1400"/>
            <a:t>: The largest concentration of homes has between 1.88 and 2.76 beds, with about 30 properties in this category. This suggests that 2-3 bedroom homes are the most common in this dataset.</a:t>
          </a:r>
        </a:p>
        <a:p>
          <a:r>
            <a:rPr lang="en-US" sz="1400" b="1"/>
            <a:t>Decreasing Frequency with Larger Bed Counts</a:t>
          </a:r>
          <a:r>
            <a:rPr lang="en-US" sz="1400"/>
            <a:t>: As the number of beds increases beyond 3.64, the number of homes decreases significantly. Homes with more than 4.5 beds are rare, with only a few properties falling into the upper end of the distribution.</a:t>
          </a:r>
        </a:p>
        <a:p>
          <a:r>
            <a:rPr lang="en-US" sz="1400" b="1"/>
            <a:t>Long Tail</a:t>
          </a:r>
          <a:r>
            <a:rPr lang="en-US" sz="1400"/>
            <a:t>: There is a slight tail toward the higher bed count ranges, suggesting that a few larger homes with more than 4 beds exist, but they are much less common.</a:t>
          </a:r>
        </a:p>
        <a:p>
          <a:endParaRPr lang="en-US" sz="1100"/>
        </a:p>
      </xdr:txBody>
    </xdr:sp>
    <xdr:clientData/>
  </xdr:twoCellAnchor>
  <xdr:twoCellAnchor>
    <xdr:from>
      <xdr:col>7</xdr:col>
      <xdr:colOff>228600</xdr:colOff>
      <xdr:row>56</xdr:row>
      <xdr:rowOff>76200</xdr:rowOff>
    </xdr:from>
    <xdr:to>
      <xdr:col>13</xdr:col>
      <xdr:colOff>812800</xdr:colOff>
      <xdr:row>73</xdr:row>
      <xdr:rowOff>50800</xdr:rowOff>
    </xdr:to>
    <xdr:sp macro="" textlink="">
      <xdr:nvSpPr>
        <xdr:cNvPr id="10" name="TextBox 9">
          <a:extLst>
            <a:ext uri="{FF2B5EF4-FFF2-40B4-BE49-F238E27FC236}">
              <a16:creationId xmlns:a16="http://schemas.microsoft.com/office/drawing/2014/main" id="{C0B3DB16-6CED-80A2-12BF-33CABFB1ABC9}"/>
            </a:ext>
          </a:extLst>
        </xdr:cNvPr>
        <xdr:cNvSpPr txBox="1"/>
      </xdr:nvSpPr>
      <xdr:spPr>
        <a:xfrm>
          <a:off x="6007100" y="10744200"/>
          <a:ext cx="5537200" cy="3213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Right-skewed Distribution</a:t>
          </a:r>
          <a:r>
            <a:rPr lang="en-US" sz="1400"/>
            <a:t>: The distribution is right-skewed, with the majority of properties having fewer bathrooms. As the number of bathrooms increases, the frequency of properties decreases.</a:t>
          </a:r>
        </a:p>
        <a:p>
          <a:r>
            <a:rPr lang="en-US" sz="1400" b="1"/>
            <a:t>Most Common Range</a:t>
          </a:r>
          <a:r>
            <a:rPr lang="en-US" sz="1400"/>
            <a:t>: The most common range is between 1.68 and 2.36 bathrooms, with over 35 properties. This suggests that homes with around 2 bathrooms are the most prevalent in Miami.</a:t>
          </a:r>
        </a:p>
        <a:p>
          <a:r>
            <a:rPr lang="en-US" sz="1400" b="1"/>
            <a:t>Decreasing Frequency with Larger Bath Counts</a:t>
          </a:r>
          <a:r>
            <a:rPr lang="en-US" sz="1400"/>
            <a:t>: As the number of bathrooms increases beyond 2.36, the number of properties drops significantly. Homes with more than 4 bathrooms are very rare, with only a few properties in the dataset having between 5.08 and 6.44 bathrooms.</a:t>
          </a:r>
        </a:p>
        <a:p>
          <a:r>
            <a:rPr lang="en-US" sz="1400" b="1"/>
            <a:t>Long Tail</a:t>
          </a:r>
          <a:r>
            <a:rPr lang="en-US" sz="1400"/>
            <a:t>: The distribution has a long tail toward the higher bathroom ranges, indicating a small number of larger or luxury homes that include more bathrooms.</a:t>
          </a:r>
        </a:p>
        <a:p>
          <a:endParaRPr lang="en-US" sz="1100"/>
        </a:p>
      </xdr:txBody>
    </xdr:sp>
    <xdr:clientData/>
  </xdr:twoCellAnchor>
  <xdr:twoCellAnchor>
    <xdr:from>
      <xdr:col>7</xdr:col>
      <xdr:colOff>190500</xdr:colOff>
      <xdr:row>74</xdr:row>
      <xdr:rowOff>88900</xdr:rowOff>
    </xdr:from>
    <xdr:to>
      <xdr:col>14</xdr:col>
      <xdr:colOff>584200</xdr:colOff>
      <xdr:row>91</xdr:row>
      <xdr:rowOff>101600</xdr:rowOff>
    </xdr:to>
    <xdr:sp macro="" textlink="">
      <xdr:nvSpPr>
        <xdr:cNvPr id="11" name="TextBox 10">
          <a:extLst>
            <a:ext uri="{FF2B5EF4-FFF2-40B4-BE49-F238E27FC236}">
              <a16:creationId xmlns:a16="http://schemas.microsoft.com/office/drawing/2014/main" id="{21C710E6-6662-7432-BF95-22B901DD654D}"/>
            </a:ext>
          </a:extLst>
        </xdr:cNvPr>
        <xdr:cNvSpPr txBox="1"/>
      </xdr:nvSpPr>
      <xdr:spPr>
        <a:xfrm>
          <a:off x="5969000" y="14185900"/>
          <a:ext cx="6172200" cy="325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Bimodal Distribution</a:t>
          </a:r>
          <a:r>
            <a:rPr lang="en-US" sz="1400"/>
            <a:t>: The distribution has two noticeable peaks. The first peak occurs between 1964 and 1983, and the second between 2002 and 2021. These peaks likely correspond to significant periods of development in Miami.</a:t>
          </a:r>
        </a:p>
        <a:p>
          <a:r>
            <a:rPr lang="en-US" sz="1400" b="1"/>
            <a:t>Most Common Construction Period</a:t>
          </a:r>
          <a:r>
            <a:rPr lang="en-US" sz="1400"/>
            <a:t>: The largest number of homes in the dataset were built between 1964 and 1983, with over 30 properties in this range. This suggests that many homes in Miami were constructed during the mid-20th century.</a:t>
          </a:r>
        </a:p>
        <a:p>
          <a:r>
            <a:rPr lang="en-US" sz="1400" b="1"/>
            <a:t>Recent Construction</a:t>
          </a:r>
          <a:r>
            <a:rPr lang="en-US" sz="1400"/>
            <a:t>: The second-largest group of homes was built between 2002 and 2021, indicating significant new developments in recent years. This may reflect Miami's growing real estate market and urban expansion.</a:t>
          </a:r>
        </a:p>
        <a:p>
          <a:r>
            <a:rPr lang="en-US" sz="1400" b="1"/>
            <a:t>Less Common Periods</a:t>
          </a:r>
          <a:r>
            <a:rPr lang="en-US" sz="1400"/>
            <a:t>: Homes built before 1945 are relatively rare, with fewer than 10 properties in this range. Similarly, homes constructed after 2021 are also rare, as these are likely newly completed developments or ongoing projects.</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742950</xdr:colOff>
      <xdr:row>5</xdr:row>
      <xdr:rowOff>76200</xdr:rowOff>
    </xdr:from>
    <xdr:to>
      <xdr:col>15</xdr:col>
      <xdr:colOff>205946</xdr:colOff>
      <xdr:row>27</xdr:row>
      <xdr:rowOff>57207</xdr:rowOff>
    </xdr:to>
    <xdr:graphicFrame macro="">
      <xdr:nvGraphicFramePr>
        <xdr:cNvPr id="2" name="Chart 1">
          <a:extLst>
            <a:ext uri="{FF2B5EF4-FFF2-40B4-BE49-F238E27FC236}">
              <a16:creationId xmlns:a16="http://schemas.microsoft.com/office/drawing/2014/main" id="{93155F52-52C1-E7BA-1BEE-4D16950FE0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1079500</xdr:colOff>
      <xdr:row>11</xdr:row>
      <xdr:rowOff>114300</xdr:rowOff>
    </xdr:from>
    <xdr:to>
      <xdr:col>3</xdr:col>
      <xdr:colOff>584200</xdr:colOff>
      <xdr:row>24</xdr:row>
      <xdr:rowOff>66669</xdr:rowOff>
    </xdr:to>
    <mc:AlternateContent xmlns:mc="http://schemas.openxmlformats.org/markup-compatibility/2006" xmlns:a14="http://schemas.microsoft.com/office/drawing/2010/main">
      <mc:Choice Requires="a14">
        <xdr:graphicFrame macro="">
          <xdr:nvGraphicFramePr>
            <xdr:cNvPr id="2" name="PROPERTY TYPE">
              <a:extLst>
                <a:ext uri="{FF2B5EF4-FFF2-40B4-BE49-F238E27FC236}">
                  <a16:creationId xmlns:a16="http://schemas.microsoft.com/office/drawing/2014/main" id="{18271D37-2972-C1ED-8B22-3407623E075D}"/>
                </a:ext>
              </a:extLst>
            </xdr:cNvPr>
            <xdr:cNvGraphicFramePr/>
          </xdr:nvGraphicFramePr>
          <xdr:xfrm>
            <a:off x="0" y="0"/>
            <a:ext cx="0" cy="0"/>
          </xdr:xfrm>
          <a:graphic>
            <a:graphicData uri="http://schemas.microsoft.com/office/drawing/2010/slicer">
              <sle:slicer xmlns:sle="http://schemas.microsoft.com/office/drawing/2010/slicer" name="PROPERTY TYPE"/>
            </a:graphicData>
          </a:graphic>
        </xdr:graphicFrame>
      </mc:Choice>
      <mc:Fallback xmlns="">
        <xdr:sp macro="" textlink="">
          <xdr:nvSpPr>
            <xdr:cNvPr id="0" name=""/>
            <xdr:cNvSpPr>
              <a:spLocks noTextEdit="1"/>
            </xdr:cNvSpPr>
          </xdr:nvSpPr>
          <xdr:spPr>
            <a:xfrm>
              <a:off x="2590800" y="22098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546100</xdr:colOff>
      <xdr:row>11</xdr:row>
      <xdr:rowOff>139700</xdr:rowOff>
    </xdr:from>
    <xdr:to>
      <xdr:col>1</xdr:col>
      <xdr:colOff>863600</xdr:colOff>
      <xdr:row>24</xdr:row>
      <xdr:rowOff>92069</xdr:rowOff>
    </xdr:to>
    <mc:AlternateContent xmlns:mc="http://schemas.openxmlformats.org/markup-compatibility/2006" xmlns:a14="http://schemas.microsoft.com/office/drawing/2010/main">
      <mc:Choice Requires="a14">
        <xdr:graphicFrame macro="">
          <xdr:nvGraphicFramePr>
            <xdr:cNvPr id="3" name="BEDS">
              <a:extLst>
                <a:ext uri="{FF2B5EF4-FFF2-40B4-BE49-F238E27FC236}">
                  <a16:creationId xmlns:a16="http://schemas.microsoft.com/office/drawing/2014/main" id="{0089C2B1-802C-4EE7-EA44-16472703B7F3}"/>
                </a:ext>
              </a:extLst>
            </xdr:cNvPr>
            <xdr:cNvGraphicFramePr/>
          </xdr:nvGraphicFramePr>
          <xdr:xfrm>
            <a:off x="0" y="0"/>
            <a:ext cx="0" cy="0"/>
          </xdr:xfrm>
          <a:graphic>
            <a:graphicData uri="http://schemas.microsoft.com/office/drawing/2010/slicer">
              <sle:slicer xmlns:sle="http://schemas.microsoft.com/office/drawing/2010/slicer" name="BEDS"/>
            </a:graphicData>
          </a:graphic>
        </xdr:graphicFrame>
      </mc:Choice>
      <mc:Fallback xmlns="">
        <xdr:sp macro="" textlink="">
          <xdr:nvSpPr>
            <xdr:cNvPr id="0" name=""/>
            <xdr:cNvSpPr>
              <a:spLocks noTextEdit="1"/>
            </xdr:cNvSpPr>
          </xdr:nvSpPr>
          <xdr:spPr>
            <a:xfrm>
              <a:off x="546100" y="22352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990600</xdr:colOff>
      <xdr:row>11</xdr:row>
      <xdr:rowOff>101600</xdr:rowOff>
    </xdr:from>
    <xdr:to>
      <xdr:col>5</xdr:col>
      <xdr:colOff>190500</xdr:colOff>
      <xdr:row>24</xdr:row>
      <xdr:rowOff>53969</xdr:rowOff>
    </xdr:to>
    <mc:AlternateContent xmlns:mc="http://schemas.openxmlformats.org/markup-compatibility/2006" xmlns:a14="http://schemas.microsoft.com/office/drawing/2010/main">
      <mc:Choice Requires="a14">
        <xdr:graphicFrame macro="">
          <xdr:nvGraphicFramePr>
            <xdr:cNvPr id="4" name="BATHS">
              <a:extLst>
                <a:ext uri="{FF2B5EF4-FFF2-40B4-BE49-F238E27FC236}">
                  <a16:creationId xmlns:a16="http://schemas.microsoft.com/office/drawing/2014/main" id="{EE96F40F-9EEC-48E1-8437-F824CE475CA7}"/>
                </a:ext>
              </a:extLst>
            </xdr:cNvPr>
            <xdr:cNvGraphicFramePr/>
          </xdr:nvGraphicFramePr>
          <xdr:xfrm>
            <a:off x="0" y="0"/>
            <a:ext cx="0" cy="0"/>
          </xdr:xfrm>
          <a:graphic>
            <a:graphicData uri="http://schemas.microsoft.com/office/drawing/2010/slicer">
              <sle:slicer xmlns:sle="http://schemas.microsoft.com/office/drawing/2010/slicer" name="BATHS"/>
            </a:graphicData>
          </a:graphic>
        </xdr:graphicFrame>
      </mc:Choice>
      <mc:Fallback xmlns="">
        <xdr:sp macro="" textlink="">
          <xdr:nvSpPr>
            <xdr:cNvPr id="0" name=""/>
            <xdr:cNvSpPr>
              <a:spLocks noTextEdit="1"/>
            </xdr:cNvSpPr>
          </xdr:nvSpPr>
          <xdr:spPr>
            <a:xfrm>
              <a:off x="4826000" y="21971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482600</xdr:colOff>
      <xdr:row>11</xdr:row>
      <xdr:rowOff>127000</xdr:rowOff>
    </xdr:from>
    <xdr:to>
      <xdr:col>7</xdr:col>
      <xdr:colOff>457200</xdr:colOff>
      <xdr:row>24</xdr:row>
      <xdr:rowOff>79369</xdr:rowOff>
    </xdr:to>
    <mc:AlternateContent xmlns:mc="http://schemas.openxmlformats.org/markup-compatibility/2006" xmlns:a14="http://schemas.microsoft.com/office/drawing/2010/main">
      <mc:Choice Requires="a14">
        <xdr:graphicFrame macro="">
          <xdr:nvGraphicFramePr>
            <xdr:cNvPr id="5" name="YEAR BUILT">
              <a:extLst>
                <a:ext uri="{FF2B5EF4-FFF2-40B4-BE49-F238E27FC236}">
                  <a16:creationId xmlns:a16="http://schemas.microsoft.com/office/drawing/2014/main" id="{3AD7FA13-9A94-3503-6BEE-31FE440097D4}"/>
                </a:ext>
              </a:extLst>
            </xdr:cNvPr>
            <xdr:cNvGraphicFramePr/>
          </xdr:nvGraphicFramePr>
          <xdr:xfrm>
            <a:off x="0" y="0"/>
            <a:ext cx="0" cy="0"/>
          </xdr:xfrm>
          <a:graphic>
            <a:graphicData uri="http://schemas.microsoft.com/office/drawing/2010/slicer">
              <sle:slicer xmlns:sle="http://schemas.microsoft.com/office/drawing/2010/slicer" name="YEAR BUILT"/>
            </a:graphicData>
          </a:graphic>
        </xdr:graphicFrame>
      </mc:Choice>
      <mc:Fallback xmlns="">
        <xdr:sp macro="" textlink="">
          <xdr:nvSpPr>
            <xdr:cNvPr id="0" name=""/>
            <xdr:cNvSpPr>
              <a:spLocks noTextEdit="1"/>
            </xdr:cNvSpPr>
          </xdr:nvSpPr>
          <xdr:spPr>
            <a:xfrm>
              <a:off x="6946900" y="22225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196850</xdr:colOff>
      <xdr:row>6</xdr:row>
      <xdr:rowOff>88900</xdr:rowOff>
    </xdr:from>
    <xdr:to>
      <xdr:col>17</xdr:col>
      <xdr:colOff>431800</xdr:colOff>
      <xdr:row>29</xdr:row>
      <xdr:rowOff>12700</xdr:rowOff>
    </xdr:to>
    <xdr:graphicFrame macro="">
      <xdr:nvGraphicFramePr>
        <xdr:cNvPr id="6" name="Chart 5">
          <a:extLst>
            <a:ext uri="{FF2B5EF4-FFF2-40B4-BE49-F238E27FC236}">
              <a16:creationId xmlns:a16="http://schemas.microsoft.com/office/drawing/2014/main" id="{036F8C35-B916-F927-2236-80596B1F37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heen" refreshedDate="45577.550334953703" createdVersion="8" refreshedVersion="8" minRefreshableVersion="3" recordCount="237" xr:uid="{00C835F7-3D25-0945-BFCD-7177503D406A}">
  <cacheSource type="worksheet">
    <worksheetSource name="Table4"/>
  </cacheSource>
  <cacheFields count="17">
    <cacheField name="PROPERTY TYPE" numFmtId="0">
      <sharedItems count="2">
        <s v="Single Family Residential"/>
        <s v="Townhouse"/>
      </sharedItems>
    </cacheField>
    <cacheField name="ADDRESS" numFmtId="0">
      <sharedItems count="237">
        <s v="3911 S Victoria Ave"/>
        <s v="415 N Westlake Ave"/>
        <s v="2325 S Gaffey St"/>
        <s v="312 W 5th St #1110"/>
        <s v="10951 Whitegate Ave"/>
        <s v="18942 Lassen St"/>
        <s v="700 Main St #4"/>
        <s v="12350 Mclennan Ave"/>
        <s v="4445 Cartwright Ave #202"/>
        <s v="502 N Genesee Ave Unit 1/2"/>
        <s v="630 Cabrillo Villas"/>
        <s v="16133 S Vermont Ave #21"/>
        <s v="784 W 22nd St"/>
        <s v="4664 Encino Ave"/>
        <s v="13200 Pacific #249"/>
        <s v="2430 12th Ave"/>
        <s v="2928 W 78th Pl"/>
        <s v="4170 Fair Ave #101"/>
        <s v="4449 W 64th St"/>
        <s v="17561 Bullock St"/>
        <s v="6815 Remmet Ave #224"/>
        <s v="8303 Topeka Dr"/>
        <s v="348 W 88th St"/>
        <s v="19517 Celtic St"/>
        <s v="6425 Varna Ave"/>
        <s v="6250 Fulton Ave #104"/>
        <s v="401 S Cabrillo Ave"/>
        <s v="5103 Biloxi Ave"/>
        <s v="4916 Enfield Ave"/>
        <s v="1234 Wilshire Blvd #331"/>
        <s v="13236 Fiji Way Unit B"/>
        <s v="801 S Grand Ave #1806"/>
        <s v="1013 Englander St"/>
        <s v="312 W 5th St #319"/>
        <s v="22641 Macfarlane Dr"/>
        <s v="1310 Armacost Ave #104"/>
        <s v="14560 Valley Vista Blvd"/>
        <s v="640 N Sweetzer Ave #6"/>
        <s v="939 S Broadway #413"/>
        <s v="12711 Mitchell Ave #3"/>
        <s v="13411 Erwin St"/>
        <s v="7545 Belmar Ave"/>
        <s v="155 S Oxford Ave Ph 3"/>
        <s v="312 W 5th St #507"/>
        <s v="8642 Gregory Way #204"/>
        <s v="22666 Cavalier St"/>
        <s v="2827 Budau Ave"/>
        <s v="9369 Hillrose St"/>
        <s v="4733 Elmwood Ave #402"/>
        <s v="5349 Newcastle Ave #62"/>
        <s v="4235 W 59th Pl"/>
        <s v="20448 W Liverpool Way"/>
        <s v="321 S San Vicente Blvd #708"/>
        <s v="905 New Depot St #12"/>
        <s v="3144 Atwater Ave"/>
        <s v="6484 Ivarene Ave"/>
        <s v="3505 London St"/>
        <s v="1217 N Mansfield Ave"/>
        <s v="8160 Canby Ave #6"/>
        <s v="1425 Brinkley Ave"/>
        <s v="15521 Lemarsh St"/>
        <s v="1608 W Riverside Dr"/>
        <s v="3011 Clune Ave"/>
        <s v="4547 Alonzo Ave"/>
        <s v="820 S Gretna Green Way #7"/>
        <s v="1745 Camino Palmero St #323"/>
        <s v="7742 Jeanie Ter"/>
        <s v="4157 Neosho Ave"/>
        <s v="4855 Ledge Ave"/>
        <s v="10078 Westwanda Dr"/>
        <s v="8019 Fenwick St"/>
        <s v="1714 Walton Ave"/>
        <s v="11445 Moorpark St #3"/>
        <s v="2717 Lytelle Pl"/>
        <s v="18307 Burbank Blvd #91"/>
        <s v="1745 Camino Palmero St #114"/>
        <s v="4907 San Feliciano Dr"/>
        <s v="1748 Laurel Canyon Blvd"/>
        <s v="6449 Graves Ave"/>
        <s v="645 W 9th St #237"/>
        <s v="18130 Karen Dr"/>
        <s v="6420 Quebec Dr"/>
        <s v="8912 Yorktown Ave"/>
        <s v="6516 W 82nd St"/>
        <s v="7833 Denrock Ave"/>
        <s v="5407 W 77th St"/>
        <s v="7831 Beland Ave"/>
        <s v="7927 Westlawn Ave"/>
        <s v="6124 W 75th Pl"/>
        <s v="8218 Belford Ave"/>
        <s v="7551 Shore Cliff Dr"/>
        <s v="7514 W 91st St"/>
        <s v="7413 Coastal View Dr"/>
        <s v="7485 W 80th St"/>
        <s v="8106 Vicksburg Ave"/>
        <s v="5769 W 74th St"/>
        <s v="7427 Henefer Ave"/>
        <s v="7817 Vicksburg Ave"/>
        <s v="6372 W 80th St"/>
        <s v="7779 Veragua Dr"/>
        <s v="8016 Bleriot Ave"/>
        <s v="6023 W 83rd Pl"/>
        <s v="7507 Cowan Ave"/>
        <s v="7841 Stewart Ave"/>
        <s v="5858 Abernathy Dr"/>
        <s v="6338 W 85th Pl"/>
        <s v="7392 W 85th St"/>
        <s v="7532 Denrock Ave"/>
        <s v="6550 W 84th Pl"/>
        <s v="8032 Rayford Dr"/>
        <s v="7416 Westlawn Ave"/>
        <s v="7514 Kentwood Ave"/>
        <s v="8507 Naylor Ave"/>
        <s v="8421 Airlane Ave"/>
        <s v="8308 Altavan Ave"/>
        <s v="8418 Vicksburg Ave"/>
        <s v="7864 Vicksburg Ave"/>
        <s v="6537 Hedding St"/>
        <s v="8004 Holy Cross Pl"/>
        <s v="7120 La Tijera Blvd Unit C101"/>
        <s v="6372 W 82nd St"/>
        <s v="6623 W 87th Pl"/>
        <s v="7711 Naylor Ave"/>
        <s v="8016 Dunfield Ave"/>
        <s v="7122 La Tijera Blvd Unit J201"/>
        <s v="6422 W 87th Pl"/>
        <s v="8356 Chase Ave"/>
        <s v="5201 Thornburn St"/>
        <s v="6376 Nancy St"/>
        <s v="7449 Kentwood Ave"/>
        <s v="8875 Earhart Ave"/>
        <s v="8357 Westlawn Ave"/>
        <s v="7100 Alvern St #215"/>
        <s v="7037 La Tijera Blvd Unit C101"/>
        <s v="7264 W 88th Pl"/>
        <s v="7908 Altavan Ave"/>
        <s v="7924 Berger Ave"/>
        <s v="7363 W 87th Pl"/>
        <s v="1905 SW 107th Ave #1201"/>
        <s v="7801 NE 4th Ct #103"/>
        <s v="2380 SW 7th St"/>
        <s v="5510 NW 10th Ave"/>
        <s v="1888 NW 91st St"/>
        <s v="8325 SW 72nd Ave Unit 313C"/>
        <s v="745 NW 47th Ter"/>
        <s v="1900 N Bayshore Dr #603"/>
        <s v="2755 Coconut Ave #2755"/>
        <s v="555 NE 15th St Unit 10J"/>
        <s v="740 NW 42nd St"/>
        <s v="12922 SW 221st St"/>
        <s v="13120 SW 92nd Ave Unit 416B"/>
        <s v="1581 Brickell Ave #508"/>
        <s v="1680 NE 191st St Unit 102-2"/>
        <s v="9688 Fontainebleau Blvd #208"/>
        <s v="250 NW 23rd St #212"/>
        <s v="11484 SW 73rd St"/>
        <s v="1010 Brickell Ave #1405"/>
        <s v="9780 SW 103 Ave Rd"/>
        <s v="888 Biscayne Blvd #1811"/>
        <s v="88 SW 7th St #2101"/>
        <s v="5600 NE 6th Ave"/>
        <s v="7915 SW 86th St #729"/>
        <s v="13464 SW 124th Ave Rd"/>
        <s v="9066 SW 73rd Ct #1205"/>
        <s v="999 SW 1st Ave #2108"/>
        <s v="1527 NW 8th St"/>
        <s v="10525 SW 112th Ave #117"/>
        <s v="200 SE 15th Rd Unit 5K"/>
        <s v="810 NW 21st Ct"/>
        <s v="15600 NW 7th Ave #301"/>
        <s v="1536 NW 9th St"/>
        <s v="8600 SW 133rd Ave Rd #408"/>
        <s v="801 S Miami Ave #2707"/>
        <s v="3301 NE 1st Ave Unit H1907"/>
        <s v="851 NE 1st Ave #4100"/>
        <s v="348 NE 117th St"/>
        <s v="9060 SW 168th Ave"/>
        <s v="68 SE 6th St #3205"/>
        <s v="2325 SW 19th St"/>
        <s v="14960 Buchanan St"/>
        <s v="11061 NW 7th St Unit 103-12"/>
        <s v="1610 NW 53rd St"/>
        <s v="901 Brickell Key Blvd #1103"/>
        <s v="901 Brickell Key Blvd #603"/>
        <s v="133 NE 2nd Ave #2604"/>
        <s v="10900 SW 104th St #314"/>
        <s v="21332 NE 18th Pl"/>
        <s v="970 SW 143rd Pl"/>
        <s v="11300 SW 80th Rd"/>
        <s v="1940 SW 4th St #8"/>
        <s v="14606 SW 22nd Ter"/>
        <s v="4242 NW 2nd St #1409"/>
        <s v="13933 SW 84th St #904"/>
        <s v="88 SW 7th St #1801"/>
        <s v="17360 SW 142nd Ct"/>
        <s v="3901 SW 112th Ave #11"/>
        <s v="10844 SW 142nd Pl"/>
        <s v="1900 N Bayshore Dr #1509"/>
        <s v="626 SW 10th Ave"/>
        <s v="496 NW 165th St Rd Unit D-111"/>
        <s v="492 NW 165th St Rd Unit C-209"/>
        <s v="7100 SW 102nd Ave #7100"/>
        <s v="7540 SW 30th Ter"/>
        <s v="300 NW 20th Ave"/>
        <s v="9300 Fontainebleau Blvd Unit E109"/>
        <s v="15072 SW 158th Pl"/>
        <s v="15151 SW 94th Ter"/>
        <s v="300 S Biscayne Blvd Unit T-2106"/>
        <s v="41 SE 5th St #703"/>
        <s v="14425 SW 107th Ct"/>
        <s v="13481 SW 99th Ter"/>
        <s v="501 NE 110th St"/>
        <s v="927 NE 199th St #107"/>
        <s v="20633 NE 7th Ct"/>
        <s v="18630 NE 18th Ave #235"/>
        <s v="10485 SW 26th Ter"/>
        <s v="1200 Brickell Bay Dr #2821"/>
        <s v="10116 SW 144th Pl"/>
        <s v="3101 SW 27th Ave #305"/>
        <s v="670 NW 85th Pl Unit 11-108"/>
        <s v="15600 NW 7th Ave #704"/>
        <s v="808 Brickell Key Dr #201"/>
        <s v="2320 NW 55th St"/>
        <s v="398 NE 5th St #2602"/>
        <s v="13282 SW 206th Ter"/>
        <s v="21240 NE 9th Ct #4"/>
        <s v="15314 SW 8th Way #15314"/>
        <s v="1400 NW 57th St"/>
        <s v="3301 NE 1st Ave Unit H1105"/>
        <s v="2000 N Bayshore Dr #401"/>
        <s v="215 NW 117th St"/>
        <s v="9173 Fontainebleau Blvd #3"/>
        <s v="9403 SW 76th St Unit Y17"/>
        <s v="19360 SW 116 Ave"/>
        <s v="1691 SW 122nd Ct Unit G-102"/>
        <s v="876 NE 81st St"/>
        <s v="2691 SW 76th Ave"/>
      </sharedItems>
    </cacheField>
    <cacheField name="CITY" numFmtId="0">
      <sharedItems count="32">
        <s v="View Park"/>
        <s v="Los Angeles"/>
        <s v="San Pedro"/>
        <s v="Sunland"/>
        <s v="Northridge"/>
        <s v="Venice"/>
        <s v="Granada Hills"/>
        <s v="North Hollywood"/>
        <s v="Gardena"/>
        <s v="Encino"/>
        <s v="Playa Vista"/>
        <s v="Inglewood"/>
        <s v="Studio City"/>
        <s v="Canoga Park"/>
        <s v="Porter Ranch"/>
        <s v="Van Nuys"/>
        <s v="Marina Del Rey"/>
        <s v="Woodland Hills"/>
        <s v="Sherman Oaks"/>
        <s v="Valley Glen"/>
        <s v="Reseda"/>
        <s v="Shadow Hills"/>
        <s v="Mission Hills"/>
        <s v="Burbank"/>
        <s v="Tujunga"/>
        <s v="Beverly Hills"/>
        <s v="Tarzana"/>
        <s v="Westchester"/>
        <s v="Playa Del Rey"/>
        <s v="Miami"/>
        <s v="Pinecrest"/>
        <s v="Cutler Bay"/>
      </sharedItems>
    </cacheField>
    <cacheField name="STATE OR PROVINCE" numFmtId="0">
      <sharedItems count="2">
        <s v="CA"/>
        <s v="FL"/>
      </sharedItems>
    </cacheField>
    <cacheField name="ZIP CODE" numFmtId="0">
      <sharedItems containsSemiMixedTypes="0" containsString="0" containsNumber="1" containsInteger="1" minValue="33125" maxValue="91602"/>
    </cacheField>
    <cacheField name="PRICE" numFmtId="164">
      <sharedItems containsSemiMixedTypes="0" containsString="0" containsNumber="1" containsInteger="1" minValue="140000" maxValue="5900000"/>
    </cacheField>
    <cacheField name="BEDS" numFmtId="0">
      <sharedItems containsSemiMixedTypes="0" containsString="0" containsNumber="1" containsInteger="1" minValue="1" maxValue="6" count="6">
        <n v="3"/>
        <n v="2"/>
        <n v="1"/>
        <n v="4"/>
        <n v="6"/>
        <n v="5"/>
      </sharedItems>
    </cacheField>
    <cacheField name="BATHS" numFmtId="0">
      <sharedItems containsSemiMixedTypes="0" containsString="0" containsNumber="1" minValue="1" maxValue="7" count="12">
        <n v="2"/>
        <n v="1"/>
        <n v="2.5"/>
        <n v="3"/>
        <n v="6"/>
        <n v="3.5"/>
        <n v="4"/>
        <n v="1.5"/>
        <n v="4.5"/>
        <n v="5"/>
        <n v="5.5"/>
        <n v="7"/>
      </sharedItems>
    </cacheField>
    <cacheField name="LOCATION" numFmtId="0">
      <sharedItems/>
    </cacheField>
    <cacheField name="SQUARE FEET" numFmtId="0">
      <sharedItems containsSemiMixedTypes="0" containsString="0" containsNumber="1" containsInteger="1" minValue="492" maxValue="6470"/>
    </cacheField>
    <cacheField name="LOT SIZE" numFmtId="0">
      <sharedItems containsSemiMixedTypes="0" containsString="0" containsNumber="1" containsInteger="1" minValue="1923" maxValue="266748"/>
    </cacheField>
    <cacheField name="YEAR BUILT" numFmtId="0">
      <sharedItems containsSemiMixedTypes="0" containsString="0" containsNumber="1" containsInteger="1" minValue="1908" maxValue="2023" count="86">
        <n v="1942"/>
        <n v="1908"/>
        <n v="1937"/>
        <n v="1923"/>
        <n v="1951"/>
        <n v="1963"/>
        <n v="2008"/>
        <n v="1965"/>
        <n v="1928"/>
        <n v="1979"/>
        <n v="1989"/>
        <n v="1946"/>
        <n v="2003"/>
        <n v="2006"/>
        <n v="1939"/>
        <n v="1949"/>
        <n v="1986"/>
        <n v="1978"/>
        <n v="1926"/>
        <n v="2005"/>
        <n v="1983"/>
        <n v="1913"/>
        <n v="1940"/>
        <n v="1948"/>
        <n v="1969"/>
        <n v="1985"/>
        <n v="1962"/>
        <n v="1955"/>
        <n v="1999"/>
        <n v="1924"/>
        <n v="1987"/>
        <n v="1953"/>
        <n v="2004"/>
        <n v="2016"/>
        <n v="1980"/>
        <n v="1966"/>
        <n v="1925"/>
        <n v="2007"/>
        <n v="1967"/>
        <n v="2014"/>
        <n v="2021"/>
        <n v="1976"/>
        <n v="1974"/>
        <n v="1912"/>
        <n v="2019"/>
        <n v="1936"/>
        <n v="1956"/>
        <n v="1973"/>
        <n v="1950"/>
        <n v="1992"/>
        <n v="1970"/>
        <n v="1971"/>
        <n v="1917"/>
        <n v="1944"/>
        <n v="1947"/>
        <n v="1941"/>
        <n v="2001"/>
        <n v="1943"/>
        <n v="2015"/>
        <n v="1991"/>
        <n v="1945"/>
        <n v="2010"/>
        <n v="1988"/>
        <n v="1984"/>
        <n v="1959"/>
        <n v="1927"/>
        <n v="1954"/>
        <n v="1982"/>
        <n v="1968"/>
        <n v="2017"/>
        <n v="2002"/>
        <n v="1938"/>
        <n v="1972"/>
        <n v="1981"/>
        <n v="2018"/>
        <n v="1995"/>
        <n v="1998"/>
        <n v="2023"/>
        <n v="1996"/>
        <n v="1952"/>
        <n v="1997"/>
        <n v="1977"/>
        <n v="1930"/>
        <n v="2022"/>
        <n v="1994"/>
        <n v="1975"/>
      </sharedItems>
    </cacheField>
    <cacheField name="DAYS ON MARKET" numFmtId="0">
      <sharedItems containsSemiMixedTypes="0" containsString="0" containsNumber="1" containsInteger="1" minValue="1" maxValue="697"/>
    </cacheField>
    <cacheField name="$/SQUARE FEET" numFmtId="164">
      <sharedItems containsSemiMixedTypes="0" containsString="0" containsNumber="1" minValue="136.17021276595744" maxValue="1504.0650406504064"/>
    </cacheField>
    <cacheField name="HOA/MONTH" numFmtId="164">
      <sharedItems containsString="0" containsBlank="1" containsNumber="1" containsInteger="1" minValue="2" maxValue="2554"/>
    </cacheField>
    <cacheField name="LATITUDE" numFmtId="0">
      <sharedItems containsSemiMixedTypes="0" containsString="0" containsNumber="1" minValue="25.561020200000002" maxValue="34.294700900000002"/>
    </cacheField>
    <cacheField name="LONGITUDE" numFmtId="0">
      <sharedItems containsSemiMixedTypes="0" containsString="0" containsNumber="1" minValue="-118.621807" maxValue="-80.164585700000003"/>
    </cacheField>
  </cacheFields>
  <extLst>
    <ext xmlns:x14="http://schemas.microsoft.com/office/spreadsheetml/2009/9/main" uri="{725AE2AE-9491-48be-B2B4-4EB974FC3084}">
      <x14:pivotCacheDefinition pivotCacheId="20363548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7">
  <r>
    <x v="0"/>
    <x v="0"/>
    <x v="0"/>
    <x v="0"/>
    <n v="90008"/>
    <n v="1574000"/>
    <x v="0"/>
    <x v="0"/>
    <s v="VWPK - View Park"/>
    <n v="1900"/>
    <n v="6336"/>
    <x v="0"/>
    <n v="1"/>
    <n v="828.42105263157896"/>
    <m/>
    <n v="34.0146315"/>
    <n v="-118.3375257"/>
  </r>
  <r>
    <x v="0"/>
    <x v="1"/>
    <x v="1"/>
    <x v="0"/>
    <n v="90026"/>
    <n v="849000"/>
    <x v="0"/>
    <x v="1"/>
    <s v="671 - Silver Lake"/>
    <n v="1049"/>
    <n v="4511"/>
    <x v="1"/>
    <n v="1"/>
    <n v="809.34223069590087"/>
    <m/>
    <n v="34.070284299999997"/>
    <n v="-118.2664465"/>
  </r>
  <r>
    <x v="0"/>
    <x v="2"/>
    <x v="2"/>
    <x v="0"/>
    <n v="90731"/>
    <n v="1300000"/>
    <x v="1"/>
    <x v="0"/>
    <s v="183 - Vista Del Oro"/>
    <n v="1704"/>
    <n v="5851"/>
    <x v="2"/>
    <n v="1"/>
    <n v="762.91079812206567"/>
    <m/>
    <n v="33.7228675"/>
    <n v="-118.2926854"/>
  </r>
  <r>
    <x v="1"/>
    <x v="3"/>
    <x v="1"/>
    <x v="0"/>
    <n v="90013"/>
    <n v="499000"/>
    <x v="2"/>
    <x v="1"/>
    <s v="C42 - Downtown L.A."/>
    <n v="940"/>
    <n v="27293"/>
    <x v="3"/>
    <n v="3"/>
    <n v="530.85106382978722"/>
    <n v="365"/>
    <n v="34.048040700000001"/>
    <n v="-118.2512918"/>
  </r>
  <r>
    <x v="0"/>
    <x v="4"/>
    <x v="3"/>
    <x v="0"/>
    <n v="91040"/>
    <n v="825000"/>
    <x v="0"/>
    <x v="0"/>
    <s v="659 - Sunland/Tujunga"/>
    <n v="984"/>
    <n v="5433"/>
    <x v="4"/>
    <n v="5"/>
    <n v="838.41463414634143"/>
    <m/>
    <n v="34.268467200000003"/>
    <n v="-118.30556900000001"/>
  </r>
  <r>
    <x v="0"/>
    <x v="5"/>
    <x v="4"/>
    <x v="0"/>
    <n v="91324"/>
    <n v="1210000"/>
    <x v="0"/>
    <x v="2"/>
    <s v="NR - Northridge"/>
    <n v="2036"/>
    <n v="8815"/>
    <x v="5"/>
    <n v="6"/>
    <n v="594.30255402750493"/>
    <m/>
    <n v="34.249758300000003"/>
    <n v="-118.5464286"/>
  </r>
  <r>
    <x v="1"/>
    <x v="6"/>
    <x v="5"/>
    <x v="0"/>
    <n v="90291"/>
    <n v="1425000"/>
    <x v="2"/>
    <x v="0"/>
    <s v="C11 - Venice"/>
    <n v="1430"/>
    <n v="26073"/>
    <x v="6"/>
    <n v="6"/>
    <n v="996.50349650349654"/>
    <n v="709"/>
    <n v="33.993696200000002"/>
    <n v="-118.475054"/>
  </r>
  <r>
    <x v="0"/>
    <x v="7"/>
    <x v="6"/>
    <x v="0"/>
    <n v="91344"/>
    <n v="1199999"/>
    <x v="0"/>
    <x v="3"/>
    <s v="GH - Granada Hills"/>
    <n v="2279"/>
    <n v="11751"/>
    <x v="7"/>
    <n v="7"/>
    <n v="526.54629223343568"/>
    <m/>
    <n v="34.294700900000002"/>
    <n v="-118.5006812"/>
  </r>
  <r>
    <x v="1"/>
    <x v="8"/>
    <x v="7"/>
    <x v="0"/>
    <n v="91602"/>
    <n v="660000"/>
    <x v="1"/>
    <x v="0"/>
    <s v="699 - Not Defined"/>
    <n v="1290"/>
    <n v="36694"/>
    <x v="5"/>
    <n v="7"/>
    <n v="511.62790697674421"/>
    <n v="788"/>
    <n v="34.151600299999998"/>
    <n v="-118.3636351"/>
  </r>
  <r>
    <x v="1"/>
    <x v="9"/>
    <x v="1"/>
    <x v="0"/>
    <n v="90036"/>
    <n v="1099000"/>
    <x v="1"/>
    <x v="0"/>
    <s v="C19 - Beverly Center-Miracle Mile"/>
    <n v="1347"/>
    <n v="6185"/>
    <x v="8"/>
    <n v="7"/>
    <n v="815.88715664439496"/>
    <n v="450"/>
    <n v="34.080365800000003"/>
    <n v="-118.35814209999999"/>
  </r>
  <r>
    <x v="1"/>
    <x v="10"/>
    <x v="1"/>
    <x v="0"/>
    <n v="90042"/>
    <n v="870000"/>
    <x v="0"/>
    <x v="3"/>
    <s v="676 - Monterey Hills"/>
    <n v="1411"/>
    <n v="88058"/>
    <x v="9"/>
    <n v="9"/>
    <n v="616.58398299078669"/>
    <n v="560"/>
    <n v="34.099870799999998"/>
    <n v="-118.1833113"/>
  </r>
  <r>
    <x v="1"/>
    <x v="11"/>
    <x v="8"/>
    <x v="0"/>
    <n v="90247"/>
    <n v="739900"/>
    <x v="0"/>
    <x v="2"/>
    <s v="119 - Central Gardena"/>
    <n v="1651"/>
    <n v="102869"/>
    <x v="10"/>
    <n v="9"/>
    <n v="448.15263476680798"/>
    <n v="315"/>
    <n v="33.884298000000001"/>
    <n v="-118.292107"/>
  </r>
  <r>
    <x v="0"/>
    <x v="12"/>
    <x v="2"/>
    <x v="0"/>
    <n v="90731"/>
    <n v="999000"/>
    <x v="0"/>
    <x v="0"/>
    <s v="183 - Vista Del Oro"/>
    <n v="1692"/>
    <n v="5008"/>
    <x v="11"/>
    <n v="17"/>
    <n v="590.42553191489367"/>
    <m/>
    <n v="33.724550399999998"/>
    <n v="-118.2943252"/>
  </r>
  <r>
    <x v="0"/>
    <x v="13"/>
    <x v="9"/>
    <x v="0"/>
    <n v="91316"/>
    <n v="2349999"/>
    <x v="0"/>
    <x v="0"/>
    <s v="ENC - Encino"/>
    <n v="1910"/>
    <n v="20595"/>
    <x v="4"/>
    <n v="17"/>
    <n v="1230.3659685863875"/>
    <m/>
    <n v="34.155181800000001"/>
    <n v="-118.51279529999999"/>
  </r>
  <r>
    <x v="1"/>
    <x v="14"/>
    <x v="10"/>
    <x v="0"/>
    <n v="90094"/>
    <n v="660000"/>
    <x v="2"/>
    <x v="1"/>
    <s v="C39 - Playa Vista"/>
    <n v="623"/>
    <n v="68262"/>
    <x v="12"/>
    <n v="21"/>
    <n v="1059.3900481540932"/>
    <n v="826"/>
    <n v="33.970779499999999"/>
    <n v="-118.4269437"/>
  </r>
  <r>
    <x v="0"/>
    <x v="15"/>
    <x v="1"/>
    <x v="0"/>
    <n v="90018"/>
    <n v="949000"/>
    <x v="0"/>
    <x v="0"/>
    <s v="C16 - Mid Los Angeles"/>
    <n v="1572"/>
    <n v="7056"/>
    <x v="3"/>
    <n v="22"/>
    <n v="603.68956743002548"/>
    <m/>
    <n v="34.0344962"/>
    <n v="-118.330524"/>
  </r>
  <r>
    <x v="0"/>
    <x v="16"/>
    <x v="11"/>
    <x v="0"/>
    <n v="90305"/>
    <n v="1100000"/>
    <x v="3"/>
    <x v="3"/>
    <s v="101 - North Inglewood"/>
    <n v="1912"/>
    <n v="6658"/>
    <x v="8"/>
    <n v="23"/>
    <n v="575.3138075313808"/>
    <m/>
    <n v="33.967968399999997"/>
    <n v="-118.3253509"/>
  </r>
  <r>
    <x v="1"/>
    <x v="17"/>
    <x v="12"/>
    <x v="0"/>
    <n v="91602"/>
    <n v="829000"/>
    <x v="1"/>
    <x v="2"/>
    <s v="STUD - Studio City"/>
    <n v="1470"/>
    <n v="33463"/>
    <x v="13"/>
    <n v="28"/>
    <n v="563.94557823129253"/>
    <n v="625"/>
    <n v="34.144175599999997"/>
    <n v="-118.37443810000001"/>
  </r>
  <r>
    <x v="0"/>
    <x v="18"/>
    <x v="1"/>
    <x v="0"/>
    <n v="90043"/>
    <n v="1279000"/>
    <x v="0"/>
    <x v="0"/>
    <s v="Park Hills Heights"/>
    <n v="1664"/>
    <n v="6302"/>
    <x v="14"/>
    <n v="28"/>
    <n v="768.62980769230774"/>
    <m/>
    <n v="33.981960999999998"/>
    <n v="-118.35173159999999"/>
  </r>
  <r>
    <x v="0"/>
    <x v="19"/>
    <x v="9"/>
    <x v="0"/>
    <n v="91316"/>
    <n v="1149000"/>
    <x v="0"/>
    <x v="0"/>
    <s v="ENC - Encino"/>
    <n v="1215"/>
    <n v="5502"/>
    <x v="15"/>
    <n v="30"/>
    <n v="945.67901234567898"/>
    <m/>
    <n v="34.1798772"/>
    <n v="-118.5159596"/>
  </r>
  <r>
    <x v="1"/>
    <x v="20"/>
    <x v="13"/>
    <x v="0"/>
    <n v="91303"/>
    <n v="379000"/>
    <x v="2"/>
    <x v="1"/>
    <s v="CP - Canoga Park"/>
    <n v="619"/>
    <n v="56680"/>
    <x v="16"/>
    <n v="34"/>
    <n v="612.27786752827137"/>
    <n v="390"/>
    <n v="34.194657200000002"/>
    <n v="-118.60051540000001"/>
  </r>
  <r>
    <x v="0"/>
    <x v="21"/>
    <x v="4"/>
    <x v="0"/>
    <n v="91324"/>
    <n v="799900"/>
    <x v="0"/>
    <x v="0"/>
    <s v="NR - Northridge"/>
    <n v="1600"/>
    <n v="6799"/>
    <x v="17"/>
    <n v="41"/>
    <n v="499.9375"/>
    <m/>
    <n v="34.220800199999999"/>
    <n v="-118.54576470000001"/>
  </r>
  <r>
    <x v="0"/>
    <x v="22"/>
    <x v="1"/>
    <x v="0"/>
    <n v="90003"/>
    <n v="589000"/>
    <x v="0"/>
    <x v="1"/>
    <s v="C37 - Metropolitan South"/>
    <n v="1005"/>
    <n v="3605"/>
    <x v="18"/>
    <n v="41"/>
    <n v="586.06965174129357"/>
    <m/>
    <n v="33.957205500000001"/>
    <n v="-118.2799964"/>
  </r>
  <r>
    <x v="0"/>
    <x v="23"/>
    <x v="14"/>
    <x v="0"/>
    <n v="91326"/>
    <n v="1899000"/>
    <x v="4"/>
    <x v="4"/>
    <s v="PORA - Porter Ranch"/>
    <n v="4971"/>
    <n v="13088"/>
    <x v="19"/>
    <n v="43"/>
    <n v="382.01569100784548"/>
    <m/>
    <n v="34.271816700000002"/>
    <n v="-118.5580671"/>
  </r>
  <r>
    <x v="0"/>
    <x v="24"/>
    <x v="15"/>
    <x v="0"/>
    <n v="91401"/>
    <n v="1190000"/>
    <x v="3"/>
    <x v="3"/>
    <s v="VN - Van Nuys"/>
    <n v="2050"/>
    <n v="7205"/>
    <x v="15"/>
    <n v="49"/>
    <n v="580.48780487804879"/>
    <m/>
    <n v="34.187463200000003"/>
    <n v="-118.424998"/>
  </r>
  <r>
    <x v="1"/>
    <x v="25"/>
    <x v="15"/>
    <x v="0"/>
    <n v="91401"/>
    <n v="425000"/>
    <x v="2"/>
    <x v="1"/>
    <s v="VN - Van Nuys"/>
    <n v="830"/>
    <n v="12553"/>
    <x v="20"/>
    <n v="49"/>
    <n v="512.04819277108436"/>
    <n v="372"/>
    <n v="34.184472499999998"/>
    <n v="-118.42221960000001"/>
  </r>
  <r>
    <x v="0"/>
    <x v="26"/>
    <x v="2"/>
    <x v="0"/>
    <n v="90731"/>
    <n v="999000"/>
    <x v="0"/>
    <x v="0"/>
    <s v="183 - Vista Del Oro"/>
    <n v="2200"/>
    <n v="4501"/>
    <x v="21"/>
    <n v="49"/>
    <n v="454.09090909090907"/>
    <m/>
    <n v="33.740482299999996"/>
    <n v="-118.2948248"/>
  </r>
  <r>
    <x v="0"/>
    <x v="27"/>
    <x v="7"/>
    <x v="0"/>
    <n v="91601"/>
    <n v="1625000"/>
    <x v="0"/>
    <x v="0"/>
    <s v="TUL - Toluca Lake"/>
    <n v="2055"/>
    <n v="10083"/>
    <x v="22"/>
    <n v="50"/>
    <n v="790.75425790754252"/>
    <m/>
    <n v="34.1632994"/>
    <n v="-118.3585629"/>
  </r>
  <r>
    <x v="0"/>
    <x v="28"/>
    <x v="9"/>
    <x v="0"/>
    <n v="91316"/>
    <n v="1649000"/>
    <x v="3"/>
    <x v="3"/>
    <s v="ENC - Encino"/>
    <n v="1918"/>
    <n v="6036"/>
    <x v="23"/>
    <n v="56"/>
    <n v="859.74973931178306"/>
    <m/>
    <n v="34.158970099999998"/>
    <n v="-118.5236982"/>
  </r>
  <r>
    <x v="1"/>
    <x v="29"/>
    <x v="1"/>
    <x v="0"/>
    <n v="90017"/>
    <n v="599999"/>
    <x v="1"/>
    <x v="0"/>
    <s v="C42 - Downtown L.A."/>
    <n v="960"/>
    <n v="71352"/>
    <x v="13"/>
    <n v="56"/>
    <n v="624.99895833333335"/>
    <n v="796"/>
    <n v="34.053193999999998"/>
    <n v="-118.265658"/>
  </r>
  <r>
    <x v="1"/>
    <x v="30"/>
    <x v="16"/>
    <x v="0"/>
    <n v="90292"/>
    <n v="1299000"/>
    <x v="1"/>
    <x v="2"/>
    <s v="C12 - Marina Del Rey"/>
    <n v="1582"/>
    <n v="64241"/>
    <x v="24"/>
    <n v="57"/>
    <n v="821.11251580278133"/>
    <n v="593"/>
    <n v="33.979214200000001"/>
    <n v="-118.4344462"/>
  </r>
  <r>
    <x v="1"/>
    <x v="31"/>
    <x v="1"/>
    <x v="0"/>
    <n v="90017"/>
    <n v="749000"/>
    <x v="1"/>
    <x v="0"/>
    <s v="C42 - Downtown L.A."/>
    <n v="1200"/>
    <n v="59001"/>
    <x v="25"/>
    <n v="57"/>
    <n v="624.16666666666663"/>
    <n v="1040"/>
    <n v="34.045709500000001"/>
    <n v="-118.2585553"/>
  </r>
  <r>
    <x v="0"/>
    <x v="32"/>
    <x v="2"/>
    <x v="0"/>
    <n v="90731"/>
    <n v="1198000"/>
    <x v="3"/>
    <x v="0"/>
    <s v="193 - San Pedro - North"/>
    <n v="2049"/>
    <n v="5250"/>
    <x v="26"/>
    <n v="62"/>
    <n v="584.67545143972666"/>
    <m/>
    <n v="33.764751099999998"/>
    <n v="-118.3000059"/>
  </r>
  <r>
    <x v="1"/>
    <x v="33"/>
    <x v="1"/>
    <x v="0"/>
    <n v="90013"/>
    <n v="394900"/>
    <x v="2"/>
    <x v="1"/>
    <s v="C42 - Downtown L.A."/>
    <n v="650"/>
    <n v="27293"/>
    <x v="3"/>
    <n v="62"/>
    <n v="607.53846153846155"/>
    <n v="365"/>
    <n v="34.048040700000001"/>
    <n v="-118.2512918"/>
  </r>
  <r>
    <x v="0"/>
    <x v="34"/>
    <x v="17"/>
    <x v="0"/>
    <n v="91364"/>
    <n v="2199000"/>
    <x v="4"/>
    <x v="5"/>
    <s v="WHLL - Woodland Hills"/>
    <n v="3804"/>
    <n v="17057"/>
    <x v="27"/>
    <n v="64"/>
    <n v="578.07570977917976"/>
    <m/>
    <n v="34.163043000000002"/>
    <n v="-118.61975579999999"/>
  </r>
  <r>
    <x v="1"/>
    <x v="35"/>
    <x v="1"/>
    <x v="0"/>
    <n v="90025"/>
    <n v="1129000"/>
    <x v="1"/>
    <x v="0"/>
    <s v="West L.A."/>
    <n v="1740"/>
    <n v="13768"/>
    <x v="19"/>
    <n v="64"/>
    <n v="648.85057471264372"/>
    <n v="650"/>
    <n v="34.044672300000002"/>
    <n v="-118.46221629999999"/>
  </r>
  <r>
    <x v="0"/>
    <x v="36"/>
    <x v="18"/>
    <x v="0"/>
    <n v="91403"/>
    <n v="2299000"/>
    <x v="3"/>
    <x v="6"/>
    <s v="SO - Sherman Oaks"/>
    <n v="3314"/>
    <n v="7415"/>
    <x v="7"/>
    <n v="68"/>
    <n v="693.72359686179846"/>
    <m/>
    <n v="34.147024399999999"/>
    <n v="-118.45164870000001"/>
  </r>
  <r>
    <x v="1"/>
    <x v="37"/>
    <x v="1"/>
    <x v="0"/>
    <n v="90048"/>
    <n v="1289000"/>
    <x v="1"/>
    <x v="3"/>
    <s v="West Hollywood Vicinity"/>
    <n v="1717"/>
    <n v="16491"/>
    <x v="28"/>
    <n v="71"/>
    <n v="750.72801397786839"/>
    <n v="550"/>
    <n v="34.082849799999998"/>
    <n v="-118.3701069"/>
  </r>
  <r>
    <x v="1"/>
    <x v="38"/>
    <x v="1"/>
    <x v="0"/>
    <n v="90015"/>
    <n v="549000"/>
    <x v="2"/>
    <x v="1"/>
    <s v="C42 - Downtown L.A."/>
    <n v="700"/>
    <n v="15498"/>
    <x v="29"/>
    <n v="73"/>
    <n v="784.28571428571433"/>
    <n v="503"/>
    <n v="34.041612899999997"/>
    <n v="-118.25713349999999"/>
  </r>
  <r>
    <x v="1"/>
    <x v="39"/>
    <x v="1"/>
    <x v="0"/>
    <n v="90066"/>
    <n v="875000"/>
    <x v="1"/>
    <x v="2"/>
    <s v="C13 - Palms - Mar Vista"/>
    <n v="1087"/>
    <n v="6978"/>
    <x v="30"/>
    <n v="76"/>
    <n v="804.96780128794853"/>
    <n v="250"/>
    <n v="33.9980324"/>
    <n v="-118.4358946"/>
  </r>
  <r>
    <x v="0"/>
    <x v="40"/>
    <x v="19"/>
    <x v="0"/>
    <n v="91401"/>
    <n v="1185000"/>
    <x v="0"/>
    <x v="0"/>
    <s v="VG - Valley Glen"/>
    <n v="1725"/>
    <n v="7517"/>
    <x v="31"/>
    <n v="77"/>
    <n v="686.95652173913038"/>
    <m/>
    <n v="34.1833569"/>
    <n v="-118.4249598"/>
  </r>
  <r>
    <x v="0"/>
    <x v="41"/>
    <x v="20"/>
    <x v="0"/>
    <n v="91335"/>
    <n v="1189000"/>
    <x v="3"/>
    <x v="3"/>
    <s v="RES - Reseda"/>
    <n v="2514"/>
    <n v="4984"/>
    <x v="32"/>
    <n v="81"/>
    <n v="472.95147175815436"/>
    <m/>
    <n v="34.207803200000001"/>
    <n v="-118.5590406"/>
  </r>
  <r>
    <x v="1"/>
    <x v="42"/>
    <x v="1"/>
    <x v="0"/>
    <n v="90004"/>
    <n v="898000"/>
    <x v="0"/>
    <x v="0"/>
    <s v="C17 - Mid-Wilshire"/>
    <n v="1344"/>
    <n v="13823"/>
    <x v="33"/>
    <n v="83"/>
    <n v="668.15476190476193"/>
    <n v="312"/>
    <n v="34.072037100000003"/>
    <n v="-118.3082491"/>
  </r>
  <r>
    <x v="1"/>
    <x v="43"/>
    <x v="1"/>
    <x v="0"/>
    <n v="90013"/>
    <n v="425000"/>
    <x v="2"/>
    <x v="1"/>
    <s v="C42 - Downtown L.A."/>
    <n v="860"/>
    <n v="27293"/>
    <x v="3"/>
    <n v="90"/>
    <n v="494.18604651162792"/>
    <n v="310"/>
    <n v="34.048040700000001"/>
    <n v="-118.2512918"/>
  </r>
  <r>
    <x v="1"/>
    <x v="44"/>
    <x v="1"/>
    <x v="0"/>
    <n v="90035"/>
    <n v="1089000"/>
    <x v="1"/>
    <x v="0"/>
    <s v="C19 - Beverly Center-Miracle Mile"/>
    <n v="1719"/>
    <n v="17397"/>
    <x v="34"/>
    <n v="93"/>
    <n v="633.50785340314133"/>
    <n v="550"/>
    <n v="34.062708899999997"/>
    <n v="-118.37998380000001"/>
  </r>
  <r>
    <x v="0"/>
    <x v="45"/>
    <x v="17"/>
    <x v="0"/>
    <n v="91364"/>
    <n v="1199999"/>
    <x v="0"/>
    <x v="3"/>
    <s v="WHLL - Woodland Hills"/>
    <n v="2128"/>
    <n v="6987"/>
    <x v="35"/>
    <n v="93"/>
    <n v="563.90930451127815"/>
    <m/>
    <n v="34.158414399999998"/>
    <n v="-118.621807"/>
  </r>
  <r>
    <x v="0"/>
    <x v="46"/>
    <x v="1"/>
    <x v="0"/>
    <n v="90032"/>
    <n v="830000"/>
    <x v="0"/>
    <x v="0"/>
    <s v="621 - El Sereno"/>
    <n v="1256"/>
    <n v="4788"/>
    <x v="36"/>
    <n v="96"/>
    <n v="660.828025477707"/>
    <m/>
    <n v="34.078068500000001"/>
    <n v="-118.1744052"/>
  </r>
  <r>
    <x v="0"/>
    <x v="47"/>
    <x v="21"/>
    <x v="0"/>
    <n v="91040"/>
    <n v="1795000"/>
    <x v="3"/>
    <x v="6"/>
    <s v="672 - Shadow Hills"/>
    <n v="4044"/>
    <n v="39359"/>
    <x v="37"/>
    <n v="97"/>
    <n v="443.86745796241343"/>
    <m/>
    <n v="34.262583499999998"/>
    <n v="-118.3363693"/>
  </r>
  <r>
    <x v="1"/>
    <x v="48"/>
    <x v="1"/>
    <x v="0"/>
    <n v="90004"/>
    <n v="799000"/>
    <x v="0"/>
    <x v="0"/>
    <s v="HPK - Hancock Park"/>
    <n v="1300"/>
    <n v="7252"/>
    <x v="6"/>
    <n v="101"/>
    <n v="614.61538461538464"/>
    <n v="449"/>
    <n v="34.078603600000001"/>
    <n v="-118.3103042"/>
  </r>
  <r>
    <x v="1"/>
    <x v="49"/>
    <x v="9"/>
    <x v="0"/>
    <n v="91316"/>
    <n v="449000"/>
    <x v="1"/>
    <x v="0"/>
    <s v="ENC - Encino"/>
    <n v="927"/>
    <n v="60939"/>
    <x v="38"/>
    <n v="104"/>
    <n v="484.35814455231929"/>
    <n v="529"/>
    <n v="34.168225"/>
    <n v="-118.52513399999999"/>
  </r>
  <r>
    <x v="0"/>
    <x v="50"/>
    <x v="1"/>
    <x v="0"/>
    <n v="90043"/>
    <n v="1598000"/>
    <x v="3"/>
    <x v="5"/>
    <s v="PHHT - Park Hills Heights"/>
    <n v="3128"/>
    <n v="5566"/>
    <x v="39"/>
    <n v="105"/>
    <n v="510.86956521739131"/>
    <m/>
    <n v="33.986421900000003"/>
    <n v="-118.3492387"/>
  </r>
  <r>
    <x v="0"/>
    <x v="51"/>
    <x v="14"/>
    <x v="0"/>
    <n v="91326"/>
    <n v="3175000"/>
    <x v="5"/>
    <x v="4"/>
    <s v="Porter Ranch"/>
    <n v="5513"/>
    <n v="14142"/>
    <x v="40"/>
    <n v="111"/>
    <n v="575.91148195175037"/>
    <n v="451"/>
    <n v="34.285311"/>
    <n v="-118.580759"/>
  </r>
  <r>
    <x v="1"/>
    <x v="52"/>
    <x v="1"/>
    <x v="0"/>
    <n v="90048"/>
    <n v="769500"/>
    <x v="1"/>
    <x v="0"/>
    <s v="Beverly Center-Miracle Mile"/>
    <n v="1295"/>
    <n v="42596"/>
    <x v="41"/>
    <n v="177"/>
    <n v="594.20849420849424"/>
    <n v="1140"/>
    <n v="34.073097300000001"/>
    <n v="-118.37796"/>
  </r>
  <r>
    <x v="1"/>
    <x v="53"/>
    <x v="1"/>
    <x v="0"/>
    <n v="90012"/>
    <n v="538000"/>
    <x v="0"/>
    <x v="7"/>
    <s v="671 - Silver Lake"/>
    <n v="1167"/>
    <n v="29414"/>
    <x v="42"/>
    <n v="190"/>
    <n v="461.01113967437874"/>
    <n v="210"/>
    <n v="34.065673699999998"/>
    <n v="-118.244944"/>
  </r>
  <r>
    <x v="0"/>
    <x v="54"/>
    <x v="1"/>
    <x v="0"/>
    <n v="90039"/>
    <n v="1200000"/>
    <x v="1"/>
    <x v="1"/>
    <s v="606 - Atwater"/>
    <n v="1084"/>
    <n v="6602"/>
    <x v="23"/>
    <n v="1"/>
    <n v="1107.0110701107012"/>
    <m/>
    <n v="34.111891100000001"/>
    <n v="-118.2518135"/>
  </r>
  <r>
    <x v="0"/>
    <x v="55"/>
    <x v="1"/>
    <x v="0"/>
    <n v="90068"/>
    <n v="2295000"/>
    <x v="1"/>
    <x v="2"/>
    <s v="Hollywood Hills East"/>
    <n v="1883"/>
    <n v="5348"/>
    <x v="29"/>
    <n v="1"/>
    <n v="1218.7997875730218"/>
    <m/>
    <n v="34.110933299999999"/>
    <n v="-118.3292105"/>
  </r>
  <r>
    <x v="0"/>
    <x v="56"/>
    <x v="1"/>
    <x v="0"/>
    <n v="90026"/>
    <n v="1199000"/>
    <x v="0"/>
    <x v="0"/>
    <s v="Silver Lake - Echo Park"/>
    <n v="1140"/>
    <n v="5210"/>
    <x v="43"/>
    <n v="1"/>
    <n v="1051.7543859649122"/>
    <m/>
    <n v="34.079252699999998"/>
    <n v="-118.2828095"/>
  </r>
  <r>
    <x v="0"/>
    <x v="57"/>
    <x v="1"/>
    <x v="0"/>
    <n v="90038"/>
    <n v="1650000"/>
    <x v="3"/>
    <x v="6"/>
    <s v="Hollywood"/>
    <n v="2593"/>
    <n v="1923"/>
    <x v="44"/>
    <n v="1"/>
    <n v="636.3285769379097"/>
    <n v="250"/>
    <n v="34.093131399999997"/>
    <n v="-118.3405929"/>
  </r>
  <r>
    <x v="1"/>
    <x v="58"/>
    <x v="20"/>
    <x v="0"/>
    <n v="91335"/>
    <n v="535000"/>
    <x v="1"/>
    <x v="0"/>
    <s v="Reseda"/>
    <n v="1389"/>
    <n v="266748"/>
    <x v="35"/>
    <n v="1"/>
    <n v="385.16918646508282"/>
    <n v="509"/>
    <n v="34.218815399999997"/>
    <n v="-118.53418240000001"/>
  </r>
  <r>
    <x v="0"/>
    <x v="59"/>
    <x v="1"/>
    <x v="0"/>
    <n v="90049"/>
    <n v="3449000"/>
    <x v="0"/>
    <x v="0"/>
    <s v="Brentwood"/>
    <n v="2363"/>
    <n v="9564"/>
    <x v="31"/>
    <n v="1"/>
    <n v="1459.585272958104"/>
    <m/>
    <n v="34.054566800000003"/>
    <n v="-118.49611609999999"/>
  </r>
  <r>
    <x v="0"/>
    <x v="60"/>
    <x v="22"/>
    <x v="0"/>
    <n v="91345"/>
    <n v="769000"/>
    <x v="1"/>
    <x v="1"/>
    <s v="Mission Hills"/>
    <n v="1018"/>
    <n v="6754"/>
    <x v="45"/>
    <n v="1"/>
    <n v="755.40275049115917"/>
    <m/>
    <n v="34.2557118"/>
    <n v="-118.4704053"/>
  </r>
  <r>
    <x v="0"/>
    <x v="61"/>
    <x v="23"/>
    <x v="0"/>
    <n v="91506"/>
    <n v="1149000"/>
    <x v="1"/>
    <x v="0"/>
    <s v="610 - Burbank"/>
    <n v="988"/>
    <n v="2731"/>
    <x v="27"/>
    <n v="1"/>
    <n v="1162.9554655870445"/>
    <m/>
    <n v="34.157076000000004"/>
    <n v="-118.31734489999999"/>
  </r>
  <r>
    <x v="0"/>
    <x v="62"/>
    <x v="5"/>
    <x v="0"/>
    <n v="90291"/>
    <n v="4250000"/>
    <x v="5"/>
    <x v="8"/>
    <s v="Venice"/>
    <n v="3173"/>
    <n v="4821"/>
    <x v="15"/>
    <n v="1"/>
    <n v="1339.4264103372202"/>
    <m/>
    <n v="33.981903600000003"/>
    <n v="-118.4632584"/>
  </r>
  <r>
    <x v="0"/>
    <x v="63"/>
    <x v="9"/>
    <x v="0"/>
    <n v="91316"/>
    <n v="1897000"/>
    <x v="0"/>
    <x v="5"/>
    <s v="Encino"/>
    <n v="2220"/>
    <n v="20305"/>
    <x v="46"/>
    <n v="1"/>
    <n v="854.50450450450455"/>
    <m/>
    <n v="34.1532403"/>
    <n v="-118.521451"/>
  </r>
  <r>
    <x v="1"/>
    <x v="64"/>
    <x v="1"/>
    <x v="0"/>
    <n v="90049"/>
    <n v="2699999"/>
    <x v="0"/>
    <x v="6"/>
    <s v="Brentwood"/>
    <n v="3462"/>
    <n v="28577"/>
    <x v="20"/>
    <n v="1"/>
    <n v="779.89572501444252"/>
    <n v="900"/>
    <n v="34.049118"/>
    <n v="-118.4726905"/>
  </r>
  <r>
    <x v="1"/>
    <x v="65"/>
    <x v="1"/>
    <x v="0"/>
    <n v="90046"/>
    <n v="479000"/>
    <x v="2"/>
    <x v="1"/>
    <s v="Sunset Strip - Hollywood Hills West"/>
    <n v="672"/>
    <n v="66604"/>
    <x v="47"/>
    <n v="1"/>
    <n v="712.79761904761904"/>
    <n v="660"/>
    <n v="34.102984300000003"/>
    <n v="-118.35030399999999"/>
  </r>
  <r>
    <x v="1"/>
    <x v="66"/>
    <x v="24"/>
    <x v="0"/>
    <n v="91042"/>
    <n v="775000"/>
    <x v="0"/>
    <x v="2"/>
    <s v="659 - Sunland/Tujunga"/>
    <n v="1385"/>
    <n v="149846"/>
    <x v="16"/>
    <n v="1"/>
    <n v="559.5667870036101"/>
    <n v="429"/>
    <n v="34.270717500000003"/>
    <n v="-118.3019709"/>
  </r>
  <r>
    <x v="0"/>
    <x v="67"/>
    <x v="1"/>
    <x v="0"/>
    <n v="90066"/>
    <n v="2895000"/>
    <x v="4"/>
    <x v="6"/>
    <s v="Culver City"/>
    <n v="2992"/>
    <n v="8074"/>
    <x v="48"/>
    <n v="1"/>
    <n v="967.58021390374336"/>
    <m/>
    <n v="33.995106499999999"/>
    <n v="-118.4312049"/>
  </r>
  <r>
    <x v="0"/>
    <x v="68"/>
    <x v="7"/>
    <x v="0"/>
    <n v="91601"/>
    <n v="2695000"/>
    <x v="4"/>
    <x v="8"/>
    <s v="Toluca Lake"/>
    <n v="3133"/>
    <n v="8206"/>
    <x v="23"/>
    <n v="1"/>
    <n v="860.19789339291412"/>
    <m/>
    <n v="34.159316099999998"/>
    <n v="-118.3575632"/>
  </r>
  <r>
    <x v="0"/>
    <x v="69"/>
    <x v="25"/>
    <x v="0"/>
    <n v="90210"/>
    <n v="1499000"/>
    <x v="0"/>
    <x v="2"/>
    <s v="Beverly Hills Post Office"/>
    <n v="2496"/>
    <n v="6447"/>
    <x v="10"/>
    <n v="1"/>
    <n v="600.56089743589746"/>
    <m/>
    <n v="34.112626599999999"/>
    <n v="-118.440066"/>
  </r>
  <r>
    <x v="0"/>
    <x v="70"/>
    <x v="3"/>
    <x v="0"/>
    <n v="91040"/>
    <n v="779000"/>
    <x v="0"/>
    <x v="0"/>
    <s v="659 - Sunland/Tujunga"/>
    <n v="1210"/>
    <n v="5200"/>
    <x v="11"/>
    <n v="1"/>
    <n v="643.80165289256195"/>
    <m/>
    <n v="34.261609800000002"/>
    <n v="-118.3077116"/>
  </r>
  <r>
    <x v="0"/>
    <x v="71"/>
    <x v="1"/>
    <x v="0"/>
    <n v="90006"/>
    <n v="539900"/>
    <x v="1"/>
    <x v="0"/>
    <s v="699 - Not Defined"/>
    <n v="720"/>
    <n v="2400"/>
    <x v="21"/>
    <n v="1"/>
    <n v="749.86111111111109"/>
    <m/>
    <n v="34.042232900000002"/>
    <n v="-118.2949022"/>
  </r>
  <r>
    <x v="1"/>
    <x v="72"/>
    <x v="12"/>
    <x v="0"/>
    <n v="91602"/>
    <n v="790000"/>
    <x v="1"/>
    <x v="2"/>
    <s v="STUD - Studio City"/>
    <n v="1200"/>
    <n v="13786"/>
    <x v="49"/>
    <n v="1"/>
    <n v="658.33333333333337"/>
    <n v="549"/>
    <n v="34.150703900000003"/>
    <n v="-118.38071170000001"/>
  </r>
  <r>
    <x v="0"/>
    <x v="73"/>
    <x v="1"/>
    <x v="0"/>
    <n v="90065"/>
    <n v="1895000"/>
    <x v="4"/>
    <x v="9"/>
    <s v="Eagle Rock"/>
    <n v="3130"/>
    <n v="8966"/>
    <x v="5"/>
    <n v="1"/>
    <n v="605.43130990415341"/>
    <m/>
    <n v="34.125612400000001"/>
    <n v="-118.2246138"/>
  </r>
  <r>
    <x v="1"/>
    <x v="74"/>
    <x v="26"/>
    <x v="0"/>
    <n v="91356"/>
    <n v="439000"/>
    <x v="2"/>
    <x v="1"/>
    <s v="TAR - Tarzana"/>
    <n v="724"/>
    <n v="235933"/>
    <x v="50"/>
    <n v="1"/>
    <n v="606.35359116022096"/>
    <n v="452"/>
    <n v="34.172554599999998"/>
    <n v="-118.531128"/>
  </r>
  <r>
    <x v="1"/>
    <x v="75"/>
    <x v="1"/>
    <x v="0"/>
    <n v="90046"/>
    <n v="625000"/>
    <x v="1"/>
    <x v="0"/>
    <s v="Sunset Strip - Hollywood Hills West"/>
    <n v="1145"/>
    <n v="66604"/>
    <x v="47"/>
    <n v="1"/>
    <n v="545.8515283842795"/>
    <n v="660"/>
    <n v="34.102984300000003"/>
    <n v="-118.35030399999999"/>
  </r>
  <r>
    <x v="0"/>
    <x v="76"/>
    <x v="17"/>
    <x v="0"/>
    <n v="91364"/>
    <n v="1749000"/>
    <x v="5"/>
    <x v="3"/>
    <s v="Woodland Hills"/>
    <n v="2760"/>
    <n v="8659"/>
    <x v="51"/>
    <n v="1"/>
    <n v="633.695652173913"/>
    <m/>
    <n v="34.157110400000001"/>
    <n v="-118.6099553"/>
  </r>
  <r>
    <x v="0"/>
    <x v="77"/>
    <x v="1"/>
    <x v="0"/>
    <n v="90046"/>
    <n v="2095000"/>
    <x v="0"/>
    <x v="3"/>
    <s v="Sunset Strip - Hollywood Hills West"/>
    <n v="2154"/>
    <n v="14240"/>
    <x v="52"/>
    <n v="1"/>
    <n v="972.60909935004645"/>
    <m/>
    <n v="34.103377500000001"/>
    <n v="-118.3652543"/>
  </r>
  <r>
    <x v="0"/>
    <x v="78"/>
    <x v="15"/>
    <x v="0"/>
    <n v="91406"/>
    <n v="979000"/>
    <x v="0"/>
    <x v="0"/>
    <s v="VN - Van Nuys"/>
    <n v="1312"/>
    <n v="7109"/>
    <x v="27"/>
    <n v="1"/>
    <n v="746.18902439024396"/>
    <m/>
    <n v="34.188357500000002"/>
    <n v="-118.5091359"/>
  </r>
  <r>
    <x v="1"/>
    <x v="79"/>
    <x v="1"/>
    <x v="0"/>
    <n v="90015"/>
    <n v="565000"/>
    <x v="2"/>
    <x v="1"/>
    <s v="Downtown L.A."/>
    <n v="988"/>
    <n v="74742"/>
    <x v="13"/>
    <n v="1"/>
    <n v="571.86234817813761"/>
    <n v="890"/>
    <n v="34.045636100000003"/>
    <n v="-118.2608972"/>
  </r>
  <r>
    <x v="0"/>
    <x v="80"/>
    <x v="26"/>
    <x v="0"/>
    <n v="91356"/>
    <n v="2200000"/>
    <x v="0"/>
    <x v="3"/>
    <s v="TAR - Tarzana"/>
    <n v="2474"/>
    <n v="14979"/>
    <x v="27"/>
    <n v="1"/>
    <n v="889.24818108326599"/>
    <m/>
    <n v="34.155963499999999"/>
    <n v="-118.5297794"/>
  </r>
  <r>
    <x v="0"/>
    <x v="81"/>
    <x v="1"/>
    <x v="0"/>
    <n v="90068"/>
    <n v="2750000"/>
    <x v="3"/>
    <x v="6"/>
    <s v="C03 - Sunset Strip - Hollywood Hills West"/>
    <n v="2824"/>
    <n v="4333"/>
    <x v="6"/>
    <n v="1"/>
    <n v="973.79603399433427"/>
    <m/>
    <n v="34.113191899999997"/>
    <n v="-118.32891290000001"/>
  </r>
  <r>
    <x v="0"/>
    <x v="82"/>
    <x v="1"/>
    <x v="0"/>
    <n v="90045"/>
    <n v="1475000"/>
    <x v="0"/>
    <x v="0"/>
    <s v="C29 - Westchester"/>
    <n v="1779"/>
    <n v="5708"/>
    <x v="0"/>
    <n v="2"/>
    <n v="434.78260869565219"/>
    <m/>
    <n v="33.956613500000003"/>
    <n v="-118.3873273"/>
  </r>
  <r>
    <x v="0"/>
    <x v="83"/>
    <x v="1"/>
    <x v="0"/>
    <n v="90045"/>
    <n v="1300000"/>
    <x v="3"/>
    <x v="0"/>
    <s v="C29 - Westchester"/>
    <n v="1363"/>
    <n v="6084"/>
    <x v="53"/>
    <n v="3"/>
    <n v="305.6300268096515"/>
    <m/>
    <n v="33.964416399999998"/>
    <n v="-118.4022865"/>
  </r>
  <r>
    <x v="0"/>
    <x v="84"/>
    <x v="1"/>
    <x v="0"/>
    <n v="90045"/>
    <n v="1295000"/>
    <x v="0"/>
    <x v="1"/>
    <s v="Westchester"/>
    <n v="1233"/>
    <n v="5786"/>
    <x v="23"/>
    <n v="3"/>
    <n v="472.02072538860102"/>
    <n v="2"/>
    <n v="33.969429900000002"/>
    <n v="-118.4075777"/>
  </r>
  <r>
    <x v="0"/>
    <x v="85"/>
    <x v="1"/>
    <x v="0"/>
    <n v="90045"/>
    <n v="1575000"/>
    <x v="0"/>
    <x v="3"/>
    <s v="Westchester"/>
    <n v="1910"/>
    <n v="5502"/>
    <x v="48"/>
    <n v="3"/>
    <n v="505.83333333333331"/>
    <m/>
    <n v="33.967658800000002"/>
    <n v="-118.374928"/>
  </r>
  <r>
    <x v="0"/>
    <x v="86"/>
    <x v="1"/>
    <x v="0"/>
    <n v="90045"/>
    <n v="1899000"/>
    <x v="3"/>
    <x v="3"/>
    <s v="Westchester"/>
    <n v="2548"/>
    <n v="8044"/>
    <x v="48"/>
    <n v="4"/>
    <n v="421.455938697318"/>
    <n v="2"/>
    <n v="33.9703029"/>
    <n v="-118.4047174"/>
  </r>
  <r>
    <x v="0"/>
    <x v="87"/>
    <x v="1"/>
    <x v="0"/>
    <n v="90045"/>
    <n v="3695000"/>
    <x v="4"/>
    <x v="10"/>
    <s v="C29 - Westchester"/>
    <n v="3934"/>
    <n v="6116"/>
    <x v="54"/>
    <n v="4"/>
    <n v="367.86060019361082"/>
    <n v="2"/>
    <n v="33.967745999999998"/>
    <n v="-118.4096716"/>
  </r>
  <r>
    <x v="0"/>
    <x v="88"/>
    <x v="1"/>
    <x v="0"/>
    <n v="90045"/>
    <n v="1899000"/>
    <x v="4"/>
    <x v="3"/>
    <s v="Westchester"/>
    <n v="3175"/>
    <n v="5879"/>
    <x v="54"/>
    <n v="6"/>
    <n v="336.88882650196518"/>
    <m/>
    <n v="33.971987599999999"/>
    <n v="-118.3928276"/>
  </r>
  <r>
    <x v="0"/>
    <x v="89"/>
    <x v="1"/>
    <x v="0"/>
    <n v="90045"/>
    <n v="1399000"/>
    <x v="0"/>
    <x v="0"/>
    <s v="Westchester"/>
    <n v="1665"/>
    <n v="6037"/>
    <x v="54"/>
    <n v="10"/>
    <n v="599.84984984984987"/>
    <m/>
    <n v="33.963882400000003"/>
    <n v="-118.38355540000001"/>
  </r>
  <r>
    <x v="0"/>
    <x v="90"/>
    <x v="1"/>
    <x v="0"/>
    <n v="90045"/>
    <n v="3395000"/>
    <x v="5"/>
    <x v="6"/>
    <s v="Westchester"/>
    <n v="4631"/>
    <n v="5802"/>
    <x v="13"/>
    <n v="10"/>
    <n v="488.23234852278415"/>
    <n v="360"/>
    <n v="33.964980699999998"/>
    <n v="-118.4299833"/>
  </r>
  <r>
    <x v="0"/>
    <x v="91"/>
    <x v="1"/>
    <x v="0"/>
    <n v="90045"/>
    <n v="1429000"/>
    <x v="3"/>
    <x v="3"/>
    <s v="C29 - Westchester"/>
    <n v="2205"/>
    <n v="7372"/>
    <x v="46"/>
    <n v="10"/>
    <n v="380.95238095238096"/>
    <m/>
    <n v="33.954728799999998"/>
    <n v="-118.4275141"/>
  </r>
  <r>
    <x v="0"/>
    <x v="92"/>
    <x v="1"/>
    <x v="0"/>
    <n v="90045"/>
    <n v="3995000"/>
    <x v="5"/>
    <x v="6"/>
    <s v="Westchester"/>
    <n v="4505"/>
    <n v="6149"/>
    <x v="13"/>
    <n v="11"/>
    <n v="415.5616740088106"/>
    <n v="360"/>
    <n v="33.9645625"/>
    <n v="-118.4267938"/>
  </r>
  <r>
    <x v="0"/>
    <x v="93"/>
    <x v="1"/>
    <x v="0"/>
    <n v="90045"/>
    <n v="3495000"/>
    <x v="5"/>
    <x v="9"/>
    <s v="Westchester"/>
    <n v="4207"/>
    <n v="8142"/>
    <x v="13"/>
    <n v="12"/>
    <n v="425.45320014798369"/>
    <n v="360"/>
    <n v="33.964004099999997"/>
    <n v="-118.4282551"/>
  </r>
  <r>
    <x v="0"/>
    <x v="94"/>
    <x v="1"/>
    <x v="0"/>
    <n v="90045"/>
    <n v="1599000"/>
    <x v="3"/>
    <x v="0"/>
    <s v="C29 - Westchester"/>
    <n v="1696"/>
    <n v="6007"/>
    <x v="55"/>
    <n v="12"/>
    <n v="272.94493216280927"/>
    <m/>
    <n v="33.964900100000001"/>
    <n v="-118.39417520000001"/>
  </r>
  <r>
    <x v="0"/>
    <x v="95"/>
    <x v="1"/>
    <x v="0"/>
    <n v="90045"/>
    <n v="1695000"/>
    <x v="0"/>
    <x v="0"/>
    <s v="Westchester"/>
    <n v="1551"/>
    <n v="12142"/>
    <x v="48"/>
    <n v="14"/>
    <n v="836.82008368200832"/>
    <m/>
    <n v="33.9730147"/>
    <n v="-118.3816885"/>
  </r>
  <r>
    <x v="0"/>
    <x v="96"/>
    <x v="1"/>
    <x v="0"/>
    <n v="90045"/>
    <n v="3895000"/>
    <x v="3"/>
    <x v="6"/>
    <s v="Westchester"/>
    <n v="3460"/>
    <n v="6344"/>
    <x v="56"/>
    <n v="17"/>
    <n v="148.74551971326164"/>
    <n v="2"/>
    <n v="33.976367400000001"/>
    <n v="-118.4030295"/>
  </r>
  <r>
    <x v="0"/>
    <x v="97"/>
    <x v="1"/>
    <x v="0"/>
    <n v="90045"/>
    <n v="1275000"/>
    <x v="0"/>
    <x v="0"/>
    <s v="Westchester"/>
    <n v="1225"/>
    <n v="5999"/>
    <x v="53"/>
    <n v="17"/>
    <n v="243.68378158109209"/>
    <m/>
    <n v="33.969131599999997"/>
    <n v="-118.3940657"/>
  </r>
  <r>
    <x v="0"/>
    <x v="98"/>
    <x v="27"/>
    <x v="0"/>
    <n v="90045"/>
    <n v="2350000"/>
    <x v="3"/>
    <x v="0"/>
    <s v="Westchester"/>
    <n v="2171"/>
    <n v="7244"/>
    <x v="4"/>
    <n v="17"/>
    <n v="580.997949419002"/>
    <n v="3"/>
    <n v="33.968572500000001"/>
    <n v="-118.3991767"/>
  </r>
  <r>
    <x v="0"/>
    <x v="99"/>
    <x v="28"/>
    <x v="0"/>
    <n v="90293"/>
    <n v="3750000"/>
    <x v="3"/>
    <x v="6"/>
    <s v="Playa Del Rey"/>
    <n v="5115"/>
    <n v="5212"/>
    <x v="37"/>
    <n v="17"/>
    <n v="357.85288270377731"/>
    <m/>
    <n v="33.9648562"/>
    <n v="-118.4338024"/>
  </r>
  <r>
    <x v="0"/>
    <x v="100"/>
    <x v="1"/>
    <x v="0"/>
    <n v="90045"/>
    <n v="1275000"/>
    <x v="1"/>
    <x v="1"/>
    <s v="Westchester"/>
    <n v="1221"/>
    <n v="6462"/>
    <x v="0"/>
    <n v="17"/>
    <n v="781.77727784027002"/>
    <m/>
    <n v="33.965631000000002"/>
    <n v="-118.39126229999999"/>
  </r>
  <r>
    <x v="0"/>
    <x v="101"/>
    <x v="1"/>
    <x v="0"/>
    <n v="90045"/>
    <n v="2895000"/>
    <x v="4"/>
    <x v="8"/>
    <s v="Westchester"/>
    <n v="3075"/>
    <n v="6731"/>
    <x v="57"/>
    <n v="18"/>
    <n v="598.79879879879877"/>
    <m/>
    <n v="33.963174799999997"/>
    <n v="-118.38997670000001"/>
  </r>
  <r>
    <x v="0"/>
    <x v="102"/>
    <x v="1"/>
    <x v="0"/>
    <n v="90045"/>
    <n v="2399000"/>
    <x v="3"/>
    <x v="2"/>
    <s v="Westchester"/>
    <n v="2216"/>
    <n v="6031"/>
    <x v="48"/>
    <n v="20"/>
    <n v="745.56213017751475"/>
    <n v="2"/>
    <n v="33.974321799999998"/>
    <n v="-118.406638"/>
  </r>
  <r>
    <x v="0"/>
    <x v="103"/>
    <x v="1"/>
    <x v="0"/>
    <n v="90045"/>
    <n v="3895000"/>
    <x v="3"/>
    <x v="8"/>
    <s v="Westchester"/>
    <n v="2890"/>
    <n v="6001"/>
    <x v="23"/>
    <n v="20"/>
    <n v="984.25196850393706"/>
    <m/>
    <n v="33.968472599999998"/>
    <n v="-118.4112421"/>
  </r>
  <r>
    <x v="0"/>
    <x v="104"/>
    <x v="1"/>
    <x v="0"/>
    <n v="90045"/>
    <n v="2749000"/>
    <x v="4"/>
    <x v="6"/>
    <s v="Westchester"/>
    <n v="4108"/>
    <n v="6971"/>
    <x v="15"/>
    <n v="22"/>
    <n v="1199.9186495830791"/>
    <m/>
    <n v="33.970784600000002"/>
    <n v="-118.3840158"/>
  </r>
  <r>
    <x v="0"/>
    <x v="105"/>
    <x v="1"/>
    <x v="0"/>
    <n v="90045"/>
    <n v="1949000"/>
    <x v="3"/>
    <x v="3"/>
    <s v="Westchester"/>
    <n v="2072"/>
    <n v="6653"/>
    <x v="48"/>
    <n v="23"/>
    <n v="366.1464585834334"/>
    <n v="2"/>
    <n v="33.9602036"/>
    <n v="-118.39782510000001"/>
  </r>
  <r>
    <x v="0"/>
    <x v="106"/>
    <x v="1"/>
    <x v="0"/>
    <n v="90045"/>
    <n v="2995000"/>
    <x v="5"/>
    <x v="3"/>
    <s v="Westchester"/>
    <n v="4121"/>
    <n v="5376"/>
    <x v="10"/>
    <n v="24"/>
    <n v="374.99941037735852"/>
    <m/>
    <n v="33.960425000000001"/>
    <n v="-118.4260292"/>
  </r>
  <r>
    <x v="0"/>
    <x v="107"/>
    <x v="1"/>
    <x v="0"/>
    <n v="90045"/>
    <n v="2650000"/>
    <x v="5"/>
    <x v="9"/>
    <s v="Westchester"/>
    <n v="3912"/>
    <n v="5955"/>
    <x v="37"/>
    <n v="24"/>
    <n v="369.62962962962962"/>
    <n v="2"/>
    <n v="33.971977600000002"/>
    <n v="-118.40812529999999"/>
  </r>
  <r>
    <x v="0"/>
    <x v="108"/>
    <x v="1"/>
    <x v="0"/>
    <n v="90045"/>
    <n v="2495000"/>
    <x v="5"/>
    <x v="8"/>
    <s v="Westchester"/>
    <n v="2770"/>
    <n v="6090"/>
    <x v="53"/>
    <n v="25"/>
    <n v="778.93175074183978"/>
    <n v="2"/>
    <n v="33.9618246"/>
    <n v="-118.40343300000001"/>
  </r>
  <r>
    <x v="0"/>
    <x v="109"/>
    <x v="1"/>
    <x v="0"/>
    <n v="90045"/>
    <n v="3379000"/>
    <x v="5"/>
    <x v="8"/>
    <s v="Westchester"/>
    <n v="3999"/>
    <n v="6864"/>
    <x v="13"/>
    <n v="26"/>
    <n v="356.41547861507127"/>
    <n v="360"/>
    <n v="33.963774399999998"/>
    <n v="-118.424885"/>
  </r>
  <r>
    <x v="0"/>
    <x v="110"/>
    <x v="1"/>
    <x v="0"/>
    <n v="90045"/>
    <n v="3149000"/>
    <x v="5"/>
    <x v="8"/>
    <s v="Westchester"/>
    <n v="3153"/>
    <n v="6266"/>
    <x v="48"/>
    <n v="27"/>
    <n v="341.88034188034186"/>
    <n v="2"/>
    <n v="33.973345000000002"/>
    <n v="-118.4110187"/>
  </r>
  <r>
    <x v="0"/>
    <x v="111"/>
    <x v="1"/>
    <x v="0"/>
    <n v="90045"/>
    <n v="1849000"/>
    <x v="0"/>
    <x v="2"/>
    <s v="Westchester"/>
    <n v="1927"/>
    <n v="8141"/>
    <x v="4"/>
    <n v="31"/>
    <n v="629.62962962962968"/>
    <n v="2"/>
    <n v="33.974580799999998"/>
    <n v="-118.4007869"/>
  </r>
  <r>
    <x v="0"/>
    <x v="112"/>
    <x v="1"/>
    <x v="0"/>
    <n v="90045"/>
    <n v="1750000"/>
    <x v="3"/>
    <x v="6"/>
    <s v="C29 - Westchester"/>
    <n v="2270"/>
    <n v="7002"/>
    <x v="55"/>
    <n v="32"/>
    <n v="361.32140399174125"/>
    <m/>
    <n v="33.960777899999997"/>
    <n v="-118.3957047"/>
  </r>
  <r>
    <x v="0"/>
    <x v="113"/>
    <x v="1"/>
    <x v="0"/>
    <n v="90045"/>
    <n v="1395000"/>
    <x v="0"/>
    <x v="0"/>
    <s v="Westchester"/>
    <n v="1752"/>
    <n v="6536"/>
    <x v="57"/>
    <n v="34"/>
    <n v="196.42857142857142"/>
    <m/>
    <n v="33.961715699999999"/>
    <n v="-118.3908198"/>
  </r>
  <r>
    <x v="0"/>
    <x v="114"/>
    <x v="1"/>
    <x v="0"/>
    <n v="90045"/>
    <n v="1899000"/>
    <x v="3"/>
    <x v="2"/>
    <s v="Westchester"/>
    <n v="2099"/>
    <n v="3250"/>
    <x v="58"/>
    <n v="35"/>
    <n v="472.31270358306188"/>
    <m/>
    <n v="33.962969100000002"/>
    <n v="-118.4194499"/>
  </r>
  <r>
    <x v="0"/>
    <x v="115"/>
    <x v="1"/>
    <x v="0"/>
    <n v="90045"/>
    <n v="1650000"/>
    <x v="3"/>
    <x v="5"/>
    <s v="Westchester"/>
    <n v="2288"/>
    <n v="6001"/>
    <x v="55"/>
    <n v="40"/>
    <n v="279.79274611398966"/>
    <m/>
    <n v="33.961981100000003"/>
    <n v="-118.39422949999999"/>
  </r>
  <r>
    <x v="0"/>
    <x v="116"/>
    <x v="1"/>
    <x v="0"/>
    <n v="90045"/>
    <n v="1400000"/>
    <x v="0"/>
    <x v="0"/>
    <s v="Westchester"/>
    <n v="1400"/>
    <n v="6277"/>
    <x v="53"/>
    <n v="42"/>
    <n v="772.51732101616631"/>
    <m/>
    <n v="33.967834000000003"/>
    <n v="-118.39393130000001"/>
  </r>
  <r>
    <x v="0"/>
    <x v="117"/>
    <x v="1"/>
    <x v="0"/>
    <n v="90045"/>
    <n v="4135000"/>
    <x v="5"/>
    <x v="6"/>
    <s v="Westchester"/>
    <n v="3663"/>
    <n v="8176"/>
    <x v="4"/>
    <n v="42"/>
    <n v="635.05503810330231"/>
    <n v="2"/>
    <n v="33.9765029"/>
    <n v="-118.4042796"/>
  </r>
  <r>
    <x v="0"/>
    <x v="118"/>
    <x v="1"/>
    <x v="0"/>
    <n v="90045"/>
    <n v="1499000"/>
    <x v="0"/>
    <x v="3"/>
    <s v="Westchester"/>
    <n v="1379"/>
    <n v="4805"/>
    <x v="15"/>
    <n v="43"/>
    <n v="785.8546168958743"/>
    <m/>
    <n v="33.965625799999998"/>
    <n v="-118.41543129999999"/>
  </r>
  <r>
    <x v="1"/>
    <x v="119"/>
    <x v="1"/>
    <x v="0"/>
    <n v="90045"/>
    <n v="660000"/>
    <x v="1"/>
    <x v="0"/>
    <s v="Westchester"/>
    <n v="1038"/>
    <n v="23915"/>
    <x v="59"/>
    <n v="46"/>
    <n v="695.17161140197788"/>
    <n v="519"/>
    <n v="33.973717000000001"/>
    <n v="-118.37530099999999"/>
  </r>
  <r>
    <x v="0"/>
    <x v="120"/>
    <x v="1"/>
    <x v="0"/>
    <n v="90045"/>
    <n v="2099000"/>
    <x v="5"/>
    <x v="6"/>
    <s v="C29 - Westchester"/>
    <n v="2901"/>
    <n v="6133"/>
    <x v="53"/>
    <n v="48"/>
    <n v="392.20404234841192"/>
    <n v="21"/>
    <n v="33.964388999999997"/>
    <n v="-118.3988059"/>
  </r>
  <r>
    <x v="0"/>
    <x v="121"/>
    <x v="1"/>
    <x v="0"/>
    <n v="90045"/>
    <n v="1652200"/>
    <x v="3"/>
    <x v="0"/>
    <s v="Westchester"/>
    <n v="1484"/>
    <n v="6702"/>
    <x v="11"/>
    <n v="50"/>
    <n v="813.42434584755404"/>
    <m/>
    <n v="33.958041899999998"/>
    <n v="-118.40519690000001"/>
  </r>
  <r>
    <x v="0"/>
    <x v="122"/>
    <x v="1"/>
    <x v="0"/>
    <n v="90045"/>
    <n v="1329000"/>
    <x v="0"/>
    <x v="0"/>
    <s v="Westchester"/>
    <n v="1616"/>
    <n v="7284"/>
    <x v="54"/>
    <n v="50"/>
    <n v="902.59230164964652"/>
    <m/>
    <n v="33.970311199999998"/>
    <n v="-118.39477979999999"/>
  </r>
  <r>
    <x v="0"/>
    <x v="123"/>
    <x v="1"/>
    <x v="0"/>
    <n v="90045"/>
    <n v="3648000"/>
    <x v="4"/>
    <x v="8"/>
    <s v="Westchester"/>
    <n v="4200"/>
    <n v="8518"/>
    <x v="54"/>
    <n v="53"/>
    <n v="315.13783201722902"/>
    <n v="7"/>
    <n v="33.968565099999999"/>
    <n v="-118.39958660000001"/>
  </r>
  <r>
    <x v="1"/>
    <x v="124"/>
    <x v="1"/>
    <x v="0"/>
    <n v="90045"/>
    <n v="850000"/>
    <x v="1"/>
    <x v="2"/>
    <s v="C29 - Westchester"/>
    <n v="1704"/>
    <n v="23915"/>
    <x v="59"/>
    <n v="53"/>
    <n v="302.34657039711192"/>
    <n v="445"/>
    <n v="33.973259400000003"/>
    <n v="-118.3758361"/>
  </r>
  <r>
    <x v="0"/>
    <x v="125"/>
    <x v="27"/>
    <x v="0"/>
    <n v="90045"/>
    <n v="1699000"/>
    <x v="3"/>
    <x v="0"/>
    <s v="Westchester"/>
    <n v="2149"/>
    <n v="6090"/>
    <x v="53"/>
    <n v="65"/>
    <n v="281.7551963048499"/>
    <m/>
    <n v="33.957601500000003"/>
    <n v="-118.3997655"/>
  </r>
  <r>
    <x v="0"/>
    <x v="126"/>
    <x v="1"/>
    <x v="0"/>
    <n v="90045"/>
    <n v="1750000"/>
    <x v="3"/>
    <x v="0"/>
    <s v="C29 - Westchester"/>
    <n v="1917"/>
    <n v="6405"/>
    <x v="60"/>
    <n v="77"/>
    <n v="769.57637997432607"/>
    <n v="2"/>
    <n v="33.961653599999998"/>
    <n v="-118.4094163"/>
  </r>
  <r>
    <x v="0"/>
    <x v="127"/>
    <x v="1"/>
    <x v="0"/>
    <n v="90045"/>
    <n v="999999"/>
    <x v="0"/>
    <x v="0"/>
    <s v="C29 - Westchester"/>
    <n v="1608"/>
    <n v="6382"/>
    <x v="48"/>
    <n v="77"/>
    <n v="769.57637997432607"/>
    <m/>
    <n v="33.968873199999997"/>
    <n v="-118.3704144"/>
  </r>
  <r>
    <x v="0"/>
    <x v="128"/>
    <x v="1"/>
    <x v="0"/>
    <n v="90045"/>
    <n v="3995000"/>
    <x v="5"/>
    <x v="10"/>
    <s v="C29 - Westchester"/>
    <n v="4520"/>
    <n v="7852"/>
    <x v="4"/>
    <n v="77"/>
    <n v="496.24060150375942"/>
    <n v="3"/>
    <n v="33.976805900000002"/>
    <n v="-118.39874759999999"/>
  </r>
  <r>
    <x v="0"/>
    <x v="129"/>
    <x v="27"/>
    <x v="0"/>
    <n v="90045"/>
    <n v="1799000"/>
    <x v="0"/>
    <x v="2"/>
    <s v="C29 - Westchester"/>
    <n v="1839"/>
    <n v="6049"/>
    <x v="4"/>
    <n v="94"/>
    <n v="340"/>
    <n v="2"/>
    <n v="33.9750424"/>
    <n v="-118.401627"/>
  </r>
  <r>
    <x v="0"/>
    <x v="130"/>
    <x v="1"/>
    <x v="0"/>
    <n v="90045"/>
    <n v="1399000"/>
    <x v="3"/>
    <x v="3"/>
    <s v="Westchester"/>
    <n v="1624"/>
    <n v="5912"/>
    <x v="0"/>
    <n v="95"/>
    <n v="509.59232613908875"/>
    <m/>
    <n v="33.956285600000001"/>
    <n v="-118.3928732"/>
  </r>
  <r>
    <x v="0"/>
    <x v="131"/>
    <x v="1"/>
    <x v="0"/>
    <n v="90045"/>
    <n v="1795000"/>
    <x v="0"/>
    <x v="0"/>
    <s v="Westchester"/>
    <n v="1668"/>
    <n v="6075"/>
    <x v="53"/>
    <n v="100"/>
    <n v="320.5128205128205"/>
    <n v="2"/>
    <n v="33.961548299999997"/>
    <n v="-118.40665199999999"/>
  </r>
  <r>
    <x v="1"/>
    <x v="132"/>
    <x v="1"/>
    <x v="0"/>
    <n v="90045"/>
    <n v="750000"/>
    <x v="1"/>
    <x v="0"/>
    <s v="Westchester"/>
    <n v="1130"/>
    <n v="29713"/>
    <x v="61"/>
    <n v="122"/>
    <n v="903.64171002035744"/>
    <n v="525"/>
    <n v="33.974972800000003"/>
    <n v="-118.3771505"/>
  </r>
  <r>
    <x v="1"/>
    <x v="133"/>
    <x v="1"/>
    <x v="0"/>
    <n v="90045"/>
    <n v="665000"/>
    <x v="1"/>
    <x v="0"/>
    <s v="C29 - Westchester"/>
    <n v="948"/>
    <n v="24318"/>
    <x v="59"/>
    <n v="122"/>
    <n v="424.83496732026146"/>
    <n v="587"/>
    <n v="33.974666200000001"/>
    <n v="-118.37530289999999"/>
  </r>
  <r>
    <x v="0"/>
    <x v="134"/>
    <x v="1"/>
    <x v="0"/>
    <n v="90045"/>
    <n v="2637500"/>
    <x v="3"/>
    <x v="8"/>
    <s v="C29 - Westchester"/>
    <n v="3807"/>
    <n v="7659"/>
    <x v="6"/>
    <n v="124"/>
    <n v="351.51301900070371"/>
    <m/>
    <n v="33.956179400000003"/>
    <n v="-118.4215185"/>
  </r>
  <r>
    <x v="0"/>
    <x v="135"/>
    <x v="1"/>
    <x v="0"/>
    <n v="90045"/>
    <n v="2850000"/>
    <x v="3"/>
    <x v="3"/>
    <s v="C29 - Westchester"/>
    <n v="2700"/>
    <n v="5871"/>
    <x v="61"/>
    <n v="143"/>
    <n v="469.08602150537632"/>
    <m/>
    <n v="33.966127"/>
    <n v="-118.4213096"/>
  </r>
  <r>
    <x v="0"/>
    <x v="136"/>
    <x v="28"/>
    <x v="0"/>
    <n v="90293"/>
    <n v="2790000"/>
    <x v="4"/>
    <x v="11"/>
    <s v="Westchester"/>
    <n v="6470"/>
    <n v="5257"/>
    <x v="62"/>
    <n v="193"/>
    <n v="288.07947019867549"/>
    <m/>
    <n v="33.964402900000003"/>
    <n v="-118.431206"/>
  </r>
  <r>
    <x v="0"/>
    <x v="137"/>
    <x v="27"/>
    <x v="0"/>
    <n v="90045"/>
    <n v="1595000"/>
    <x v="3"/>
    <x v="3"/>
    <s v="C29 - Westchester"/>
    <n v="1867"/>
    <n v="5821"/>
    <x v="4"/>
    <n v="697"/>
    <n v="905.51181102362204"/>
    <m/>
    <n v="33.9582257"/>
    <n v="-118.4246619"/>
  </r>
  <r>
    <x v="1"/>
    <x v="138"/>
    <x v="29"/>
    <x v="1"/>
    <n v="33165"/>
    <n v="360000"/>
    <x v="1"/>
    <x v="7"/>
    <s v="VILLAS UNIVERSITY SQUARE"/>
    <n v="828"/>
    <n v="6575"/>
    <x v="63"/>
    <n v="2"/>
    <n v="426.7425320056899"/>
    <n v="169"/>
    <n v="25.751495999999999"/>
    <n v="-80.366862999999995"/>
  </r>
  <r>
    <x v="1"/>
    <x v="139"/>
    <x v="29"/>
    <x v="1"/>
    <n v="33138"/>
    <n v="228000"/>
    <x v="2"/>
    <x v="7"/>
    <s v="RIVERVIEW VILLAGE CONDO"/>
    <n v="746"/>
    <n v="6575"/>
    <x v="47"/>
    <n v="14"/>
    <n v="385.30465949820791"/>
    <n v="570"/>
    <n v="25.846974400000001"/>
    <n v="-80.187902500000007"/>
  </r>
  <r>
    <x v="0"/>
    <x v="140"/>
    <x v="29"/>
    <x v="1"/>
    <n v="33135"/>
    <n v="819900"/>
    <x v="3"/>
    <x v="0"/>
    <s v="BEATRICE SUB"/>
    <n v="1737"/>
    <n v="7370"/>
    <x v="4"/>
    <n v="17"/>
    <n v="310.93406593406593"/>
    <m/>
    <n v="25.766009400000002"/>
    <n v="-80.234358"/>
  </r>
  <r>
    <x v="0"/>
    <x v="141"/>
    <x v="29"/>
    <x v="1"/>
    <n v="33127"/>
    <n v="424900"/>
    <x v="0"/>
    <x v="1"/>
    <s v="BRENNER-BRAMS SUB"/>
    <n v="840"/>
    <n v="3850"/>
    <x v="64"/>
    <n v="41"/>
    <n v="501.19331742243435"/>
    <m/>
    <n v="25.825874899999999"/>
    <n v="-80.212431600000002"/>
  </r>
  <r>
    <x v="0"/>
    <x v="142"/>
    <x v="29"/>
    <x v="1"/>
    <n v="33147"/>
    <n v="440000"/>
    <x v="1"/>
    <x v="1"/>
    <s v="AIRLINE ESTATES"/>
    <n v="1044"/>
    <n v="8025"/>
    <x v="15"/>
    <n v="45"/>
    <n v="582.01498751040799"/>
    <m/>
    <n v="25.857223999999999"/>
    <n v="-80.229646700000004"/>
  </r>
  <r>
    <x v="1"/>
    <x v="143"/>
    <x v="29"/>
    <x v="1"/>
    <n v="33143"/>
    <n v="380000"/>
    <x v="1"/>
    <x v="0"/>
    <s v="THE LEDGES CONDO"/>
    <n v="1033"/>
    <n v="6575"/>
    <x v="24"/>
    <n v="52"/>
    <n v="169.4915254237288"/>
    <n v="516"/>
    <n v="25.692721800000001"/>
    <n v="-80.307990399999994"/>
  </r>
  <r>
    <x v="0"/>
    <x v="144"/>
    <x v="29"/>
    <x v="1"/>
    <n v="33127"/>
    <n v="599999"/>
    <x v="0"/>
    <x v="0"/>
    <s v="BAY VISTA PARK AMD PL"/>
    <n v="1781"/>
    <n v="5000"/>
    <x v="65"/>
    <n v="60"/>
    <n v="136.17021276595744"/>
    <m/>
    <n v="25.8191673"/>
    <n v="-80.208854400000007"/>
  </r>
  <r>
    <x v="1"/>
    <x v="145"/>
    <x v="29"/>
    <x v="1"/>
    <n v="33132"/>
    <n v="799000"/>
    <x v="1"/>
    <x v="0"/>
    <s v="QUANTUM ON THE BAY CONDO"/>
    <n v="1332"/>
    <n v="6575"/>
    <x v="6"/>
    <n v="62"/>
    <n v="375.31276063386156"/>
    <n v="1300"/>
    <n v="25.795042500000001"/>
    <n v="-80.187128799999996"/>
  </r>
  <r>
    <x v="1"/>
    <x v="146"/>
    <x v="29"/>
    <x v="1"/>
    <n v="33133"/>
    <n v="975000"/>
    <x v="1"/>
    <x v="2"/>
    <s v="VILLAGGIO IN THE GROVE CO"/>
    <n v="1997"/>
    <n v="6575"/>
    <x v="19"/>
    <n v="65"/>
    <n v="504.97512437810946"/>
    <n v="568"/>
    <n v="25.738089299999999"/>
    <n v="-80.239088199999998"/>
  </r>
  <r>
    <x v="1"/>
    <x v="147"/>
    <x v="29"/>
    <x v="1"/>
    <n v="33132"/>
    <n v="320000"/>
    <x v="2"/>
    <x v="7"/>
    <s v="VENETIA CONDO"/>
    <n v="840"/>
    <n v="6575"/>
    <x v="34"/>
    <n v="71"/>
    <n v="556.68151447661467"/>
    <n v="1161"/>
    <n v="25.7901247"/>
    <n v="-80.185687900000005"/>
  </r>
  <r>
    <x v="0"/>
    <x v="148"/>
    <x v="29"/>
    <x v="1"/>
    <n v="33127"/>
    <n v="565995"/>
    <x v="1"/>
    <x v="0"/>
    <s v="BRAE BURN SUB"/>
    <n v="1362"/>
    <n v="5400"/>
    <x v="66"/>
    <n v="86"/>
    <n v="331.91126279863482"/>
    <m/>
    <n v="25.814281099999999"/>
    <n v="-80.208767100000003"/>
  </r>
  <r>
    <x v="0"/>
    <x v="149"/>
    <x v="29"/>
    <x v="1"/>
    <n v="33170"/>
    <n v="1150000"/>
    <x v="3"/>
    <x v="5"/>
    <s v="ESTATE MANSIONS 1ST ADDN"/>
    <n v="2703"/>
    <n v="15020"/>
    <x v="39"/>
    <n v="94"/>
    <n v="322.83210332103323"/>
    <m/>
    <n v="25.561020200000002"/>
    <n v="-80.401427799999993"/>
  </r>
  <r>
    <x v="1"/>
    <x v="150"/>
    <x v="29"/>
    <x v="1"/>
    <n v="33176"/>
    <n v="342000"/>
    <x v="1"/>
    <x v="0"/>
    <s v="VILLAGE AT THE FALLS COND"/>
    <n v="1253"/>
    <n v="6575"/>
    <x v="42"/>
    <n v="113"/>
    <n v="376.75233644859816"/>
    <n v="644"/>
    <n v="25.647562600000001"/>
    <n v="-80.345427000000001"/>
  </r>
  <r>
    <x v="1"/>
    <x v="151"/>
    <x v="29"/>
    <x v="1"/>
    <n v="33129"/>
    <n v="600000"/>
    <x v="2"/>
    <x v="1"/>
    <s v="VILLA REGINA CONDO"/>
    <n v="717"/>
    <n v="6575"/>
    <x v="67"/>
    <n v="181"/>
    <n v="676.61691542288554"/>
    <n v="907"/>
    <n v="25.7564058"/>
    <n v="-80.193329500000004"/>
  </r>
  <r>
    <x v="1"/>
    <x v="152"/>
    <x v="29"/>
    <x v="1"/>
    <n v="33179"/>
    <n v="249000"/>
    <x v="1"/>
    <x v="0"/>
    <s v="Jade Winds Group Allamand"/>
    <n v="1674"/>
    <n v="6575"/>
    <x v="68"/>
    <n v="192"/>
    <n v="609.24264705882354"/>
    <n v="1100"/>
    <n v="25.949477300000002"/>
    <n v="-80.168975700000004"/>
  </r>
  <r>
    <x v="1"/>
    <x v="153"/>
    <x v="29"/>
    <x v="1"/>
    <n v="33172"/>
    <n v="299000"/>
    <x v="1"/>
    <x v="0"/>
    <s v="GOLFVIEW CL FONTAINBL PK"/>
    <n v="1227"/>
    <n v="6575"/>
    <x v="67"/>
    <n v="484"/>
    <n v="519.84877126654067"/>
    <n v="433"/>
    <n v="25.7722497"/>
    <n v="-80.352064299999995"/>
  </r>
  <r>
    <x v="1"/>
    <x v="154"/>
    <x v="29"/>
    <x v="1"/>
    <n v="33127"/>
    <n v="850000"/>
    <x v="0"/>
    <x v="1"/>
    <s v="WYNWOOD DESIGN DISTRICT"/>
    <n v="1463"/>
    <n v="6575"/>
    <x v="19"/>
    <n v="1"/>
    <n v="431.54761904761904"/>
    <n v="625"/>
    <n v="25.799296900000002"/>
    <n v="-80.199852100000001"/>
  </r>
  <r>
    <x v="0"/>
    <x v="155"/>
    <x v="29"/>
    <x v="1"/>
    <n v="33173"/>
    <n v="720000"/>
    <x v="3"/>
    <x v="3"/>
    <s v="POINCIANA AT CHESTNUT RAN"/>
    <n v="2012"/>
    <n v="4311"/>
    <x v="59"/>
    <n v="1"/>
    <n v="795.08786231884062"/>
    <n v="122"/>
    <n v="25.699606599999999"/>
    <n v="-80.3793699"/>
  </r>
  <r>
    <x v="1"/>
    <x v="156"/>
    <x v="29"/>
    <x v="1"/>
    <n v="33131"/>
    <n v="1390000"/>
    <x v="0"/>
    <x v="3"/>
    <s v="1010 BRICKELL CONDO"/>
    <n v="1778"/>
    <n v="6575"/>
    <x v="69"/>
    <n v="1"/>
    <n v="200.93457943925233"/>
    <n v="2300"/>
    <n v="25.764203200000001"/>
    <n v="-80.192180500000006"/>
  </r>
  <r>
    <x v="0"/>
    <x v="157"/>
    <x v="29"/>
    <x v="1"/>
    <n v="33176"/>
    <n v="997000"/>
    <x v="0"/>
    <x v="0"/>
    <s v="KENDALE SEC 2"/>
    <n v="1665"/>
    <n v="11975"/>
    <x v="35"/>
    <n v="1"/>
    <n v="227.05265700483091"/>
    <m/>
    <n v="25.6793221"/>
    <n v="-80.364868599999994"/>
  </r>
  <r>
    <x v="1"/>
    <x v="158"/>
    <x v="29"/>
    <x v="1"/>
    <n v="33132"/>
    <n v="630000"/>
    <x v="2"/>
    <x v="7"/>
    <s v="MARINABLUE CONDO"/>
    <n v="845"/>
    <n v="6575"/>
    <x v="6"/>
    <n v="1"/>
    <n v="356.06060606060606"/>
    <n v="771"/>
    <n v="25.7825487"/>
    <n v="-80.189867599999999"/>
  </r>
  <r>
    <x v="1"/>
    <x v="159"/>
    <x v="29"/>
    <x v="1"/>
    <n v="33130"/>
    <n v="1250000"/>
    <x v="1"/>
    <x v="2"/>
    <s v="RISE CONDO"/>
    <n v="1270"/>
    <n v="6575"/>
    <x v="33"/>
    <n v="1"/>
    <n v="280.12048192771084"/>
    <n v="1403"/>
    <n v="25.767172899999998"/>
    <n v="-80.194631599999994"/>
  </r>
  <r>
    <x v="0"/>
    <x v="160"/>
    <x v="29"/>
    <x v="1"/>
    <n v="33137"/>
    <n v="5900000"/>
    <x v="5"/>
    <x v="10"/>
    <s v="BAYSHORE UNIT NO 3"/>
    <n v="4917"/>
    <n v="18922"/>
    <x v="18"/>
    <n v="1"/>
    <n v="715.15151515151513"/>
    <m/>
    <n v="25.827999500000001"/>
    <n v="-80.183305099999998"/>
  </r>
  <r>
    <x v="1"/>
    <x v="161"/>
    <x v="29"/>
    <x v="1"/>
    <n v="33143"/>
    <n v="305000"/>
    <x v="2"/>
    <x v="1"/>
    <s v="KINGS CREEK WEST CONDO BL"/>
    <n v="833"/>
    <n v="6575"/>
    <x v="41"/>
    <n v="1"/>
    <n v="375.414364640884"/>
    <n v="534"/>
    <n v="25.6910238"/>
    <n v="-80.322651199999996"/>
  </r>
  <r>
    <x v="0"/>
    <x v="162"/>
    <x v="29"/>
    <x v="1"/>
    <n v="33186"/>
    <n v="635999"/>
    <x v="0"/>
    <x v="0"/>
    <s v="CARIBE AT BONITA LAKES"/>
    <n v="1696"/>
    <n v="5500"/>
    <x v="70"/>
    <n v="1"/>
    <n v="536.72316384180795"/>
    <n v="204"/>
    <n v="25.6423536"/>
    <n v="-80.391851299999999"/>
  </r>
  <r>
    <x v="1"/>
    <x v="163"/>
    <x v="29"/>
    <x v="1"/>
    <n v="33156"/>
    <n v="499000"/>
    <x v="1"/>
    <x v="0"/>
    <s v="METROPOLIS II AT DADELAND"/>
    <n v="1350"/>
    <n v="6575"/>
    <x v="13"/>
    <n v="1"/>
    <n v="460.5263157894737"/>
    <n v="1412"/>
    <n v="25.6865308"/>
    <n v="-80.314424000000002"/>
  </r>
  <r>
    <x v="1"/>
    <x v="164"/>
    <x v="29"/>
    <x v="1"/>
    <n v="33130"/>
    <n v="525000"/>
    <x v="2"/>
    <x v="1"/>
    <s v="NINE AT MARY BRICKELL VIL"/>
    <n v="674"/>
    <n v="6575"/>
    <x v="58"/>
    <n v="1"/>
    <n v="214.28571428571428"/>
    <n v="724"/>
    <n v="25.7646567"/>
    <n v="-80.194969999999998"/>
  </r>
  <r>
    <x v="0"/>
    <x v="165"/>
    <x v="29"/>
    <x v="1"/>
    <n v="33125"/>
    <n v="700000"/>
    <x v="3"/>
    <x v="3"/>
    <s v="GROVE PARK"/>
    <n v="1964"/>
    <n v="5570"/>
    <x v="71"/>
    <n v="1"/>
    <n v="672.15958369470945"/>
    <m/>
    <n v="25.781027399999999"/>
    <n v="-80.220929400000003"/>
  </r>
  <r>
    <x v="1"/>
    <x v="166"/>
    <x v="29"/>
    <x v="1"/>
    <n v="33176"/>
    <n v="320000"/>
    <x v="1"/>
    <x v="0"/>
    <s v="GARDEN OF KENDALL CONDO N"/>
    <n v="936"/>
    <n v="6575"/>
    <x v="17"/>
    <n v="1"/>
    <n v="394.73684210526318"/>
    <n v="592"/>
    <n v="25.670690499999999"/>
    <n v="-80.374683000000005"/>
  </r>
  <r>
    <x v="1"/>
    <x v="167"/>
    <x v="29"/>
    <x v="1"/>
    <n v="33129"/>
    <n v="595000"/>
    <x v="1"/>
    <x v="0"/>
    <s v="BRICKELL HARBOUR CONDO"/>
    <n v="945"/>
    <n v="6575"/>
    <x v="42"/>
    <n v="1"/>
    <n v="1504.0650406504064"/>
    <n v="1395"/>
    <n v="25.7567548"/>
    <n v="-80.191281700000005"/>
  </r>
  <r>
    <x v="0"/>
    <x v="168"/>
    <x v="29"/>
    <x v="1"/>
    <n v="33125"/>
    <n v="525000"/>
    <x v="3"/>
    <x v="0"/>
    <s v="NELSEN PARK"/>
    <n v="1453"/>
    <n v="5000"/>
    <x v="54"/>
    <n v="1"/>
    <n v="392.43498817966901"/>
    <m/>
    <n v="25.780660900000001"/>
    <n v="-80.230601699999994"/>
  </r>
  <r>
    <x v="1"/>
    <x v="169"/>
    <x v="29"/>
    <x v="1"/>
    <n v="33169"/>
    <n v="165000"/>
    <x v="2"/>
    <x v="1"/>
    <s v="Parkway Towers"/>
    <n v="840"/>
    <n v="6575"/>
    <x v="72"/>
    <n v="1"/>
    <n v="279.43925233644859"/>
    <n v="383"/>
    <n v="25.917707799999999"/>
    <n v="-80.212828700000003"/>
  </r>
  <r>
    <x v="0"/>
    <x v="170"/>
    <x v="29"/>
    <x v="1"/>
    <n v="33125"/>
    <n v="1015000"/>
    <x v="0"/>
    <x v="2"/>
    <s v="GROVE PARK"/>
    <n v="2149"/>
    <n v="8356"/>
    <x v="55"/>
    <n v="1"/>
    <n v="297.79058597502399"/>
    <m/>
    <n v="25.782110599999999"/>
    <n v="-80.221121499999995"/>
  </r>
  <r>
    <x v="1"/>
    <x v="171"/>
    <x v="29"/>
    <x v="1"/>
    <n v="33183"/>
    <n v="270000"/>
    <x v="1"/>
    <x v="0"/>
    <s v="HORIZONS WEST CONDO #5"/>
    <n v="965"/>
    <n v="6575"/>
    <x v="73"/>
    <n v="1"/>
    <n v="418.80920162381597"/>
    <n v="411"/>
    <n v="25.686223999999999"/>
    <n v="-80.413239500000003"/>
  </r>
  <r>
    <x v="1"/>
    <x v="172"/>
    <x v="29"/>
    <x v="1"/>
    <n v="33130"/>
    <n v="669000"/>
    <x v="2"/>
    <x v="0"/>
    <s v="SLS LUX"/>
    <n v="866"/>
    <n v="6575"/>
    <x v="74"/>
    <n v="1"/>
    <n v="722.73324572930358"/>
    <n v="1534"/>
    <n v="25.765989999999999"/>
    <n v="-80.193097199999997"/>
  </r>
  <r>
    <x v="1"/>
    <x v="173"/>
    <x v="29"/>
    <x v="1"/>
    <n v="33137"/>
    <n v="750000"/>
    <x v="1"/>
    <x v="0"/>
    <s v="FOUR MIDTOWN MIAMI CONDO"/>
    <n v="1181"/>
    <n v="6575"/>
    <x v="6"/>
    <n v="1"/>
    <n v="455.39419087136929"/>
    <n v="1173"/>
    <n v="25.807788500000001"/>
    <n v="-80.192301299999997"/>
  </r>
  <r>
    <x v="1"/>
    <x v="174"/>
    <x v="29"/>
    <x v="1"/>
    <n v="33132"/>
    <n v="800000"/>
    <x v="2"/>
    <x v="0"/>
    <s v="PARAMOUNT MIAMI WORLDCENT"/>
    <n v="1018"/>
    <n v="6575"/>
    <x v="44"/>
    <n v="1"/>
    <n v="400.81967213114751"/>
    <n v="1592"/>
    <n v="25.782453199999999"/>
    <n v="-80.191835900000001"/>
  </r>
  <r>
    <x v="0"/>
    <x v="175"/>
    <x v="29"/>
    <x v="1"/>
    <n v="33161"/>
    <n v="1195000"/>
    <x v="5"/>
    <x v="3"/>
    <s v="HALOCK-SEC 1"/>
    <n v="1719"/>
    <n v="8375"/>
    <x v="72"/>
    <n v="1"/>
    <n v="210.52631578947367"/>
    <m/>
    <n v="25.882197600000001"/>
    <n v="-80.190514899999997"/>
  </r>
  <r>
    <x v="0"/>
    <x v="176"/>
    <x v="29"/>
    <x v="1"/>
    <n v="33196"/>
    <n v="815000"/>
    <x v="5"/>
    <x v="6"/>
    <s v="FOREST LAKES TOWNHOMES"/>
    <n v="2078"/>
    <n v="4820"/>
    <x v="75"/>
    <n v="1"/>
    <n v="249.60380348652933"/>
    <n v="106"/>
    <n v="25.681342000000001"/>
    <n v="-80.463908700000005"/>
  </r>
  <r>
    <x v="1"/>
    <x v="177"/>
    <x v="29"/>
    <x v="1"/>
    <n v="33131"/>
    <n v="715000"/>
    <x v="2"/>
    <x v="7"/>
    <s v="REACH CONDO"/>
    <n v="879"/>
    <n v="6575"/>
    <x v="33"/>
    <n v="1"/>
    <n v="401.15532734274711"/>
    <n v="1495"/>
    <n v="25.768232300000001"/>
    <n v="-80.192373900000007"/>
  </r>
  <r>
    <x v="0"/>
    <x v="178"/>
    <x v="29"/>
    <x v="1"/>
    <n v="33145"/>
    <n v="1149000"/>
    <x v="0"/>
    <x v="0"/>
    <s v="PALM GROVE"/>
    <n v="1273"/>
    <n v="6650"/>
    <x v="48"/>
    <n v="1"/>
    <n v="288.67505551443378"/>
    <m/>
    <n v="25.754492899999999"/>
    <n v="-80.232943700000007"/>
  </r>
  <r>
    <x v="0"/>
    <x v="179"/>
    <x v="29"/>
    <x v="1"/>
    <n v="33176"/>
    <n v="438987"/>
    <x v="0"/>
    <x v="1"/>
    <s v="RICHMOND HEIGHTS"/>
    <n v="1393"/>
    <n v="7500"/>
    <x v="48"/>
    <n v="1"/>
    <n v="736.9534555712271"/>
    <m/>
    <n v="25.630086899999998"/>
    <n v="-80.3686395"/>
  </r>
  <r>
    <x v="0"/>
    <x v="180"/>
    <x v="29"/>
    <x v="1"/>
    <n v="33172"/>
    <n v="335000"/>
    <x v="1"/>
    <x v="2"/>
    <s v="PATIO WEST ONE CONDO"/>
    <n v="1108"/>
    <n v="6575"/>
    <x v="63"/>
    <n v="1"/>
    <n v="589.35361216730041"/>
    <n v="290"/>
    <n v="25.776979000000001"/>
    <n v="-80.375119999999995"/>
  </r>
  <r>
    <x v="0"/>
    <x v="181"/>
    <x v="29"/>
    <x v="1"/>
    <n v="33142"/>
    <n v="610000"/>
    <x v="3"/>
    <x v="3"/>
    <s v="FLORAL PARK 1ST AMD PL"/>
    <n v="2165"/>
    <n v="5000"/>
    <x v="54"/>
    <n v="1"/>
    <n v="829.11748173130968"/>
    <m/>
    <n v="25.823437599999998"/>
    <n v="-80.2239103"/>
  </r>
  <r>
    <x v="1"/>
    <x v="182"/>
    <x v="29"/>
    <x v="1"/>
    <n v="33131"/>
    <n v="1199000"/>
    <x v="1"/>
    <x v="2"/>
    <s v="CARBONELL CONDO"/>
    <n v="1558"/>
    <n v="6575"/>
    <x v="19"/>
    <n v="1"/>
    <n v="953.77842993396916"/>
    <n v="1643"/>
    <n v="25.768991199999999"/>
    <n v="-80.186892400000005"/>
  </r>
  <r>
    <x v="1"/>
    <x v="183"/>
    <x v="29"/>
    <x v="1"/>
    <n v="33131"/>
    <n v="1199000"/>
    <x v="1"/>
    <x v="2"/>
    <s v="CARBONELL CONDO"/>
    <n v="1558"/>
    <n v="6575"/>
    <x v="19"/>
    <n v="1"/>
    <n v="1050.2838605028387"/>
    <n v="1643"/>
    <n v="25.768991199999999"/>
    <n v="-80.186892400000005"/>
  </r>
  <r>
    <x v="1"/>
    <x v="184"/>
    <x v="29"/>
    <x v="1"/>
    <n v="33132"/>
    <n v="330000"/>
    <x v="2"/>
    <x v="1"/>
    <s v="THE LOFT DOWNTOWN II COND"/>
    <n v="665"/>
    <n v="6575"/>
    <x v="37"/>
    <n v="1"/>
    <n v="824.6073298429319"/>
    <n v="554"/>
    <n v="25.775953699999999"/>
    <n v="-80.190192699999997"/>
  </r>
  <r>
    <x v="1"/>
    <x v="185"/>
    <x v="29"/>
    <x v="1"/>
    <n v="33176"/>
    <n v="289000"/>
    <x v="2"/>
    <x v="1"/>
    <s v="THE BERKELEY CONDO"/>
    <n v="850"/>
    <n v="6575"/>
    <x v="47"/>
    <n v="1"/>
    <n v="745.29042386185245"/>
    <n v="382"/>
    <n v="25.6714834"/>
    <n v="-80.371636699999996"/>
  </r>
  <r>
    <x v="0"/>
    <x v="186"/>
    <x v="29"/>
    <x v="1"/>
    <n v="33179"/>
    <n v="1275000"/>
    <x v="3"/>
    <x v="3"/>
    <s v="HIGHLAND GARDENS FOURTH A"/>
    <n v="2502"/>
    <n v="8914"/>
    <x v="73"/>
    <n v="1"/>
    <n v="939.24758515505846"/>
    <m/>
    <n v="25.973165900000001"/>
    <n v="-80.164585700000003"/>
  </r>
  <r>
    <x v="0"/>
    <x v="187"/>
    <x v="29"/>
    <x v="1"/>
    <n v="33184"/>
    <n v="875000"/>
    <x v="5"/>
    <x v="5"/>
    <s v="MARIEN SUB"/>
    <n v="2730"/>
    <n v="5500"/>
    <x v="76"/>
    <n v="1"/>
    <n v="598.11023622047242"/>
    <m/>
    <n v="25.758065599999998"/>
    <n v="-80.428327199999998"/>
  </r>
  <r>
    <x v="0"/>
    <x v="188"/>
    <x v="30"/>
    <x v="1"/>
    <n v="33156"/>
    <n v="3995000"/>
    <x v="5"/>
    <x v="4"/>
    <s v="SUNILAND ESTS 1ST ADDN"/>
    <n v="4421"/>
    <n v="26528"/>
    <x v="74"/>
    <n v="1"/>
    <n v="840.24024024024027"/>
    <m/>
    <n v="25.665382300000001"/>
    <n v="-80.322345499999997"/>
  </r>
  <r>
    <x v="1"/>
    <x v="189"/>
    <x v="29"/>
    <x v="1"/>
    <n v="33135"/>
    <n v="259999"/>
    <x v="1"/>
    <x v="1"/>
    <s v="ISLAS CANARIAS CONDO"/>
    <n v="612"/>
    <n v="6575"/>
    <x v="50"/>
    <n v="1"/>
    <n v="733.10300151155263"/>
    <n v="230"/>
    <n v="25.768863799999998"/>
    <n v="-80.227755400000007"/>
  </r>
  <r>
    <x v="0"/>
    <x v="190"/>
    <x v="29"/>
    <x v="1"/>
    <n v="33175"/>
    <n v="999000"/>
    <x v="5"/>
    <x v="6"/>
    <s v="C GROUP HOMES ESTATES"/>
    <n v="2842"/>
    <n v="6575"/>
    <x v="77"/>
    <n v="1"/>
    <n v="648.07256235827663"/>
    <m/>
    <n v="25.745815"/>
    <n v="-80.431477000000001"/>
  </r>
  <r>
    <x v="1"/>
    <x v="191"/>
    <x v="29"/>
    <x v="1"/>
    <n v="33126"/>
    <n v="349000"/>
    <x v="2"/>
    <x v="1"/>
    <s v="KEYSTONE PARK CONDO"/>
    <n v="744"/>
    <n v="6575"/>
    <x v="13"/>
    <n v="1"/>
    <n v="886.79245283018872"/>
    <n v="319"/>
    <n v="25.7731408"/>
    <n v="-80.264626500000006"/>
  </r>
  <r>
    <x v="1"/>
    <x v="192"/>
    <x v="29"/>
    <x v="1"/>
    <n v="33183"/>
    <n v="435000"/>
    <x v="1"/>
    <x v="2"/>
    <s v="LAKE LAURA CONDO NO 2"/>
    <n v="1510"/>
    <n v="6575"/>
    <x v="47"/>
    <n v="1"/>
    <n v="830.75826004278588"/>
    <n v="430"/>
    <n v="25.688755199999999"/>
    <n v="-80.420328900000001"/>
  </r>
  <r>
    <x v="1"/>
    <x v="193"/>
    <x v="29"/>
    <x v="1"/>
    <n v="33130"/>
    <n v="1150000"/>
    <x v="1"/>
    <x v="2"/>
    <s v="RISE CONDO"/>
    <n v="1270"/>
    <n v="6575"/>
    <x v="33"/>
    <n v="1"/>
    <n v="942.80660377358492"/>
    <n v="1272"/>
    <n v="25.767172899999998"/>
    <n v="-80.194631599999994"/>
  </r>
  <r>
    <x v="0"/>
    <x v="194"/>
    <x v="29"/>
    <x v="1"/>
    <n v="33177"/>
    <n v="600000"/>
    <x v="0"/>
    <x v="0"/>
    <s v="WEITZER SERENA LAKES WEST"/>
    <n v="1406"/>
    <n v="3912"/>
    <x v="78"/>
    <n v="1"/>
    <n v="1092.8433268858801"/>
    <n v="34"/>
    <n v="25.6061446"/>
    <n v="-80.422805299999993"/>
  </r>
  <r>
    <x v="1"/>
    <x v="195"/>
    <x v="29"/>
    <x v="1"/>
    <n v="33165"/>
    <n v="215000"/>
    <x v="2"/>
    <x v="1"/>
    <s v="VILLAS OF WEST BIRD CONDO"/>
    <n v="558"/>
    <n v="6575"/>
    <x v="24"/>
    <n v="1"/>
    <n v="1125.7225433526012"/>
    <n v="468"/>
    <n v="25.733022299999998"/>
    <n v="-80.3752171"/>
  </r>
  <r>
    <x v="0"/>
    <x v="196"/>
    <x v="29"/>
    <x v="1"/>
    <n v="33186"/>
    <n v="565900"/>
    <x v="0"/>
    <x v="0"/>
    <s v="Kendall Trails Sub"/>
    <n v="1820"/>
    <n v="7500"/>
    <x v="63"/>
    <n v="1"/>
    <n v="1040.8163265306123"/>
    <m/>
    <n v="25.665774200000001"/>
    <n v="-80.426120400000002"/>
  </r>
  <r>
    <x v="1"/>
    <x v="197"/>
    <x v="29"/>
    <x v="1"/>
    <n v="33132"/>
    <n v="420000"/>
    <x v="2"/>
    <x v="7"/>
    <s v="QUANTUM ON THE BAY CONDO"/>
    <n v="838"/>
    <n v="6575"/>
    <x v="37"/>
    <n v="1"/>
    <n v="1082.4504836480885"/>
    <n v="866"/>
    <n v="25.795042500000001"/>
    <n v="-80.187128799999996"/>
  </r>
  <r>
    <x v="0"/>
    <x v="198"/>
    <x v="29"/>
    <x v="1"/>
    <n v="33130"/>
    <n v="699000"/>
    <x v="1"/>
    <x v="1"/>
    <s v="LAWRENCE ESTATE LAND CO"/>
    <n v="1201"/>
    <n v="5000"/>
    <x v="2"/>
    <n v="1"/>
    <n v="733.13782991202345"/>
    <m/>
    <n v="25.767256700000001"/>
    <n v="-80.211489"/>
  </r>
  <r>
    <x v="1"/>
    <x v="199"/>
    <x v="29"/>
    <x v="1"/>
    <n v="33169"/>
    <n v="140000"/>
    <x v="2"/>
    <x v="1"/>
    <s v="MONTECARLO CONDO"/>
    <n v="826"/>
    <n v="6575"/>
    <x v="72"/>
    <n v="1"/>
    <n v="1044.2260442260442"/>
    <n v="637"/>
    <n v="25.922950700000001"/>
    <n v="-80.207646299999993"/>
  </r>
  <r>
    <x v="1"/>
    <x v="200"/>
    <x v="29"/>
    <x v="1"/>
    <n v="33169"/>
    <n v="160000"/>
    <x v="1"/>
    <x v="0"/>
    <s v="MONTECARLO CONDO"/>
    <n v="1175"/>
    <n v="6575"/>
    <x v="72"/>
    <n v="1"/>
    <n v="941.46341463414637"/>
    <n v="932"/>
    <n v="25.9233312"/>
    <n v="-80.207226700000007"/>
  </r>
  <r>
    <x v="1"/>
    <x v="201"/>
    <x v="29"/>
    <x v="1"/>
    <n v="33173"/>
    <n v="450000"/>
    <x v="0"/>
    <x v="0"/>
    <s v="SNAPPER CREEK GDNS SW 70"/>
    <n v="1199"/>
    <n v="6575"/>
    <x v="73"/>
    <n v="1"/>
    <n v="1082.5812274368232"/>
    <n v="439"/>
    <n v="25.702149800000001"/>
    <n v="-80.3584551"/>
  </r>
  <r>
    <x v="0"/>
    <x v="202"/>
    <x v="29"/>
    <x v="1"/>
    <n v="33155"/>
    <n v="609000"/>
    <x v="3"/>
    <x v="0"/>
    <s v="CENTRAL MIAMI PART 7"/>
    <n v="1206"/>
    <n v="6500"/>
    <x v="79"/>
    <n v="1"/>
    <n v="1347.750865051903"/>
    <m/>
    <n v="25.741533"/>
    <n v="-80.317705399999994"/>
  </r>
  <r>
    <x v="0"/>
    <x v="203"/>
    <x v="29"/>
    <x v="1"/>
    <n v="33125"/>
    <n v="499900"/>
    <x v="1"/>
    <x v="1"/>
    <s v="SWASTIKA PARK"/>
    <n v="898"/>
    <n v="4319"/>
    <x v="48"/>
    <n v="1"/>
    <n v="669.18208373904577"/>
    <m/>
    <n v="25.776423699999999"/>
    <n v="-80.2281622"/>
  </r>
  <r>
    <x v="1"/>
    <x v="204"/>
    <x v="29"/>
    <x v="1"/>
    <n v="33172"/>
    <n v="389000"/>
    <x v="0"/>
    <x v="0"/>
    <s v="KEYSTONE COURTS CONDO"/>
    <n v="1172"/>
    <n v="6575"/>
    <x v="12"/>
    <n v="1"/>
    <n v="940.63706563706569"/>
    <n v="375"/>
    <n v="25.772302799999999"/>
    <n v="-80.347473699999995"/>
  </r>
  <r>
    <x v="0"/>
    <x v="205"/>
    <x v="29"/>
    <x v="1"/>
    <n v="33196"/>
    <n v="699900"/>
    <x v="3"/>
    <x v="0"/>
    <s v="A D G SUB"/>
    <n v="2168"/>
    <n v="8108"/>
    <x v="80"/>
    <n v="1"/>
    <n v="726.76534821645237"/>
    <m/>
    <n v="25.626372700000001"/>
    <n v="-80.451199200000005"/>
  </r>
  <r>
    <x v="0"/>
    <x v="206"/>
    <x v="29"/>
    <x v="1"/>
    <n v="33196"/>
    <n v="645000"/>
    <x v="0"/>
    <x v="2"/>
    <s v="HAMMOCKS SEC 3"/>
    <n v="1712"/>
    <n v="4244"/>
    <x v="16"/>
    <n v="1"/>
    <n v="677.40286298568503"/>
    <n v="96"/>
    <n v="25.678966299999999"/>
    <n v="-80.439908799999998"/>
  </r>
  <r>
    <x v="1"/>
    <x v="207"/>
    <x v="29"/>
    <x v="1"/>
    <n v="33131"/>
    <n v="680000"/>
    <x v="1"/>
    <x v="0"/>
    <s v="MET 1 CONDO"/>
    <n v="1005"/>
    <n v="6575"/>
    <x v="6"/>
    <n v="1"/>
    <n v="900.72202166064983"/>
    <n v="2554"/>
    <n v="25.7714365"/>
    <n v="-80.187770400000005"/>
  </r>
  <r>
    <x v="1"/>
    <x v="208"/>
    <x v="29"/>
    <x v="1"/>
    <n v="33131"/>
    <n v="579999"/>
    <x v="2"/>
    <x v="7"/>
    <s v="BRICKELL ON THE RIVER S T"/>
    <n v="952"/>
    <n v="6575"/>
    <x v="13"/>
    <n v="1"/>
    <n v="844.96124031007753"/>
    <n v="796"/>
    <n v="25.769061600000001"/>
    <n v="-80.191815300000002"/>
  </r>
  <r>
    <x v="0"/>
    <x v="209"/>
    <x v="29"/>
    <x v="1"/>
    <n v="33176"/>
    <n v="550000"/>
    <x v="0"/>
    <x v="1"/>
    <s v="5TH ADDN TO RICHMOND HGTS"/>
    <n v="1058"/>
    <n v="7500"/>
    <x v="72"/>
    <n v="1"/>
    <n v="998.73136695210906"/>
    <m/>
    <n v="25.634884899999999"/>
    <n v="-80.366843700000004"/>
  </r>
  <r>
    <x v="0"/>
    <x v="210"/>
    <x v="29"/>
    <x v="1"/>
    <n v="33186"/>
    <n v="725000"/>
    <x v="3"/>
    <x v="0"/>
    <s v="CALUSA CLUB ESTATES 3RD A"/>
    <n v="1680"/>
    <n v="8500"/>
    <x v="81"/>
    <n v="1"/>
    <n v="959.52257394914375"/>
    <m/>
    <n v="25.675075499999998"/>
    <n v="-80.413957199999999"/>
  </r>
  <r>
    <x v="0"/>
    <x v="211"/>
    <x v="29"/>
    <x v="1"/>
    <n v="33161"/>
    <n v="877777"/>
    <x v="0"/>
    <x v="3"/>
    <s v="COLONIAL SHORES ESTATES"/>
    <n v="1104"/>
    <n v="10147"/>
    <x v="79"/>
    <n v="1"/>
    <n v="770.92511013215858"/>
    <m/>
    <n v="25.8765161"/>
    <n v="-80.187702700000003"/>
  </r>
  <r>
    <x v="1"/>
    <x v="212"/>
    <x v="29"/>
    <x v="1"/>
    <n v="33179"/>
    <n v="215000"/>
    <x v="1"/>
    <x v="0"/>
    <s v="CARMEL CALIFORNIA CLUB CO"/>
    <n v="1070"/>
    <n v="6575"/>
    <x v="30"/>
    <n v="1"/>
    <n v="796.23287671232879"/>
    <n v="399"/>
    <n v="25.959591"/>
    <n v="-80.182626999999997"/>
  </r>
  <r>
    <x v="1"/>
    <x v="213"/>
    <x v="29"/>
    <x v="1"/>
    <n v="33179"/>
    <n v="469999"/>
    <x v="1"/>
    <x v="2"/>
    <s v="TOWNHOUSES OF THE CALIF C"/>
    <n v="2070"/>
    <n v="6575"/>
    <x v="34"/>
    <n v="1"/>
    <n v="904.71653168175317"/>
    <n v="258"/>
    <n v="25.965261999999999"/>
    <n v="-80.188243299999996"/>
  </r>
  <r>
    <x v="1"/>
    <x v="214"/>
    <x v="29"/>
    <x v="1"/>
    <n v="33179"/>
    <n v="235000"/>
    <x v="2"/>
    <x v="1"/>
    <s v="SKY LAKE GARDENS NO 3 CON"/>
    <n v="660"/>
    <n v="6575"/>
    <x v="7"/>
    <n v="1"/>
    <n v="721.15384615384619"/>
    <n v="330"/>
    <n v="25.947475699999998"/>
    <n v="-80.165465499999996"/>
  </r>
  <r>
    <x v="0"/>
    <x v="215"/>
    <x v="29"/>
    <x v="1"/>
    <n v="33165"/>
    <n v="465000"/>
    <x v="0"/>
    <x v="0"/>
    <s v="CORAVO AMD"/>
    <n v="1660"/>
    <n v="4000"/>
    <x v="41"/>
    <n v="1"/>
    <n v="1000"/>
    <m/>
    <n v="25.744925500000001"/>
    <n v="-80.365355899999997"/>
  </r>
  <r>
    <x v="1"/>
    <x v="216"/>
    <x v="29"/>
    <x v="1"/>
    <n v="33131"/>
    <n v="590000"/>
    <x v="2"/>
    <x v="1"/>
    <s v="THE CLUB AT BRICKELL BAY"/>
    <n v="825"/>
    <n v="6575"/>
    <x v="19"/>
    <n v="1"/>
    <n v="1128.8561288561289"/>
    <n v="767"/>
    <n v="25.761769399999999"/>
    <n v="-80.189921400000003"/>
  </r>
  <r>
    <x v="0"/>
    <x v="217"/>
    <x v="29"/>
    <x v="1"/>
    <n v="33186"/>
    <n v="679500"/>
    <x v="0"/>
    <x v="0"/>
    <s v="SUGARWOOD II SEC 1"/>
    <n v="1810"/>
    <n v="6363"/>
    <x v="63"/>
    <n v="1"/>
    <n v="1087.0195794053661"/>
    <n v="43"/>
    <n v="25.672766899999999"/>
    <n v="-80.428805499999996"/>
  </r>
  <r>
    <x v="1"/>
    <x v="218"/>
    <x v="29"/>
    <x v="1"/>
    <n v="33133"/>
    <n v="380000"/>
    <x v="1"/>
    <x v="1"/>
    <s v="GRAND PALAZZO CONDO"/>
    <n v="708"/>
    <n v="6575"/>
    <x v="5"/>
    <n v="1"/>
    <n v="635.83815028901734"/>
    <n v="360"/>
    <n v="25.733802000000001"/>
    <n v="-80.237250399999994"/>
  </r>
  <r>
    <x v="1"/>
    <x v="219"/>
    <x v="29"/>
    <x v="1"/>
    <n v="33126"/>
    <n v="280000"/>
    <x v="2"/>
    <x v="1"/>
    <s v="CORAL POINTE TOWNHOMES CO"/>
    <n v="608"/>
    <n v="6575"/>
    <x v="30"/>
    <n v="1"/>
    <n v="723.54360565322304"/>
    <n v="217"/>
    <n v="25.775999299999999"/>
    <n v="-80.334343500000003"/>
  </r>
  <r>
    <x v="1"/>
    <x v="220"/>
    <x v="29"/>
    <x v="1"/>
    <n v="33169"/>
    <n v="180000"/>
    <x v="2"/>
    <x v="1"/>
    <s v="Parkway Towers"/>
    <n v="840"/>
    <n v="6575"/>
    <x v="72"/>
    <n v="1"/>
    <n v="1113.3423180592993"/>
    <n v="415"/>
    <n v="25.917707799999999"/>
    <n v="-80.212828700000003"/>
  </r>
  <r>
    <x v="1"/>
    <x v="221"/>
    <x v="29"/>
    <x v="1"/>
    <n v="33131"/>
    <n v="1550000"/>
    <x v="0"/>
    <x v="5"/>
    <s v="Tequesta Point"/>
    <n v="2306"/>
    <n v="6575"/>
    <x v="76"/>
    <n v="1"/>
    <n v="822.40099009900985"/>
    <n v="2008"/>
    <n v="25.768789699999999"/>
    <n v="-80.183330299999994"/>
  </r>
  <r>
    <x v="0"/>
    <x v="222"/>
    <x v="29"/>
    <x v="1"/>
    <n v="33142"/>
    <n v="465000"/>
    <x v="1"/>
    <x v="0"/>
    <s v="HIGH RIDGE PARK"/>
    <n v="1178"/>
    <n v="4240"/>
    <x v="82"/>
    <n v="1"/>
    <n v="868.57142857142856"/>
    <m/>
    <n v="25.8246121"/>
    <n v="-80.235241900000005"/>
  </r>
  <r>
    <x v="1"/>
    <x v="223"/>
    <x v="29"/>
    <x v="1"/>
    <n v="33132"/>
    <n v="740000"/>
    <x v="2"/>
    <x v="1"/>
    <s v="Downtown Miami"/>
    <n v="492"/>
    <n v="6575"/>
    <x v="83"/>
    <n v="1"/>
    <n v="498.82629107981222"/>
    <n v="500"/>
    <n v="25.7788802"/>
    <n v="-80.189055600000003"/>
  </r>
  <r>
    <x v="0"/>
    <x v="224"/>
    <x v="29"/>
    <x v="1"/>
    <n v="33177"/>
    <n v="830000"/>
    <x v="3"/>
    <x v="3"/>
    <s v="MUSTANG RANCHES"/>
    <n v="2115"/>
    <n v="15642"/>
    <x v="13"/>
    <n v="1"/>
    <n v="790.60027919962772"/>
    <m/>
    <n v="25.5746243"/>
    <n v="-80.406786299999993"/>
  </r>
  <r>
    <x v="1"/>
    <x v="225"/>
    <x v="29"/>
    <x v="1"/>
    <n v="33179"/>
    <n v="299000"/>
    <x v="0"/>
    <x v="0"/>
    <s v="SIERRA RIDGE CONDO E"/>
    <n v="1070"/>
    <n v="6575"/>
    <x v="84"/>
    <n v="1"/>
    <n v="912.8847157016171"/>
    <n v="800"/>
    <n v="25.9713718"/>
    <n v="-80.184188899999995"/>
  </r>
  <r>
    <x v="1"/>
    <x v="226"/>
    <x v="29"/>
    <x v="1"/>
    <n v="33194"/>
    <n v="620000"/>
    <x v="3"/>
    <x v="2"/>
    <s v="EMERALD ISLES"/>
    <n v="2082"/>
    <n v="6575"/>
    <x v="32"/>
    <n v="1"/>
    <n v="621.88992537313436"/>
    <n v="150"/>
    <n v="25.7591769"/>
    <n v="-80.442834899999994"/>
  </r>
  <r>
    <x v="0"/>
    <x v="227"/>
    <x v="29"/>
    <x v="1"/>
    <n v="33142"/>
    <n v="619000"/>
    <x v="0"/>
    <x v="0"/>
    <s v="ORANGE HEIGHTS"/>
    <n v="1478"/>
    <n v="11512"/>
    <x v="23"/>
    <n v="1"/>
    <n v="883.84955752212386"/>
    <m/>
    <n v="25.827300699999999"/>
    <n v="-80.220737700000001"/>
  </r>
  <r>
    <x v="1"/>
    <x v="228"/>
    <x v="29"/>
    <x v="1"/>
    <n v="33137"/>
    <n v="550000"/>
    <x v="2"/>
    <x v="7"/>
    <s v="FOUR MIDTOWN MIAMI CONDO"/>
    <n v="761"/>
    <n v="6575"/>
    <x v="6"/>
    <n v="1"/>
    <n v="978.24904839586736"/>
    <n v="776"/>
    <n v="25.807788500000001"/>
    <n v="-80.192301299999997"/>
  </r>
  <r>
    <x v="1"/>
    <x v="229"/>
    <x v="29"/>
    <x v="1"/>
    <n v="33137"/>
    <n v="439000"/>
    <x v="1"/>
    <x v="1"/>
    <s v="CITE CONDO"/>
    <n v="964"/>
    <n v="6575"/>
    <x v="32"/>
    <n v="1"/>
    <n v="861.45320197044339"/>
    <n v="834"/>
    <n v="25.795437199999999"/>
    <n v="-80.187580499999996"/>
  </r>
  <r>
    <x v="0"/>
    <x v="230"/>
    <x v="29"/>
    <x v="1"/>
    <n v="33168"/>
    <n v="489000"/>
    <x v="0"/>
    <x v="0"/>
    <s v="JEFFREY HEIGHTS"/>
    <n v="1220"/>
    <n v="9165"/>
    <x v="48"/>
    <n v="1"/>
    <n v="1076.1390887290167"/>
    <m/>
    <n v="25.882442399999999"/>
    <n v="-80.202941100000004"/>
  </r>
  <r>
    <x v="1"/>
    <x v="231"/>
    <x v="29"/>
    <x v="1"/>
    <n v="33172"/>
    <n v="400000"/>
    <x v="0"/>
    <x v="2"/>
    <s v="OAKVIEW CONDO #4"/>
    <n v="1900"/>
    <n v="6575"/>
    <x v="85"/>
    <n v="2"/>
    <n v="663.71681415929208"/>
    <n v="350"/>
    <n v="25.777035000000001"/>
    <n v="-80.343158000000003"/>
  </r>
  <r>
    <x v="1"/>
    <x v="232"/>
    <x v="29"/>
    <x v="1"/>
    <n v="33173"/>
    <n v="315000"/>
    <x v="1"/>
    <x v="0"/>
    <s v="SUNSET PALMS EAST CONDO"/>
    <n v="1262"/>
    <n v="6575"/>
    <x v="24"/>
    <n v="2"/>
    <n v="701.47679324894511"/>
    <n v="624"/>
    <n v="25.698543300000001"/>
    <n v="-80.346841100000006"/>
  </r>
  <r>
    <x v="0"/>
    <x v="233"/>
    <x v="31"/>
    <x v="1"/>
    <n v="33157"/>
    <n v="625000"/>
    <x v="3"/>
    <x v="0"/>
    <s v="SOUTH MIAMI HGTS 1ST ADDN"/>
    <n v="1558"/>
    <n v="6575"/>
    <x v="50"/>
    <n v="2"/>
    <n v="692.80273180982397"/>
    <m/>
    <n v="25.586516"/>
    <n v="-80.3800016"/>
  </r>
  <r>
    <x v="1"/>
    <x v="234"/>
    <x v="29"/>
    <x v="1"/>
    <n v="33175"/>
    <n v="390000"/>
    <x v="0"/>
    <x v="7"/>
    <s v="PASEOS CASTELLANOS CONDO"/>
    <n v="1351"/>
    <n v="6575"/>
    <x v="73"/>
    <n v="2"/>
    <n v="1055.5555555555557"/>
    <n v="427"/>
    <n v="25.751970199999999"/>
    <n v="-80.390764200000007"/>
  </r>
  <r>
    <x v="0"/>
    <x v="235"/>
    <x v="29"/>
    <x v="1"/>
    <n v="33138"/>
    <n v="1045000"/>
    <x v="0"/>
    <x v="0"/>
    <s v="Shore Crest"/>
    <n v="1418"/>
    <n v="6240"/>
    <x v="22"/>
    <n v="2"/>
    <n v="431.22102009273573"/>
    <m/>
    <n v="25.849369599999999"/>
    <n v="-80.178497100000001"/>
  </r>
  <r>
    <x v="0"/>
    <x v="236"/>
    <x v="29"/>
    <x v="1"/>
    <n v="33155"/>
    <n v="775000"/>
    <x v="0"/>
    <x v="0"/>
    <s v="CENTRAL MIAMI PART 7"/>
    <n v="1315"/>
    <n v="10925"/>
    <x v="38"/>
    <n v="2"/>
    <n v="582.55451713395644"/>
    <m/>
    <n v="25.745431700000001"/>
    <n v="-80.3188451000000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8E5EFA-175E-6A4A-B1EE-BA03F576F7F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D10" firstHeaderRow="0" firstDataRow="1" firstDataCol="1"/>
  <pivotFields count="17">
    <pivotField axis="axisRow" showAll="0">
      <items count="3">
        <item x="0"/>
        <item x="1"/>
        <item t="default"/>
      </items>
    </pivotField>
    <pivotField showAll="0">
      <items count="238">
        <item x="69"/>
        <item x="156"/>
        <item x="217"/>
        <item x="32"/>
        <item x="215"/>
        <item x="166"/>
        <item x="196"/>
        <item x="185"/>
        <item x="4"/>
        <item x="180"/>
        <item x="188"/>
        <item x="72"/>
        <item x="155"/>
        <item x="216"/>
        <item x="57"/>
        <item x="29"/>
        <item x="7"/>
        <item x="39"/>
        <item x="149"/>
        <item x="35"/>
        <item x="150"/>
        <item x="14"/>
        <item x="30"/>
        <item x="224"/>
        <item x="184"/>
        <item x="40"/>
        <item x="162"/>
        <item x="210"/>
        <item x="192"/>
        <item x="227"/>
        <item x="59"/>
        <item x="209"/>
        <item x="36"/>
        <item x="190"/>
        <item x="179"/>
        <item x="205"/>
        <item x="206"/>
        <item x="165"/>
        <item x="226"/>
        <item x="170"/>
        <item x="42"/>
        <item x="60"/>
        <item x="169"/>
        <item x="220"/>
        <item x="151"/>
        <item x="61"/>
        <item x="181"/>
        <item x="11"/>
        <item x="152"/>
        <item x="234"/>
        <item x="71"/>
        <item x="194"/>
        <item x="75"/>
        <item x="65"/>
        <item x="77"/>
        <item x="19"/>
        <item x="80"/>
        <item x="74"/>
        <item x="214"/>
        <item x="142"/>
        <item x="5"/>
        <item x="197"/>
        <item x="145"/>
        <item x="138"/>
        <item x="233"/>
        <item x="189"/>
        <item x="23"/>
        <item x="167"/>
        <item x="229"/>
        <item x="51"/>
        <item x="213"/>
        <item x="225"/>
        <item x="186"/>
        <item x="230"/>
        <item x="34"/>
        <item x="45"/>
        <item x="222"/>
        <item x="2"/>
        <item x="178"/>
        <item x="140"/>
        <item x="15"/>
        <item x="154"/>
        <item x="236"/>
        <item x="73"/>
        <item x="146"/>
        <item x="46"/>
        <item x="16"/>
        <item x="203"/>
        <item x="207"/>
        <item x="62"/>
        <item x="218"/>
        <item x="3"/>
        <item x="33"/>
        <item x="43"/>
        <item x="54"/>
        <item x="52"/>
        <item x="228"/>
        <item x="173"/>
        <item x="175"/>
        <item x="22"/>
        <item x="56"/>
        <item x="195"/>
        <item x="0"/>
        <item x="223"/>
        <item x="26"/>
        <item x="208"/>
        <item x="1"/>
        <item x="67"/>
        <item x="17"/>
        <item x="50"/>
        <item x="191"/>
        <item x="8"/>
        <item x="18"/>
        <item x="63"/>
        <item x="13"/>
        <item x="48"/>
        <item x="68"/>
        <item x="76"/>
        <item x="28"/>
        <item x="200"/>
        <item x="199"/>
        <item x="211"/>
        <item x="9"/>
        <item x="27"/>
        <item x="127"/>
        <item x="49"/>
        <item x="85"/>
        <item x="141"/>
        <item x="147"/>
        <item x="160"/>
        <item x="95"/>
        <item x="104"/>
        <item x="101"/>
        <item x="88"/>
        <item x="25"/>
        <item x="198"/>
        <item x="10"/>
        <item x="105"/>
        <item x="98"/>
        <item x="120"/>
        <item x="128"/>
        <item x="37"/>
        <item x="81"/>
        <item x="125"/>
        <item x="24"/>
        <item x="78"/>
        <item x="79"/>
        <item x="55"/>
        <item x="83"/>
        <item x="117"/>
        <item x="108"/>
        <item x="121"/>
        <item x="219"/>
        <item x="177"/>
        <item x="20"/>
        <item x="6"/>
        <item x="133"/>
        <item x="132"/>
        <item x="201"/>
        <item x="119"/>
        <item x="124"/>
        <item x="134"/>
        <item x="137"/>
        <item x="106"/>
        <item x="148"/>
        <item x="92"/>
        <item x="110"/>
        <item x="96"/>
        <item x="129"/>
        <item x="144"/>
        <item x="93"/>
        <item x="102"/>
        <item x="111"/>
        <item x="91"/>
        <item x="107"/>
        <item x="202"/>
        <item x="41"/>
        <item x="90"/>
        <item x="122"/>
        <item x="66"/>
        <item x="99"/>
        <item x="139"/>
        <item x="97"/>
        <item x="86"/>
        <item x="84"/>
        <item x="12"/>
        <item x="103"/>
        <item x="116"/>
        <item x="135"/>
        <item x="161"/>
        <item x="136"/>
        <item x="87"/>
        <item x="118"/>
        <item x="31"/>
        <item x="172"/>
        <item x="100"/>
        <item x="123"/>
        <item x="70"/>
        <item x="109"/>
        <item x="221"/>
        <item x="168"/>
        <item x="94"/>
        <item x="58"/>
        <item x="64"/>
        <item x="89"/>
        <item x="21"/>
        <item x="114"/>
        <item x="143"/>
        <item x="126"/>
        <item x="131"/>
        <item x="115"/>
        <item x="113"/>
        <item x="112"/>
        <item x="174"/>
        <item x="171"/>
        <item x="44"/>
        <item x="235"/>
        <item x="193"/>
        <item x="159"/>
        <item x="130"/>
        <item x="158"/>
        <item x="82"/>
        <item x="182"/>
        <item x="183"/>
        <item x="53"/>
        <item x="176"/>
        <item x="163"/>
        <item x="231"/>
        <item x="212"/>
        <item x="204"/>
        <item x="47"/>
        <item x="38"/>
        <item x="232"/>
        <item x="153"/>
        <item x="187"/>
        <item x="157"/>
        <item x="164"/>
        <item t="default"/>
      </items>
    </pivotField>
    <pivotField showAll="0">
      <items count="33">
        <item x="25"/>
        <item x="23"/>
        <item x="13"/>
        <item x="31"/>
        <item x="9"/>
        <item x="8"/>
        <item x="6"/>
        <item x="11"/>
        <item x="1"/>
        <item x="16"/>
        <item x="29"/>
        <item x="22"/>
        <item x="7"/>
        <item x="4"/>
        <item x="30"/>
        <item x="28"/>
        <item x="10"/>
        <item x="14"/>
        <item x="20"/>
        <item x="2"/>
        <item x="21"/>
        <item x="18"/>
        <item x="12"/>
        <item x="3"/>
        <item x="26"/>
        <item x="24"/>
        <item x="19"/>
        <item x="15"/>
        <item x="5"/>
        <item x="0"/>
        <item x="27"/>
        <item x="17"/>
        <item t="default"/>
      </items>
    </pivotField>
    <pivotField axis="axisRow" showAll="0">
      <items count="3">
        <item x="0"/>
        <item x="1"/>
        <item t="default"/>
      </items>
    </pivotField>
    <pivotField showAll="0"/>
    <pivotField dataField="1" numFmtId="164" showAll="0"/>
    <pivotField showAll="0"/>
    <pivotField showAll="0"/>
    <pivotField showAll="0"/>
    <pivotField showAll="0"/>
    <pivotField showAll="0"/>
    <pivotField showAll="0"/>
    <pivotField showAll="0"/>
    <pivotField numFmtId="164" showAll="0"/>
    <pivotField showAll="0"/>
    <pivotField showAll="0"/>
    <pivotField showAll="0"/>
  </pivotFields>
  <rowFields count="2">
    <field x="3"/>
    <field x="0"/>
  </rowFields>
  <rowItems count="7">
    <i>
      <x/>
    </i>
    <i r="1">
      <x/>
    </i>
    <i r="1">
      <x v="1"/>
    </i>
    <i>
      <x v="1"/>
    </i>
    <i r="1">
      <x/>
    </i>
    <i r="1">
      <x v="1"/>
    </i>
    <i t="grand">
      <x/>
    </i>
  </rowItems>
  <colFields count="1">
    <field x="-2"/>
  </colFields>
  <colItems count="3">
    <i>
      <x/>
    </i>
    <i i="1">
      <x v="1"/>
    </i>
    <i i="2">
      <x v="2"/>
    </i>
  </colItems>
  <dataFields count="3">
    <dataField name="Average of PRICE" fld="5" subtotal="average" baseField="0" baseItem="0"/>
    <dataField name="Sum of PRICE" fld="5" baseField="0" baseItem="0"/>
    <dataField name="StdDev of PRICE" fld="5" subtotal="stdDev"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ECA4EB-3A39-2546-935E-B8434D2FBF3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6" firstHeaderRow="0" firstDataRow="1" firstDataCol="1"/>
  <pivotFields count="17">
    <pivotField axis="axisRow" showAll="0">
      <items count="3">
        <item x="0"/>
        <item x="1"/>
        <item t="default"/>
      </items>
    </pivotField>
    <pivotField showAll="0"/>
    <pivotField showAll="0"/>
    <pivotField showAll="0"/>
    <pivotField showAll="0"/>
    <pivotField numFmtId="164" showAll="0"/>
    <pivotField dataField="1" showAll="0">
      <items count="7">
        <item x="2"/>
        <item x="1"/>
        <item x="0"/>
        <item x="3"/>
        <item x="5"/>
        <item x="4"/>
        <item t="default"/>
      </items>
    </pivotField>
    <pivotField dataField="1" showAll="0">
      <items count="13">
        <item x="1"/>
        <item x="7"/>
        <item x="0"/>
        <item x="2"/>
        <item x="3"/>
        <item x="5"/>
        <item x="6"/>
        <item x="8"/>
        <item x="9"/>
        <item x="10"/>
        <item x="4"/>
        <item x="11"/>
        <item t="default"/>
      </items>
    </pivotField>
    <pivotField showAll="0"/>
    <pivotField dataField="1" showAll="0"/>
    <pivotField showAll="0"/>
    <pivotField dataField="1" showAll="0">
      <items count="87">
        <item x="1"/>
        <item x="43"/>
        <item x="21"/>
        <item x="52"/>
        <item x="3"/>
        <item x="29"/>
        <item x="36"/>
        <item x="18"/>
        <item x="65"/>
        <item x="8"/>
        <item x="82"/>
        <item x="45"/>
        <item x="2"/>
        <item x="71"/>
        <item x="14"/>
        <item x="22"/>
        <item x="55"/>
        <item x="0"/>
        <item x="57"/>
        <item x="53"/>
        <item x="60"/>
        <item x="11"/>
        <item x="54"/>
        <item x="23"/>
        <item x="15"/>
        <item x="48"/>
        <item x="4"/>
        <item x="79"/>
        <item x="31"/>
        <item x="66"/>
        <item x="27"/>
        <item x="46"/>
        <item x="64"/>
        <item x="26"/>
        <item x="5"/>
        <item x="7"/>
        <item x="35"/>
        <item x="38"/>
        <item x="68"/>
        <item x="24"/>
        <item x="50"/>
        <item x="51"/>
        <item x="72"/>
        <item x="47"/>
        <item x="42"/>
        <item x="85"/>
        <item x="41"/>
        <item x="81"/>
        <item x="17"/>
        <item x="9"/>
        <item x="34"/>
        <item x="73"/>
        <item x="67"/>
        <item x="20"/>
        <item x="63"/>
        <item x="25"/>
        <item x="16"/>
        <item x="30"/>
        <item x="62"/>
        <item x="10"/>
        <item x="59"/>
        <item x="49"/>
        <item x="84"/>
        <item x="75"/>
        <item x="78"/>
        <item x="80"/>
        <item x="76"/>
        <item x="28"/>
        <item x="56"/>
        <item x="70"/>
        <item x="12"/>
        <item x="32"/>
        <item x="19"/>
        <item x="13"/>
        <item x="37"/>
        <item x="6"/>
        <item x="61"/>
        <item x="39"/>
        <item x="58"/>
        <item x="33"/>
        <item x="69"/>
        <item x="74"/>
        <item x="44"/>
        <item x="40"/>
        <item x="83"/>
        <item x="77"/>
        <item t="default"/>
      </items>
    </pivotField>
    <pivotField showAll="0"/>
    <pivotField numFmtId="164" showAll="0"/>
    <pivotField showAll="0"/>
    <pivotField showAll="0"/>
    <pivotField showAll="0"/>
  </pivotFields>
  <rowFields count="1">
    <field x="0"/>
  </rowFields>
  <rowItems count="3">
    <i>
      <x/>
    </i>
    <i>
      <x v="1"/>
    </i>
    <i t="grand">
      <x/>
    </i>
  </rowItems>
  <colFields count="1">
    <field x="-2"/>
  </colFields>
  <colItems count="5">
    <i>
      <x/>
    </i>
    <i i="1">
      <x v="1"/>
    </i>
    <i i="2">
      <x v="2"/>
    </i>
    <i i="3">
      <x v="3"/>
    </i>
    <i i="4">
      <x v="4"/>
    </i>
  </colItems>
  <dataFields count="5">
    <dataField name="Max of YEAR BUILT" fld="11" subtotal="max" baseField="0" baseItem="0"/>
    <dataField name="Min of YEAR BUILT" fld="11" subtotal="min" baseField="0" baseItem="0"/>
    <dataField name="Average of SQUARE FEET" fld="9" subtotal="average" baseField="0" baseItem="0"/>
    <dataField name="Average of BATHS" fld="7" subtotal="average" baseField="0" baseItem="0"/>
    <dataField name="Average of BEDS" fld="6" subtotal="average"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PERTY_TYPE" xr10:uid="{08C97435-F2F9-964F-B91F-9BF0BFB54991}" sourceName="PROPERTY TYPE">
  <pivotTables>
    <pivotTable tabId="23" name="PivotTable3"/>
  </pivotTables>
  <data>
    <tabular pivotCacheId="203635482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DS" xr10:uid="{33A59521-E8B6-6548-84BF-BD3665C69183}" sourceName="BEDS">
  <pivotTables>
    <pivotTable tabId="23" name="PivotTable3"/>
  </pivotTables>
  <data>
    <tabular pivotCacheId="2036354824">
      <items count="6">
        <i x="2" s="1"/>
        <i x="1" s="1"/>
        <i x="0" s="1"/>
        <i x="3" s="1"/>
        <i x="5"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ATHS" xr10:uid="{50A1E3E3-0089-B34A-B628-7D55661BC6A6}" sourceName="BATHS">
  <pivotTables>
    <pivotTable tabId="23" name="PivotTable3"/>
  </pivotTables>
  <data>
    <tabular pivotCacheId="2036354824">
      <items count="12">
        <i x="1" s="1"/>
        <i x="7" s="1"/>
        <i x="0" s="1"/>
        <i x="2" s="1"/>
        <i x="3" s="1"/>
        <i x="5" s="1"/>
        <i x="6" s="1"/>
        <i x="8" s="1"/>
        <i x="9" s="1"/>
        <i x="10" s="1"/>
        <i x="4"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BUILT" xr10:uid="{42526047-C76F-A245-B2E6-13E6359C63C0}" sourceName="YEAR BUILT">
  <pivotTables>
    <pivotTable tabId="23" name="PivotTable3"/>
  </pivotTables>
  <data>
    <tabular pivotCacheId="2036354824">
      <items count="86">
        <i x="1" s="1"/>
        <i x="43" s="1"/>
        <i x="21" s="1"/>
        <i x="52" s="1"/>
        <i x="3" s="1"/>
        <i x="29" s="1"/>
        <i x="36" s="1"/>
        <i x="18" s="1"/>
        <i x="65" s="1"/>
        <i x="8" s="1"/>
        <i x="82" s="1"/>
        <i x="45" s="1"/>
        <i x="2" s="1"/>
        <i x="71" s="1"/>
        <i x="14" s="1"/>
        <i x="22" s="1"/>
        <i x="55" s="1"/>
        <i x="0" s="1"/>
        <i x="57" s="1"/>
        <i x="53" s="1"/>
        <i x="60" s="1"/>
        <i x="11" s="1"/>
        <i x="54" s="1"/>
        <i x="23" s="1"/>
        <i x="15" s="1"/>
        <i x="48" s="1"/>
        <i x="4" s="1"/>
        <i x="79" s="1"/>
        <i x="31" s="1"/>
        <i x="66" s="1"/>
        <i x="27" s="1"/>
        <i x="46" s="1"/>
        <i x="64" s="1"/>
        <i x="26" s="1"/>
        <i x="5" s="1"/>
        <i x="7" s="1"/>
        <i x="35" s="1"/>
        <i x="38" s="1"/>
        <i x="68" s="1"/>
        <i x="24" s="1"/>
        <i x="50" s="1"/>
        <i x="51" s="1"/>
        <i x="72" s="1"/>
        <i x="47" s="1"/>
        <i x="42" s="1"/>
        <i x="85" s="1"/>
        <i x="41" s="1"/>
        <i x="81" s="1"/>
        <i x="17" s="1"/>
        <i x="9" s="1"/>
        <i x="34" s="1"/>
        <i x="73" s="1"/>
        <i x="67" s="1"/>
        <i x="20" s="1"/>
        <i x="63" s="1"/>
        <i x="25" s="1"/>
        <i x="16" s="1"/>
        <i x="30" s="1"/>
        <i x="62" s="1"/>
        <i x="10" s="1"/>
        <i x="59" s="1"/>
        <i x="49" s="1"/>
        <i x="84" s="1"/>
        <i x="75" s="1"/>
        <i x="78" s="1"/>
        <i x="80" s="1"/>
        <i x="76" s="1"/>
        <i x="28" s="1"/>
        <i x="56" s="1"/>
        <i x="70" s="1"/>
        <i x="12" s="1"/>
        <i x="32" s="1"/>
        <i x="19" s="1"/>
        <i x="13" s="1"/>
        <i x="37" s="1"/>
        <i x="6" s="1"/>
        <i x="61" s="1"/>
        <i x="39" s="1"/>
        <i x="58" s="1"/>
        <i x="33" s="1"/>
        <i x="69" s="1"/>
        <i x="74" s="1"/>
        <i x="44" s="1"/>
        <i x="40" s="1"/>
        <i x="83" s="1"/>
        <i x="7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PERTY TYPE" xr10:uid="{39E158AC-8F72-B44C-9487-C9FA58DE1E5C}" cache="Slicer_PROPERTY_TYPE" caption="PROPERTY TYPE" rowHeight="230716"/>
  <slicer name="BEDS" xr10:uid="{9B5D90B6-2E22-4746-8272-01DE1A18510F}" cache="Slicer_BEDS" caption="BEDS" rowHeight="230716"/>
  <slicer name="BATHS" xr10:uid="{C1A32CB1-C140-C34F-9140-035EBDAC2119}" cache="Slicer_BATHS" caption="BATHS" rowHeight="230716"/>
  <slicer name="YEAR BUILT" xr10:uid="{0E46DF06-68D3-9C4F-8288-914473DD2D81}" cache="Slicer_YEAR_BUILT" caption="YEAR BUILT"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0B20D0-8DA5-EE43-9077-354E665C6920}" name="Table3" displayName="Table3" ref="A1:R57" totalsRowShown="0">
  <autoFilter ref="A1:R57" xr:uid="{DE0B20D0-8DA5-EE43-9077-354E665C6920}"/>
  <tableColumns count="18">
    <tableColumn id="1" xr3:uid="{92D89B92-CCB9-3E40-934B-EE650E852813}" name="PROPERTY TYPE"/>
    <tableColumn id="2" xr3:uid="{4DD1CB2A-DB36-9043-B227-687080F908F2}" name="ADDRESS"/>
    <tableColumn id="3" xr3:uid="{304FF4A9-D56C-674C-863F-41B9848AB3D2}" name="CITY"/>
    <tableColumn id="4" xr3:uid="{E586B124-F9C8-D244-BDCC-DE931BCFD0F6}" name="STATE OR PROVINCE"/>
    <tableColumn id="5" xr3:uid="{4AA6C11A-567F-5F40-82BE-FA7FBC7AB0F9}" name="ZIP "/>
    <tableColumn id="6" xr3:uid="{085F7F5B-6B89-834A-8728-905C38386D44}" name="PRICE"/>
    <tableColumn id="7" xr3:uid="{57A6EE4B-1774-DA4C-B4E3-C23B0A3BC503}" name="BEDS"/>
    <tableColumn id="8" xr3:uid="{D52B4815-F241-9B4B-890E-3339DF94370C}" name="BATHS"/>
    <tableColumn id="9" xr3:uid="{8151180E-2CE1-F943-B95C-BF3F791EE36C}" name="LOCATION"/>
    <tableColumn id="10" xr3:uid="{0257F767-1542-2E40-AB11-394C7A0EB65D}" name="SQUARE FEET"/>
    <tableColumn id="11" xr3:uid="{62649364-A028-0041-BFB5-66479DC7E221}" name="LOT SIZE"/>
    <tableColumn id="12" xr3:uid="{8DB02ECA-2DE7-F64F-9C03-B6EA46696034}" name="YEAR BUILT"/>
    <tableColumn id="13" xr3:uid="{B6B0AAFF-7DF6-1648-94A6-431B4F706E77}" name="DAYS ON MARKET"/>
    <tableColumn id="14" xr3:uid="{50AC2D02-49CA-8D41-A9DE-B6965F44FFCE}" name="$/SQUARE FEET"/>
    <tableColumn id="15" xr3:uid="{8097F4DB-4865-8149-BE0A-4D770E27A883}" name="HOA/MONTH"/>
    <tableColumn id="16" xr3:uid="{9B23E9B4-BE7E-EE40-BD5A-BACE6095B78A}" name="STATUS"/>
    <tableColumn id="17" xr3:uid="{A7F2E97A-83CB-154F-A9FA-71EF7A25F044}" name="LATITUDE"/>
    <tableColumn id="18" xr3:uid="{EDADD2FF-B817-D249-9153-1DF5476BF31E}" name="LONGITUDE"/>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99831F-BAD0-4140-B424-2B4DF639DD61}" name="Table2" displayName="Table2" ref="A1:AA240" totalsRowCount="1" headerRowDxfId="142" dataDxfId="140" headerRowBorderDxfId="141" tableBorderDxfId="139" totalsRowBorderDxfId="138">
  <autoFilter ref="A1:AA239" xr:uid="{0F4654F1-623E-7C42-8C17-0A091A095AE7}"/>
  <tableColumns count="27">
    <tableColumn id="1" xr3:uid="{CF79B60F-3F1E-9641-95D4-FBA80B12B742}" name="SALE TYPE" dataDxfId="137" totalsRowDxfId="136"/>
    <tableColumn id="2" xr3:uid="{7FAB5E50-225C-F54A-9211-35EDC36352F3}" name="SOLD DATE" dataDxfId="135" totalsRowDxfId="134"/>
    <tableColumn id="3" xr3:uid="{316E79F6-4F8C-5F46-B3F9-7D4B06005D7F}" name="PROPERTY TYPE" dataDxfId="133" totalsRowDxfId="132"/>
    <tableColumn id="4" xr3:uid="{1248C7AB-0FCB-2048-9FAA-D1DA3657E590}" name="ADDRESS" dataDxfId="131" totalsRowDxfId="130"/>
    <tableColumn id="5" xr3:uid="{12767954-D516-F242-BC30-89578FAC9DDF}" name="CITY" dataDxfId="129" totalsRowDxfId="128"/>
    <tableColumn id="6" xr3:uid="{A32D91C3-5320-FD43-BC58-54D9538595AB}" name="STATE OR PROVINCE" dataDxfId="127" totalsRowDxfId="126"/>
    <tableColumn id="7" xr3:uid="{188FA767-4746-6844-A0B6-AE5192D5258D}" name="ZIP OR POSTAL CODE" dataDxfId="125" totalsRowDxfId="124"/>
    <tableColumn id="8" xr3:uid="{6CE1F996-5012-C840-8D06-DD42122F5C8A}" name="PRICE" dataDxfId="123" totalsRowDxfId="122"/>
    <tableColumn id="9" xr3:uid="{541CA1B2-D827-004F-BDCB-2374A5E5C833}" name="BEDS" dataDxfId="121" totalsRowDxfId="120"/>
    <tableColumn id="10" xr3:uid="{B9ACA7BE-3077-7948-AEB8-E99CE824835C}" name="BATHS" dataDxfId="119" totalsRowDxfId="118"/>
    <tableColumn id="11" xr3:uid="{EEA6249E-4639-A84F-BD36-0EABBEB28F87}" name="LOCATION" dataDxfId="117" totalsRowDxfId="116"/>
    <tableColumn id="12" xr3:uid="{2AE3CD70-E640-BB4F-8243-B54A1FD81EEC}" name="SQUARE FEET" totalsRowFunction="custom" dataDxfId="115" totalsRowDxfId="114">
      <totalsRowFormula>MEDIAN(L2:L239)</totalsRowFormula>
    </tableColumn>
    <tableColumn id="13" xr3:uid="{1FEDF1D5-B90E-0D4D-A30F-85840F7225D2}" name="LOT SIZE" dataDxfId="113" totalsRowDxfId="112"/>
    <tableColumn id="14" xr3:uid="{F0B07B43-36EB-E844-88BC-AA632BDFA6B6}" name="YEAR BUILT" dataDxfId="111" totalsRowDxfId="110"/>
    <tableColumn id="15" xr3:uid="{1E8E200D-1436-5D4B-971E-DB09460C16C8}" name="DAYS ON MARKET" dataDxfId="109" totalsRowDxfId="108"/>
    <tableColumn id="16" xr3:uid="{98D933B8-91D5-B44B-960E-0CE3BEE9D7E9}" name="$/SQUARE FEET" dataDxfId="107" totalsRowDxfId="106"/>
    <tableColumn id="17" xr3:uid="{47801CCC-E820-DB4A-8377-9EA1327CEF92}" name="HOA/MONTH" dataDxfId="105" totalsRowDxfId="104"/>
    <tableColumn id="18" xr3:uid="{2424B5D5-E2EA-0A4C-8F16-1D46D49A74FC}" name="STATUS" dataDxfId="103" totalsRowDxfId="102"/>
    <tableColumn id="19" xr3:uid="{682630A8-7419-C64F-8938-9FF04A342B4F}" name="NEXT OPEN HOUSE START TIME" dataDxfId="101" totalsRowDxfId="100"/>
    <tableColumn id="20" xr3:uid="{57062A3C-CCF3-7C4D-87D9-5F2939537C12}" name="NEXT OPEN HOUSE END TIME" dataDxfId="99" totalsRowDxfId="98"/>
    <tableColumn id="21" xr3:uid="{01151B6F-8A27-614A-97FE-5110636DFA65}" name="URL (SEE https://www.redfin.com/buy-a-home/comparative-market-analysis FOR INFO ON PRICING)" dataDxfId="97" totalsRowDxfId="96"/>
    <tableColumn id="22" xr3:uid="{4F7D5E26-B02F-D34B-95C6-8A56E458C174}" name="SOURCE" dataDxfId="95" totalsRowDxfId="94"/>
    <tableColumn id="23" xr3:uid="{5D3DAC00-4311-7E49-9EF9-A3E92086A0FB}" name="MLS#" dataDxfId="93" totalsRowDxfId="92"/>
    <tableColumn id="24" xr3:uid="{6CB6786D-8FAD-E049-BF46-6CBAC6A8504F}" name="FAVORITE" dataDxfId="91" totalsRowDxfId="90"/>
    <tableColumn id="25" xr3:uid="{07432C25-09A0-564A-8673-4AAF0289FB59}" name="INTERESTED" dataDxfId="89" totalsRowDxfId="88"/>
    <tableColumn id="26" xr3:uid="{EAB89B7F-3D14-C244-BA32-40F3C36493A9}" name="LATITUDE" dataDxfId="87" totalsRowDxfId="86"/>
    <tableColumn id="27" xr3:uid="{CC4A0D11-89DE-8A44-B1CF-83069B415246}" name="LONGITUDE" dataDxfId="85" totalsRowDxfId="84"/>
  </tableColumns>
  <tableStyleInfo name="TableStyleLight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6B49451-A287-7440-97AB-B2993A839003}" name="Table4" displayName="Table4" ref="A1:Q238" totalsRowShown="0" headerRowDxfId="83" dataDxfId="81" headerRowBorderDxfId="82" tableBorderDxfId="80">
  <autoFilter ref="A1:Q238" xr:uid="{F6B49451-A287-7440-97AB-B2993A839003}"/>
  <tableColumns count="17">
    <tableColumn id="3" xr3:uid="{9803EEA8-8C32-074B-A47C-E7DB4459F44B}" name="PROPERTY TYPE" dataDxfId="79" totalsRowDxfId="78"/>
    <tableColumn id="4" xr3:uid="{2BF8E76D-2830-3D4F-8EDA-B72E184FED46}" name="ADDRESS" dataDxfId="77" totalsRowDxfId="76"/>
    <tableColumn id="5" xr3:uid="{2A71781F-1501-3347-8ED7-602295A82EB5}" name="CITY" dataDxfId="75" totalsRowDxfId="74"/>
    <tableColumn id="6" xr3:uid="{396939FB-A54F-284D-888C-84F4B7B86A33}" name="STATE OR PROVINCE" dataDxfId="73" totalsRowDxfId="72"/>
    <tableColumn id="7" xr3:uid="{DF47C619-C14F-4442-A9CA-57589C7CBF20}" name="ZIP CODE" dataDxfId="71" totalsRowDxfId="70"/>
    <tableColumn id="8" xr3:uid="{02A11701-F606-2B4F-B138-E60857D44501}" name="PRICE" dataDxfId="69" totalsRowDxfId="68"/>
    <tableColumn id="9" xr3:uid="{9FF42018-790A-2C4D-A95F-71802E559EB1}" name="BEDS" dataDxfId="67" totalsRowDxfId="66"/>
    <tableColumn id="10" xr3:uid="{F95281AE-9EA8-834C-B3D8-F74B3C263349}" name="BATHS" dataDxfId="65" totalsRowDxfId="64"/>
    <tableColumn id="11" xr3:uid="{494207CC-7A86-794B-BA9D-15CBC753D6A1}" name="LOCATION" dataDxfId="63" totalsRowDxfId="62"/>
    <tableColumn id="12" xr3:uid="{B73718C2-BF04-8D4F-BEB8-DE559A846F7C}" name="SQUARE FEET" dataDxfId="61" totalsRowDxfId="60"/>
    <tableColumn id="13" xr3:uid="{22C45C3C-2D15-9748-84A5-E4A1EBAB6751}" name="LOT SIZE" dataDxfId="59" totalsRowDxfId="58"/>
    <tableColumn id="14" xr3:uid="{445E2007-1F40-BB49-8865-2F480E23C1C6}" name="YEAR BUILT" dataDxfId="57" totalsRowDxfId="56"/>
    <tableColumn id="15" xr3:uid="{5486F2D0-C2DD-BF44-8442-64B70CEE4592}" name="DAYS ON MARKET" dataDxfId="55" totalsRowDxfId="54"/>
    <tableColumn id="16" xr3:uid="{5BF5B3E3-53F3-7140-BB2B-87D023ABE3E5}" name="$/SQUARE FEET" dataDxfId="53" totalsRowDxfId="52"/>
    <tableColumn id="17" xr3:uid="{021EBF53-A88B-4D40-B045-AB273FF0E332}" name="HOA/MONTH" dataDxfId="51" totalsRowDxfId="50"/>
    <tableColumn id="26" xr3:uid="{F410FC63-B7FA-9049-8E2B-CE0537D62131}" name="LATITUDE" dataDxfId="49" totalsRowDxfId="48"/>
    <tableColumn id="27" xr3:uid="{EC7EE98A-6051-BA4A-BBD8-957E0F6EC474}" name="LONGITUDE" dataDxfId="47" totalsRowDxfId="46"/>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D2111D9-9EB9-1B49-A8D6-9CAD6D2F95E9}" name="Table46" displayName="Table46" ref="A1:Q238" totalsRowShown="0" headerRowDxfId="45" dataDxfId="43" headerRowBorderDxfId="44" tableBorderDxfId="42">
  <autoFilter ref="A1:Q238" xr:uid="{DD2111D9-9EB9-1B49-A8D6-9CAD6D2F95E9}"/>
  <tableColumns count="17">
    <tableColumn id="3" xr3:uid="{1EC21A5B-59AF-F043-9E89-4B3E681FE2CE}" name="PROPERTY TYPE" dataDxfId="41" totalsRowDxfId="40"/>
    <tableColumn id="4" xr3:uid="{F7FAA4C4-670F-6E4B-BCC9-1A7952EA5437}" name="ADDRESS" dataDxfId="39" totalsRowDxfId="38"/>
    <tableColumn id="5" xr3:uid="{86FBF401-B858-974A-824F-C448526CB384}" name="CITY" dataDxfId="37" totalsRowDxfId="36"/>
    <tableColumn id="6" xr3:uid="{6843FF6F-FEAD-8243-8B21-CF4EA9EA6D10}" name="STATE OR PROVINCE" dataDxfId="35" totalsRowDxfId="34"/>
    <tableColumn id="7" xr3:uid="{2C6F3FB1-A5D4-234D-BC2F-D9DB3F8F3E8F}" name="ZIP CODE" dataDxfId="33" totalsRowDxfId="32"/>
    <tableColumn id="8" xr3:uid="{8AE0222B-15E2-AD4B-A565-84426A567685}" name="PRICE" dataDxfId="31" totalsRowDxfId="30"/>
    <tableColumn id="9" xr3:uid="{B75BC6EA-E354-5343-BE99-F7E4BE7AA43E}" name="BEDS" dataDxfId="29" totalsRowDxfId="28"/>
    <tableColumn id="10" xr3:uid="{4D64E911-C0A2-ED45-A73B-B854E056D289}" name="BATHS" dataDxfId="27" totalsRowDxfId="26"/>
    <tableColumn id="11" xr3:uid="{4748CA3B-6948-B948-9717-1BBC745232CD}" name="LOCATION" dataDxfId="25" totalsRowDxfId="24"/>
    <tableColumn id="12" xr3:uid="{98DEB0E6-D9FA-EC4B-9E17-1C999DF4371F}" name="SQUARE FEET" dataDxfId="23" totalsRowDxfId="22"/>
    <tableColumn id="13" xr3:uid="{C76700B4-01B1-594D-95C5-7F01B2AEB6D3}" name="LOT SIZE" dataDxfId="21" totalsRowDxfId="20"/>
    <tableColumn id="14" xr3:uid="{DEF61ACD-1AED-194B-B139-98E5436B05EE}" name="YEAR BUILT" dataDxfId="19" totalsRowDxfId="18"/>
    <tableColumn id="15" xr3:uid="{97DF71BC-F43B-324A-8D9E-29650C0520B6}" name="DAYS ON MARKET" dataDxfId="17" totalsRowDxfId="16"/>
    <tableColumn id="16" xr3:uid="{56CD2CFB-24D3-C543-A7CB-E0EB3CDC899A}" name="$/SQUARE FEET" dataDxfId="15" totalsRowDxfId="14"/>
    <tableColumn id="17" xr3:uid="{88AB4749-96A6-C54A-9BFA-1EF2EFEACD05}" name="HOA/MONTH" dataDxfId="13" totalsRowDxfId="12"/>
    <tableColumn id="26" xr3:uid="{8CF34ED1-C55E-A145-A6A7-3A8C4ACE74E6}" name="LATITUDE" dataDxfId="11" totalsRowDxfId="10"/>
    <tableColumn id="27" xr3:uid="{09BBF232-AB72-634C-BDCD-9FF0BD95FBBF}" name="LONGITUDE" dataDxfId="9" totalsRowDxfId="8"/>
  </tableColumns>
  <tableStyleInfo name="TableStyleLight2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12.xml.rels><?xml version="1.0" encoding="UTF-8" standalone="yes"?>
<Relationships xmlns="http://schemas.openxmlformats.org/package/2006/relationships"><Relationship Id="rId3" Type="http://schemas.openxmlformats.org/officeDocument/2006/relationships/hyperlink" Target="https://www.extendoffice.com/documents/excel/3332-excel-convert-state-name-to-abbreviation.html" TargetMode="External"/><Relationship Id="rId2" Type="http://schemas.openxmlformats.org/officeDocument/2006/relationships/hyperlink" Target="https://scottontechnology.com/list-of-50-us-states-in-excel/" TargetMode="External"/><Relationship Id="rId1" Type="http://schemas.openxmlformats.org/officeDocument/2006/relationships/hyperlink" Target="https://www.unitedstateszipcodes.org/zip-code-database/" TargetMode="External"/><Relationship Id="rId4" Type="http://schemas.openxmlformats.org/officeDocument/2006/relationships/hyperlink" Target="https://blog.batchgeo.com/manipulating-coordinates-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CBE56-EF05-411A-94A0-9F7355BE3CA5}">
  <dimension ref="A1:Z30"/>
  <sheetViews>
    <sheetView zoomScaleNormal="100" workbookViewId="0">
      <selection activeCell="S15" sqref="S15"/>
    </sheetView>
  </sheetViews>
  <sheetFormatPr baseColWidth="10" defaultColWidth="8.83203125" defaultRowHeight="15" x14ac:dyDescent="0.2"/>
  <cols>
    <col min="1" max="1" width="10.6640625" bestFit="1" customWidth="1"/>
    <col min="2" max="2" width="10.5" bestFit="1" customWidth="1"/>
    <col min="3" max="3" width="23.5" bestFit="1" customWidth="1"/>
    <col min="4" max="4" width="30.83203125" bestFit="1" customWidth="1"/>
    <col min="5" max="5" width="16.5" bestFit="1" customWidth="1"/>
    <col min="6" max="6" width="19.1640625" bestFit="1" customWidth="1"/>
    <col min="7" max="7" width="19.5" bestFit="1" customWidth="1"/>
    <col min="8" max="8" width="8" bestFit="1" customWidth="1"/>
    <col min="9" max="9" width="5.5" bestFit="1" customWidth="1"/>
    <col min="10" max="10" width="6.6640625" bestFit="1" customWidth="1"/>
    <col min="11" max="11" width="27.83203125" bestFit="1" customWidth="1"/>
    <col min="12" max="12" width="12.5" bestFit="1" customWidth="1"/>
    <col min="13" max="13" width="8.33203125" bestFit="1" customWidth="1"/>
    <col min="14" max="14" width="10.6640625" bestFit="1" customWidth="1"/>
    <col min="15" max="15" width="16.6640625" bestFit="1" customWidth="1"/>
    <col min="16" max="16" width="14.5" bestFit="1" customWidth="1"/>
    <col min="17" max="17" width="12.6640625" bestFit="1" customWidth="1"/>
    <col min="18" max="18" width="14.1640625" bestFit="1" customWidth="1"/>
    <col min="19" max="19" width="96.33203125" bestFit="1" customWidth="1"/>
    <col min="20" max="20" width="10.5" bestFit="1" customWidth="1"/>
    <col min="21" max="21" width="12.1640625" bestFit="1" customWidth="1"/>
    <col min="22" max="22" width="12" bestFit="1" customWidth="1"/>
    <col min="23" max="23" width="13.6640625" bestFit="1" customWidth="1"/>
    <col min="24" max="24" width="11" bestFit="1" customWidth="1"/>
    <col min="25" max="25" width="12.6640625" bestFit="1" customWidth="1"/>
  </cols>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197</v>
      </c>
    </row>
    <row r="2" spans="1:26" x14ac:dyDescent="0.2">
      <c r="A2" t="s">
        <v>25</v>
      </c>
      <c r="C2" t="s">
        <v>33</v>
      </c>
      <c r="D2" t="s">
        <v>46</v>
      </c>
      <c r="E2" t="s">
        <v>37</v>
      </c>
      <c r="F2" t="s">
        <v>28</v>
      </c>
      <c r="G2">
        <v>90094</v>
      </c>
      <c r="H2">
        <v>1024990</v>
      </c>
      <c r="I2">
        <v>2</v>
      </c>
      <c r="J2">
        <v>2</v>
      </c>
      <c r="K2" t="s">
        <v>37</v>
      </c>
      <c r="L2">
        <v>1295</v>
      </c>
      <c r="M2">
        <v>68243</v>
      </c>
      <c r="N2">
        <v>2003</v>
      </c>
      <c r="O2">
        <v>2</v>
      </c>
      <c r="P2">
        <v>791</v>
      </c>
      <c r="Q2">
        <v>809</v>
      </c>
      <c r="R2" t="s">
        <v>29</v>
      </c>
      <c r="S2" t="s">
        <v>47</v>
      </c>
      <c r="T2" t="s">
        <v>30</v>
      </c>
      <c r="U2" t="s">
        <v>48</v>
      </c>
      <c r="V2" t="s">
        <v>31</v>
      </c>
      <c r="W2" t="s">
        <v>32</v>
      </c>
      <c r="X2">
        <v>33.970779499999999</v>
      </c>
      <c r="Y2">
        <v>-118.4269437</v>
      </c>
      <c r="Z2">
        <f t="shared" ref="Z2:Z30" ca="1" si="0">RAND()</f>
        <v>1.1362537482948465E-3</v>
      </c>
    </row>
    <row r="3" spans="1:26" x14ac:dyDescent="0.2">
      <c r="A3" t="s">
        <v>25</v>
      </c>
      <c r="C3" t="s">
        <v>41</v>
      </c>
      <c r="D3" t="s">
        <v>138</v>
      </c>
      <c r="E3" t="s">
        <v>34</v>
      </c>
      <c r="F3" t="s">
        <v>28</v>
      </c>
      <c r="G3">
        <v>90045</v>
      </c>
      <c r="H3">
        <v>2495000</v>
      </c>
      <c r="I3">
        <v>5</v>
      </c>
      <c r="J3">
        <v>5</v>
      </c>
      <c r="K3" t="s">
        <v>65</v>
      </c>
      <c r="L3">
        <v>3459</v>
      </c>
      <c r="M3">
        <v>5500</v>
      </c>
      <c r="N3">
        <v>1997</v>
      </c>
      <c r="O3">
        <v>116</v>
      </c>
      <c r="P3">
        <v>721</v>
      </c>
      <c r="R3" t="s">
        <v>29</v>
      </c>
      <c r="S3" t="s">
        <v>139</v>
      </c>
      <c r="T3" t="s">
        <v>30</v>
      </c>
      <c r="U3" t="s">
        <v>140</v>
      </c>
      <c r="V3" t="s">
        <v>31</v>
      </c>
      <c r="W3" t="s">
        <v>32</v>
      </c>
      <c r="X3">
        <v>33.974305100000002</v>
      </c>
      <c r="Y3">
        <v>-118.40905359999999</v>
      </c>
      <c r="Z3">
        <f t="shared" ca="1" si="0"/>
        <v>6.6986301598115694E-2</v>
      </c>
    </row>
    <row r="4" spans="1:26" x14ac:dyDescent="0.2">
      <c r="A4" t="s">
        <v>25</v>
      </c>
      <c r="C4" t="s">
        <v>26</v>
      </c>
      <c r="D4" t="s">
        <v>117</v>
      </c>
      <c r="E4" t="s">
        <v>40</v>
      </c>
      <c r="F4" t="s">
        <v>28</v>
      </c>
      <c r="G4">
        <v>90232</v>
      </c>
      <c r="H4">
        <v>1050000</v>
      </c>
      <c r="I4">
        <v>3</v>
      </c>
      <c r="J4">
        <v>4</v>
      </c>
      <c r="K4" t="s">
        <v>40</v>
      </c>
      <c r="L4">
        <v>1746</v>
      </c>
      <c r="M4">
        <v>9903</v>
      </c>
      <c r="N4">
        <v>1988</v>
      </c>
      <c r="O4">
        <v>31</v>
      </c>
      <c r="P4">
        <v>601</v>
      </c>
      <c r="Q4">
        <v>200</v>
      </c>
      <c r="R4" t="s">
        <v>29</v>
      </c>
      <c r="S4" t="s">
        <v>118</v>
      </c>
      <c r="T4" t="s">
        <v>30</v>
      </c>
      <c r="U4" t="s">
        <v>119</v>
      </c>
      <c r="V4" t="s">
        <v>31</v>
      </c>
      <c r="W4" t="s">
        <v>32</v>
      </c>
      <c r="X4">
        <v>34.010805300000001</v>
      </c>
      <c r="Y4">
        <v>-118.4131629</v>
      </c>
      <c r="Z4">
        <f t="shared" ca="1" si="0"/>
        <v>0.58903880213181015</v>
      </c>
    </row>
    <row r="5" spans="1:26" x14ac:dyDescent="0.2">
      <c r="A5" t="s">
        <v>25</v>
      </c>
      <c r="C5" t="s">
        <v>53</v>
      </c>
      <c r="D5" t="s">
        <v>135</v>
      </c>
      <c r="E5" t="s">
        <v>51</v>
      </c>
      <c r="F5" t="s">
        <v>28</v>
      </c>
      <c r="G5">
        <v>90293</v>
      </c>
      <c r="H5">
        <v>2300000</v>
      </c>
      <c r="I5">
        <v>7</v>
      </c>
      <c r="J5">
        <v>6</v>
      </c>
      <c r="K5" t="s">
        <v>51</v>
      </c>
      <c r="L5">
        <v>4026</v>
      </c>
      <c r="M5">
        <v>5000</v>
      </c>
      <c r="N5">
        <v>1953</v>
      </c>
      <c r="O5">
        <v>66</v>
      </c>
      <c r="P5">
        <v>571</v>
      </c>
      <c r="R5" t="s">
        <v>29</v>
      </c>
      <c r="S5" t="s">
        <v>136</v>
      </c>
      <c r="T5" t="s">
        <v>30</v>
      </c>
      <c r="U5" t="s">
        <v>137</v>
      </c>
      <c r="V5" t="s">
        <v>31</v>
      </c>
      <c r="W5" t="s">
        <v>32</v>
      </c>
      <c r="X5">
        <v>33.955715099999999</v>
      </c>
      <c r="Y5">
        <v>-118.44230090000001</v>
      </c>
      <c r="Z5">
        <f t="shared" ca="1" si="0"/>
        <v>0.59443379258441731</v>
      </c>
    </row>
    <row r="6" spans="1:26" x14ac:dyDescent="0.2">
      <c r="A6" t="s">
        <v>25</v>
      </c>
      <c r="C6" t="s">
        <v>54</v>
      </c>
      <c r="D6" t="s">
        <v>55</v>
      </c>
      <c r="E6" t="s">
        <v>34</v>
      </c>
      <c r="F6" t="s">
        <v>28</v>
      </c>
      <c r="G6">
        <v>90291</v>
      </c>
      <c r="H6">
        <v>1795000</v>
      </c>
      <c r="K6" t="s">
        <v>49</v>
      </c>
      <c r="M6">
        <v>2848</v>
      </c>
      <c r="O6">
        <v>3</v>
      </c>
      <c r="R6" t="s">
        <v>29</v>
      </c>
      <c r="S6" t="s">
        <v>56</v>
      </c>
      <c r="T6" t="s">
        <v>30</v>
      </c>
      <c r="U6" t="s">
        <v>57</v>
      </c>
      <c r="V6" t="s">
        <v>31</v>
      </c>
      <c r="W6" t="s">
        <v>32</v>
      </c>
      <c r="X6">
        <v>33.984784099999999</v>
      </c>
      <c r="Y6">
        <v>-118.4666105</v>
      </c>
      <c r="Z6">
        <f t="shared" ca="1" si="0"/>
        <v>0.58895026528208572</v>
      </c>
    </row>
    <row r="7" spans="1:26" x14ac:dyDescent="0.2">
      <c r="A7" t="s">
        <v>25</v>
      </c>
      <c r="C7" t="s">
        <v>41</v>
      </c>
      <c r="D7" t="s">
        <v>58</v>
      </c>
      <c r="E7" t="s">
        <v>49</v>
      </c>
      <c r="F7" t="s">
        <v>28</v>
      </c>
      <c r="G7">
        <v>90291</v>
      </c>
      <c r="H7">
        <v>8500000</v>
      </c>
      <c r="I7">
        <v>3</v>
      </c>
      <c r="J7">
        <v>3.5</v>
      </c>
      <c r="K7" t="s">
        <v>49</v>
      </c>
      <c r="L7">
        <v>5000</v>
      </c>
      <c r="M7">
        <v>2520</v>
      </c>
      <c r="O7">
        <v>4</v>
      </c>
      <c r="P7">
        <v>1700</v>
      </c>
      <c r="R7" t="s">
        <v>29</v>
      </c>
      <c r="S7" t="s">
        <v>59</v>
      </c>
      <c r="T7" t="s">
        <v>30</v>
      </c>
      <c r="U7" t="s">
        <v>60</v>
      </c>
      <c r="V7" t="s">
        <v>31</v>
      </c>
      <c r="W7" t="s">
        <v>32</v>
      </c>
      <c r="X7">
        <v>33.982998600000002</v>
      </c>
      <c r="Y7">
        <v>-118.4699999</v>
      </c>
      <c r="Z7">
        <f t="shared" ca="1" si="0"/>
        <v>0.35084578705222957</v>
      </c>
    </row>
    <row r="8" spans="1:26" x14ac:dyDescent="0.2">
      <c r="A8" t="s">
        <v>25</v>
      </c>
      <c r="C8" t="s">
        <v>33</v>
      </c>
      <c r="D8" t="s">
        <v>101</v>
      </c>
      <c r="E8" t="s">
        <v>27</v>
      </c>
      <c r="F8" t="s">
        <v>28</v>
      </c>
      <c r="G8">
        <v>90292</v>
      </c>
      <c r="H8">
        <v>1249000</v>
      </c>
      <c r="I8">
        <v>2</v>
      </c>
      <c r="J8">
        <v>2.5</v>
      </c>
      <c r="K8" t="s">
        <v>27</v>
      </c>
      <c r="L8">
        <v>1763</v>
      </c>
      <c r="M8">
        <v>85900</v>
      </c>
      <c r="N8">
        <v>1967</v>
      </c>
      <c r="O8">
        <v>20</v>
      </c>
      <c r="P8">
        <v>708</v>
      </c>
      <c r="Q8">
        <v>440</v>
      </c>
      <c r="R8" t="s">
        <v>29</v>
      </c>
      <c r="S8" t="s">
        <v>102</v>
      </c>
      <c r="T8" t="s">
        <v>30</v>
      </c>
      <c r="U8" t="s">
        <v>103</v>
      </c>
      <c r="V8" t="s">
        <v>31</v>
      </c>
      <c r="W8" t="s">
        <v>32</v>
      </c>
      <c r="X8">
        <v>33.980403000000003</v>
      </c>
      <c r="Y8">
        <v>-118.43601200000001</v>
      </c>
      <c r="Z8">
        <f t="shared" ca="1" si="0"/>
        <v>0.76129257345367285</v>
      </c>
    </row>
    <row r="9" spans="1:26" x14ac:dyDescent="0.2">
      <c r="A9" t="s">
        <v>25</v>
      </c>
      <c r="C9" t="s">
        <v>53</v>
      </c>
      <c r="D9" t="s">
        <v>73</v>
      </c>
      <c r="E9" t="s">
        <v>49</v>
      </c>
      <c r="F9" t="s">
        <v>28</v>
      </c>
      <c r="G9">
        <v>90291</v>
      </c>
      <c r="H9">
        <v>3595000</v>
      </c>
      <c r="I9">
        <v>5</v>
      </c>
      <c r="J9">
        <v>6</v>
      </c>
      <c r="K9" t="s">
        <v>49</v>
      </c>
      <c r="L9">
        <v>3567</v>
      </c>
      <c r="M9">
        <v>3961</v>
      </c>
      <c r="N9">
        <v>1964</v>
      </c>
      <c r="O9">
        <v>10</v>
      </c>
      <c r="P9">
        <v>1008</v>
      </c>
      <c r="R9" t="s">
        <v>29</v>
      </c>
      <c r="S9" t="s">
        <v>74</v>
      </c>
      <c r="T9" t="s">
        <v>30</v>
      </c>
      <c r="U9" t="s">
        <v>75</v>
      </c>
      <c r="V9" t="s">
        <v>31</v>
      </c>
      <c r="W9" t="s">
        <v>32</v>
      </c>
      <c r="X9">
        <v>33.984211000000002</v>
      </c>
      <c r="Y9">
        <v>-118.4703607</v>
      </c>
      <c r="Z9">
        <f t="shared" ca="1" si="0"/>
        <v>0.89307357268177812</v>
      </c>
    </row>
    <row r="10" spans="1:26" x14ac:dyDescent="0.2">
      <c r="A10" t="s">
        <v>25</v>
      </c>
      <c r="C10" t="s">
        <v>33</v>
      </c>
      <c r="D10" t="s">
        <v>76</v>
      </c>
      <c r="E10" t="s">
        <v>37</v>
      </c>
      <c r="F10" t="s">
        <v>28</v>
      </c>
      <c r="G10">
        <v>90094</v>
      </c>
      <c r="H10">
        <v>879000</v>
      </c>
      <c r="I10">
        <v>2</v>
      </c>
      <c r="J10">
        <v>2</v>
      </c>
      <c r="K10" t="s">
        <v>38</v>
      </c>
      <c r="L10">
        <v>1090</v>
      </c>
      <c r="M10">
        <v>40249</v>
      </c>
      <c r="N10">
        <v>2004</v>
      </c>
      <c r="O10">
        <v>11</v>
      </c>
      <c r="P10">
        <v>806</v>
      </c>
      <c r="Q10">
        <v>822</v>
      </c>
      <c r="R10" t="s">
        <v>29</v>
      </c>
      <c r="S10" t="s">
        <v>77</v>
      </c>
      <c r="T10" t="s">
        <v>36</v>
      </c>
      <c r="U10" t="s">
        <v>78</v>
      </c>
      <c r="V10" t="s">
        <v>31</v>
      </c>
      <c r="W10" t="s">
        <v>32</v>
      </c>
      <c r="X10">
        <v>33.974703499999997</v>
      </c>
      <c r="Y10">
        <v>-118.4232785</v>
      </c>
      <c r="Z10">
        <f t="shared" ca="1" si="0"/>
        <v>5.858416079758566E-2</v>
      </c>
    </row>
    <row r="11" spans="1:26" x14ac:dyDescent="0.2">
      <c r="A11" t="s">
        <v>25</v>
      </c>
      <c r="C11" t="s">
        <v>41</v>
      </c>
      <c r="D11" t="s">
        <v>126</v>
      </c>
      <c r="E11" t="s">
        <v>49</v>
      </c>
      <c r="F11" t="s">
        <v>28</v>
      </c>
      <c r="G11">
        <v>90291</v>
      </c>
      <c r="H11">
        <v>2150000</v>
      </c>
      <c r="I11">
        <v>3</v>
      </c>
      <c r="J11">
        <v>2</v>
      </c>
      <c r="K11" t="s">
        <v>49</v>
      </c>
      <c r="L11">
        <v>1692</v>
      </c>
      <c r="M11">
        <v>5578</v>
      </c>
      <c r="N11">
        <v>1923</v>
      </c>
      <c r="O11">
        <v>40</v>
      </c>
      <c r="P11">
        <v>1271</v>
      </c>
      <c r="R11" t="s">
        <v>29</v>
      </c>
      <c r="S11" t="s">
        <v>127</v>
      </c>
      <c r="T11" t="s">
        <v>30</v>
      </c>
      <c r="U11" t="s">
        <v>128</v>
      </c>
      <c r="V11" t="s">
        <v>31</v>
      </c>
      <c r="W11" t="s">
        <v>32</v>
      </c>
      <c r="X11">
        <v>33.997013099999997</v>
      </c>
      <c r="Y11">
        <v>-118.4532049</v>
      </c>
      <c r="Z11">
        <f t="shared" ca="1" si="0"/>
        <v>0.8698542026393361</v>
      </c>
    </row>
    <row r="12" spans="1:26" x14ac:dyDescent="0.2">
      <c r="A12" t="s">
        <v>25</v>
      </c>
      <c r="C12" t="s">
        <v>41</v>
      </c>
      <c r="D12" t="s">
        <v>94</v>
      </c>
      <c r="E12" t="s">
        <v>49</v>
      </c>
      <c r="F12" t="s">
        <v>28</v>
      </c>
      <c r="G12">
        <v>90291</v>
      </c>
      <c r="H12">
        <v>1779000</v>
      </c>
      <c r="I12">
        <v>3</v>
      </c>
      <c r="J12">
        <v>2</v>
      </c>
      <c r="K12" t="s">
        <v>49</v>
      </c>
      <c r="L12">
        <v>1285</v>
      </c>
      <c r="M12">
        <v>5062</v>
      </c>
      <c r="N12">
        <v>1949</v>
      </c>
      <c r="O12">
        <v>17</v>
      </c>
      <c r="P12">
        <v>1384</v>
      </c>
      <c r="R12" t="s">
        <v>29</v>
      </c>
      <c r="S12" t="s">
        <v>95</v>
      </c>
      <c r="T12" t="s">
        <v>30</v>
      </c>
      <c r="U12" t="s">
        <v>96</v>
      </c>
      <c r="V12" t="s">
        <v>31</v>
      </c>
      <c r="W12" t="s">
        <v>32</v>
      </c>
      <c r="X12">
        <v>33.998110500000003</v>
      </c>
      <c r="Y12">
        <v>-118.4640742</v>
      </c>
      <c r="Z12">
        <f t="shared" ca="1" si="0"/>
        <v>0.53056933978492216</v>
      </c>
    </row>
    <row r="13" spans="1:26" x14ac:dyDescent="0.2">
      <c r="A13" t="s">
        <v>25</v>
      </c>
      <c r="C13" t="s">
        <v>41</v>
      </c>
      <c r="D13" t="s">
        <v>132</v>
      </c>
      <c r="E13" t="s">
        <v>42</v>
      </c>
      <c r="F13" t="s">
        <v>28</v>
      </c>
      <c r="G13">
        <v>90293</v>
      </c>
      <c r="H13">
        <v>1895000</v>
      </c>
      <c r="I13">
        <v>3</v>
      </c>
      <c r="J13">
        <v>2</v>
      </c>
      <c r="K13" t="s">
        <v>43</v>
      </c>
      <c r="L13">
        <v>1685</v>
      </c>
      <c r="M13">
        <v>7087</v>
      </c>
      <c r="N13">
        <v>1957</v>
      </c>
      <c r="O13">
        <v>53</v>
      </c>
      <c r="P13">
        <v>1125</v>
      </c>
      <c r="R13" t="s">
        <v>29</v>
      </c>
      <c r="S13" t="s">
        <v>133</v>
      </c>
      <c r="T13" t="s">
        <v>50</v>
      </c>
      <c r="U13" t="s">
        <v>134</v>
      </c>
      <c r="V13" t="s">
        <v>31</v>
      </c>
      <c r="W13" t="s">
        <v>32</v>
      </c>
      <c r="X13">
        <v>33.958357800000002</v>
      </c>
      <c r="Y13">
        <v>-118.4412887</v>
      </c>
      <c r="Z13">
        <f t="shared" ca="1" si="0"/>
        <v>0.21862019263541232</v>
      </c>
    </row>
    <row r="14" spans="1:26" x14ac:dyDescent="0.2">
      <c r="A14" t="s">
        <v>25</v>
      </c>
      <c r="C14" t="s">
        <v>41</v>
      </c>
      <c r="D14" t="s">
        <v>129</v>
      </c>
      <c r="E14" t="s">
        <v>49</v>
      </c>
      <c r="F14" t="s">
        <v>28</v>
      </c>
      <c r="G14">
        <v>90291</v>
      </c>
      <c r="H14">
        <v>4495000</v>
      </c>
      <c r="I14">
        <v>4</v>
      </c>
      <c r="J14">
        <v>4</v>
      </c>
      <c r="K14" t="s">
        <v>49</v>
      </c>
      <c r="L14">
        <v>3800</v>
      </c>
      <c r="M14">
        <v>3061</v>
      </c>
      <c r="N14">
        <v>2019</v>
      </c>
      <c r="O14">
        <v>52</v>
      </c>
      <c r="P14">
        <v>1183</v>
      </c>
      <c r="R14" t="s">
        <v>29</v>
      </c>
      <c r="S14" t="s">
        <v>130</v>
      </c>
      <c r="T14" t="s">
        <v>30</v>
      </c>
      <c r="U14" t="s">
        <v>131</v>
      </c>
      <c r="V14" t="s">
        <v>31</v>
      </c>
      <c r="W14" t="s">
        <v>32</v>
      </c>
      <c r="X14">
        <v>33.989809600000001</v>
      </c>
      <c r="Y14">
        <v>-118.4716633</v>
      </c>
      <c r="Z14">
        <f t="shared" ca="1" si="0"/>
        <v>0.33558469035619687</v>
      </c>
    </row>
    <row r="15" spans="1:26" x14ac:dyDescent="0.2">
      <c r="A15" t="s">
        <v>25</v>
      </c>
      <c r="C15" t="s">
        <v>41</v>
      </c>
      <c r="D15" t="s">
        <v>98</v>
      </c>
      <c r="E15" t="s">
        <v>34</v>
      </c>
      <c r="F15" t="s">
        <v>28</v>
      </c>
      <c r="G15">
        <v>90034</v>
      </c>
      <c r="H15">
        <v>1724877</v>
      </c>
      <c r="I15">
        <v>4</v>
      </c>
      <c r="J15">
        <v>3</v>
      </c>
      <c r="K15" t="s">
        <v>61</v>
      </c>
      <c r="L15">
        <v>1728</v>
      </c>
      <c r="M15">
        <v>6195</v>
      </c>
      <c r="N15">
        <v>1939</v>
      </c>
      <c r="O15">
        <v>19</v>
      </c>
      <c r="P15">
        <v>998</v>
      </c>
      <c r="R15" t="s">
        <v>29</v>
      </c>
      <c r="S15" t="s">
        <v>99</v>
      </c>
      <c r="T15" t="s">
        <v>50</v>
      </c>
      <c r="U15" t="s">
        <v>100</v>
      </c>
      <c r="V15" t="s">
        <v>31</v>
      </c>
      <c r="W15" t="s">
        <v>32</v>
      </c>
      <c r="X15">
        <v>34.023164600000001</v>
      </c>
      <c r="Y15">
        <v>-118.4178107</v>
      </c>
      <c r="Z15">
        <f t="shared" ca="1" si="0"/>
        <v>0.15989851400583621</v>
      </c>
    </row>
    <row r="16" spans="1:26" x14ac:dyDescent="0.2">
      <c r="A16" t="s">
        <v>25</v>
      </c>
      <c r="C16" t="s">
        <v>33</v>
      </c>
      <c r="D16" t="s">
        <v>111</v>
      </c>
      <c r="E16" t="s">
        <v>34</v>
      </c>
      <c r="F16" t="s">
        <v>28</v>
      </c>
      <c r="G16">
        <v>90016</v>
      </c>
      <c r="H16">
        <v>540000</v>
      </c>
      <c r="I16">
        <v>2</v>
      </c>
      <c r="J16">
        <v>1.5</v>
      </c>
      <c r="K16" t="s">
        <v>35</v>
      </c>
      <c r="L16">
        <v>906</v>
      </c>
      <c r="M16">
        <v>80858</v>
      </c>
      <c r="N16">
        <v>1949</v>
      </c>
      <c r="O16">
        <v>24</v>
      </c>
      <c r="P16">
        <v>596</v>
      </c>
      <c r="Q16">
        <v>523</v>
      </c>
      <c r="R16" t="s">
        <v>29</v>
      </c>
      <c r="S16" t="s">
        <v>112</v>
      </c>
      <c r="T16" t="s">
        <v>36</v>
      </c>
      <c r="U16" t="s">
        <v>113</v>
      </c>
      <c r="V16" t="s">
        <v>31</v>
      </c>
      <c r="W16" t="s">
        <v>32</v>
      </c>
      <c r="X16">
        <v>34.019387000000002</v>
      </c>
      <c r="Y16">
        <v>-118.37438</v>
      </c>
      <c r="Z16">
        <f t="shared" ca="1" si="0"/>
        <v>0.16138742089319413</v>
      </c>
    </row>
    <row r="17" spans="1:26" x14ac:dyDescent="0.2">
      <c r="A17" t="s">
        <v>25</v>
      </c>
      <c r="C17" t="s">
        <v>33</v>
      </c>
      <c r="D17" t="s">
        <v>120</v>
      </c>
      <c r="E17" t="s">
        <v>44</v>
      </c>
      <c r="F17" t="s">
        <v>28</v>
      </c>
      <c r="G17">
        <v>90302</v>
      </c>
      <c r="H17">
        <v>439999</v>
      </c>
      <c r="I17">
        <v>2</v>
      </c>
      <c r="J17">
        <v>2</v>
      </c>
      <c r="K17" t="s">
        <v>45</v>
      </c>
      <c r="L17">
        <v>957</v>
      </c>
      <c r="M17">
        <v>50066</v>
      </c>
      <c r="N17">
        <v>1964</v>
      </c>
      <c r="O17">
        <v>39</v>
      </c>
      <c r="P17">
        <v>460</v>
      </c>
      <c r="Q17">
        <v>244</v>
      </c>
      <c r="R17" t="s">
        <v>29</v>
      </c>
      <c r="S17" t="s">
        <v>121</v>
      </c>
      <c r="T17" t="s">
        <v>50</v>
      </c>
      <c r="U17" t="s">
        <v>122</v>
      </c>
      <c r="V17" t="s">
        <v>31</v>
      </c>
      <c r="W17" t="s">
        <v>32</v>
      </c>
      <c r="X17">
        <v>33.972904800000002</v>
      </c>
      <c r="Y17">
        <v>-118.36664140000001</v>
      </c>
      <c r="Z17">
        <f t="shared" ca="1" si="0"/>
        <v>0.17319925566571048</v>
      </c>
    </row>
    <row r="18" spans="1:26" x14ac:dyDescent="0.2">
      <c r="A18" t="s">
        <v>25</v>
      </c>
      <c r="C18" t="s">
        <v>41</v>
      </c>
      <c r="D18" t="s">
        <v>104</v>
      </c>
      <c r="E18" t="s">
        <v>34</v>
      </c>
      <c r="F18" t="s">
        <v>28</v>
      </c>
      <c r="G18">
        <v>90056</v>
      </c>
      <c r="H18">
        <v>1755000</v>
      </c>
      <c r="I18">
        <v>4</v>
      </c>
      <c r="J18">
        <v>3</v>
      </c>
      <c r="K18" t="s">
        <v>105</v>
      </c>
      <c r="L18">
        <v>3415</v>
      </c>
      <c r="M18">
        <v>17708</v>
      </c>
      <c r="N18">
        <v>1997</v>
      </c>
      <c r="O18">
        <v>20</v>
      </c>
      <c r="P18">
        <v>514</v>
      </c>
      <c r="Q18">
        <v>170</v>
      </c>
      <c r="R18" t="s">
        <v>29</v>
      </c>
      <c r="S18" t="s">
        <v>106</v>
      </c>
      <c r="T18" t="s">
        <v>30</v>
      </c>
      <c r="U18" t="s">
        <v>107</v>
      </c>
      <c r="V18" t="s">
        <v>31</v>
      </c>
      <c r="W18" t="s">
        <v>32</v>
      </c>
      <c r="X18">
        <v>33.993310299999997</v>
      </c>
      <c r="Y18">
        <v>-118.3698466</v>
      </c>
      <c r="Z18">
        <f t="shared" ca="1" si="0"/>
        <v>0.82489563501205954</v>
      </c>
    </row>
    <row r="19" spans="1:26" x14ac:dyDescent="0.2">
      <c r="A19" t="s">
        <v>25</v>
      </c>
      <c r="C19" t="s">
        <v>41</v>
      </c>
      <c r="D19" t="s">
        <v>108</v>
      </c>
      <c r="E19" t="s">
        <v>34</v>
      </c>
      <c r="F19" t="s">
        <v>28</v>
      </c>
      <c r="G19">
        <v>90045</v>
      </c>
      <c r="H19">
        <v>2590000</v>
      </c>
      <c r="I19">
        <v>5</v>
      </c>
      <c r="J19">
        <v>2.5</v>
      </c>
      <c r="K19" t="s">
        <v>69</v>
      </c>
      <c r="L19">
        <v>3351</v>
      </c>
      <c r="M19">
        <v>13652</v>
      </c>
      <c r="N19">
        <v>1953</v>
      </c>
      <c r="O19">
        <v>24</v>
      </c>
      <c r="P19">
        <v>773</v>
      </c>
      <c r="R19" t="s">
        <v>29</v>
      </c>
      <c r="S19" t="s">
        <v>109</v>
      </c>
      <c r="T19" t="s">
        <v>36</v>
      </c>
      <c r="U19" t="s">
        <v>110</v>
      </c>
      <c r="V19" t="s">
        <v>31</v>
      </c>
      <c r="W19" t="s">
        <v>32</v>
      </c>
      <c r="X19">
        <v>33.974649200000002</v>
      </c>
      <c r="Y19">
        <v>-118.39554339999999</v>
      </c>
      <c r="Z19">
        <f t="shared" ca="1" si="0"/>
        <v>0.4068264955573152</v>
      </c>
    </row>
    <row r="20" spans="1:26" x14ac:dyDescent="0.2">
      <c r="A20" t="s">
        <v>25</v>
      </c>
      <c r="C20" t="s">
        <v>39</v>
      </c>
      <c r="D20" t="s">
        <v>114</v>
      </c>
      <c r="E20" t="s">
        <v>40</v>
      </c>
      <c r="F20" t="s">
        <v>28</v>
      </c>
      <c r="G20">
        <v>90232</v>
      </c>
      <c r="H20">
        <v>1550000</v>
      </c>
      <c r="I20">
        <v>4</v>
      </c>
      <c r="J20">
        <v>4</v>
      </c>
      <c r="K20" t="s">
        <v>40</v>
      </c>
      <c r="L20">
        <v>2500</v>
      </c>
      <c r="M20">
        <v>5866</v>
      </c>
      <c r="N20">
        <v>1949</v>
      </c>
      <c r="O20">
        <v>26</v>
      </c>
      <c r="P20">
        <v>620</v>
      </c>
      <c r="R20" t="s">
        <v>29</v>
      </c>
      <c r="S20" t="s">
        <v>115</v>
      </c>
      <c r="T20" t="s">
        <v>30</v>
      </c>
      <c r="U20" t="s">
        <v>116</v>
      </c>
      <c r="V20" t="s">
        <v>31</v>
      </c>
      <c r="W20" t="s">
        <v>32</v>
      </c>
      <c r="X20">
        <v>34.010505100000003</v>
      </c>
      <c r="Y20">
        <v>-118.4068511</v>
      </c>
      <c r="Z20">
        <f t="shared" ca="1" si="0"/>
        <v>0.90464613354122569</v>
      </c>
    </row>
    <row r="21" spans="1:26" x14ac:dyDescent="0.2">
      <c r="A21" t="s">
        <v>25</v>
      </c>
      <c r="C21" t="s">
        <v>33</v>
      </c>
      <c r="D21" t="s">
        <v>62</v>
      </c>
      <c r="E21" t="s">
        <v>37</v>
      </c>
      <c r="F21" t="s">
        <v>28</v>
      </c>
      <c r="G21">
        <v>90094</v>
      </c>
      <c r="H21">
        <v>990000</v>
      </c>
      <c r="I21">
        <v>2</v>
      </c>
      <c r="J21">
        <v>3</v>
      </c>
      <c r="K21" t="s">
        <v>38</v>
      </c>
      <c r="L21">
        <v>1170</v>
      </c>
      <c r="M21">
        <v>25917</v>
      </c>
      <c r="N21">
        <v>2003</v>
      </c>
      <c r="O21">
        <v>4</v>
      </c>
      <c r="P21">
        <v>846</v>
      </c>
      <c r="Q21">
        <v>654</v>
      </c>
      <c r="R21" t="s">
        <v>29</v>
      </c>
      <c r="S21" t="s">
        <v>63</v>
      </c>
      <c r="T21" t="s">
        <v>36</v>
      </c>
      <c r="U21" t="s">
        <v>64</v>
      </c>
      <c r="V21" t="s">
        <v>31</v>
      </c>
      <c r="W21" t="s">
        <v>32</v>
      </c>
      <c r="X21">
        <v>33.971653600000003</v>
      </c>
      <c r="Y21">
        <v>-118.42551949999999</v>
      </c>
      <c r="Z21">
        <f t="shared" ca="1" si="0"/>
        <v>0.77546582030769939</v>
      </c>
    </row>
    <row r="22" spans="1:26" x14ac:dyDescent="0.2">
      <c r="A22" t="s">
        <v>25</v>
      </c>
      <c r="C22" t="s">
        <v>33</v>
      </c>
      <c r="D22" t="s">
        <v>66</v>
      </c>
      <c r="E22" t="s">
        <v>42</v>
      </c>
      <c r="F22" t="s">
        <v>28</v>
      </c>
      <c r="G22">
        <v>90293</v>
      </c>
      <c r="H22">
        <v>499000</v>
      </c>
      <c r="I22">
        <v>1</v>
      </c>
      <c r="J22">
        <v>1</v>
      </c>
      <c r="K22" t="s">
        <v>43</v>
      </c>
      <c r="L22">
        <v>703</v>
      </c>
      <c r="M22">
        <v>33289</v>
      </c>
      <c r="N22">
        <v>1973</v>
      </c>
      <c r="O22">
        <v>4</v>
      </c>
      <c r="P22">
        <v>710</v>
      </c>
      <c r="Q22">
        <v>325</v>
      </c>
      <c r="R22" t="s">
        <v>29</v>
      </c>
      <c r="S22" t="s">
        <v>67</v>
      </c>
      <c r="T22" t="s">
        <v>36</v>
      </c>
      <c r="U22" t="s">
        <v>68</v>
      </c>
      <c r="V22" t="s">
        <v>31</v>
      </c>
      <c r="W22" t="s">
        <v>32</v>
      </c>
      <c r="X22">
        <v>33.9564953</v>
      </c>
      <c r="Y22">
        <v>-118.438261</v>
      </c>
      <c r="Z22">
        <f t="shared" ca="1" si="0"/>
        <v>0.29463859858272534</v>
      </c>
    </row>
    <row r="23" spans="1:26" x14ac:dyDescent="0.2">
      <c r="A23" t="s">
        <v>25</v>
      </c>
      <c r="C23" t="s">
        <v>41</v>
      </c>
      <c r="D23" t="s">
        <v>123</v>
      </c>
      <c r="E23" t="s">
        <v>40</v>
      </c>
      <c r="F23" t="s">
        <v>28</v>
      </c>
      <c r="G23">
        <v>90230</v>
      </c>
      <c r="H23">
        <v>1259000</v>
      </c>
      <c r="I23">
        <v>3</v>
      </c>
      <c r="J23">
        <v>1</v>
      </c>
      <c r="K23" t="s">
        <v>52</v>
      </c>
      <c r="L23">
        <v>1066</v>
      </c>
      <c r="M23">
        <v>5446</v>
      </c>
      <c r="N23">
        <v>1950</v>
      </c>
      <c r="O23">
        <v>39</v>
      </c>
      <c r="P23">
        <v>1181</v>
      </c>
      <c r="R23" t="s">
        <v>29</v>
      </c>
      <c r="S23" t="s">
        <v>124</v>
      </c>
      <c r="T23" t="s">
        <v>50</v>
      </c>
      <c r="U23" t="s">
        <v>125</v>
      </c>
      <c r="V23" t="s">
        <v>31</v>
      </c>
      <c r="W23" t="s">
        <v>32</v>
      </c>
      <c r="X23">
        <v>33.994877799999998</v>
      </c>
      <c r="Y23">
        <v>-118.3973007</v>
      </c>
      <c r="Z23">
        <f t="shared" ca="1" si="0"/>
        <v>0.15028278345564583</v>
      </c>
    </row>
    <row r="24" spans="1:26" x14ac:dyDescent="0.2">
      <c r="A24" t="s">
        <v>25</v>
      </c>
      <c r="C24" t="s">
        <v>33</v>
      </c>
      <c r="D24" t="s">
        <v>91</v>
      </c>
      <c r="E24" t="s">
        <v>27</v>
      </c>
      <c r="F24" t="s">
        <v>28</v>
      </c>
      <c r="G24">
        <v>90292</v>
      </c>
      <c r="H24">
        <v>1575000</v>
      </c>
      <c r="I24">
        <v>2</v>
      </c>
      <c r="J24">
        <v>2.5</v>
      </c>
      <c r="K24" t="s">
        <v>27</v>
      </c>
      <c r="L24">
        <v>1860</v>
      </c>
      <c r="M24">
        <v>122880</v>
      </c>
      <c r="N24">
        <v>1999</v>
      </c>
      <c r="O24">
        <v>16</v>
      </c>
      <c r="P24">
        <v>847</v>
      </c>
      <c r="Q24">
        <v>1730</v>
      </c>
      <c r="R24" t="s">
        <v>29</v>
      </c>
      <c r="S24" t="s">
        <v>92</v>
      </c>
      <c r="T24" t="s">
        <v>30</v>
      </c>
      <c r="U24" t="s">
        <v>93</v>
      </c>
      <c r="V24" t="s">
        <v>31</v>
      </c>
      <c r="W24" t="s">
        <v>32</v>
      </c>
      <c r="X24">
        <v>33.984652599999997</v>
      </c>
      <c r="Y24">
        <v>-118.4441621</v>
      </c>
      <c r="Z24">
        <f t="shared" ca="1" si="0"/>
        <v>0.3460927147926518</v>
      </c>
    </row>
    <row r="25" spans="1:26" x14ac:dyDescent="0.2">
      <c r="A25" t="s">
        <v>25</v>
      </c>
      <c r="C25" t="s">
        <v>26</v>
      </c>
      <c r="D25" t="s">
        <v>85</v>
      </c>
      <c r="E25" t="s">
        <v>49</v>
      </c>
      <c r="F25" t="s">
        <v>28</v>
      </c>
      <c r="G25">
        <v>90291</v>
      </c>
      <c r="H25">
        <v>1950000</v>
      </c>
      <c r="I25">
        <v>2</v>
      </c>
      <c r="J25">
        <v>2.5</v>
      </c>
      <c r="K25" t="s">
        <v>49</v>
      </c>
      <c r="L25">
        <v>1839</v>
      </c>
      <c r="M25">
        <v>10247</v>
      </c>
      <c r="N25">
        <v>1999</v>
      </c>
      <c r="O25">
        <v>14</v>
      </c>
      <c r="P25">
        <v>1060</v>
      </c>
      <c r="Q25">
        <v>540</v>
      </c>
      <c r="R25" t="s">
        <v>29</v>
      </c>
      <c r="S25" t="s">
        <v>86</v>
      </c>
      <c r="T25" t="s">
        <v>30</v>
      </c>
      <c r="U25" t="s">
        <v>87</v>
      </c>
      <c r="V25" t="s">
        <v>31</v>
      </c>
      <c r="W25" t="s">
        <v>32</v>
      </c>
      <c r="X25">
        <v>33.992380300000001</v>
      </c>
      <c r="Y25">
        <v>-118.46911830000001</v>
      </c>
      <c r="Z25">
        <f t="shared" ca="1" si="0"/>
        <v>0.73879917879445678</v>
      </c>
    </row>
    <row r="26" spans="1:26" x14ac:dyDescent="0.2">
      <c r="A26" t="s">
        <v>25</v>
      </c>
      <c r="C26" t="s">
        <v>33</v>
      </c>
      <c r="D26" t="s">
        <v>70</v>
      </c>
      <c r="E26" t="s">
        <v>40</v>
      </c>
      <c r="F26" t="s">
        <v>28</v>
      </c>
      <c r="G26">
        <v>90230</v>
      </c>
      <c r="H26">
        <v>614000</v>
      </c>
      <c r="I26">
        <v>2</v>
      </c>
      <c r="J26">
        <v>2</v>
      </c>
      <c r="K26" t="s">
        <v>40</v>
      </c>
      <c r="L26">
        <v>1347</v>
      </c>
      <c r="M26">
        <v>495075</v>
      </c>
      <c r="N26">
        <v>1970</v>
      </c>
      <c r="O26">
        <v>7</v>
      </c>
      <c r="P26">
        <v>456</v>
      </c>
      <c r="Q26">
        <v>670</v>
      </c>
      <c r="R26" t="s">
        <v>29</v>
      </c>
      <c r="S26" t="s">
        <v>71</v>
      </c>
      <c r="T26" t="s">
        <v>30</v>
      </c>
      <c r="U26" t="s">
        <v>72</v>
      </c>
      <c r="V26" t="s">
        <v>31</v>
      </c>
      <c r="W26" t="s">
        <v>32</v>
      </c>
      <c r="X26">
        <v>33.980637399999999</v>
      </c>
      <c r="Y26">
        <v>-118.38575419999999</v>
      </c>
      <c r="Z26">
        <f t="shared" ca="1" si="0"/>
        <v>0.38872517455627154</v>
      </c>
    </row>
    <row r="27" spans="1:26" x14ac:dyDescent="0.2">
      <c r="A27" t="s">
        <v>25</v>
      </c>
      <c r="C27" t="s">
        <v>54</v>
      </c>
      <c r="D27" t="s">
        <v>82</v>
      </c>
      <c r="E27" t="s">
        <v>34</v>
      </c>
      <c r="F27" t="s">
        <v>28</v>
      </c>
      <c r="G27">
        <v>90045</v>
      </c>
      <c r="H27">
        <v>1495000</v>
      </c>
      <c r="K27" t="s">
        <v>65</v>
      </c>
      <c r="M27">
        <v>12800</v>
      </c>
      <c r="O27">
        <v>12</v>
      </c>
      <c r="R27" t="s">
        <v>29</v>
      </c>
      <c r="S27" t="s">
        <v>83</v>
      </c>
      <c r="T27" t="s">
        <v>30</v>
      </c>
      <c r="U27" t="s">
        <v>84</v>
      </c>
      <c r="V27" t="s">
        <v>31</v>
      </c>
      <c r="W27" t="s">
        <v>32</v>
      </c>
      <c r="X27">
        <v>33.977596200000001</v>
      </c>
      <c r="Y27">
        <v>-118.395332</v>
      </c>
      <c r="Z27">
        <f t="shared" ca="1" si="0"/>
        <v>0.50726184129397167</v>
      </c>
    </row>
    <row r="28" spans="1:26" x14ac:dyDescent="0.2">
      <c r="A28" t="s">
        <v>25</v>
      </c>
      <c r="C28" t="s">
        <v>41</v>
      </c>
      <c r="D28" t="s">
        <v>88</v>
      </c>
      <c r="E28" t="s">
        <v>34</v>
      </c>
      <c r="F28" t="s">
        <v>28</v>
      </c>
      <c r="G28">
        <v>90045</v>
      </c>
      <c r="H28">
        <v>1250000</v>
      </c>
      <c r="I28">
        <v>3</v>
      </c>
      <c r="J28">
        <v>1</v>
      </c>
      <c r="K28" t="s">
        <v>65</v>
      </c>
      <c r="L28">
        <v>1211</v>
      </c>
      <c r="M28">
        <v>5698</v>
      </c>
      <c r="N28">
        <v>1947</v>
      </c>
      <c r="O28">
        <v>14</v>
      </c>
      <c r="P28">
        <v>1032</v>
      </c>
      <c r="Q28">
        <v>2</v>
      </c>
      <c r="R28" t="s">
        <v>29</v>
      </c>
      <c r="S28" t="s">
        <v>89</v>
      </c>
      <c r="T28" t="s">
        <v>30</v>
      </c>
      <c r="U28" t="s">
        <v>90</v>
      </c>
      <c r="V28" t="s">
        <v>31</v>
      </c>
      <c r="W28" t="s">
        <v>32</v>
      </c>
      <c r="X28">
        <v>33.965841099999999</v>
      </c>
      <c r="Y28">
        <v>-118.4047405</v>
      </c>
      <c r="Z28">
        <f t="shared" ca="1" si="0"/>
        <v>0.41406603353788007</v>
      </c>
    </row>
    <row r="29" spans="1:26" x14ac:dyDescent="0.2">
      <c r="A29" t="s">
        <v>25</v>
      </c>
      <c r="C29" t="s">
        <v>53</v>
      </c>
      <c r="D29" t="s">
        <v>142</v>
      </c>
      <c r="E29" t="s">
        <v>34</v>
      </c>
      <c r="F29" t="s">
        <v>28</v>
      </c>
      <c r="G29">
        <v>90045</v>
      </c>
      <c r="H29">
        <v>6000000</v>
      </c>
      <c r="I29">
        <v>19</v>
      </c>
      <c r="J29">
        <v>19</v>
      </c>
      <c r="K29" t="s">
        <v>69</v>
      </c>
      <c r="L29">
        <v>13259</v>
      </c>
      <c r="M29">
        <v>24308</v>
      </c>
      <c r="N29">
        <v>1952</v>
      </c>
      <c r="O29">
        <v>923</v>
      </c>
      <c r="P29">
        <v>453</v>
      </c>
      <c r="R29" t="s">
        <v>29</v>
      </c>
      <c r="S29" t="s">
        <v>143</v>
      </c>
      <c r="T29" t="s">
        <v>50</v>
      </c>
      <c r="U29" t="s">
        <v>144</v>
      </c>
      <c r="V29" t="s">
        <v>31</v>
      </c>
      <c r="W29" t="s">
        <v>32</v>
      </c>
      <c r="X29">
        <v>33.974017699999997</v>
      </c>
      <c r="Y29">
        <v>-118.3757949</v>
      </c>
      <c r="Z29">
        <f t="shared" ca="1" si="0"/>
        <v>0.43829439142990423</v>
      </c>
    </row>
    <row r="30" spans="1:26" x14ac:dyDescent="0.2">
      <c r="A30" t="s">
        <v>25</v>
      </c>
      <c r="C30" t="s">
        <v>41</v>
      </c>
      <c r="D30" t="s">
        <v>79</v>
      </c>
      <c r="E30" t="s">
        <v>51</v>
      </c>
      <c r="F30" t="s">
        <v>28</v>
      </c>
      <c r="G30">
        <v>90293</v>
      </c>
      <c r="H30">
        <v>1700000</v>
      </c>
      <c r="I30">
        <v>3</v>
      </c>
      <c r="J30">
        <v>2</v>
      </c>
      <c r="K30" t="s">
        <v>51</v>
      </c>
      <c r="L30">
        <v>1880</v>
      </c>
      <c r="M30">
        <v>5961</v>
      </c>
      <c r="N30">
        <v>1959</v>
      </c>
      <c r="O30">
        <v>12</v>
      </c>
      <c r="P30">
        <v>904</v>
      </c>
      <c r="R30" t="s">
        <v>29</v>
      </c>
      <c r="S30" t="s">
        <v>80</v>
      </c>
      <c r="T30" t="s">
        <v>30</v>
      </c>
      <c r="U30" t="s">
        <v>81</v>
      </c>
      <c r="V30" t="s">
        <v>31</v>
      </c>
      <c r="W30" t="s">
        <v>32</v>
      </c>
      <c r="X30">
        <v>33.9579898</v>
      </c>
      <c r="Y30">
        <v>-118.4422096</v>
      </c>
      <c r="Z30">
        <f t="shared" ca="1" si="0"/>
        <v>0.47707084283536594</v>
      </c>
    </row>
  </sheetData>
  <sortState xmlns:xlrd2="http://schemas.microsoft.com/office/spreadsheetml/2017/richdata2" ref="A2:Z30">
    <sortCondition ref="Z2:Z3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zoomScale="60" zoomScaleNormal="60" workbookViewId="0">
      <pane xSplit="1" ySplit="1" topLeftCell="B2" activePane="bottomRight" state="frozen"/>
      <selection pane="topRight" activeCell="B1" sqref="B1"/>
      <selection pane="bottomLeft" activeCell="A2" sqref="A2"/>
      <selection pane="bottomRight" activeCell="D24" sqref="D24"/>
    </sheetView>
  </sheetViews>
  <sheetFormatPr baseColWidth="10" defaultColWidth="9.1640625" defaultRowHeight="15" x14ac:dyDescent="0.2"/>
  <cols>
    <col min="1" max="1" width="32.33203125" style="3" bestFit="1" customWidth="1"/>
    <col min="2" max="2" width="17.1640625" style="3" customWidth="1"/>
    <col min="3" max="3" width="47.1640625" style="3" bestFit="1" customWidth="1"/>
    <col min="4" max="4" width="54.5" style="3" bestFit="1" customWidth="1"/>
    <col min="5" max="5" width="9.1640625" style="3"/>
    <col min="6" max="6" width="49.5" style="4" customWidth="1"/>
    <col min="7" max="16384" width="9.1640625" style="3"/>
  </cols>
  <sheetData>
    <row r="1" spans="1:6" x14ac:dyDescent="0.2">
      <c r="A1" s="1" t="s">
        <v>145</v>
      </c>
      <c r="B1" s="1" t="s">
        <v>146</v>
      </c>
      <c r="C1" s="1" t="s">
        <v>147</v>
      </c>
      <c r="D1" s="2" t="s">
        <v>148</v>
      </c>
    </row>
    <row r="2" spans="1:6" s="10" customFormat="1" ht="64" x14ac:dyDescent="0.2">
      <c r="A2" s="5" t="s">
        <v>2</v>
      </c>
      <c r="B2" s="6" t="s">
        <v>149</v>
      </c>
      <c r="C2" s="6" t="s">
        <v>150</v>
      </c>
      <c r="D2" s="7" t="s">
        <v>198</v>
      </c>
      <c r="E2" s="8" t="s">
        <v>151</v>
      </c>
      <c r="F2" s="9" t="s">
        <v>185</v>
      </c>
    </row>
    <row r="3" spans="1:6" s="10" customFormat="1" ht="48" x14ac:dyDescent="0.2">
      <c r="A3" s="11" t="s">
        <v>3</v>
      </c>
      <c r="B3" s="12" t="s">
        <v>149</v>
      </c>
      <c r="C3" s="12" t="s">
        <v>152</v>
      </c>
      <c r="D3" s="13" t="s">
        <v>153</v>
      </c>
      <c r="F3" s="9"/>
    </row>
    <row r="4" spans="1:6" s="10" customFormat="1" ht="16" x14ac:dyDescent="0.2">
      <c r="A4" s="5" t="s">
        <v>4</v>
      </c>
      <c r="B4" s="6" t="s">
        <v>149</v>
      </c>
      <c r="C4" s="6" t="s">
        <v>154</v>
      </c>
      <c r="D4" s="7" t="s">
        <v>155</v>
      </c>
      <c r="F4" s="14"/>
    </row>
    <row r="5" spans="1:6" s="10" customFormat="1" ht="32" x14ac:dyDescent="0.2">
      <c r="A5" s="11" t="s">
        <v>5</v>
      </c>
      <c r="B5" s="12" t="s">
        <v>149</v>
      </c>
      <c r="C5" s="12" t="s">
        <v>156</v>
      </c>
      <c r="D5" s="13" t="s">
        <v>157</v>
      </c>
      <c r="F5" s="14"/>
    </row>
    <row r="6" spans="1:6" s="10" customFormat="1" ht="64" x14ac:dyDescent="0.2">
      <c r="A6" s="5" t="s">
        <v>158</v>
      </c>
      <c r="B6" s="6" t="s">
        <v>149</v>
      </c>
      <c r="C6" s="6" t="s">
        <v>159</v>
      </c>
      <c r="D6" s="7" t="s">
        <v>160</v>
      </c>
      <c r="E6" s="8" t="s">
        <v>151</v>
      </c>
      <c r="F6" s="9" t="s">
        <v>186</v>
      </c>
    </row>
    <row r="7" spans="1:6" s="10" customFormat="1" ht="80" x14ac:dyDescent="0.2">
      <c r="A7" s="11" t="s">
        <v>7</v>
      </c>
      <c r="B7" s="12" t="s">
        <v>161</v>
      </c>
      <c r="C7" s="12" t="s">
        <v>162</v>
      </c>
      <c r="D7" s="13" t="s">
        <v>163</v>
      </c>
      <c r="E7" s="8" t="s">
        <v>151</v>
      </c>
      <c r="F7" s="9" t="s">
        <v>164</v>
      </c>
    </row>
    <row r="8" spans="1:6" s="10" customFormat="1" ht="32" x14ac:dyDescent="0.2">
      <c r="A8" s="5" t="s">
        <v>8</v>
      </c>
      <c r="B8" s="6" t="s">
        <v>165</v>
      </c>
      <c r="C8" s="6" t="s">
        <v>166</v>
      </c>
      <c r="D8" s="7" t="s">
        <v>167</v>
      </c>
      <c r="E8" s="8" t="s">
        <v>151</v>
      </c>
      <c r="F8" s="9" t="s">
        <v>168</v>
      </c>
    </row>
    <row r="9" spans="1:6" s="10" customFormat="1" ht="32" x14ac:dyDescent="0.2">
      <c r="A9" s="11" t="s">
        <v>9</v>
      </c>
      <c r="B9" s="12" t="s">
        <v>161</v>
      </c>
      <c r="C9" s="12" t="s">
        <v>169</v>
      </c>
      <c r="D9" s="13" t="s">
        <v>167</v>
      </c>
      <c r="E9" s="8" t="s">
        <v>151</v>
      </c>
      <c r="F9" s="9" t="s">
        <v>168</v>
      </c>
    </row>
    <row r="10" spans="1:6" s="10" customFormat="1" ht="80" x14ac:dyDescent="0.2">
      <c r="A10" s="5" t="s">
        <v>10</v>
      </c>
      <c r="B10" s="6" t="s">
        <v>149</v>
      </c>
      <c r="C10" s="6" t="s">
        <v>170</v>
      </c>
      <c r="D10" s="7" t="s">
        <v>187</v>
      </c>
      <c r="E10" s="8" t="s">
        <v>151</v>
      </c>
      <c r="F10" s="9" t="s">
        <v>171</v>
      </c>
    </row>
    <row r="11" spans="1:6" s="10" customFormat="1" ht="64" x14ac:dyDescent="0.2">
      <c r="A11" s="11" t="s">
        <v>11</v>
      </c>
      <c r="B11" s="12" t="s">
        <v>165</v>
      </c>
      <c r="C11" s="12" t="s">
        <v>172</v>
      </c>
      <c r="D11" s="13" t="s">
        <v>173</v>
      </c>
      <c r="E11" s="8" t="s">
        <v>151</v>
      </c>
      <c r="F11" s="52" t="s">
        <v>196</v>
      </c>
    </row>
    <row r="12" spans="1:6" s="10" customFormat="1" ht="64" x14ac:dyDescent="0.2">
      <c r="A12" s="5" t="s">
        <v>12</v>
      </c>
      <c r="B12" s="6" t="s">
        <v>165</v>
      </c>
      <c r="C12" s="6" t="s">
        <v>174</v>
      </c>
      <c r="D12" s="7" t="s">
        <v>195</v>
      </c>
      <c r="E12" s="8" t="s">
        <v>151</v>
      </c>
      <c r="F12" s="52"/>
    </row>
    <row r="13" spans="1:6" s="10" customFormat="1" ht="32" x14ac:dyDescent="0.2">
      <c r="A13" s="11" t="s">
        <v>13</v>
      </c>
      <c r="B13" s="12" t="s">
        <v>165</v>
      </c>
      <c r="C13" s="12" t="s">
        <v>175</v>
      </c>
      <c r="D13" s="13" t="s">
        <v>201</v>
      </c>
      <c r="F13" s="14"/>
    </row>
    <row r="14" spans="1:6" s="10" customFormat="1" ht="48" x14ac:dyDescent="0.2">
      <c r="A14" s="5" t="s">
        <v>14</v>
      </c>
      <c r="B14" s="6" t="s">
        <v>165</v>
      </c>
      <c r="C14" s="6" t="s">
        <v>176</v>
      </c>
      <c r="D14" s="7" t="s">
        <v>177</v>
      </c>
      <c r="F14" s="14"/>
    </row>
    <row r="15" spans="1:6" s="10" customFormat="1" ht="96" x14ac:dyDescent="0.2">
      <c r="A15" s="11" t="s">
        <v>15</v>
      </c>
      <c r="B15" s="12" t="s">
        <v>161</v>
      </c>
      <c r="C15" s="12" t="s">
        <v>178</v>
      </c>
      <c r="D15" s="13" t="s">
        <v>179</v>
      </c>
      <c r="F15" s="14"/>
    </row>
    <row r="16" spans="1:6" s="10" customFormat="1" ht="32" x14ac:dyDescent="0.2">
      <c r="A16" s="5" t="s">
        <v>16</v>
      </c>
      <c r="B16" s="6" t="s">
        <v>161</v>
      </c>
      <c r="C16" s="6" t="s">
        <v>180</v>
      </c>
      <c r="D16" s="7" t="s">
        <v>188</v>
      </c>
      <c r="F16" s="14"/>
    </row>
    <row r="17" spans="1:6" s="10" customFormat="1" ht="32" x14ac:dyDescent="0.2">
      <c r="A17" s="11" t="s">
        <v>23</v>
      </c>
      <c r="B17" s="12" t="s">
        <v>161</v>
      </c>
      <c r="C17" s="12" t="s">
        <v>181</v>
      </c>
      <c r="D17" s="13" t="s">
        <v>182</v>
      </c>
      <c r="F17" s="14"/>
    </row>
    <row r="18" spans="1:6" s="10" customFormat="1" ht="32" x14ac:dyDescent="0.2">
      <c r="A18" s="15" t="s">
        <v>24</v>
      </c>
      <c r="B18" s="16" t="s">
        <v>161</v>
      </c>
      <c r="C18" s="16" t="s">
        <v>183</v>
      </c>
      <c r="D18" s="17" t="s">
        <v>184</v>
      </c>
      <c r="F18" s="14"/>
    </row>
  </sheetData>
  <mergeCells count="1">
    <mergeCell ref="F11:F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1"/>
  <sheetViews>
    <sheetView zoomScaleNormal="100" workbookViewId="0">
      <selection sqref="A1:R57"/>
    </sheetView>
  </sheetViews>
  <sheetFormatPr baseColWidth="10" defaultColWidth="8.83203125" defaultRowHeight="15" x14ac:dyDescent="0.2"/>
  <cols>
    <col min="1" max="18" width="27.5" customWidth="1"/>
    <col min="21" max="21" width="16.33203125" customWidth="1"/>
  </cols>
  <sheetData>
    <row r="1" spans="1:21" x14ac:dyDescent="0.2">
      <c r="A1" t="s">
        <v>2</v>
      </c>
      <c r="B1" t="s">
        <v>3</v>
      </c>
      <c r="C1" t="s">
        <v>4</v>
      </c>
      <c r="D1" t="s">
        <v>5</v>
      </c>
      <c r="E1" t="s">
        <v>205</v>
      </c>
      <c r="F1" t="s">
        <v>7</v>
      </c>
      <c r="G1" t="s">
        <v>8</v>
      </c>
      <c r="H1" t="s">
        <v>9</v>
      </c>
      <c r="I1" t="s">
        <v>10</v>
      </c>
      <c r="J1" t="s">
        <v>11</v>
      </c>
      <c r="K1" t="s">
        <v>12</v>
      </c>
      <c r="L1" t="s">
        <v>13</v>
      </c>
      <c r="M1" t="s">
        <v>14</v>
      </c>
      <c r="N1" t="s">
        <v>15</v>
      </c>
      <c r="O1" t="s">
        <v>16</v>
      </c>
      <c r="P1" t="s">
        <v>17</v>
      </c>
      <c r="Q1" t="s">
        <v>23</v>
      </c>
      <c r="R1" t="s">
        <v>24</v>
      </c>
      <c r="U1" t="s">
        <v>974</v>
      </c>
    </row>
    <row r="2" spans="1:21" x14ac:dyDescent="0.2">
      <c r="A2" t="s">
        <v>41</v>
      </c>
      <c r="B2" t="s">
        <v>206</v>
      </c>
      <c r="C2" t="s">
        <v>34</v>
      </c>
      <c r="D2" t="s">
        <v>28</v>
      </c>
      <c r="E2">
        <v>90045</v>
      </c>
      <c r="F2">
        <v>1475000</v>
      </c>
      <c r="G2">
        <v>3</v>
      </c>
      <c r="H2">
        <v>2</v>
      </c>
      <c r="I2" t="s">
        <v>69</v>
      </c>
      <c r="J2">
        <v>1779</v>
      </c>
      <c r="K2">
        <v>5708</v>
      </c>
      <c r="L2">
        <v>1942</v>
      </c>
      <c r="M2">
        <v>2</v>
      </c>
      <c r="N2">
        <v>829</v>
      </c>
      <c r="P2" t="s">
        <v>29</v>
      </c>
      <c r="Q2">
        <v>33.956613500000003</v>
      </c>
      <c r="R2">
        <v>-118.3873273</v>
      </c>
      <c r="U2">
        <f>LEN(E2)</f>
        <v>5</v>
      </c>
    </row>
    <row r="3" spans="1:21" x14ac:dyDescent="0.2">
      <c r="A3" t="s">
        <v>41</v>
      </c>
      <c r="B3" t="s">
        <v>207</v>
      </c>
      <c r="C3" t="s">
        <v>34</v>
      </c>
      <c r="D3" t="s">
        <v>28</v>
      </c>
      <c r="E3">
        <v>90045</v>
      </c>
      <c r="F3">
        <v>1300000</v>
      </c>
      <c r="G3">
        <v>4</v>
      </c>
      <c r="H3">
        <v>2</v>
      </c>
      <c r="I3" t="s">
        <v>69</v>
      </c>
      <c r="J3">
        <v>1363</v>
      </c>
      <c r="K3">
        <v>6084</v>
      </c>
      <c r="L3">
        <v>1944</v>
      </c>
      <c r="M3">
        <v>3</v>
      </c>
      <c r="N3">
        <v>954</v>
      </c>
      <c r="P3" t="s">
        <v>29</v>
      </c>
      <c r="Q3">
        <v>33.964416399999998</v>
      </c>
      <c r="R3">
        <v>-118.4022865</v>
      </c>
      <c r="U3">
        <f t="shared" ref="U3:U56" si="0">LEN(E3)</f>
        <v>5</v>
      </c>
    </row>
    <row r="4" spans="1:21" x14ac:dyDescent="0.2">
      <c r="A4" t="s">
        <v>41</v>
      </c>
      <c r="B4" t="s">
        <v>208</v>
      </c>
      <c r="C4" t="s">
        <v>34</v>
      </c>
      <c r="D4" t="s">
        <v>28</v>
      </c>
      <c r="E4">
        <v>90045</v>
      </c>
      <c r="F4">
        <v>1295000</v>
      </c>
      <c r="G4">
        <v>3</v>
      </c>
      <c r="H4">
        <v>1</v>
      </c>
      <c r="I4" t="s">
        <v>65</v>
      </c>
      <c r="J4">
        <v>1233</v>
      </c>
      <c r="K4">
        <v>5786</v>
      </c>
      <c r="L4">
        <v>1948</v>
      </c>
      <c r="M4">
        <v>3</v>
      </c>
      <c r="N4">
        <v>1050</v>
      </c>
      <c r="O4">
        <v>2</v>
      </c>
      <c r="P4" t="s">
        <v>29</v>
      </c>
      <c r="Q4">
        <v>33.969429900000002</v>
      </c>
      <c r="R4">
        <v>-118.4075777</v>
      </c>
      <c r="U4">
        <f t="shared" si="0"/>
        <v>5</v>
      </c>
    </row>
    <row r="5" spans="1:21" x14ac:dyDescent="0.2">
      <c r="A5" t="s">
        <v>41</v>
      </c>
      <c r="B5" t="s">
        <v>209</v>
      </c>
      <c r="C5" t="s">
        <v>34</v>
      </c>
      <c r="D5" t="s">
        <v>28</v>
      </c>
      <c r="E5">
        <v>90045</v>
      </c>
      <c r="F5">
        <v>1575000</v>
      </c>
      <c r="G5">
        <v>3</v>
      </c>
      <c r="H5">
        <v>3</v>
      </c>
      <c r="I5" t="s">
        <v>65</v>
      </c>
      <c r="J5">
        <v>1910</v>
      </c>
      <c r="K5">
        <v>5502</v>
      </c>
      <c r="L5">
        <v>1950</v>
      </c>
      <c r="M5">
        <v>3</v>
      </c>
      <c r="N5">
        <v>825</v>
      </c>
      <c r="P5" t="s">
        <v>29</v>
      </c>
      <c r="Q5">
        <v>33.967658800000002</v>
      </c>
      <c r="R5">
        <v>-118.374928</v>
      </c>
      <c r="U5">
        <f t="shared" si="0"/>
        <v>5</v>
      </c>
    </row>
    <row r="6" spans="1:21" x14ac:dyDescent="0.2">
      <c r="A6" t="s">
        <v>41</v>
      </c>
      <c r="B6" t="s">
        <v>210</v>
      </c>
      <c r="C6" t="s">
        <v>34</v>
      </c>
      <c r="D6" t="s">
        <v>28</v>
      </c>
      <c r="E6">
        <v>90045</v>
      </c>
      <c r="F6">
        <v>1899000</v>
      </c>
      <c r="G6">
        <v>4</v>
      </c>
      <c r="H6">
        <v>3</v>
      </c>
      <c r="I6" t="s">
        <v>65</v>
      </c>
      <c r="J6">
        <v>2548</v>
      </c>
      <c r="K6">
        <v>8044</v>
      </c>
      <c r="L6">
        <v>1950</v>
      </c>
      <c r="M6">
        <v>4</v>
      </c>
      <c r="N6">
        <v>745</v>
      </c>
      <c r="O6">
        <v>2</v>
      </c>
      <c r="P6" t="s">
        <v>29</v>
      </c>
      <c r="Q6">
        <v>33.9703029</v>
      </c>
      <c r="R6">
        <v>-118.4047174</v>
      </c>
      <c r="U6">
        <f t="shared" si="0"/>
        <v>5</v>
      </c>
    </row>
    <row r="7" spans="1:21" x14ac:dyDescent="0.2">
      <c r="A7" t="s">
        <v>41</v>
      </c>
      <c r="B7" t="s">
        <v>211</v>
      </c>
      <c r="C7" t="s">
        <v>34</v>
      </c>
      <c r="D7" t="s">
        <v>28</v>
      </c>
      <c r="E7">
        <v>90045</v>
      </c>
      <c r="F7">
        <v>3695000</v>
      </c>
      <c r="G7">
        <v>6</v>
      </c>
      <c r="H7">
        <v>5.5</v>
      </c>
      <c r="I7" t="s">
        <v>69</v>
      </c>
      <c r="J7">
        <v>3934</v>
      </c>
      <c r="K7">
        <v>6116</v>
      </c>
      <c r="L7">
        <v>1947</v>
      </c>
      <c r="M7">
        <v>4</v>
      </c>
      <c r="N7">
        <v>939</v>
      </c>
      <c r="O7">
        <v>2</v>
      </c>
      <c r="P7" t="s">
        <v>29</v>
      </c>
      <c r="Q7">
        <v>33.967745999999998</v>
      </c>
      <c r="R7">
        <v>-118.4096716</v>
      </c>
      <c r="U7">
        <f t="shared" si="0"/>
        <v>5</v>
      </c>
    </row>
    <row r="8" spans="1:21" x14ac:dyDescent="0.2">
      <c r="A8" t="s">
        <v>41</v>
      </c>
      <c r="B8" t="s">
        <v>212</v>
      </c>
      <c r="C8" t="s">
        <v>34</v>
      </c>
      <c r="D8" t="s">
        <v>28</v>
      </c>
      <c r="E8">
        <v>90045</v>
      </c>
      <c r="F8">
        <v>1899000</v>
      </c>
      <c r="G8">
        <v>6</v>
      </c>
      <c r="H8">
        <v>3</v>
      </c>
      <c r="I8" t="s">
        <v>65</v>
      </c>
      <c r="J8">
        <v>3175</v>
      </c>
      <c r="K8">
        <v>5879</v>
      </c>
      <c r="L8">
        <v>1947</v>
      </c>
      <c r="M8">
        <v>6</v>
      </c>
      <c r="N8">
        <v>598</v>
      </c>
      <c r="P8" t="s">
        <v>29</v>
      </c>
      <c r="Q8">
        <v>33.971987599999999</v>
      </c>
      <c r="R8">
        <v>-118.3928276</v>
      </c>
      <c r="U8">
        <f t="shared" si="0"/>
        <v>5</v>
      </c>
    </row>
    <row r="9" spans="1:21" x14ac:dyDescent="0.2">
      <c r="A9" t="s">
        <v>41</v>
      </c>
      <c r="B9" t="s">
        <v>213</v>
      </c>
      <c r="C9" t="s">
        <v>34</v>
      </c>
      <c r="D9" t="s">
        <v>28</v>
      </c>
      <c r="E9">
        <v>90045</v>
      </c>
      <c r="F9">
        <v>1399000</v>
      </c>
      <c r="G9">
        <v>3</v>
      </c>
      <c r="H9">
        <v>2</v>
      </c>
      <c r="I9" t="s">
        <v>65</v>
      </c>
      <c r="J9">
        <v>1665</v>
      </c>
      <c r="K9">
        <v>6037</v>
      </c>
      <c r="L9">
        <v>1947</v>
      </c>
      <c r="M9">
        <v>10</v>
      </c>
      <c r="N9">
        <v>840</v>
      </c>
      <c r="P9" t="s">
        <v>29</v>
      </c>
      <c r="Q9">
        <v>33.963882400000003</v>
      </c>
      <c r="R9">
        <v>-118.38355540000001</v>
      </c>
      <c r="U9">
        <f t="shared" si="0"/>
        <v>5</v>
      </c>
    </row>
    <row r="10" spans="1:21" x14ac:dyDescent="0.2">
      <c r="A10" t="s">
        <v>41</v>
      </c>
      <c r="B10" t="s">
        <v>214</v>
      </c>
      <c r="C10" t="s">
        <v>34</v>
      </c>
      <c r="D10" t="s">
        <v>28</v>
      </c>
      <c r="E10">
        <v>90045</v>
      </c>
      <c r="F10">
        <v>3395000</v>
      </c>
      <c r="G10">
        <v>5</v>
      </c>
      <c r="H10">
        <v>4</v>
      </c>
      <c r="I10" t="s">
        <v>65</v>
      </c>
      <c r="J10">
        <v>4631</v>
      </c>
      <c r="K10">
        <v>5802</v>
      </c>
      <c r="L10">
        <v>2006</v>
      </c>
      <c r="M10">
        <v>10</v>
      </c>
      <c r="N10">
        <v>733</v>
      </c>
      <c r="O10">
        <v>360</v>
      </c>
      <c r="P10" t="s">
        <v>29</v>
      </c>
      <c r="Q10">
        <v>33.964980699999998</v>
      </c>
      <c r="R10">
        <v>-118.4299833</v>
      </c>
      <c r="U10">
        <f t="shared" si="0"/>
        <v>5</v>
      </c>
    </row>
    <row r="11" spans="1:21" x14ac:dyDescent="0.2">
      <c r="A11" t="s">
        <v>41</v>
      </c>
      <c r="B11" t="s">
        <v>215</v>
      </c>
      <c r="C11" t="s">
        <v>34</v>
      </c>
      <c r="D11" t="s">
        <v>28</v>
      </c>
      <c r="E11">
        <v>90045</v>
      </c>
      <c r="F11">
        <v>1429000</v>
      </c>
      <c r="G11">
        <v>4</v>
      </c>
      <c r="H11">
        <v>3</v>
      </c>
      <c r="I11" t="s">
        <v>69</v>
      </c>
      <c r="J11">
        <v>2205</v>
      </c>
      <c r="K11">
        <v>7372</v>
      </c>
      <c r="L11">
        <v>1956</v>
      </c>
      <c r="M11">
        <v>10</v>
      </c>
      <c r="N11">
        <v>648</v>
      </c>
      <c r="P11" t="s">
        <v>216</v>
      </c>
      <c r="Q11">
        <v>33.954728799999998</v>
      </c>
      <c r="R11">
        <v>-118.4275141</v>
      </c>
      <c r="U11">
        <f t="shared" si="0"/>
        <v>5</v>
      </c>
    </row>
    <row r="12" spans="1:21" x14ac:dyDescent="0.2">
      <c r="A12" t="s">
        <v>41</v>
      </c>
      <c r="B12" t="s">
        <v>217</v>
      </c>
      <c r="C12" t="s">
        <v>34</v>
      </c>
      <c r="D12" t="s">
        <v>28</v>
      </c>
      <c r="E12">
        <v>90045</v>
      </c>
      <c r="F12">
        <v>3995000</v>
      </c>
      <c r="G12">
        <v>5</v>
      </c>
      <c r="H12">
        <v>4</v>
      </c>
      <c r="I12" t="s">
        <v>65</v>
      </c>
      <c r="J12">
        <v>4505</v>
      </c>
      <c r="K12">
        <v>6149</v>
      </c>
      <c r="L12">
        <v>2006</v>
      </c>
      <c r="M12">
        <v>11</v>
      </c>
      <c r="N12">
        <v>887</v>
      </c>
      <c r="O12">
        <v>360</v>
      </c>
      <c r="P12" t="s">
        <v>29</v>
      </c>
      <c r="Q12">
        <v>33.9645625</v>
      </c>
      <c r="R12">
        <v>-118.4267938</v>
      </c>
      <c r="U12">
        <f t="shared" si="0"/>
        <v>5</v>
      </c>
    </row>
    <row r="13" spans="1:21" x14ac:dyDescent="0.2">
      <c r="A13" t="s">
        <v>41</v>
      </c>
      <c r="B13" t="s">
        <v>218</v>
      </c>
      <c r="C13" t="s">
        <v>34</v>
      </c>
      <c r="D13" t="s">
        <v>28</v>
      </c>
      <c r="E13">
        <v>90045</v>
      </c>
      <c r="F13">
        <v>3495000</v>
      </c>
      <c r="G13">
        <v>5</v>
      </c>
      <c r="H13">
        <v>5</v>
      </c>
      <c r="I13" t="s">
        <v>65</v>
      </c>
      <c r="J13">
        <v>4207</v>
      </c>
      <c r="K13">
        <v>8142</v>
      </c>
      <c r="L13">
        <v>2006</v>
      </c>
      <c r="M13">
        <v>12</v>
      </c>
      <c r="N13">
        <v>831</v>
      </c>
      <c r="O13">
        <v>360</v>
      </c>
      <c r="P13" t="s">
        <v>216</v>
      </c>
      <c r="Q13">
        <v>33.964004099999997</v>
      </c>
      <c r="R13">
        <v>-118.4282551</v>
      </c>
      <c r="U13">
        <f t="shared" si="0"/>
        <v>5</v>
      </c>
    </row>
    <row r="14" spans="1:21" x14ac:dyDescent="0.2">
      <c r="A14" t="s">
        <v>41</v>
      </c>
      <c r="B14" t="s">
        <v>219</v>
      </c>
      <c r="C14" t="s">
        <v>34</v>
      </c>
      <c r="D14" t="s">
        <v>28</v>
      </c>
      <c r="E14">
        <v>90045</v>
      </c>
      <c r="F14">
        <v>1599000</v>
      </c>
      <c r="G14">
        <v>4</v>
      </c>
      <c r="H14">
        <v>2</v>
      </c>
      <c r="I14" t="s">
        <v>69</v>
      </c>
      <c r="J14">
        <v>1696</v>
      </c>
      <c r="K14">
        <v>6007</v>
      </c>
      <c r="L14">
        <v>1941</v>
      </c>
      <c r="M14">
        <v>12</v>
      </c>
      <c r="N14">
        <v>943</v>
      </c>
      <c r="P14" t="s">
        <v>29</v>
      </c>
      <c r="Q14">
        <v>33.964900100000001</v>
      </c>
      <c r="R14">
        <v>-118.39417520000001</v>
      </c>
      <c r="U14">
        <f t="shared" si="0"/>
        <v>5</v>
      </c>
    </row>
    <row r="15" spans="1:21" x14ac:dyDescent="0.2">
      <c r="A15" t="s">
        <v>41</v>
      </c>
      <c r="B15" t="s">
        <v>220</v>
      </c>
      <c r="C15" t="s">
        <v>34</v>
      </c>
      <c r="D15" t="s">
        <v>28</v>
      </c>
      <c r="E15">
        <v>90045</v>
      </c>
      <c r="F15">
        <v>1695000</v>
      </c>
      <c r="G15">
        <v>3</v>
      </c>
      <c r="H15">
        <v>2</v>
      </c>
      <c r="I15" t="s">
        <v>65</v>
      </c>
      <c r="J15">
        <v>1551</v>
      </c>
      <c r="K15">
        <v>12142</v>
      </c>
      <c r="L15">
        <v>1950</v>
      </c>
      <c r="M15">
        <v>14</v>
      </c>
      <c r="N15">
        <v>1093</v>
      </c>
      <c r="P15" t="s">
        <v>29</v>
      </c>
      <c r="Q15">
        <v>33.9730147</v>
      </c>
      <c r="R15">
        <v>-118.3816885</v>
      </c>
      <c r="U15">
        <f t="shared" si="0"/>
        <v>5</v>
      </c>
    </row>
    <row r="16" spans="1:21" x14ac:dyDescent="0.2">
      <c r="A16" t="s">
        <v>41</v>
      </c>
      <c r="B16" t="s">
        <v>221</v>
      </c>
      <c r="C16" t="s">
        <v>34</v>
      </c>
      <c r="D16" t="s">
        <v>28</v>
      </c>
      <c r="E16">
        <v>90045</v>
      </c>
      <c r="F16">
        <v>3895000</v>
      </c>
      <c r="G16">
        <v>4</v>
      </c>
      <c r="H16">
        <v>4</v>
      </c>
      <c r="I16" t="s">
        <v>65</v>
      </c>
      <c r="J16">
        <v>3460</v>
      </c>
      <c r="K16">
        <v>6344</v>
      </c>
      <c r="L16">
        <v>2001</v>
      </c>
      <c r="M16">
        <v>17</v>
      </c>
      <c r="N16">
        <v>1126</v>
      </c>
      <c r="O16">
        <v>2</v>
      </c>
      <c r="P16" t="s">
        <v>216</v>
      </c>
      <c r="Q16">
        <v>33.976367400000001</v>
      </c>
      <c r="R16">
        <v>-118.4030295</v>
      </c>
      <c r="U16">
        <f t="shared" si="0"/>
        <v>5</v>
      </c>
    </row>
    <row r="17" spans="1:21" x14ac:dyDescent="0.2">
      <c r="A17" t="s">
        <v>41</v>
      </c>
      <c r="B17" t="s">
        <v>222</v>
      </c>
      <c r="C17" t="s">
        <v>34</v>
      </c>
      <c r="D17" t="s">
        <v>28</v>
      </c>
      <c r="E17">
        <v>90045</v>
      </c>
      <c r="F17">
        <v>1275000</v>
      </c>
      <c r="G17">
        <v>3</v>
      </c>
      <c r="H17">
        <v>2</v>
      </c>
      <c r="I17" t="s">
        <v>65</v>
      </c>
      <c r="J17">
        <v>1225</v>
      </c>
      <c r="K17">
        <v>5999</v>
      </c>
      <c r="L17">
        <v>1944</v>
      </c>
      <c r="M17">
        <v>17</v>
      </c>
      <c r="N17">
        <v>1041</v>
      </c>
      <c r="P17" t="s">
        <v>29</v>
      </c>
      <c r="Q17">
        <v>33.969131599999997</v>
      </c>
      <c r="R17">
        <v>-118.3940657</v>
      </c>
      <c r="U17">
        <f t="shared" si="0"/>
        <v>5</v>
      </c>
    </row>
    <row r="18" spans="1:21" x14ac:dyDescent="0.2">
      <c r="A18" t="s">
        <v>41</v>
      </c>
      <c r="B18" t="s">
        <v>223</v>
      </c>
      <c r="C18" t="s">
        <v>65</v>
      </c>
      <c r="D18" t="s">
        <v>28</v>
      </c>
      <c r="E18">
        <v>90045</v>
      </c>
      <c r="F18">
        <v>2350000</v>
      </c>
      <c r="G18">
        <v>4</v>
      </c>
      <c r="H18">
        <v>2</v>
      </c>
      <c r="I18" t="s">
        <v>65</v>
      </c>
      <c r="J18">
        <v>2171</v>
      </c>
      <c r="K18">
        <v>7244</v>
      </c>
      <c r="L18">
        <v>1951</v>
      </c>
      <c r="M18">
        <v>17</v>
      </c>
      <c r="N18">
        <v>1082</v>
      </c>
      <c r="O18">
        <v>3</v>
      </c>
      <c r="P18" t="s">
        <v>29</v>
      </c>
      <c r="Q18">
        <v>33.968572500000001</v>
      </c>
      <c r="R18">
        <v>-118.3991767</v>
      </c>
      <c r="U18">
        <f t="shared" si="0"/>
        <v>5</v>
      </c>
    </row>
    <row r="19" spans="1:21" x14ac:dyDescent="0.2">
      <c r="A19" t="s">
        <v>41</v>
      </c>
      <c r="B19" t="s">
        <v>203</v>
      </c>
      <c r="C19" t="s">
        <v>51</v>
      </c>
      <c r="D19" t="s">
        <v>28</v>
      </c>
      <c r="E19">
        <v>90293</v>
      </c>
      <c r="F19">
        <v>3750000</v>
      </c>
      <c r="G19">
        <v>4</v>
      </c>
      <c r="H19">
        <v>4</v>
      </c>
      <c r="I19" t="s">
        <v>51</v>
      </c>
      <c r="J19">
        <v>5115</v>
      </c>
      <c r="K19">
        <v>5212</v>
      </c>
      <c r="L19">
        <v>2007</v>
      </c>
      <c r="M19">
        <v>17</v>
      </c>
      <c r="N19">
        <v>733</v>
      </c>
      <c r="P19" t="s">
        <v>29</v>
      </c>
      <c r="Q19">
        <v>33.9648562</v>
      </c>
      <c r="R19">
        <v>-118.4338024</v>
      </c>
      <c r="U19">
        <f t="shared" si="0"/>
        <v>5</v>
      </c>
    </row>
    <row r="20" spans="1:21" x14ac:dyDescent="0.2">
      <c r="A20" t="s">
        <v>41</v>
      </c>
      <c r="B20" t="s">
        <v>224</v>
      </c>
      <c r="C20" t="s">
        <v>34</v>
      </c>
      <c r="D20" t="s">
        <v>28</v>
      </c>
      <c r="E20">
        <v>90045</v>
      </c>
      <c r="F20">
        <v>1275000</v>
      </c>
      <c r="G20">
        <v>2</v>
      </c>
      <c r="H20">
        <v>1</v>
      </c>
      <c r="I20" t="s">
        <v>65</v>
      </c>
      <c r="J20">
        <v>1221</v>
      </c>
      <c r="K20">
        <v>6462</v>
      </c>
      <c r="L20">
        <v>1942</v>
      </c>
      <c r="M20">
        <v>17</v>
      </c>
      <c r="N20">
        <v>1044</v>
      </c>
      <c r="P20" t="s">
        <v>29</v>
      </c>
      <c r="Q20">
        <v>33.965631000000002</v>
      </c>
      <c r="R20">
        <v>-118.39126229999999</v>
      </c>
      <c r="U20">
        <f t="shared" si="0"/>
        <v>5</v>
      </c>
    </row>
    <row r="21" spans="1:21" x14ac:dyDescent="0.2">
      <c r="A21" t="s">
        <v>41</v>
      </c>
      <c r="B21" t="s">
        <v>225</v>
      </c>
      <c r="C21" t="s">
        <v>34</v>
      </c>
      <c r="D21" t="s">
        <v>28</v>
      </c>
      <c r="E21">
        <v>90045</v>
      </c>
      <c r="F21">
        <v>2895000</v>
      </c>
      <c r="G21">
        <v>6</v>
      </c>
      <c r="H21">
        <v>4.5</v>
      </c>
      <c r="I21" t="s">
        <v>65</v>
      </c>
      <c r="J21">
        <v>3075</v>
      </c>
      <c r="K21">
        <v>6731</v>
      </c>
      <c r="L21">
        <v>1943</v>
      </c>
      <c r="M21">
        <v>18</v>
      </c>
      <c r="N21">
        <v>941</v>
      </c>
      <c r="P21" t="s">
        <v>29</v>
      </c>
      <c r="Q21">
        <v>33.963174799999997</v>
      </c>
      <c r="R21">
        <v>-118.38997670000001</v>
      </c>
      <c r="U21">
        <f t="shared" si="0"/>
        <v>5</v>
      </c>
    </row>
    <row r="22" spans="1:21" x14ac:dyDescent="0.2">
      <c r="A22" t="s">
        <v>41</v>
      </c>
      <c r="B22" t="s">
        <v>226</v>
      </c>
      <c r="C22" t="s">
        <v>34</v>
      </c>
      <c r="D22" t="s">
        <v>28</v>
      </c>
      <c r="E22">
        <v>90045</v>
      </c>
      <c r="F22">
        <v>2399000</v>
      </c>
      <c r="G22">
        <v>4</v>
      </c>
      <c r="H22">
        <v>2.5</v>
      </c>
      <c r="I22" t="s">
        <v>65</v>
      </c>
      <c r="J22">
        <v>2216</v>
      </c>
      <c r="K22">
        <v>6031</v>
      </c>
      <c r="L22">
        <v>1950</v>
      </c>
      <c r="M22">
        <v>20</v>
      </c>
      <c r="N22">
        <v>1083</v>
      </c>
      <c r="O22">
        <v>2</v>
      </c>
      <c r="P22" t="s">
        <v>29</v>
      </c>
      <c r="Q22">
        <v>33.974321799999998</v>
      </c>
      <c r="R22">
        <v>-118.406638</v>
      </c>
      <c r="U22">
        <f t="shared" si="0"/>
        <v>5</v>
      </c>
    </row>
    <row r="23" spans="1:21" x14ac:dyDescent="0.2">
      <c r="A23" t="s">
        <v>41</v>
      </c>
      <c r="B23" t="s">
        <v>227</v>
      </c>
      <c r="C23" t="s">
        <v>34</v>
      </c>
      <c r="D23" t="s">
        <v>28</v>
      </c>
      <c r="E23">
        <v>90045</v>
      </c>
      <c r="F23">
        <v>3895000</v>
      </c>
      <c r="G23">
        <v>4</v>
      </c>
      <c r="H23">
        <v>4.5</v>
      </c>
      <c r="I23" t="s">
        <v>65</v>
      </c>
      <c r="J23">
        <v>2890</v>
      </c>
      <c r="K23">
        <v>6001</v>
      </c>
      <c r="L23">
        <v>1948</v>
      </c>
      <c r="M23">
        <v>20</v>
      </c>
      <c r="N23">
        <v>1348</v>
      </c>
      <c r="P23" t="s">
        <v>29</v>
      </c>
      <c r="Q23">
        <v>33.968472599999998</v>
      </c>
      <c r="R23">
        <v>-118.4112421</v>
      </c>
      <c r="U23">
        <f t="shared" si="0"/>
        <v>5</v>
      </c>
    </row>
    <row r="24" spans="1:21" x14ac:dyDescent="0.2">
      <c r="A24" t="s">
        <v>41</v>
      </c>
      <c r="B24" t="s">
        <v>228</v>
      </c>
      <c r="C24" t="s">
        <v>34</v>
      </c>
      <c r="D24" t="s">
        <v>28</v>
      </c>
      <c r="E24">
        <v>90045</v>
      </c>
      <c r="F24">
        <v>2749000</v>
      </c>
      <c r="G24">
        <v>6</v>
      </c>
      <c r="H24">
        <v>4</v>
      </c>
      <c r="I24" t="s">
        <v>65</v>
      </c>
      <c r="J24">
        <v>4108</v>
      </c>
      <c r="K24">
        <v>6971</v>
      </c>
      <c r="L24">
        <v>1949</v>
      </c>
      <c r="M24">
        <v>22</v>
      </c>
      <c r="N24">
        <v>669</v>
      </c>
      <c r="P24" t="s">
        <v>216</v>
      </c>
      <c r="Q24">
        <v>33.970784600000002</v>
      </c>
      <c r="R24">
        <v>-118.3840158</v>
      </c>
      <c r="U24">
        <f t="shared" si="0"/>
        <v>5</v>
      </c>
    </row>
    <row r="25" spans="1:21" x14ac:dyDescent="0.2">
      <c r="A25" t="s">
        <v>41</v>
      </c>
      <c r="B25" t="s">
        <v>229</v>
      </c>
      <c r="C25" t="s">
        <v>34</v>
      </c>
      <c r="D25" t="s">
        <v>28</v>
      </c>
      <c r="E25">
        <v>90045</v>
      </c>
      <c r="F25">
        <v>1949000</v>
      </c>
      <c r="G25">
        <v>4</v>
      </c>
      <c r="H25">
        <v>3</v>
      </c>
      <c r="I25" t="s">
        <v>65</v>
      </c>
      <c r="J25">
        <v>2072</v>
      </c>
      <c r="K25">
        <v>6653</v>
      </c>
      <c r="L25">
        <v>1950</v>
      </c>
      <c r="M25">
        <v>23</v>
      </c>
      <c r="N25">
        <v>941</v>
      </c>
      <c r="O25">
        <v>2</v>
      </c>
      <c r="P25" t="s">
        <v>29</v>
      </c>
      <c r="Q25">
        <v>33.9602036</v>
      </c>
      <c r="R25">
        <v>-118.39782510000001</v>
      </c>
      <c r="U25">
        <f t="shared" si="0"/>
        <v>5</v>
      </c>
    </row>
    <row r="26" spans="1:21" x14ac:dyDescent="0.2">
      <c r="A26" t="s">
        <v>41</v>
      </c>
      <c r="B26" t="s">
        <v>230</v>
      </c>
      <c r="C26" t="s">
        <v>34</v>
      </c>
      <c r="D26" t="s">
        <v>28</v>
      </c>
      <c r="E26">
        <v>90045</v>
      </c>
      <c r="F26">
        <v>2995000</v>
      </c>
      <c r="G26">
        <v>5</v>
      </c>
      <c r="H26">
        <v>3</v>
      </c>
      <c r="I26" t="s">
        <v>65</v>
      </c>
      <c r="J26">
        <v>4121</v>
      </c>
      <c r="K26">
        <v>5376</v>
      </c>
      <c r="L26">
        <v>1989</v>
      </c>
      <c r="M26">
        <v>24</v>
      </c>
      <c r="N26">
        <v>727</v>
      </c>
      <c r="P26" t="s">
        <v>29</v>
      </c>
      <c r="Q26">
        <v>33.960425000000001</v>
      </c>
      <c r="R26">
        <v>-118.4260292</v>
      </c>
      <c r="U26">
        <f t="shared" si="0"/>
        <v>5</v>
      </c>
    </row>
    <row r="27" spans="1:21" x14ac:dyDescent="0.2">
      <c r="A27" t="s">
        <v>41</v>
      </c>
      <c r="B27" t="s">
        <v>231</v>
      </c>
      <c r="C27" t="s">
        <v>34</v>
      </c>
      <c r="D27" t="s">
        <v>28</v>
      </c>
      <c r="E27">
        <v>90045</v>
      </c>
      <c r="F27">
        <v>2650000</v>
      </c>
      <c r="G27">
        <v>5</v>
      </c>
      <c r="H27">
        <v>5</v>
      </c>
      <c r="I27" t="s">
        <v>65</v>
      </c>
      <c r="J27">
        <v>3912</v>
      </c>
      <c r="K27">
        <v>5955</v>
      </c>
      <c r="L27">
        <v>2007</v>
      </c>
      <c r="M27">
        <v>24</v>
      </c>
      <c r="N27">
        <v>677</v>
      </c>
      <c r="O27">
        <v>2</v>
      </c>
      <c r="P27" t="s">
        <v>29</v>
      </c>
      <c r="Q27">
        <v>33.971977600000002</v>
      </c>
      <c r="R27">
        <v>-118.40812529999999</v>
      </c>
      <c r="U27">
        <f t="shared" si="0"/>
        <v>5</v>
      </c>
    </row>
    <row r="28" spans="1:21" x14ac:dyDescent="0.2">
      <c r="A28" t="s">
        <v>41</v>
      </c>
      <c r="B28" t="s">
        <v>232</v>
      </c>
      <c r="C28" t="s">
        <v>34</v>
      </c>
      <c r="D28" t="s">
        <v>28</v>
      </c>
      <c r="E28">
        <v>90045</v>
      </c>
      <c r="F28">
        <v>2495000</v>
      </c>
      <c r="G28">
        <v>5</v>
      </c>
      <c r="H28">
        <v>4.5</v>
      </c>
      <c r="I28" t="s">
        <v>65</v>
      </c>
      <c r="J28">
        <v>2770</v>
      </c>
      <c r="K28">
        <v>6090</v>
      </c>
      <c r="L28">
        <v>1944</v>
      </c>
      <c r="M28">
        <v>25</v>
      </c>
      <c r="N28">
        <v>901</v>
      </c>
      <c r="O28">
        <v>2</v>
      </c>
      <c r="P28" t="s">
        <v>29</v>
      </c>
      <c r="Q28">
        <v>33.9618246</v>
      </c>
      <c r="R28">
        <v>-118.40343300000001</v>
      </c>
      <c r="U28">
        <f t="shared" si="0"/>
        <v>5</v>
      </c>
    </row>
    <row r="29" spans="1:21" x14ac:dyDescent="0.2">
      <c r="A29" t="s">
        <v>41</v>
      </c>
      <c r="B29" t="s">
        <v>97</v>
      </c>
      <c r="C29" t="s">
        <v>34</v>
      </c>
      <c r="D29" t="s">
        <v>28</v>
      </c>
      <c r="E29">
        <v>90045</v>
      </c>
      <c r="F29">
        <v>3379000</v>
      </c>
      <c r="G29">
        <v>5</v>
      </c>
      <c r="H29">
        <v>4.5</v>
      </c>
      <c r="I29" t="s">
        <v>65</v>
      </c>
      <c r="J29">
        <v>3999</v>
      </c>
      <c r="K29">
        <v>6864</v>
      </c>
      <c r="L29">
        <v>2006</v>
      </c>
      <c r="M29">
        <v>26</v>
      </c>
      <c r="N29">
        <v>845</v>
      </c>
      <c r="O29">
        <v>360</v>
      </c>
      <c r="P29" t="s">
        <v>29</v>
      </c>
      <c r="Q29">
        <v>33.963774399999998</v>
      </c>
      <c r="R29">
        <v>-118.424885</v>
      </c>
      <c r="U29">
        <f t="shared" si="0"/>
        <v>5</v>
      </c>
    </row>
    <row r="30" spans="1:21" x14ac:dyDescent="0.2">
      <c r="A30" t="s">
        <v>41</v>
      </c>
      <c r="B30" t="s">
        <v>233</v>
      </c>
      <c r="C30" t="s">
        <v>34</v>
      </c>
      <c r="D30" t="s">
        <v>28</v>
      </c>
      <c r="E30">
        <v>90045</v>
      </c>
      <c r="F30">
        <v>3149000</v>
      </c>
      <c r="G30">
        <v>5</v>
      </c>
      <c r="H30">
        <v>4.5</v>
      </c>
      <c r="I30" t="s">
        <v>65</v>
      </c>
      <c r="J30">
        <v>3153</v>
      </c>
      <c r="K30">
        <v>6266</v>
      </c>
      <c r="L30">
        <v>1950</v>
      </c>
      <c r="M30">
        <v>27</v>
      </c>
      <c r="N30">
        <v>999</v>
      </c>
      <c r="O30">
        <v>2</v>
      </c>
      <c r="P30" t="s">
        <v>29</v>
      </c>
      <c r="Q30">
        <v>33.973345000000002</v>
      </c>
      <c r="R30">
        <v>-118.4110187</v>
      </c>
      <c r="U30">
        <f t="shared" si="0"/>
        <v>5</v>
      </c>
    </row>
    <row r="31" spans="1:21" x14ac:dyDescent="0.2">
      <c r="A31" t="s">
        <v>41</v>
      </c>
      <c r="B31" t="s">
        <v>234</v>
      </c>
      <c r="C31" t="s">
        <v>34</v>
      </c>
      <c r="D31" t="s">
        <v>28</v>
      </c>
      <c r="E31">
        <v>90045</v>
      </c>
      <c r="F31">
        <v>1849000</v>
      </c>
      <c r="G31">
        <v>3</v>
      </c>
      <c r="H31">
        <v>2.5</v>
      </c>
      <c r="I31" t="s">
        <v>65</v>
      </c>
      <c r="J31">
        <v>1927</v>
      </c>
      <c r="K31">
        <v>8141</v>
      </c>
      <c r="L31">
        <v>1951</v>
      </c>
      <c r="M31">
        <v>31</v>
      </c>
      <c r="N31">
        <v>960</v>
      </c>
      <c r="O31">
        <v>2</v>
      </c>
      <c r="P31" t="s">
        <v>29</v>
      </c>
      <c r="Q31">
        <v>33.974580799999998</v>
      </c>
      <c r="R31">
        <v>-118.4007869</v>
      </c>
      <c r="U31">
        <f t="shared" si="0"/>
        <v>5</v>
      </c>
    </row>
    <row r="32" spans="1:21" x14ac:dyDescent="0.2">
      <c r="A32" t="s">
        <v>41</v>
      </c>
      <c r="B32" t="s">
        <v>235</v>
      </c>
      <c r="C32" t="s">
        <v>34</v>
      </c>
      <c r="D32" t="s">
        <v>28</v>
      </c>
      <c r="E32">
        <v>90045</v>
      </c>
      <c r="F32">
        <v>1750000</v>
      </c>
      <c r="G32">
        <v>4</v>
      </c>
      <c r="H32">
        <v>4</v>
      </c>
      <c r="I32" t="s">
        <v>69</v>
      </c>
      <c r="J32">
        <v>2270</v>
      </c>
      <c r="K32">
        <v>7002</v>
      </c>
      <c r="L32">
        <v>1941</v>
      </c>
      <c r="M32">
        <v>32</v>
      </c>
      <c r="N32">
        <v>771</v>
      </c>
      <c r="P32" t="s">
        <v>29</v>
      </c>
      <c r="Q32">
        <v>33.960777899999997</v>
      </c>
      <c r="R32">
        <v>-118.3957047</v>
      </c>
      <c r="U32">
        <f t="shared" si="0"/>
        <v>5</v>
      </c>
    </row>
    <row r="33" spans="1:21" x14ac:dyDescent="0.2">
      <c r="A33" t="s">
        <v>41</v>
      </c>
      <c r="B33" t="s">
        <v>236</v>
      </c>
      <c r="C33" t="s">
        <v>34</v>
      </c>
      <c r="D33" t="s">
        <v>28</v>
      </c>
      <c r="E33">
        <v>90045</v>
      </c>
      <c r="F33">
        <v>1395000</v>
      </c>
      <c r="G33">
        <v>3</v>
      </c>
      <c r="H33">
        <v>2</v>
      </c>
      <c r="I33" t="s">
        <v>65</v>
      </c>
      <c r="J33">
        <v>1752</v>
      </c>
      <c r="K33">
        <v>6536</v>
      </c>
      <c r="L33">
        <v>1943</v>
      </c>
      <c r="M33">
        <v>34</v>
      </c>
      <c r="N33">
        <v>796</v>
      </c>
      <c r="P33" t="s">
        <v>29</v>
      </c>
      <c r="Q33">
        <v>33.961715699999999</v>
      </c>
      <c r="R33">
        <v>-118.3908198</v>
      </c>
      <c r="U33">
        <f t="shared" si="0"/>
        <v>5</v>
      </c>
    </row>
    <row r="34" spans="1:21" x14ac:dyDescent="0.2">
      <c r="A34" t="s">
        <v>41</v>
      </c>
      <c r="B34" t="s">
        <v>237</v>
      </c>
      <c r="C34" t="s">
        <v>34</v>
      </c>
      <c r="D34" t="s">
        <v>28</v>
      </c>
      <c r="E34">
        <v>90045</v>
      </c>
      <c r="F34">
        <v>1899000</v>
      </c>
      <c r="G34">
        <v>4</v>
      </c>
      <c r="H34">
        <v>2.5</v>
      </c>
      <c r="I34" t="s">
        <v>65</v>
      </c>
      <c r="J34">
        <v>2099</v>
      </c>
      <c r="K34">
        <v>3250</v>
      </c>
      <c r="L34">
        <v>2015</v>
      </c>
      <c r="M34">
        <v>35</v>
      </c>
      <c r="N34">
        <v>905</v>
      </c>
      <c r="P34" t="s">
        <v>29</v>
      </c>
      <c r="Q34">
        <v>33.962969100000002</v>
      </c>
      <c r="R34">
        <v>-118.4194499</v>
      </c>
      <c r="U34">
        <f t="shared" si="0"/>
        <v>5</v>
      </c>
    </row>
    <row r="35" spans="1:21" x14ac:dyDescent="0.2">
      <c r="A35" t="s">
        <v>41</v>
      </c>
      <c r="B35" t="s">
        <v>238</v>
      </c>
      <c r="C35" t="s">
        <v>34</v>
      </c>
      <c r="D35" t="s">
        <v>28</v>
      </c>
      <c r="E35">
        <v>90045</v>
      </c>
      <c r="F35">
        <v>1650000</v>
      </c>
      <c r="G35">
        <v>4</v>
      </c>
      <c r="H35">
        <v>3.5</v>
      </c>
      <c r="I35" t="s">
        <v>65</v>
      </c>
      <c r="J35">
        <v>2288</v>
      </c>
      <c r="K35">
        <v>6001</v>
      </c>
      <c r="L35">
        <v>1941</v>
      </c>
      <c r="M35">
        <v>40</v>
      </c>
      <c r="N35">
        <v>721</v>
      </c>
      <c r="P35" t="s">
        <v>29</v>
      </c>
      <c r="Q35">
        <v>33.961981100000003</v>
      </c>
      <c r="R35">
        <v>-118.39422949999999</v>
      </c>
      <c r="U35">
        <f t="shared" si="0"/>
        <v>5</v>
      </c>
    </row>
    <row r="36" spans="1:21" x14ac:dyDescent="0.2">
      <c r="A36" t="s">
        <v>41</v>
      </c>
      <c r="B36" t="s">
        <v>239</v>
      </c>
      <c r="C36" t="s">
        <v>34</v>
      </c>
      <c r="D36" t="s">
        <v>28</v>
      </c>
      <c r="E36">
        <v>90045</v>
      </c>
      <c r="F36">
        <v>1400000</v>
      </c>
      <c r="G36">
        <v>3</v>
      </c>
      <c r="H36">
        <v>2</v>
      </c>
      <c r="I36" t="s">
        <v>65</v>
      </c>
      <c r="J36">
        <v>1400</v>
      </c>
      <c r="K36">
        <v>6277</v>
      </c>
      <c r="L36">
        <v>1944</v>
      </c>
      <c r="M36">
        <v>42</v>
      </c>
      <c r="N36">
        <v>1000</v>
      </c>
      <c r="P36" t="s">
        <v>29</v>
      </c>
      <c r="Q36">
        <v>33.967834000000003</v>
      </c>
      <c r="R36">
        <v>-118.39393130000001</v>
      </c>
      <c r="U36">
        <f t="shared" si="0"/>
        <v>5</v>
      </c>
    </row>
    <row r="37" spans="1:21" x14ac:dyDescent="0.2">
      <c r="A37" t="s">
        <v>41</v>
      </c>
      <c r="B37" t="s">
        <v>240</v>
      </c>
      <c r="C37" t="s">
        <v>34</v>
      </c>
      <c r="D37" t="s">
        <v>28</v>
      </c>
      <c r="E37">
        <v>90045</v>
      </c>
      <c r="F37">
        <v>4135000</v>
      </c>
      <c r="G37">
        <v>5</v>
      </c>
      <c r="H37">
        <v>4</v>
      </c>
      <c r="I37" t="s">
        <v>65</v>
      </c>
      <c r="J37">
        <v>3663</v>
      </c>
      <c r="K37">
        <v>8176</v>
      </c>
      <c r="L37">
        <v>1951</v>
      </c>
      <c r="M37">
        <v>42</v>
      </c>
      <c r="N37">
        <v>1129</v>
      </c>
      <c r="O37">
        <v>2</v>
      </c>
      <c r="P37" t="s">
        <v>29</v>
      </c>
      <c r="Q37">
        <v>33.9765029</v>
      </c>
      <c r="R37">
        <v>-118.4042796</v>
      </c>
      <c r="U37">
        <f t="shared" si="0"/>
        <v>5</v>
      </c>
    </row>
    <row r="38" spans="1:21" x14ac:dyDescent="0.2">
      <c r="A38" t="s">
        <v>41</v>
      </c>
      <c r="B38" t="s">
        <v>241</v>
      </c>
      <c r="C38" t="s">
        <v>34</v>
      </c>
      <c r="D38" t="s">
        <v>28</v>
      </c>
      <c r="E38">
        <v>90045</v>
      </c>
      <c r="F38">
        <v>1499000</v>
      </c>
      <c r="G38">
        <v>3</v>
      </c>
      <c r="H38">
        <v>3</v>
      </c>
      <c r="I38" t="s">
        <v>65</v>
      </c>
      <c r="J38">
        <v>1379</v>
      </c>
      <c r="K38">
        <v>4805</v>
      </c>
      <c r="L38">
        <v>1949</v>
      </c>
      <c r="M38">
        <v>43</v>
      </c>
      <c r="N38">
        <v>1087</v>
      </c>
      <c r="P38" t="s">
        <v>29</v>
      </c>
      <c r="Q38">
        <v>33.965625799999998</v>
      </c>
      <c r="R38">
        <v>-118.41543129999999</v>
      </c>
      <c r="U38">
        <f t="shared" si="0"/>
        <v>5</v>
      </c>
    </row>
    <row r="39" spans="1:21" x14ac:dyDescent="0.2">
      <c r="A39" t="s">
        <v>33</v>
      </c>
      <c r="B39" t="s">
        <v>242</v>
      </c>
      <c r="C39" t="s">
        <v>34</v>
      </c>
      <c r="D39" t="s">
        <v>28</v>
      </c>
      <c r="E39">
        <v>90045</v>
      </c>
      <c r="F39">
        <v>660000</v>
      </c>
      <c r="G39">
        <v>2</v>
      </c>
      <c r="H39">
        <v>2</v>
      </c>
      <c r="I39" t="s">
        <v>65</v>
      </c>
      <c r="J39">
        <v>1038</v>
      </c>
      <c r="K39">
        <v>23915</v>
      </c>
      <c r="L39">
        <v>1991</v>
      </c>
      <c r="M39">
        <v>46</v>
      </c>
      <c r="N39">
        <v>636</v>
      </c>
      <c r="O39">
        <v>519</v>
      </c>
      <c r="P39" t="s">
        <v>29</v>
      </c>
      <c r="Q39">
        <v>33.973717000000001</v>
      </c>
      <c r="R39">
        <v>-118.37530099999999</v>
      </c>
      <c r="U39">
        <f t="shared" si="0"/>
        <v>5</v>
      </c>
    </row>
    <row r="40" spans="1:21" x14ac:dyDescent="0.2">
      <c r="A40" t="s">
        <v>41</v>
      </c>
      <c r="B40" t="s">
        <v>243</v>
      </c>
      <c r="C40" t="s">
        <v>34</v>
      </c>
      <c r="D40" t="s">
        <v>28</v>
      </c>
      <c r="E40">
        <v>90045</v>
      </c>
      <c r="F40">
        <v>2099000</v>
      </c>
      <c r="G40">
        <v>5</v>
      </c>
      <c r="H40">
        <v>4</v>
      </c>
      <c r="I40" t="s">
        <v>69</v>
      </c>
      <c r="J40">
        <v>2901</v>
      </c>
      <c r="K40">
        <v>6133</v>
      </c>
      <c r="L40">
        <v>1944</v>
      </c>
      <c r="M40">
        <v>48</v>
      </c>
      <c r="N40">
        <v>724</v>
      </c>
      <c r="O40">
        <v>21</v>
      </c>
      <c r="P40" t="s">
        <v>29</v>
      </c>
      <c r="Q40">
        <v>33.964388999999997</v>
      </c>
      <c r="R40">
        <v>-118.3988059</v>
      </c>
      <c r="U40">
        <f t="shared" si="0"/>
        <v>5</v>
      </c>
    </row>
    <row r="41" spans="1:21" x14ac:dyDescent="0.2">
      <c r="A41" t="s">
        <v>41</v>
      </c>
      <c r="B41" t="s">
        <v>244</v>
      </c>
      <c r="C41" t="s">
        <v>34</v>
      </c>
      <c r="D41" t="s">
        <v>28</v>
      </c>
      <c r="E41">
        <v>90045</v>
      </c>
      <c r="F41">
        <v>1652200</v>
      </c>
      <c r="G41">
        <v>4</v>
      </c>
      <c r="H41">
        <v>2</v>
      </c>
      <c r="I41" t="s">
        <v>65</v>
      </c>
      <c r="J41">
        <v>1484</v>
      </c>
      <c r="K41">
        <v>6702</v>
      </c>
      <c r="L41">
        <v>1946</v>
      </c>
      <c r="M41">
        <v>50</v>
      </c>
      <c r="N41">
        <v>1113</v>
      </c>
      <c r="P41" t="s">
        <v>29</v>
      </c>
      <c r="Q41">
        <v>33.958041899999998</v>
      </c>
      <c r="R41">
        <v>-118.40519690000001</v>
      </c>
      <c r="U41">
        <f t="shared" si="0"/>
        <v>5</v>
      </c>
    </row>
    <row r="42" spans="1:21" x14ac:dyDescent="0.2">
      <c r="A42" t="s">
        <v>41</v>
      </c>
      <c r="B42" t="s">
        <v>245</v>
      </c>
      <c r="C42" t="s">
        <v>34</v>
      </c>
      <c r="D42" t="s">
        <v>28</v>
      </c>
      <c r="E42">
        <v>90045</v>
      </c>
      <c r="F42">
        <v>1329000</v>
      </c>
      <c r="G42">
        <v>3</v>
      </c>
      <c r="H42">
        <v>2</v>
      </c>
      <c r="I42" t="s">
        <v>65</v>
      </c>
      <c r="J42">
        <v>1616</v>
      </c>
      <c r="K42">
        <v>7284</v>
      </c>
      <c r="L42">
        <v>1947</v>
      </c>
      <c r="M42">
        <v>50</v>
      </c>
      <c r="N42">
        <v>822</v>
      </c>
      <c r="P42" t="s">
        <v>29</v>
      </c>
      <c r="Q42">
        <v>33.970311199999998</v>
      </c>
      <c r="R42">
        <v>-118.39477979999999</v>
      </c>
      <c r="U42">
        <f t="shared" si="0"/>
        <v>5</v>
      </c>
    </row>
    <row r="43" spans="1:21" x14ac:dyDescent="0.2">
      <c r="A43" t="s">
        <v>41</v>
      </c>
      <c r="B43" t="s">
        <v>246</v>
      </c>
      <c r="C43" t="s">
        <v>34</v>
      </c>
      <c r="D43" t="s">
        <v>28</v>
      </c>
      <c r="E43">
        <v>90045</v>
      </c>
      <c r="F43">
        <v>3648000</v>
      </c>
      <c r="G43">
        <v>6</v>
      </c>
      <c r="H43">
        <v>4.5</v>
      </c>
      <c r="I43" t="s">
        <v>65</v>
      </c>
      <c r="J43">
        <v>4200</v>
      </c>
      <c r="K43">
        <v>8518</v>
      </c>
      <c r="L43">
        <v>1947</v>
      </c>
      <c r="M43">
        <v>53</v>
      </c>
      <c r="N43">
        <v>869</v>
      </c>
      <c r="O43">
        <v>7</v>
      </c>
      <c r="P43" t="s">
        <v>29</v>
      </c>
      <c r="Q43">
        <v>33.968565099999999</v>
      </c>
      <c r="R43">
        <v>-118.39958660000001</v>
      </c>
      <c r="U43">
        <f t="shared" si="0"/>
        <v>5</v>
      </c>
    </row>
    <row r="44" spans="1:21" x14ac:dyDescent="0.2">
      <c r="A44" t="s">
        <v>33</v>
      </c>
      <c r="B44" t="s">
        <v>247</v>
      </c>
      <c r="C44" t="s">
        <v>34</v>
      </c>
      <c r="D44" t="s">
        <v>28</v>
      </c>
      <c r="E44">
        <v>90045</v>
      </c>
      <c r="F44">
        <v>850000</v>
      </c>
      <c r="G44">
        <v>2</v>
      </c>
      <c r="H44">
        <v>2.5</v>
      </c>
      <c r="I44" t="s">
        <v>69</v>
      </c>
      <c r="J44">
        <v>1704</v>
      </c>
      <c r="K44">
        <v>23915</v>
      </c>
      <c r="L44">
        <v>1991</v>
      </c>
      <c r="M44">
        <v>53</v>
      </c>
      <c r="N44">
        <v>499</v>
      </c>
      <c r="O44">
        <v>445</v>
      </c>
      <c r="P44" t="s">
        <v>29</v>
      </c>
      <c r="Q44">
        <v>33.973259400000003</v>
      </c>
      <c r="R44">
        <v>-118.3758361</v>
      </c>
      <c r="U44">
        <f t="shared" si="0"/>
        <v>5</v>
      </c>
    </row>
    <row r="45" spans="1:21" x14ac:dyDescent="0.2">
      <c r="A45" t="s">
        <v>41</v>
      </c>
      <c r="B45" t="s">
        <v>248</v>
      </c>
      <c r="C45" t="s">
        <v>65</v>
      </c>
      <c r="D45" t="s">
        <v>28</v>
      </c>
      <c r="E45">
        <v>90045</v>
      </c>
      <c r="F45">
        <v>1699000</v>
      </c>
      <c r="G45">
        <v>4</v>
      </c>
      <c r="H45">
        <v>2</v>
      </c>
      <c r="I45" t="s">
        <v>65</v>
      </c>
      <c r="J45">
        <v>2149</v>
      </c>
      <c r="K45">
        <v>6090</v>
      </c>
      <c r="L45">
        <v>1944</v>
      </c>
      <c r="M45">
        <v>65</v>
      </c>
      <c r="N45">
        <v>791</v>
      </c>
      <c r="P45" t="s">
        <v>29</v>
      </c>
      <c r="Q45">
        <v>33.957601500000003</v>
      </c>
      <c r="R45">
        <v>-118.3997655</v>
      </c>
      <c r="U45">
        <f t="shared" si="0"/>
        <v>5</v>
      </c>
    </row>
    <row r="46" spans="1:21" x14ac:dyDescent="0.2">
      <c r="A46" t="s">
        <v>41</v>
      </c>
      <c r="B46" t="s">
        <v>249</v>
      </c>
      <c r="C46" t="s">
        <v>34</v>
      </c>
      <c r="D46" t="s">
        <v>28</v>
      </c>
      <c r="E46">
        <v>90045</v>
      </c>
      <c r="F46">
        <v>1750000</v>
      </c>
      <c r="G46">
        <v>4</v>
      </c>
      <c r="H46">
        <v>2</v>
      </c>
      <c r="I46" t="s">
        <v>69</v>
      </c>
      <c r="J46">
        <v>1917</v>
      </c>
      <c r="K46">
        <v>6405</v>
      </c>
      <c r="L46">
        <v>1945</v>
      </c>
      <c r="M46">
        <v>77</v>
      </c>
      <c r="N46">
        <v>913</v>
      </c>
      <c r="O46">
        <v>2</v>
      </c>
      <c r="P46" t="s">
        <v>29</v>
      </c>
      <c r="Q46">
        <v>33.961653599999998</v>
      </c>
      <c r="R46">
        <v>-118.4094163</v>
      </c>
      <c r="U46">
        <f t="shared" si="0"/>
        <v>5</v>
      </c>
    </row>
    <row r="47" spans="1:21" x14ac:dyDescent="0.2">
      <c r="A47" t="s">
        <v>41</v>
      </c>
      <c r="B47" t="s">
        <v>250</v>
      </c>
      <c r="C47" t="s">
        <v>34</v>
      </c>
      <c r="D47" t="s">
        <v>28</v>
      </c>
      <c r="E47">
        <v>90045</v>
      </c>
      <c r="F47">
        <v>999999</v>
      </c>
      <c r="G47">
        <v>3</v>
      </c>
      <c r="H47">
        <v>2</v>
      </c>
      <c r="I47" t="s">
        <v>69</v>
      </c>
      <c r="J47">
        <v>1608</v>
      </c>
      <c r="K47">
        <v>6382</v>
      </c>
      <c r="L47">
        <v>1950</v>
      </c>
      <c r="M47">
        <v>77</v>
      </c>
      <c r="N47">
        <v>622</v>
      </c>
      <c r="P47" t="s">
        <v>29</v>
      </c>
      <c r="Q47">
        <v>33.968873199999997</v>
      </c>
      <c r="R47">
        <v>-118.3704144</v>
      </c>
      <c r="U47">
        <f t="shared" si="0"/>
        <v>5</v>
      </c>
    </row>
    <row r="48" spans="1:21" x14ac:dyDescent="0.2">
      <c r="A48" t="s">
        <v>41</v>
      </c>
      <c r="B48" t="s">
        <v>251</v>
      </c>
      <c r="C48" t="s">
        <v>34</v>
      </c>
      <c r="D48" t="s">
        <v>28</v>
      </c>
      <c r="E48">
        <v>90045</v>
      </c>
      <c r="F48">
        <v>3995000</v>
      </c>
      <c r="G48">
        <v>5</v>
      </c>
      <c r="H48">
        <v>5.5</v>
      </c>
      <c r="I48" t="s">
        <v>69</v>
      </c>
      <c r="J48">
        <v>4520</v>
      </c>
      <c r="K48">
        <v>7852</v>
      </c>
      <c r="L48">
        <v>1951</v>
      </c>
      <c r="M48">
        <v>77</v>
      </c>
      <c r="N48">
        <v>884</v>
      </c>
      <c r="O48">
        <v>3</v>
      </c>
      <c r="P48" t="s">
        <v>29</v>
      </c>
      <c r="Q48">
        <v>33.976805900000002</v>
      </c>
      <c r="R48">
        <v>-118.39874759999999</v>
      </c>
      <c r="U48">
        <f t="shared" si="0"/>
        <v>5</v>
      </c>
    </row>
    <row r="49" spans="1:21" x14ac:dyDescent="0.2">
      <c r="A49" t="s">
        <v>41</v>
      </c>
      <c r="B49" t="s">
        <v>252</v>
      </c>
      <c r="C49" t="s">
        <v>65</v>
      </c>
      <c r="D49" t="s">
        <v>28</v>
      </c>
      <c r="E49">
        <v>90045</v>
      </c>
      <c r="F49">
        <v>1799000</v>
      </c>
      <c r="G49">
        <v>3</v>
      </c>
      <c r="H49">
        <v>2.5</v>
      </c>
      <c r="I49" t="s">
        <v>69</v>
      </c>
      <c r="J49">
        <v>1839</v>
      </c>
      <c r="K49">
        <v>6049</v>
      </c>
      <c r="L49">
        <v>1951</v>
      </c>
      <c r="M49">
        <v>94</v>
      </c>
      <c r="N49">
        <v>978</v>
      </c>
      <c r="O49">
        <v>2</v>
      </c>
      <c r="P49" t="s">
        <v>29</v>
      </c>
      <c r="Q49">
        <v>33.9750424</v>
      </c>
      <c r="R49">
        <v>-118.401627</v>
      </c>
      <c r="U49">
        <f t="shared" si="0"/>
        <v>5</v>
      </c>
    </row>
    <row r="50" spans="1:21" x14ac:dyDescent="0.2">
      <c r="A50" t="s">
        <v>41</v>
      </c>
      <c r="B50" t="s">
        <v>202</v>
      </c>
      <c r="C50" t="s">
        <v>34</v>
      </c>
      <c r="D50" t="s">
        <v>28</v>
      </c>
      <c r="E50">
        <v>90045</v>
      </c>
      <c r="F50">
        <v>1399000</v>
      </c>
      <c r="G50">
        <v>4</v>
      </c>
      <c r="H50">
        <v>3</v>
      </c>
      <c r="I50" t="s">
        <v>65</v>
      </c>
      <c r="J50">
        <v>1624</v>
      </c>
      <c r="K50">
        <v>5912</v>
      </c>
      <c r="L50">
        <v>1942</v>
      </c>
      <c r="M50">
        <v>95</v>
      </c>
      <c r="N50">
        <v>861</v>
      </c>
      <c r="P50" t="s">
        <v>29</v>
      </c>
      <c r="Q50">
        <v>33.956285600000001</v>
      </c>
      <c r="R50">
        <v>-118.3928732</v>
      </c>
      <c r="U50">
        <f t="shared" si="0"/>
        <v>5</v>
      </c>
    </row>
    <row r="51" spans="1:21" x14ac:dyDescent="0.2">
      <c r="A51" t="s">
        <v>41</v>
      </c>
      <c r="B51" t="s">
        <v>253</v>
      </c>
      <c r="C51" t="s">
        <v>34</v>
      </c>
      <c r="D51" t="s">
        <v>28</v>
      </c>
      <c r="E51">
        <v>90045</v>
      </c>
      <c r="F51">
        <v>1795000</v>
      </c>
      <c r="G51">
        <v>3</v>
      </c>
      <c r="H51">
        <v>2</v>
      </c>
      <c r="I51" t="s">
        <v>65</v>
      </c>
      <c r="J51">
        <v>1668</v>
      </c>
      <c r="K51">
        <v>6075</v>
      </c>
      <c r="L51">
        <v>1944</v>
      </c>
      <c r="M51">
        <v>100</v>
      </c>
      <c r="N51">
        <v>1076</v>
      </c>
      <c r="O51">
        <v>2</v>
      </c>
      <c r="P51" t="s">
        <v>29</v>
      </c>
      <c r="Q51">
        <v>33.961548299999997</v>
      </c>
      <c r="R51">
        <v>-118.40665199999999</v>
      </c>
      <c r="U51">
        <f t="shared" si="0"/>
        <v>5</v>
      </c>
    </row>
    <row r="52" spans="1:21" x14ac:dyDescent="0.2">
      <c r="A52" t="s">
        <v>33</v>
      </c>
      <c r="B52" t="s">
        <v>254</v>
      </c>
      <c r="C52" t="s">
        <v>34</v>
      </c>
      <c r="D52" t="s">
        <v>28</v>
      </c>
      <c r="E52">
        <v>90045</v>
      </c>
      <c r="F52">
        <v>750000</v>
      </c>
      <c r="G52">
        <v>2</v>
      </c>
      <c r="H52">
        <v>2</v>
      </c>
      <c r="I52" t="s">
        <v>65</v>
      </c>
      <c r="J52">
        <v>1130</v>
      </c>
      <c r="K52">
        <v>29713</v>
      </c>
      <c r="L52">
        <v>2010</v>
      </c>
      <c r="M52">
        <v>122</v>
      </c>
      <c r="N52">
        <v>664</v>
      </c>
      <c r="O52">
        <v>525</v>
      </c>
      <c r="P52" t="s">
        <v>29</v>
      </c>
      <c r="Q52">
        <v>33.974972800000003</v>
      </c>
      <c r="R52">
        <v>-118.3771505</v>
      </c>
      <c r="U52">
        <f t="shared" si="0"/>
        <v>5</v>
      </c>
    </row>
    <row r="53" spans="1:21" x14ac:dyDescent="0.2">
      <c r="A53" t="s">
        <v>33</v>
      </c>
      <c r="B53" t="s">
        <v>255</v>
      </c>
      <c r="C53" t="s">
        <v>34</v>
      </c>
      <c r="D53" t="s">
        <v>28</v>
      </c>
      <c r="E53">
        <v>90045</v>
      </c>
      <c r="F53">
        <v>665000</v>
      </c>
      <c r="G53">
        <v>2</v>
      </c>
      <c r="H53">
        <v>2</v>
      </c>
      <c r="I53" t="s">
        <v>69</v>
      </c>
      <c r="J53">
        <v>948</v>
      </c>
      <c r="K53">
        <v>24318</v>
      </c>
      <c r="L53">
        <v>1991</v>
      </c>
      <c r="M53">
        <v>122</v>
      </c>
      <c r="N53">
        <v>701</v>
      </c>
      <c r="O53">
        <v>587</v>
      </c>
      <c r="P53" t="s">
        <v>29</v>
      </c>
      <c r="Q53">
        <v>33.974666200000001</v>
      </c>
      <c r="R53">
        <v>-118.37530289999999</v>
      </c>
      <c r="U53">
        <f t="shared" si="0"/>
        <v>5</v>
      </c>
    </row>
    <row r="54" spans="1:21" x14ac:dyDescent="0.2">
      <c r="A54" t="s">
        <v>41</v>
      </c>
      <c r="B54" t="s">
        <v>256</v>
      </c>
      <c r="C54" t="s">
        <v>34</v>
      </c>
      <c r="D54" t="s">
        <v>28</v>
      </c>
      <c r="E54">
        <v>90045</v>
      </c>
      <c r="F54">
        <v>2637500</v>
      </c>
      <c r="G54">
        <v>4</v>
      </c>
      <c r="H54">
        <v>4.5</v>
      </c>
      <c r="I54" t="s">
        <v>69</v>
      </c>
      <c r="J54">
        <v>3807</v>
      </c>
      <c r="K54">
        <v>7659</v>
      </c>
      <c r="L54">
        <v>2008</v>
      </c>
      <c r="M54">
        <v>124</v>
      </c>
      <c r="N54">
        <v>693</v>
      </c>
      <c r="P54" t="s">
        <v>29</v>
      </c>
      <c r="Q54">
        <v>33.956179400000003</v>
      </c>
      <c r="R54">
        <v>-118.4215185</v>
      </c>
      <c r="U54">
        <f t="shared" si="0"/>
        <v>5</v>
      </c>
    </row>
    <row r="55" spans="1:21" x14ac:dyDescent="0.2">
      <c r="A55" t="s">
        <v>41</v>
      </c>
      <c r="B55" t="s">
        <v>141</v>
      </c>
      <c r="C55" t="s">
        <v>34</v>
      </c>
      <c r="D55" t="s">
        <v>28</v>
      </c>
      <c r="E55">
        <v>90045</v>
      </c>
      <c r="F55">
        <v>2850000</v>
      </c>
      <c r="G55">
        <v>4</v>
      </c>
      <c r="H55">
        <v>3</v>
      </c>
      <c r="I55" t="s">
        <v>69</v>
      </c>
      <c r="J55">
        <v>2700</v>
      </c>
      <c r="K55">
        <v>5871</v>
      </c>
      <c r="L55">
        <v>2010</v>
      </c>
      <c r="M55">
        <v>143</v>
      </c>
      <c r="N55">
        <v>1056</v>
      </c>
      <c r="P55" t="s">
        <v>29</v>
      </c>
      <c r="Q55">
        <v>33.966127</v>
      </c>
      <c r="R55">
        <v>-118.4213096</v>
      </c>
      <c r="U55">
        <f t="shared" si="0"/>
        <v>5</v>
      </c>
    </row>
    <row r="56" spans="1:21" x14ac:dyDescent="0.2">
      <c r="A56" t="s">
        <v>41</v>
      </c>
      <c r="B56" t="s">
        <v>257</v>
      </c>
      <c r="C56" t="s">
        <v>51</v>
      </c>
      <c r="D56" t="s">
        <v>28</v>
      </c>
      <c r="E56">
        <v>90293</v>
      </c>
      <c r="F56">
        <v>2790000</v>
      </c>
      <c r="G56">
        <v>6</v>
      </c>
      <c r="H56">
        <v>7</v>
      </c>
      <c r="I56" t="s">
        <v>65</v>
      </c>
      <c r="J56">
        <v>6470</v>
      </c>
      <c r="K56">
        <v>5257</v>
      </c>
      <c r="L56">
        <v>1988</v>
      </c>
      <c r="M56">
        <v>193</v>
      </c>
      <c r="N56">
        <v>431</v>
      </c>
      <c r="P56" t="s">
        <v>29</v>
      </c>
      <c r="Q56">
        <v>33.964402900000003</v>
      </c>
      <c r="R56">
        <v>-118.431206</v>
      </c>
      <c r="U56">
        <f t="shared" si="0"/>
        <v>5</v>
      </c>
    </row>
    <row r="57" spans="1:21" x14ac:dyDescent="0.2">
      <c r="A57" t="s">
        <v>41</v>
      </c>
      <c r="B57" t="s">
        <v>204</v>
      </c>
      <c r="C57" t="s">
        <v>65</v>
      </c>
      <c r="D57" t="s">
        <v>28</v>
      </c>
      <c r="E57">
        <v>90045</v>
      </c>
      <c r="F57">
        <v>1595000</v>
      </c>
      <c r="G57">
        <v>4</v>
      </c>
      <c r="H57">
        <v>3</v>
      </c>
      <c r="I57" t="s">
        <v>69</v>
      </c>
      <c r="J57">
        <v>1867</v>
      </c>
      <c r="K57">
        <v>5821</v>
      </c>
      <c r="L57">
        <v>1951</v>
      </c>
      <c r="M57">
        <v>697</v>
      </c>
      <c r="N57">
        <v>854</v>
      </c>
      <c r="P57" t="s">
        <v>29</v>
      </c>
      <c r="Q57">
        <v>33.9582257</v>
      </c>
      <c r="R57">
        <v>-118.4246619</v>
      </c>
      <c r="U57">
        <f t="shared" ref="U57" si="1">LEN(E57)</f>
        <v>5</v>
      </c>
    </row>
    <row r="65" customFormat="1" x14ac:dyDescent="0.2"/>
    <row r="66" customFormat="1" x14ac:dyDescent="0.2"/>
    <row r="67" customFormat="1" x14ac:dyDescent="0.2"/>
    <row r="68" customFormat="1" x14ac:dyDescent="0.2"/>
    <row r="69" customFormat="1" x14ac:dyDescent="0.2"/>
    <row r="70" customFormat="1" x14ac:dyDescent="0.2"/>
    <row r="71" customFormat="1" x14ac:dyDescent="0.2"/>
  </sheetData>
  <conditionalFormatting sqref="L1:L57">
    <cfRule type="cellIs" dxfId="7" priority="1" operator="greaterThan">
      <formula>2023</formula>
    </cfRule>
    <cfRule type="cellIs" dxfId="6" priority="2" operator="lessThan">
      <formula>1900</formula>
    </cfRule>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F4AC0-F01E-E14A-B682-F74F2B30C8C1}">
  <dimension ref="A1:AT240"/>
  <sheetViews>
    <sheetView workbookViewId="0">
      <selection activeCell="AF3" sqref="AF3"/>
    </sheetView>
  </sheetViews>
  <sheetFormatPr baseColWidth="10" defaultRowHeight="15" x14ac:dyDescent="0.2"/>
  <cols>
    <col min="1" max="1" width="11.33203125" style="30" bestFit="1" customWidth="1"/>
    <col min="2" max="2" width="12" style="30" bestFit="1" customWidth="1"/>
    <col min="3" max="3" width="19.83203125" style="30" bestFit="1" customWidth="1"/>
    <col min="4" max="4" width="28.33203125" style="30" bestFit="1" customWidth="1"/>
    <col min="5" max="5" width="14.33203125" style="30" bestFit="1" customWidth="1"/>
    <col min="6" max="6" width="19" style="30" bestFit="1" customWidth="1"/>
    <col min="7" max="7" width="19.33203125" style="30" bestFit="1" customWidth="1"/>
    <col min="8" max="8" width="12.6640625" style="30" bestFit="1" customWidth="1"/>
    <col min="9" max="9" width="7.5" style="30" bestFit="1" customWidth="1"/>
    <col min="10" max="10" width="8.6640625" style="30" bestFit="1" customWidth="1"/>
    <col min="11" max="11" width="32.33203125" style="30" bestFit="1" customWidth="1"/>
    <col min="12" max="12" width="13.6640625" style="30" bestFit="1" customWidth="1"/>
    <col min="13" max="13" width="9.83203125" style="30" bestFit="1" customWidth="1"/>
    <col min="14" max="14" width="12.33203125" style="30" bestFit="1" customWidth="1"/>
    <col min="15" max="15" width="17.33203125" style="30" bestFit="1" customWidth="1"/>
    <col min="16" max="16" width="15.5" style="30" bestFit="1" customWidth="1"/>
    <col min="17" max="17" width="14" style="30" bestFit="1" customWidth="1"/>
    <col min="18" max="18" width="12" style="30" bestFit="1" customWidth="1"/>
    <col min="19" max="19" width="27" style="30" bestFit="1" customWidth="1"/>
    <col min="20" max="20" width="25.5" style="30" bestFit="1" customWidth="1"/>
    <col min="21" max="21" width="81.6640625" style="30" bestFit="1" customWidth="1"/>
    <col min="22" max="22" width="10.6640625" style="30" bestFit="1" customWidth="1"/>
    <col min="23" max="23" width="12" style="30" bestFit="1" customWidth="1"/>
    <col min="24" max="24" width="11.1640625" style="30" bestFit="1" customWidth="1"/>
    <col min="25" max="25" width="12.5" style="30" bestFit="1" customWidth="1"/>
    <col min="26" max="26" width="11.1640625" style="30" bestFit="1" customWidth="1"/>
    <col min="27" max="27" width="12.6640625" style="30" bestFit="1" customWidth="1"/>
    <col min="28" max="29" width="10.83203125" style="30" customWidth="1"/>
    <col min="30" max="30" width="11.83203125" style="30" customWidth="1"/>
    <col min="31" max="31" width="10.83203125" style="30"/>
    <col min="32" max="32" width="26" style="30" customWidth="1"/>
    <col min="33" max="33" width="10.83203125" style="30"/>
    <col min="34" max="34" width="21.1640625" style="30" customWidth="1"/>
    <col min="35" max="40" width="10.83203125" style="30"/>
    <col min="41" max="41" width="14.33203125" style="30" customWidth="1"/>
    <col min="42" max="42" width="10.83203125" style="30"/>
    <col min="43" max="43" width="29.5" style="30" customWidth="1"/>
    <col min="44" max="44" width="14.1640625" style="30" customWidth="1"/>
    <col min="45" max="45" width="10.83203125" style="30"/>
    <col min="46" max="46" width="21.5" style="30" customWidth="1"/>
    <col min="47" max="16384" width="10.83203125" style="30"/>
  </cols>
  <sheetData>
    <row r="1" spans="1:46" x14ac:dyDescent="0.2">
      <c r="A1" s="43" t="s">
        <v>0</v>
      </c>
      <c r="B1" s="43" t="s">
        <v>1</v>
      </c>
      <c r="C1" s="43" t="s">
        <v>2</v>
      </c>
      <c r="D1" s="43" t="s">
        <v>3</v>
      </c>
      <c r="E1" s="43" t="s">
        <v>4</v>
      </c>
      <c r="F1" s="43" t="s">
        <v>5</v>
      </c>
      <c r="G1" s="43" t="s">
        <v>6</v>
      </c>
      <c r="H1" s="43" t="s">
        <v>7</v>
      </c>
      <c r="I1" s="43" t="s">
        <v>8</v>
      </c>
      <c r="J1" s="43" t="s">
        <v>9</v>
      </c>
      <c r="K1" s="43" t="s">
        <v>10</v>
      </c>
      <c r="L1" s="43" t="s">
        <v>11</v>
      </c>
      <c r="M1" s="43" t="s">
        <v>12</v>
      </c>
      <c r="N1" s="43" t="s">
        <v>13</v>
      </c>
      <c r="O1" s="43" t="s">
        <v>14</v>
      </c>
      <c r="P1" s="43" t="s">
        <v>15</v>
      </c>
      <c r="Q1" s="43" t="s">
        <v>16</v>
      </c>
      <c r="R1" s="43" t="s">
        <v>17</v>
      </c>
      <c r="S1" s="43" t="s">
        <v>258</v>
      </c>
      <c r="T1" s="43" t="s">
        <v>259</v>
      </c>
      <c r="U1" s="43" t="s">
        <v>260</v>
      </c>
      <c r="V1" s="43" t="s">
        <v>19</v>
      </c>
      <c r="W1" s="43" t="s">
        <v>20</v>
      </c>
      <c r="X1" s="43" t="s">
        <v>21</v>
      </c>
      <c r="Y1" s="43" t="s">
        <v>22</v>
      </c>
      <c r="Z1" s="43" t="s">
        <v>23</v>
      </c>
      <c r="AA1" s="43" t="s">
        <v>24</v>
      </c>
      <c r="AD1" s="44" t="s">
        <v>974</v>
      </c>
      <c r="AE1" s="44" t="s">
        <v>975</v>
      </c>
      <c r="AH1" s="44" t="s">
        <v>978</v>
      </c>
      <c r="AI1" s="44"/>
      <c r="AJ1" s="44" t="s">
        <v>979</v>
      </c>
      <c r="AK1" s="44" t="s">
        <v>981</v>
      </c>
      <c r="AL1" s="44" t="s">
        <v>982</v>
      </c>
      <c r="AM1" s="44" t="s">
        <v>985</v>
      </c>
      <c r="AN1" s="44" t="s">
        <v>986</v>
      </c>
      <c r="AO1" s="44" t="s">
        <v>987</v>
      </c>
      <c r="AP1" s="44" t="s">
        <v>988</v>
      </c>
      <c r="AQ1" s="44" t="s">
        <v>984</v>
      </c>
      <c r="AR1" s="44" t="s">
        <v>983</v>
      </c>
      <c r="AS1" s="44" t="s">
        <v>989</v>
      </c>
      <c r="AT1" s="44" t="s">
        <v>990</v>
      </c>
    </row>
    <row r="2" spans="1:46" x14ac:dyDescent="0.2">
      <c r="A2" s="38" t="s">
        <v>25</v>
      </c>
      <c r="B2" s="38" t="s">
        <v>261</v>
      </c>
      <c r="C2" s="38" t="s">
        <v>41</v>
      </c>
      <c r="D2" s="38" t="s">
        <v>262</v>
      </c>
      <c r="E2" s="38" t="s">
        <v>263</v>
      </c>
      <c r="F2" s="38" t="s">
        <v>28</v>
      </c>
      <c r="G2" s="38">
        <v>90008</v>
      </c>
      <c r="H2" s="40">
        <v>1574000</v>
      </c>
      <c r="I2" s="38">
        <v>3</v>
      </c>
      <c r="J2" s="38">
        <v>2</v>
      </c>
      <c r="K2" s="38" t="s">
        <v>980</v>
      </c>
      <c r="L2" s="38">
        <v>1900</v>
      </c>
      <c r="M2" s="38">
        <v>6336</v>
      </c>
      <c r="N2" s="38">
        <v>1942</v>
      </c>
      <c r="O2" s="38">
        <v>1</v>
      </c>
      <c r="P2" s="38">
        <v>828</v>
      </c>
      <c r="Q2" s="38"/>
      <c r="R2" s="38" t="s">
        <v>29</v>
      </c>
      <c r="S2" s="39">
        <v>45577.541666666664</v>
      </c>
      <c r="T2" s="39">
        <v>45577.666666666664</v>
      </c>
      <c r="U2" s="38" t="s">
        <v>265</v>
      </c>
      <c r="V2" s="38" t="s">
        <v>36</v>
      </c>
      <c r="W2" s="38" t="s">
        <v>266</v>
      </c>
      <c r="X2" s="38" t="s">
        <v>31</v>
      </c>
      <c r="Y2" s="38" t="s">
        <v>32</v>
      </c>
      <c r="Z2" s="38">
        <v>34.0146315</v>
      </c>
      <c r="AA2" s="38">
        <v>-118.3375257</v>
      </c>
      <c r="AD2" s="30">
        <f t="shared" ref="AD2:AD65" si="0">LEN(G2)</f>
        <v>5</v>
      </c>
      <c r="AE2" s="30" t="str" cm="1">
        <f t="array" aca="1" ref="AE2" ca="1">CELL("type",H2)</f>
        <v>v</v>
      </c>
      <c r="AJ2" s="30" t="str" cm="1">
        <f t="array" aca="1" ref="AJ2" ca="1">CELL("type",K2)</f>
        <v>l</v>
      </c>
      <c r="AK2" s="30" t="str" cm="1">
        <f t="array" aca="1" ref="AK2" ca="1">CELL("type",L2)</f>
        <v>v</v>
      </c>
      <c r="AL2" s="30" t="str" cm="1">
        <f t="array" aca="1" ref="AL2" ca="1">CELL("type",M2)</f>
        <v>v</v>
      </c>
      <c r="AM2" s="30" t="str" cm="1">
        <f t="array" aca="1" ref="AM2" ca="1">CELL("type",M2)</f>
        <v>v</v>
      </c>
      <c r="AN2" s="30" t="str" cm="1">
        <f t="array" aca="1" ref="AN2" ca="1">CELL("type",N2)</f>
        <v>v</v>
      </c>
      <c r="AO2" s="30" t="str" cm="1">
        <f t="array" aca="1" ref="AO2" ca="1">CELL("type",O2)</f>
        <v>v</v>
      </c>
      <c r="AP2" s="30" t="str" cm="1">
        <f t="array" aca="1" ref="AP2" ca="1">CELL("type",P2)</f>
        <v>v</v>
      </c>
      <c r="AQ2" s="30" t="str" cm="1">
        <f t="array" ref="AQ2:AQ239">CLEAN(TRIM(Table2[ADDRESS]))</f>
        <v>3911 S Victoria Ave</v>
      </c>
      <c r="AR2" s="30" t="str">
        <f>PROPER(Table2[[#This Row],[CITY]])</f>
        <v>View Park</v>
      </c>
      <c r="AS2" s="46">
        <f>Table2[[#This Row],[PRICE]]/Table2[[#This Row],[SQUARE FEET]]</f>
        <v>828.42105263157896</v>
      </c>
      <c r="AT2" s="30" t="b">
        <f>IF(AS2=Table2[[#This Row],[$/SQUARE FEET]], TRUE, FALSE)</f>
        <v>0</v>
      </c>
    </row>
    <row r="3" spans="1:46" x14ac:dyDescent="0.2">
      <c r="A3" s="34" t="s">
        <v>25</v>
      </c>
      <c r="B3" s="34" t="s">
        <v>261</v>
      </c>
      <c r="C3" s="34" t="s">
        <v>41</v>
      </c>
      <c r="D3" s="34" t="s">
        <v>267</v>
      </c>
      <c r="E3" s="34" t="s">
        <v>34</v>
      </c>
      <c r="F3" s="34" t="s">
        <v>28</v>
      </c>
      <c r="G3" s="34">
        <v>90026</v>
      </c>
      <c r="H3" s="41">
        <v>849000</v>
      </c>
      <c r="I3" s="34">
        <v>3</v>
      </c>
      <c r="J3" s="34">
        <v>1</v>
      </c>
      <c r="K3" s="34" t="s">
        <v>268</v>
      </c>
      <c r="L3" s="34">
        <v>1049</v>
      </c>
      <c r="M3" s="34">
        <v>4511</v>
      </c>
      <c r="N3" s="34">
        <v>1908</v>
      </c>
      <c r="O3" s="34">
        <v>1</v>
      </c>
      <c r="P3" s="34">
        <v>809</v>
      </c>
      <c r="Q3" s="34"/>
      <c r="R3" s="34" t="s">
        <v>29</v>
      </c>
      <c r="S3" s="35">
        <v>45577.541666666664</v>
      </c>
      <c r="T3" s="35">
        <v>45577.666666666664</v>
      </c>
      <c r="U3" s="34" t="s">
        <v>269</v>
      </c>
      <c r="V3" s="34" t="s">
        <v>36</v>
      </c>
      <c r="W3" s="34" t="s">
        <v>270</v>
      </c>
      <c r="X3" s="34" t="s">
        <v>31</v>
      </c>
      <c r="Y3" s="34" t="s">
        <v>32</v>
      </c>
      <c r="Z3" s="34">
        <v>34.070284299999997</v>
      </c>
      <c r="AA3" s="34">
        <v>-118.2664465</v>
      </c>
      <c r="AD3" s="30">
        <f t="shared" si="0"/>
        <v>5</v>
      </c>
      <c r="AE3" s="30" t="str" cm="1">
        <f t="array" aca="1" ref="AE3" ca="1">CELL("type",H3)</f>
        <v>v</v>
      </c>
      <c r="AF3" s="45" t="s">
        <v>976</v>
      </c>
      <c r="AG3" s="45">
        <f>MEDIAN(M85:M182)</f>
        <v>6575</v>
      </c>
      <c r="AJ3" s="30" t="str" cm="1">
        <f t="array" aca="1" ref="AJ3" ca="1">CELL("type",K3)</f>
        <v>l</v>
      </c>
      <c r="AK3" s="30" t="str" cm="1">
        <f t="array" aca="1" ref="AK3" ca="1">CELL("type",L3)</f>
        <v>v</v>
      </c>
      <c r="AL3" s="30" t="str" cm="1">
        <f t="array" aca="1" ref="AL3" ca="1">CELL("type",M3)</f>
        <v>v</v>
      </c>
      <c r="AM3" s="30" t="str" cm="1">
        <f t="array" aca="1" ref="AM3" ca="1">CELL("type",M3)</f>
        <v>v</v>
      </c>
      <c r="AN3" s="30" t="str" cm="1">
        <f t="array" aca="1" ref="AN3" ca="1">CELL("type",N3)</f>
        <v>v</v>
      </c>
      <c r="AO3" s="30" t="str" cm="1">
        <f t="array" aca="1" ref="AO3" ca="1">CELL("type",O3)</f>
        <v>v</v>
      </c>
      <c r="AP3" s="30" t="str" cm="1">
        <f t="array" aca="1" ref="AP3" ca="1">CELL("type",P3)</f>
        <v>v</v>
      </c>
      <c r="AQ3" s="30" t="str">
        <v>415 N Westlake Ave</v>
      </c>
      <c r="AR3" s="30" t="str">
        <f>PROPER(Table2[[#This Row],[CITY]])</f>
        <v>Los Angeles</v>
      </c>
      <c r="AS3" s="46">
        <f>Table2[[#This Row],[PRICE]]/Table2[[#This Row],[SQUARE FEET]]</f>
        <v>809.34223069590087</v>
      </c>
      <c r="AT3" s="30" t="b">
        <f>IF(AS3=Table2[[#This Row],[$/SQUARE FEET]], TRUE, FALSE)</f>
        <v>0</v>
      </c>
    </row>
    <row r="4" spans="1:46" x14ac:dyDescent="0.2">
      <c r="A4" s="38" t="s">
        <v>25</v>
      </c>
      <c r="B4" s="38" t="s">
        <v>261</v>
      </c>
      <c r="C4" s="38" t="s">
        <v>41</v>
      </c>
      <c r="D4" s="38" t="s">
        <v>271</v>
      </c>
      <c r="E4" s="38" t="s">
        <v>272</v>
      </c>
      <c r="F4" s="38" t="s">
        <v>28</v>
      </c>
      <c r="G4" s="38">
        <v>90731</v>
      </c>
      <c r="H4" s="40">
        <v>1300000</v>
      </c>
      <c r="I4" s="38">
        <v>2</v>
      </c>
      <c r="J4" s="38">
        <v>2</v>
      </c>
      <c r="K4" s="38" t="s">
        <v>273</v>
      </c>
      <c r="L4" s="38">
        <v>1704</v>
      </c>
      <c r="M4" s="38">
        <v>5851</v>
      </c>
      <c r="N4" s="38">
        <v>1937</v>
      </c>
      <c r="O4" s="38">
        <v>1</v>
      </c>
      <c r="P4" s="38">
        <v>763</v>
      </c>
      <c r="Q4" s="38"/>
      <c r="R4" s="38" t="s">
        <v>29</v>
      </c>
      <c r="S4" s="39">
        <v>45578.541666666664</v>
      </c>
      <c r="T4" s="39">
        <v>45578.666666666664</v>
      </c>
      <c r="U4" s="38" t="s">
        <v>274</v>
      </c>
      <c r="V4" s="38" t="s">
        <v>36</v>
      </c>
      <c r="W4" s="38" t="s">
        <v>275</v>
      </c>
      <c r="X4" s="38" t="s">
        <v>31</v>
      </c>
      <c r="Y4" s="38" t="s">
        <v>32</v>
      </c>
      <c r="Z4" s="38">
        <v>33.7228675</v>
      </c>
      <c r="AA4" s="38">
        <v>-118.2926854</v>
      </c>
      <c r="AD4" s="30">
        <f t="shared" si="0"/>
        <v>5</v>
      </c>
      <c r="AE4" s="30" t="str" cm="1">
        <f t="array" aca="1" ref="AE4" ca="1">CELL("type",H4)</f>
        <v>v</v>
      </c>
      <c r="AJ4" s="30" t="str" cm="1">
        <f t="array" aca="1" ref="AJ4" ca="1">CELL("type",K4)</f>
        <v>l</v>
      </c>
      <c r="AK4" s="30" t="str" cm="1">
        <f t="array" aca="1" ref="AK4" ca="1">CELL("type",L4)</f>
        <v>v</v>
      </c>
      <c r="AL4" s="30" t="str" cm="1">
        <f t="array" aca="1" ref="AL4" ca="1">CELL("type",M4)</f>
        <v>v</v>
      </c>
      <c r="AM4" s="30" t="str" cm="1">
        <f t="array" aca="1" ref="AM4" ca="1">CELL("type",M4)</f>
        <v>v</v>
      </c>
      <c r="AN4" s="30" t="str" cm="1">
        <f t="array" aca="1" ref="AN4" ca="1">CELL("type",N4)</f>
        <v>v</v>
      </c>
      <c r="AO4" s="30" t="str" cm="1">
        <f t="array" aca="1" ref="AO4" ca="1">CELL("type",O4)</f>
        <v>v</v>
      </c>
      <c r="AP4" s="30" t="str" cm="1">
        <f t="array" aca="1" ref="AP4" ca="1">CELL("type",P4)</f>
        <v>v</v>
      </c>
      <c r="AQ4" s="30" t="str">
        <v>2325 S Gaffey St</v>
      </c>
      <c r="AR4" s="30" t="str">
        <f>PROPER(Table2[[#This Row],[CITY]])</f>
        <v>San Pedro</v>
      </c>
      <c r="AS4" s="46">
        <f>Table2[[#This Row],[PRICE]]/Table2[[#This Row],[SQUARE FEET]]</f>
        <v>762.91079812206567</v>
      </c>
      <c r="AT4" s="30" t="b">
        <f>IF(AS4=Table2[[#This Row],[$/SQUARE FEET]], TRUE, FALSE)</f>
        <v>0</v>
      </c>
    </row>
    <row r="5" spans="1:46" x14ac:dyDescent="0.2">
      <c r="A5" s="38" t="s">
        <v>25</v>
      </c>
      <c r="B5" s="38" t="s">
        <v>261</v>
      </c>
      <c r="C5" s="38" t="s">
        <v>33</v>
      </c>
      <c r="D5" s="38" t="s">
        <v>276</v>
      </c>
      <c r="E5" s="38" t="s">
        <v>34</v>
      </c>
      <c r="F5" s="38" t="s">
        <v>28</v>
      </c>
      <c r="G5" s="38">
        <v>90013</v>
      </c>
      <c r="H5" s="40">
        <v>499000</v>
      </c>
      <c r="I5" s="38">
        <v>1</v>
      </c>
      <c r="J5" s="38">
        <v>1</v>
      </c>
      <c r="K5" s="38" t="s">
        <v>277</v>
      </c>
      <c r="L5" s="38">
        <v>940</v>
      </c>
      <c r="M5" s="38">
        <v>27293</v>
      </c>
      <c r="N5" s="38">
        <v>1923</v>
      </c>
      <c r="O5" s="38">
        <v>3</v>
      </c>
      <c r="P5" s="38">
        <v>531</v>
      </c>
      <c r="Q5" s="38">
        <v>365</v>
      </c>
      <c r="R5" s="38" t="s">
        <v>29</v>
      </c>
      <c r="S5" s="39">
        <v>45578.583333333336</v>
      </c>
      <c r="T5" s="39">
        <v>45578.708333333336</v>
      </c>
      <c r="U5" s="38" t="s">
        <v>278</v>
      </c>
      <c r="V5" s="38" t="s">
        <v>36</v>
      </c>
      <c r="W5" s="38" t="s">
        <v>279</v>
      </c>
      <c r="X5" s="38" t="s">
        <v>31</v>
      </c>
      <c r="Y5" s="38" t="s">
        <v>32</v>
      </c>
      <c r="Z5" s="38">
        <v>34.048040700000001</v>
      </c>
      <c r="AA5" s="38">
        <v>-118.2512918</v>
      </c>
      <c r="AD5" s="30">
        <f t="shared" si="0"/>
        <v>5</v>
      </c>
      <c r="AE5" s="30" t="str" cm="1">
        <f t="array" aca="1" ref="AE5" ca="1">CELL("type",H5)</f>
        <v>v</v>
      </c>
      <c r="AJ5" s="30" t="str" cm="1">
        <f t="array" aca="1" ref="AJ5" ca="1">CELL("type",K5)</f>
        <v>l</v>
      </c>
      <c r="AK5" s="30" t="str" cm="1">
        <f t="array" aca="1" ref="AK5" ca="1">CELL("type",L5)</f>
        <v>v</v>
      </c>
      <c r="AL5" s="30" t="str" cm="1">
        <f t="array" aca="1" ref="AL5" ca="1">CELL("type",M5)</f>
        <v>v</v>
      </c>
      <c r="AM5" s="30" t="str" cm="1">
        <f t="array" aca="1" ref="AM5" ca="1">CELL("type",M5)</f>
        <v>v</v>
      </c>
      <c r="AN5" s="30" t="str" cm="1">
        <f t="array" aca="1" ref="AN5" ca="1">CELL("type",N5)</f>
        <v>v</v>
      </c>
      <c r="AO5" s="30" t="str" cm="1">
        <f t="array" aca="1" ref="AO5" ca="1">CELL("type",O5)</f>
        <v>v</v>
      </c>
      <c r="AP5" s="30" t="str" cm="1">
        <f t="array" aca="1" ref="AP5" ca="1">CELL("type",P5)</f>
        <v>v</v>
      </c>
      <c r="AQ5" s="30" t="str">
        <v>312 W 5th St #1110</v>
      </c>
      <c r="AR5" s="30" t="str">
        <f>PROPER(Table2[[#This Row],[CITY]])</f>
        <v>Los Angeles</v>
      </c>
      <c r="AS5" s="46">
        <f>Table2[[#This Row],[PRICE]]/Table2[[#This Row],[SQUARE FEET]]</f>
        <v>530.85106382978722</v>
      </c>
      <c r="AT5" s="30" t="b">
        <f>IF(AS5=Table2[[#This Row],[$/SQUARE FEET]], TRUE, FALSE)</f>
        <v>0</v>
      </c>
    </row>
    <row r="6" spans="1:46" x14ac:dyDescent="0.2">
      <c r="A6" s="34" t="s">
        <v>25</v>
      </c>
      <c r="B6" s="34" t="s">
        <v>261</v>
      </c>
      <c r="C6" s="34" t="s">
        <v>41</v>
      </c>
      <c r="D6" s="34" t="s">
        <v>280</v>
      </c>
      <c r="E6" s="34" t="s">
        <v>281</v>
      </c>
      <c r="F6" s="34" t="s">
        <v>28</v>
      </c>
      <c r="G6" s="34">
        <v>91040</v>
      </c>
      <c r="H6" s="41">
        <v>825000</v>
      </c>
      <c r="I6" s="34">
        <v>3</v>
      </c>
      <c r="J6" s="34">
        <v>2</v>
      </c>
      <c r="K6" s="34" t="s">
        <v>282</v>
      </c>
      <c r="L6" s="34">
        <v>984</v>
      </c>
      <c r="M6" s="34">
        <v>5433</v>
      </c>
      <c r="N6" s="34">
        <v>1951</v>
      </c>
      <c r="O6" s="34">
        <v>5</v>
      </c>
      <c r="P6" s="34">
        <v>838</v>
      </c>
      <c r="Q6" s="34"/>
      <c r="R6" s="34" t="s">
        <v>29</v>
      </c>
      <c r="S6" s="35">
        <v>45577.541666666664</v>
      </c>
      <c r="T6" s="35">
        <v>45577.666666666664</v>
      </c>
      <c r="U6" s="34" t="s">
        <v>283</v>
      </c>
      <c r="V6" s="34" t="s">
        <v>36</v>
      </c>
      <c r="W6" s="34" t="s">
        <v>284</v>
      </c>
      <c r="X6" s="34" t="s">
        <v>31</v>
      </c>
      <c r="Y6" s="34" t="s">
        <v>32</v>
      </c>
      <c r="Z6" s="34">
        <v>34.268467200000003</v>
      </c>
      <c r="AA6" s="34">
        <v>-118.30556900000001</v>
      </c>
      <c r="AD6" s="30">
        <f t="shared" si="0"/>
        <v>5</v>
      </c>
      <c r="AE6" s="30" t="str" cm="1">
        <f t="array" aca="1" ref="AE6" ca="1">CELL("type",H6)</f>
        <v>v</v>
      </c>
      <c r="AJ6" s="30" t="str" cm="1">
        <f t="array" aca="1" ref="AJ6" ca="1">CELL("type",K6)</f>
        <v>l</v>
      </c>
      <c r="AK6" s="30" t="str" cm="1">
        <f t="array" aca="1" ref="AK6" ca="1">CELL("type",L6)</f>
        <v>v</v>
      </c>
      <c r="AL6" s="30" t="str" cm="1">
        <f t="array" aca="1" ref="AL6" ca="1">CELL("type",M6)</f>
        <v>v</v>
      </c>
      <c r="AM6" s="30" t="str" cm="1">
        <f t="array" aca="1" ref="AM6" ca="1">CELL("type",M6)</f>
        <v>v</v>
      </c>
      <c r="AN6" s="30" t="str" cm="1">
        <f t="array" aca="1" ref="AN6" ca="1">CELL("type",N6)</f>
        <v>v</v>
      </c>
      <c r="AO6" s="30" t="str" cm="1">
        <f t="array" aca="1" ref="AO6" ca="1">CELL("type",O6)</f>
        <v>v</v>
      </c>
      <c r="AP6" s="30" t="str" cm="1">
        <f t="array" aca="1" ref="AP6" ca="1">CELL("type",P6)</f>
        <v>v</v>
      </c>
      <c r="AQ6" s="30" t="str">
        <v>10951 Whitegate Ave</v>
      </c>
      <c r="AR6" s="30" t="str">
        <f>PROPER(Table2[[#This Row],[CITY]])</f>
        <v>Sunland</v>
      </c>
      <c r="AS6" s="46">
        <f>Table2[[#This Row],[PRICE]]/Table2[[#This Row],[SQUARE FEET]]</f>
        <v>838.41463414634143</v>
      </c>
      <c r="AT6" s="30" t="b">
        <f>IF(AS6=Table2[[#This Row],[$/SQUARE FEET]], TRUE, FALSE)</f>
        <v>0</v>
      </c>
    </row>
    <row r="7" spans="1:46" x14ac:dyDescent="0.2">
      <c r="A7" s="38" t="s">
        <v>25</v>
      </c>
      <c r="B7" s="38" t="s">
        <v>261</v>
      </c>
      <c r="C7" s="38" t="s">
        <v>41</v>
      </c>
      <c r="D7" s="38" t="s">
        <v>285</v>
      </c>
      <c r="E7" s="38" t="s">
        <v>286</v>
      </c>
      <c r="F7" s="38" t="s">
        <v>28</v>
      </c>
      <c r="G7" s="38">
        <v>91324</v>
      </c>
      <c r="H7" s="40">
        <v>1210000</v>
      </c>
      <c r="I7" s="38">
        <v>3</v>
      </c>
      <c r="J7" s="38">
        <v>2.5</v>
      </c>
      <c r="K7" s="38" t="s">
        <v>287</v>
      </c>
      <c r="L7" s="38">
        <v>2036</v>
      </c>
      <c r="M7" s="38">
        <v>8815</v>
      </c>
      <c r="N7" s="38">
        <v>1963</v>
      </c>
      <c r="O7" s="38">
        <v>6</v>
      </c>
      <c r="P7" s="38">
        <v>594</v>
      </c>
      <c r="Q7" s="38"/>
      <c r="R7" s="38" t="s">
        <v>29</v>
      </c>
      <c r="S7" s="39"/>
      <c r="T7" s="39"/>
      <c r="U7" s="38" t="s">
        <v>288</v>
      </c>
      <c r="V7" s="38" t="s">
        <v>36</v>
      </c>
      <c r="W7" s="38" t="s">
        <v>289</v>
      </c>
      <c r="X7" s="38" t="s">
        <v>31</v>
      </c>
      <c r="Y7" s="38" t="s">
        <v>32</v>
      </c>
      <c r="Z7" s="38">
        <v>34.249758300000003</v>
      </c>
      <c r="AA7" s="38">
        <v>-118.5464286</v>
      </c>
      <c r="AD7" s="30">
        <f t="shared" si="0"/>
        <v>5</v>
      </c>
      <c r="AE7" s="30" t="str" cm="1">
        <f t="array" aca="1" ref="AE7" ca="1">CELL("type",H7)</f>
        <v>v</v>
      </c>
      <c r="AJ7" s="30" t="str" cm="1">
        <f t="array" aca="1" ref="AJ7" ca="1">CELL("type",K7)</f>
        <v>l</v>
      </c>
      <c r="AK7" s="30" t="str" cm="1">
        <f t="array" aca="1" ref="AK7" ca="1">CELL("type",L7)</f>
        <v>v</v>
      </c>
      <c r="AL7" s="30" t="str" cm="1">
        <f t="array" aca="1" ref="AL7" ca="1">CELL("type",M7)</f>
        <v>v</v>
      </c>
      <c r="AM7" s="30" t="str" cm="1">
        <f t="array" aca="1" ref="AM7" ca="1">CELL("type",M7)</f>
        <v>v</v>
      </c>
      <c r="AN7" s="30" t="str" cm="1">
        <f t="array" aca="1" ref="AN7" ca="1">CELL("type",N7)</f>
        <v>v</v>
      </c>
      <c r="AO7" s="30" t="str" cm="1">
        <f t="array" aca="1" ref="AO7" ca="1">CELL("type",O7)</f>
        <v>v</v>
      </c>
      <c r="AP7" s="30" t="str" cm="1">
        <f t="array" aca="1" ref="AP7" ca="1">CELL("type",P7)</f>
        <v>v</v>
      </c>
      <c r="AQ7" s="30" t="str">
        <v>18942 Lassen St</v>
      </c>
      <c r="AR7" s="30" t="str">
        <f>PROPER(Table2[[#This Row],[CITY]])</f>
        <v>Northridge</v>
      </c>
      <c r="AS7" s="46">
        <f>Table2[[#This Row],[PRICE]]/Table2[[#This Row],[SQUARE FEET]]</f>
        <v>594.30255402750493</v>
      </c>
      <c r="AT7" s="30" t="b">
        <f>IF(AS7=Table2[[#This Row],[$/SQUARE FEET]], TRUE, FALSE)</f>
        <v>0</v>
      </c>
    </row>
    <row r="8" spans="1:46" x14ac:dyDescent="0.2">
      <c r="A8" s="34" t="s">
        <v>25</v>
      </c>
      <c r="B8" s="34" t="s">
        <v>261</v>
      </c>
      <c r="C8" s="34" t="s">
        <v>33</v>
      </c>
      <c r="D8" s="34" t="s">
        <v>290</v>
      </c>
      <c r="E8" s="34" t="s">
        <v>49</v>
      </c>
      <c r="F8" s="34" t="s">
        <v>28</v>
      </c>
      <c r="G8" s="34">
        <v>90291</v>
      </c>
      <c r="H8" s="41">
        <v>1425000</v>
      </c>
      <c r="I8" s="34">
        <v>1</v>
      </c>
      <c r="J8" s="34">
        <v>2</v>
      </c>
      <c r="K8" s="34" t="s">
        <v>291</v>
      </c>
      <c r="L8" s="34">
        <v>1430</v>
      </c>
      <c r="M8" s="34">
        <v>26073</v>
      </c>
      <c r="N8" s="34">
        <v>2008</v>
      </c>
      <c r="O8" s="34">
        <v>6</v>
      </c>
      <c r="P8" s="34">
        <v>997</v>
      </c>
      <c r="Q8" s="34">
        <v>709</v>
      </c>
      <c r="R8" s="34" t="s">
        <v>29</v>
      </c>
      <c r="S8" s="35">
        <v>45578.583333333336</v>
      </c>
      <c r="T8" s="35">
        <v>45578.708333333336</v>
      </c>
      <c r="U8" s="34" t="s">
        <v>292</v>
      </c>
      <c r="V8" s="34" t="s">
        <v>36</v>
      </c>
      <c r="W8" s="34" t="s">
        <v>293</v>
      </c>
      <c r="X8" s="34" t="s">
        <v>31</v>
      </c>
      <c r="Y8" s="34" t="s">
        <v>32</v>
      </c>
      <c r="Z8" s="34">
        <v>33.993696200000002</v>
      </c>
      <c r="AA8" s="34">
        <v>-118.475054</v>
      </c>
      <c r="AD8" s="30">
        <f t="shared" si="0"/>
        <v>5</v>
      </c>
      <c r="AE8" s="30" t="str" cm="1">
        <f t="array" aca="1" ref="AE8" ca="1">CELL("type",H8)</f>
        <v>v</v>
      </c>
      <c r="AJ8" s="30" t="str" cm="1">
        <f t="array" aca="1" ref="AJ8" ca="1">CELL("type",K8)</f>
        <v>l</v>
      </c>
      <c r="AK8" s="30" t="str" cm="1">
        <f t="array" aca="1" ref="AK8" ca="1">CELL("type",L8)</f>
        <v>v</v>
      </c>
      <c r="AL8" s="30" t="str" cm="1">
        <f t="array" aca="1" ref="AL8" ca="1">CELL("type",M8)</f>
        <v>v</v>
      </c>
      <c r="AM8" s="30" t="str" cm="1">
        <f t="array" aca="1" ref="AM8" ca="1">CELL("type",M8)</f>
        <v>v</v>
      </c>
      <c r="AN8" s="30" t="str" cm="1">
        <f t="array" aca="1" ref="AN8" ca="1">CELL("type",N8)</f>
        <v>v</v>
      </c>
      <c r="AO8" s="30" t="str" cm="1">
        <f t="array" aca="1" ref="AO8" ca="1">CELL("type",O8)</f>
        <v>v</v>
      </c>
      <c r="AP8" s="30" t="str" cm="1">
        <f t="array" aca="1" ref="AP8" ca="1">CELL("type",P8)</f>
        <v>v</v>
      </c>
      <c r="AQ8" s="30" t="str">
        <v>700 Main St #4</v>
      </c>
      <c r="AR8" s="30" t="str">
        <f>PROPER(Table2[[#This Row],[CITY]])</f>
        <v>Venice</v>
      </c>
      <c r="AS8" s="46">
        <f>Table2[[#This Row],[PRICE]]/Table2[[#This Row],[SQUARE FEET]]</f>
        <v>996.50349650349654</v>
      </c>
      <c r="AT8" s="30" t="b">
        <f>IF(AS8=Table2[[#This Row],[$/SQUARE FEET]], TRUE, FALSE)</f>
        <v>0</v>
      </c>
    </row>
    <row r="9" spans="1:46" x14ac:dyDescent="0.2">
      <c r="A9" s="38" t="s">
        <v>25</v>
      </c>
      <c r="B9" s="38" t="s">
        <v>261</v>
      </c>
      <c r="C9" s="38" t="s">
        <v>41</v>
      </c>
      <c r="D9" s="38" t="s">
        <v>294</v>
      </c>
      <c r="E9" s="38" t="s">
        <v>295</v>
      </c>
      <c r="F9" s="38" t="s">
        <v>28</v>
      </c>
      <c r="G9" s="38">
        <v>91344</v>
      </c>
      <c r="H9" s="40">
        <v>1199999</v>
      </c>
      <c r="I9" s="38">
        <v>3</v>
      </c>
      <c r="J9" s="38">
        <v>3</v>
      </c>
      <c r="K9" s="38" t="s">
        <v>296</v>
      </c>
      <c r="L9" s="38">
        <v>2279</v>
      </c>
      <c r="M9" s="38">
        <v>11751</v>
      </c>
      <c r="N9" s="38">
        <v>1965</v>
      </c>
      <c r="O9" s="38">
        <v>7</v>
      </c>
      <c r="P9" s="38">
        <v>527</v>
      </c>
      <c r="Q9" s="38"/>
      <c r="R9" s="38" t="s">
        <v>29</v>
      </c>
      <c r="S9" s="39"/>
      <c r="T9" s="39"/>
      <c r="U9" s="38" t="s">
        <v>297</v>
      </c>
      <c r="V9" s="38" t="s">
        <v>36</v>
      </c>
      <c r="W9" s="38" t="s">
        <v>298</v>
      </c>
      <c r="X9" s="38" t="s">
        <v>31</v>
      </c>
      <c r="Y9" s="38" t="s">
        <v>32</v>
      </c>
      <c r="Z9" s="38">
        <v>34.294700900000002</v>
      </c>
      <c r="AA9" s="38">
        <v>-118.5006812</v>
      </c>
      <c r="AD9" s="30">
        <f t="shared" si="0"/>
        <v>5</v>
      </c>
      <c r="AE9" s="30" t="str" cm="1">
        <f t="array" aca="1" ref="AE9" ca="1">CELL("type",H9)</f>
        <v>v</v>
      </c>
      <c r="AJ9" s="30" t="str" cm="1">
        <f t="array" aca="1" ref="AJ9" ca="1">CELL("type",K9)</f>
        <v>l</v>
      </c>
      <c r="AK9" s="30" t="str" cm="1">
        <f t="array" aca="1" ref="AK9" ca="1">CELL("type",L9)</f>
        <v>v</v>
      </c>
      <c r="AL9" s="30" t="str" cm="1">
        <f t="array" aca="1" ref="AL9" ca="1">CELL("type",M9)</f>
        <v>v</v>
      </c>
      <c r="AM9" s="30" t="str" cm="1">
        <f t="array" aca="1" ref="AM9" ca="1">CELL("type",M9)</f>
        <v>v</v>
      </c>
      <c r="AN9" s="30" t="str" cm="1">
        <f t="array" aca="1" ref="AN9" ca="1">CELL("type",N9)</f>
        <v>v</v>
      </c>
      <c r="AO9" s="30" t="str" cm="1">
        <f t="array" aca="1" ref="AO9" ca="1">CELL("type",O9)</f>
        <v>v</v>
      </c>
      <c r="AP9" s="30" t="str" cm="1">
        <f t="array" aca="1" ref="AP9" ca="1">CELL("type",P9)</f>
        <v>v</v>
      </c>
      <c r="AQ9" s="30" t="str">
        <v>12350 Mclennan Ave</v>
      </c>
      <c r="AR9" s="30" t="str">
        <f>PROPER(Table2[[#This Row],[CITY]])</f>
        <v>Granada Hills</v>
      </c>
      <c r="AS9" s="46">
        <f>Table2[[#This Row],[PRICE]]/Table2[[#This Row],[SQUARE FEET]]</f>
        <v>526.54629223343568</v>
      </c>
      <c r="AT9" s="30" t="b">
        <f>IF(AS9=Table2[[#This Row],[$/SQUARE FEET]], TRUE, FALSE)</f>
        <v>0</v>
      </c>
    </row>
    <row r="10" spans="1:46" x14ac:dyDescent="0.2">
      <c r="A10" s="38" t="s">
        <v>25</v>
      </c>
      <c r="B10" s="38" t="s">
        <v>261</v>
      </c>
      <c r="C10" s="38" t="s">
        <v>33</v>
      </c>
      <c r="D10" s="38" t="s">
        <v>299</v>
      </c>
      <c r="E10" s="38" t="s">
        <v>300</v>
      </c>
      <c r="F10" s="38" t="s">
        <v>28</v>
      </c>
      <c r="G10" s="38">
        <v>91602</v>
      </c>
      <c r="H10" s="40">
        <v>660000</v>
      </c>
      <c r="I10" s="38">
        <v>2</v>
      </c>
      <c r="J10" s="38">
        <v>2</v>
      </c>
      <c r="K10" s="38" t="s">
        <v>35</v>
      </c>
      <c r="L10" s="38">
        <v>1290</v>
      </c>
      <c r="M10" s="38">
        <v>36694</v>
      </c>
      <c r="N10" s="38">
        <v>1963</v>
      </c>
      <c r="O10" s="38">
        <v>7</v>
      </c>
      <c r="P10" s="38">
        <v>512</v>
      </c>
      <c r="Q10" s="38">
        <v>788</v>
      </c>
      <c r="R10" s="38" t="s">
        <v>29</v>
      </c>
      <c r="S10" s="39"/>
      <c r="T10" s="39"/>
      <c r="U10" s="38" t="s">
        <v>301</v>
      </c>
      <c r="V10" s="38" t="s">
        <v>36</v>
      </c>
      <c r="W10" s="38" t="s">
        <v>302</v>
      </c>
      <c r="X10" s="38" t="s">
        <v>31</v>
      </c>
      <c r="Y10" s="38" t="s">
        <v>32</v>
      </c>
      <c r="Z10" s="38">
        <v>34.151600299999998</v>
      </c>
      <c r="AA10" s="38">
        <v>-118.3636351</v>
      </c>
      <c r="AD10" s="30">
        <f t="shared" si="0"/>
        <v>5</v>
      </c>
      <c r="AE10" s="30" t="str" cm="1">
        <f t="array" aca="1" ref="AE10" ca="1">CELL("type",H10)</f>
        <v>v</v>
      </c>
      <c r="AJ10" s="30" t="str" cm="1">
        <f t="array" aca="1" ref="AJ10" ca="1">CELL("type",K10)</f>
        <v>l</v>
      </c>
      <c r="AK10" s="30" t="str" cm="1">
        <f t="array" aca="1" ref="AK10" ca="1">CELL("type",L10)</f>
        <v>v</v>
      </c>
      <c r="AL10" s="30" t="str" cm="1">
        <f t="array" aca="1" ref="AL10" ca="1">CELL("type",M10)</f>
        <v>v</v>
      </c>
      <c r="AM10" s="30" t="str" cm="1">
        <f t="array" aca="1" ref="AM10" ca="1">CELL("type",M10)</f>
        <v>v</v>
      </c>
      <c r="AN10" s="30" t="str" cm="1">
        <f t="array" aca="1" ref="AN10" ca="1">CELL("type",N10)</f>
        <v>v</v>
      </c>
      <c r="AO10" s="30" t="str" cm="1">
        <f t="array" aca="1" ref="AO10" ca="1">CELL("type",O10)</f>
        <v>v</v>
      </c>
      <c r="AP10" s="30" t="str" cm="1">
        <f t="array" aca="1" ref="AP10" ca="1">CELL("type",P10)</f>
        <v>v</v>
      </c>
      <c r="AQ10" s="30" t="str">
        <v>4445 Cartwright Ave #202</v>
      </c>
      <c r="AR10" s="30" t="str">
        <f>PROPER(Table2[[#This Row],[CITY]])</f>
        <v>North Hollywood</v>
      </c>
      <c r="AS10" s="46">
        <f>Table2[[#This Row],[PRICE]]/Table2[[#This Row],[SQUARE FEET]]</f>
        <v>511.62790697674421</v>
      </c>
      <c r="AT10" s="30" t="b">
        <f>IF(AS10=Table2[[#This Row],[$/SQUARE FEET]], TRUE, FALSE)</f>
        <v>0</v>
      </c>
    </row>
    <row r="11" spans="1:46" x14ac:dyDescent="0.2">
      <c r="A11" s="34" t="s">
        <v>25</v>
      </c>
      <c r="B11" s="34" t="s">
        <v>261</v>
      </c>
      <c r="C11" s="34" t="s">
        <v>33</v>
      </c>
      <c r="D11" s="34" t="s">
        <v>303</v>
      </c>
      <c r="E11" s="34" t="s">
        <v>34</v>
      </c>
      <c r="F11" s="34" t="s">
        <v>28</v>
      </c>
      <c r="G11" s="34">
        <v>90036</v>
      </c>
      <c r="H11" s="41">
        <v>1099000</v>
      </c>
      <c r="I11" s="34">
        <v>2</v>
      </c>
      <c r="J11" s="34">
        <v>2</v>
      </c>
      <c r="K11" s="34" t="s">
        <v>304</v>
      </c>
      <c r="L11" s="34">
        <v>1347</v>
      </c>
      <c r="M11" s="34">
        <v>6185</v>
      </c>
      <c r="N11" s="34">
        <v>1928</v>
      </c>
      <c r="O11" s="34">
        <v>7</v>
      </c>
      <c r="P11" s="34">
        <v>816</v>
      </c>
      <c r="Q11" s="34">
        <v>450</v>
      </c>
      <c r="R11" s="34" t="s">
        <v>29</v>
      </c>
      <c r="S11" s="35">
        <v>45577.541666666664</v>
      </c>
      <c r="T11" s="35">
        <v>45577.666666666664</v>
      </c>
      <c r="U11" s="34" t="s">
        <v>305</v>
      </c>
      <c r="V11" s="34" t="s">
        <v>36</v>
      </c>
      <c r="W11" s="34" t="s">
        <v>306</v>
      </c>
      <c r="X11" s="34" t="s">
        <v>31</v>
      </c>
      <c r="Y11" s="34" t="s">
        <v>32</v>
      </c>
      <c r="Z11" s="34">
        <v>34.080365800000003</v>
      </c>
      <c r="AA11" s="34">
        <v>-118.35814209999999</v>
      </c>
      <c r="AD11" s="30">
        <f t="shared" si="0"/>
        <v>5</v>
      </c>
      <c r="AE11" s="30" t="str" cm="1">
        <f t="array" aca="1" ref="AE11" ca="1">CELL("type",H11)</f>
        <v>v</v>
      </c>
      <c r="AJ11" s="30" t="str" cm="1">
        <f t="array" aca="1" ref="AJ11" ca="1">CELL("type",K11)</f>
        <v>l</v>
      </c>
      <c r="AK11" s="30" t="str" cm="1">
        <f t="array" aca="1" ref="AK11" ca="1">CELL("type",L11)</f>
        <v>v</v>
      </c>
      <c r="AL11" s="30" t="str" cm="1">
        <f t="array" aca="1" ref="AL11" ca="1">CELL("type",M11)</f>
        <v>v</v>
      </c>
      <c r="AM11" s="30" t="str" cm="1">
        <f t="array" aca="1" ref="AM11" ca="1">CELL("type",M11)</f>
        <v>v</v>
      </c>
      <c r="AN11" s="30" t="str" cm="1">
        <f t="array" aca="1" ref="AN11" ca="1">CELL("type",N11)</f>
        <v>v</v>
      </c>
      <c r="AO11" s="30" t="str" cm="1">
        <f t="array" aca="1" ref="AO11" ca="1">CELL("type",O11)</f>
        <v>v</v>
      </c>
      <c r="AP11" s="30" t="str" cm="1">
        <f t="array" aca="1" ref="AP11" ca="1">CELL("type",P11)</f>
        <v>v</v>
      </c>
      <c r="AQ11" s="30" t="str">
        <v>502 N Genesee Ave Unit 1/2</v>
      </c>
      <c r="AR11" s="30" t="str">
        <f>PROPER(Table2[[#This Row],[CITY]])</f>
        <v>Los Angeles</v>
      </c>
      <c r="AS11" s="46">
        <f>Table2[[#This Row],[PRICE]]/Table2[[#This Row],[SQUARE FEET]]</f>
        <v>815.88715664439496</v>
      </c>
      <c r="AT11" s="30" t="b">
        <f>IF(AS11=Table2[[#This Row],[$/SQUARE FEET]], TRUE, FALSE)</f>
        <v>0</v>
      </c>
    </row>
    <row r="12" spans="1:46" x14ac:dyDescent="0.2">
      <c r="A12" s="38" t="s">
        <v>25</v>
      </c>
      <c r="B12" s="38" t="s">
        <v>261</v>
      </c>
      <c r="C12" s="38" t="s">
        <v>26</v>
      </c>
      <c r="D12" s="38" t="s">
        <v>307</v>
      </c>
      <c r="E12" s="38" t="s">
        <v>34</v>
      </c>
      <c r="F12" s="38" t="s">
        <v>28</v>
      </c>
      <c r="G12" s="38">
        <v>90042</v>
      </c>
      <c r="H12" s="40">
        <v>870000</v>
      </c>
      <c r="I12" s="38">
        <v>3</v>
      </c>
      <c r="J12" s="38">
        <v>3</v>
      </c>
      <c r="K12" s="38" t="s">
        <v>308</v>
      </c>
      <c r="L12" s="38">
        <v>1411</v>
      </c>
      <c r="M12" s="38">
        <v>88058</v>
      </c>
      <c r="N12" s="38">
        <v>1979</v>
      </c>
      <c r="O12" s="38">
        <v>9</v>
      </c>
      <c r="P12" s="38">
        <v>617</v>
      </c>
      <c r="Q12" s="38">
        <v>560</v>
      </c>
      <c r="R12" s="38" t="s">
        <v>29</v>
      </c>
      <c r="S12" s="39"/>
      <c r="T12" s="39"/>
      <c r="U12" s="38" t="s">
        <v>309</v>
      </c>
      <c r="V12" s="38" t="s">
        <v>36</v>
      </c>
      <c r="W12" s="38" t="s">
        <v>310</v>
      </c>
      <c r="X12" s="38" t="s">
        <v>31</v>
      </c>
      <c r="Y12" s="38" t="s">
        <v>32</v>
      </c>
      <c r="Z12" s="38">
        <v>34.099870799999998</v>
      </c>
      <c r="AA12" s="38">
        <v>-118.1833113</v>
      </c>
      <c r="AD12" s="30">
        <f t="shared" si="0"/>
        <v>5</v>
      </c>
      <c r="AE12" s="30" t="str" cm="1">
        <f t="array" aca="1" ref="AE12" ca="1">CELL("type",H12)</f>
        <v>v</v>
      </c>
      <c r="AJ12" s="30" t="str" cm="1">
        <f t="array" aca="1" ref="AJ12" ca="1">CELL("type",K12)</f>
        <v>l</v>
      </c>
      <c r="AK12" s="30" t="str" cm="1">
        <f t="array" aca="1" ref="AK12" ca="1">CELL("type",L12)</f>
        <v>v</v>
      </c>
      <c r="AL12" s="30" t="str" cm="1">
        <f t="array" aca="1" ref="AL12" ca="1">CELL("type",M12)</f>
        <v>v</v>
      </c>
      <c r="AM12" s="30" t="str" cm="1">
        <f t="array" aca="1" ref="AM12" ca="1">CELL("type",M12)</f>
        <v>v</v>
      </c>
      <c r="AN12" s="30" t="str" cm="1">
        <f t="array" aca="1" ref="AN12" ca="1">CELL("type",N12)</f>
        <v>v</v>
      </c>
      <c r="AO12" s="30" t="str" cm="1">
        <f t="array" aca="1" ref="AO12" ca="1">CELL("type",O12)</f>
        <v>v</v>
      </c>
      <c r="AP12" s="30" t="str" cm="1">
        <f t="array" aca="1" ref="AP12" ca="1">CELL("type",P12)</f>
        <v>v</v>
      </c>
      <c r="AQ12" s="30" t="str">
        <v>630 Cabrillo Villas</v>
      </c>
      <c r="AR12" s="30" t="str">
        <f>PROPER(Table2[[#This Row],[CITY]])</f>
        <v>Los Angeles</v>
      </c>
      <c r="AS12" s="46">
        <f>Table2[[#This Row],[PRICE]]/Table2[[#This Row],[SQUARE FEET]]</f>
        <v>616.58398299078669</v>
      </c>
      <c r="AT12" s="30" t="b">
        <f>IF(AS12=Table2[[#This Row],[$/SQUARE FEET]], TRUE, FALSE)</f>
        <v>0</v>
      </c>
    </row>
    <row r="13" spans="1:46" x14ac:dyDescent="0.2">
      <c r="A13" s="34" t="s">
        <v>25</v>
      </c>
      <c r="B13" s="34" t="s">
        <v>261</v>
      </c>
      <c r="C13" s="34" t="s">
        <v>33</v>
      </c>
      <c r="D13" s="34" t="s">
        <v>311</v>
      </c>
      <c r="E13" s="34" t="s">
        <v>312</v>
      </c>
      <c r="F13" s="34" t="s">
        <v>28</v>
      </c>
      <c r="G13" s="34">
        <v>90247</v>
      </c>
      <c r="H13" s="41">
        <v>739900</v>
      </c>
      <c r="I13" s="34">
        <v>3</v>
      </c>
      <c r="J13" s="34">
        <v>2.5</v>
      </c>
      <c r="K13" s="34" t="s">
        <v>313</v>
      </c>
      <c r="L13" s="34">
        <v>1651</v>
      </c>
      <c r="M13" s="34">
        <v>102869</v>
      </c>
      <c r="N13" s="34">
        <v>1989</v>
      </c>
      <c r="O13" s="34">
        <v>9</v>
      </c>
      <c r="P13" s="34">
        <v>448</v>
      </c>
      <c r="Q13" s="34">
        <v>315</v>
      </c>
      <c r="R13" s="34" t="s">
        <v>29</v>
      </c>
      <c r="S13" s="35">
        <v>45577.541666666664</v>
      </c>
      <c r="T13" s="35">
        <v>45577.666666666664</v>
      </c>
      <c r="U13" s="34" t="s">
        <v>314</v>
      </c>
      <c r="V13" s="34" t="s">
        <v>36</v>
      </c>
      <c r="W13" s="34" t="s">
        <v>315</v>
      </c>
      <c r="X13" s="34" t="s">
        <v>31</v>
      </c>
      <c r="Y13" s="34" t="s">
        <v>32</v>
      </c>
      <c r="Z13" s="34">
        <v>33.884298000000001</v>
      </c>
      <c r="AA13" s="34">
        <v>-118.292107</v>
      </c>
      <c r="AD13" s="30">
        <f t="shared" si="0"/>
        <v>5</v>
      </c>
      <c r="AE13" s="30" t="str" cm="1">
        <f t="array" aca="1" ref="AE13" ca="1">CELL("type",H13)</f>
        <v>v</v>
      </c>
      <c r="AJ13" s="30" t="str" cm="1">
        <f t="array" aca="1" ref="AJ13" ca="1">CELL("type",K13)</f>
        <v>l</v>
      </c>
      <c r="AK13" s="30" t="str" cm="1">
        <f t="array" aca="1" ref="AK13" ca="1">CELL("type",L13)</f>
        <v>v</v>
      </c>
      <c r="AL13" s="30" t="str" cm="1">
        <f t="array" aca="1" ref="AL13" ca="1">CELL("type",M13)</f>
        <v>v</v>
      </c>
      <c r="AM13" s="30" t="str" cm="1">
        <f t="array" aca="1" ref="AM13" ca="1">CELL("type",M13)</f>
        <v>v</v>
      </c>
      <c r="AN13" s="30" t="str" cm="1">
        <f t="array" aca="1" ref="AN13" ca="1">CELL("type",N13)</f>
        <v>v</v>
      </c>
      <c r="AO13" s="30" t="str" cm="1">
        <f t="array" aca="1" ref="AO13" ca="1">CELL("type",O13)</f>
        <v>v</v>
      </c>
      <c r="AP13" s="30" t="str" cm="1">
        <f t="array" aca="1" ref="AP13" ca="1">CELL("type",P13)</f>
        <v>v</v>
      </c>
      <c r="AQ13" s="30" t="str">
        <v>16133 S Vermont Ave #21</v>
      </c>
      <c r="AR13" s="30" t="str">
        <f>PROPER(Table2[[#This Row],[CITY]])</f>
        <v>Gardena</v>
      </c>
      <c r="AS13" s="46">
        <f>Table2[[#This Row],[PRICE]]/Table2[[#This Row],[SQUARE FEET]]</f>
        <v>448.15263476680798</v>
      </c>
      <c r="AT13" s="30" t="b">
        <f>IF(AS13=Table2[[#This Row],[$/SQUARE FEET]], TRUE, FALSE)</f>
        <v>0</v>
      </c>
    </row>
    <row r="14" spans="1:46" x14ac:dyDescent="0.2">
      <c r="A14" s="38" t="s">
        <v>25</v>
      </c>
      <c r="B14" s="38" t="s">
        <v>261</v>
      </c>
      <c r="C14" s="38" t="s">
        <v>41</v>
      </c>
      <c r="D14" s="38" t="s">
        <v>316</v>
      </c>
      <c r="E14" s="38" t="s">
        <v>272</v>
      </c>
      <c r="F14" s="38" t="s">
        <v>28</v>
      </c>
      <c r="G14" s="38">
        <v>90731</v>
      </c>
      <c r="H14" s="40">
        <v>999000</v>
      </c>
      <c r="I14" s="38">
        <v>3</v>
      </c>
      <c r="J14" s="38">
        <v>2</v>
      </c>
      <c r="K14" s="38" t="s">
        <v>273</v>
      </c>
      <c r="L14" s="38">
        <v>1692</v>
      </c>
      <c r="M14" s="38">
        <v>5008</v>
      </c>
      <c r="N14" s="38">
        <v>1946</v>
      </c>
      <c r="O14" s="38">
        <v>17</v>
      </c>
      <c r="P14" s="38">
        <v>590</v>
      </c>
      <c r="Q14" s="38"/>
      <c r="R14" s="38" t="s">
        <v>29</v>
      </c>
      <c r="S14" s="39">
        <v>45577.583333333336</v>
      </c>
      <c r="T14" s="39">
        <v>45577.708333333336</v>
      </c>
      <c r="U14" s="38" t="s">
        <v>317</v>
      </c>
      <c r="V14" s="38" t="s">
        <v>36</v>
      </c>
      <c r="W14" s="38" t="s">
        <v>318</v>
      </c>
      <c r="X14" s="38" t="s">
        <v>31</v>
      </c>
      <c r="Y14" s="38" t="s">
        <v>32</v>
      </c>
      <c r="Z14" s="38">
        <v>33.724550399999998</v>
      </c>
      <c r="AA14" s="38">
        <v>-118.2943252</v>
      </c>
      <c r="AD14" s="30">
        <f t="shared" si="0"/>
        <v>5</v>
      </c>
      <c r="AE14" s="30" t="str" cm="1">
        <f t="array" aca="1" ref="AE14" ca="1">CELL("type",H14)</f>
        <v>v</v>
      </c>
      <c r="AJ14" s="30" t="str" cm="1">
        <f t="array" aca="1" ref="AJ14" ca="1">CELL("type",K14)</f>
        <v>l</v>
      </c>
      <c r="AK14" s="30" t="str" cm="1">
        <f t="array" aca="1" ref="AK14" ca="1">CELL("type",L14)</f>
        <v>v</v>
      </c>
      <c r="AL14" s="30" t="str" cm="1">
        <f t="array" aca="1" ref="AL14" ca="1">CELL("type",M14)</f>
        <v>v</v>
      </c>
      <c r="AM14" s="30" t="str" cm="1">
        <f t="array" aca="1" ref="AM14" ca="1">CELL("type",M14)</f>
        <v>v</v>
      </c>
      <c r="AN14" s="30" t="str" cm="1">
        <f t="array" aca="1" ref="AN14" ca="1">CELL("type",N14)</f>
        <v>v</v>
      </c>
      <c r="AO14" s="30" t="str" cm="1">
        <f t="array" aca="1" ref="AO14" ca="1">CELL("type",O14)</f>
        <v>v</v>
      </c>
      <c r="AP14" s="30" t="str" cm="1">
        <f t="array" aca="1" ref="AP14" ca="1">CELL("type",P14)</f>
        <v>v</v>
      </c>
      <c r="AQ14" s="30" t="str">
        <v>784 W 22nd St</v>
      </c>
      <c r="AR14" s="30" t="str">
        <f>PROPER(Table2[[#This Row],[CITY]])</f>
        <v>San Pedro</v>
      </c>
      <c r="AS14" s="46">
        <f>Table2[[#This Row],[PRICE]]/Table2[[#This Row],[SQUARE FEET]]</f>
        <v>590.42553191489367</v>
      </c>
      <c r="AT14" s="30" t="b">
        <f>IF(AS14=Table2[[#This Row],[$/SQUARE FEET]], TRUE, FALSE)</f>
        <v>0</v>
      </c>
    </row>
    <row r="15" spans="1:46" x14ac:dyDescent="0.2">
      <c r="A15" s="34" t="s">
        <v>25</v>
      </c>
      <c r="B15" s="34" t="s">
        <v>261</v>
      </c>
      <c r="C15" s="34" t="s">
        <v>41</v>
      </c>
      <c r="D15" s="34" t="s">
        <v>319</v>
      </c>
      <c r="E15" s="34" t="s">
        <v>320</v>
      </c>
      <c r="F15" s="34" t="s">
        <v>28</v>
      </c>
      <c r="G15" s="34">
        <v>91316</v>
      </c>
      <c r="H15" s="41">
        <v>2349999</v>
      </c>
      <c r="I15" s="34">
        <v>3</v>
      </c>
      <c r="J15" s="34">
        <v>2</v>
      </c>
      <c r="K15" s="34" t="s">
        <v>321</v>
      </c>
      <c r="L15" s="34">
        <v>1910</v>
      </c>
      <c r="M15" s="34">
        <v>20595</v>
      </c>
      <c r="N15" s="34">
        <v>1951</v>
      </c>
      <c r="O15" s="34">
        <v>17</v>
      </c>
      <c r="P15" s="34">
        <v>1230</v>
      </c>
      <c r="Q15" s="34"/>
      <c r="R15" s="34" t="s">
        <v>29</v>
      </c>
      <c r="S15" s="35">
        <v>45577.541666666664</v>
      </c>
      <c r="T15" s="35">
        <v>45577.666666666664</v>
      </c>
      <c r="U15" s="34" t="s">
        <v>322</v>
      </c>
      <c r="V15" s="34" t="s">
        <v>36</v>
      </c>
      <c r="W15" s="34" t="s">
        <v>323</v>
      </c>
      <c r="X15" s="34" t="s">
        <v>31</v>
      </c>
      <c r="Y15" s="34" t="s">
        <v>32</v>
      </c>
      <c r="Z15" s="34">
        <v>34.155181800000001</v>
      </c>
      <c r="AA15" s="34">
        <v>-118.51279529999999</v>
      </c>
      <c r="AD15" s="30">
        <f t="shared" si="0"/>
        <v>5</v>
      </c>
      <c r="AE15" s="30" t="str" cm="1">
        <f t="array" aca="1" ref="AE15" ca="1">CELL("type",H15)</f>
        <v>v</v>
      </c>
      <c r="AJ15" s="30" t="str" cm="1">
        <f t="array" aca="1" ref="AJ15" ca="1">CELL("type",K15)</f>
        <v>l</v>
      </c>
      <c r="AK15" s="30" t="str" cm="1">
        <f t="array" aca="1" ref="AK15" ca="1">CELL("type",L15)</f>
        <v>v</v>
      </c>
      <c r="AL15" s="30" t="str" cm="1">
        <f t="array" aca="1" ref="AL15" ca="1">CELL("type",M15)</f>
        <v>v</v>
      </c>
      <c r="AM15" s="30" t="str" cm="1">
        <f t="array" aca="1" ref="AM15" ca="1">CELL("type",M15)</f>
        <v>v</v>
      </c>
      <c r="AN15" s="30" t="str" cm="1">
        <f t="array" aca="1" ref="AN15" ca="1">CELL("type",N15)</f>
        <v>v</v>
      </c>
      <c r="AO15" s="30" t="str" cm="1">
        <f t="array" aca="1" ref="AO15" ca="1">CELL("type",O15)</f>
        <v>v</v>
      </c>
      <c r="AP15" s="30" t="str" cm="1">
        <f t="array" aca="1" ref="AP15" ca="1">CELL("type",P15)</f>
        <v>v</v>
      </c>
      <c r="AQ15" s="30" t="str">
        <v>4664 Encino Ave</v>
      </c>
      <c r="AR15" s="30" t="str">
        <f>PROPER(Table2[[#This Row],[CITY]])</f>
        <v>Encino</v>
      </c>
      <c r="AS15" s="46">
        <f>Table2[[#This Row],[PRICE]]/Table2[[#This Row],[SQUARE FEET]]</f>
        <v>1230.3659685863875</v>
      </c>
      <c r="AT15" s="30" t="b">
        <f>IF(AS15=Table2[[#This Row],[$/SQUARE FEET]], TRUE, FALSE)</f>
        <v>0</v>
      </c>
    </row>
    <row r="16" spans="1:46" x14ac:dyDescent="0.2">
      <c r="A16" s="38" t="s">
        <v>25</v>
      </c>
      <c r="B16" s="38" t="s">
        <v>261</v>
      </c>
      <c r="C16" s="38" t="s">
        <v>33</v>
      </c>
      <c r="D16" s="38" t="s">
        <v>324</v>
      </c>
      <c r="E16" s="38" t="s">
        <v>37</v>
      </c>
      <c r="F16" s="38" t="s">
        <v>28</v>
      </c>
      <c r="G16" s="38">
        <v>90094</v>
      </c>
      <c r="H16" s="40">
        <v>660000</v>
      </c>
      <c r="I16" s="38">
        <v>1</v>
      </c>
      <c r="J16" s="38">
        <v>1</v>
      </c>
      <c r="K16" s="38" t="s">
        <v>38</v>
      </c>
      <c r="L16" s="38">
        <v>623</v>
      </c>
      <c r="M16" s="38">
        <v>68262</v>
      </c>
      <c r="N16" s="38">
        <v>2003</v>
      </c>
      <c r="O16" s="38">
        <v>21</v>
      </c>
      <c r="P16" s="38">
        <v>1059</v>
      </c>
      <c r="Q16" s="38">
        <v>826</v>
      </c>
      <c r="R16" s="38" t="s">
        <v>29</v>
      </c>
      <c r="S16" s="39">
        <v>45578.541666666664</v>
      </c>
      <c r="T16" s="39">
        <v>45578.666666666664</v>
      </c>
      <c r="U16" s="38" t="s">
        <v>325</v>
      </c>
      <c r="V16" s="38" t="s">
        <v>36</v>
      </c>
      <c r="W16" s="38" t="s">
        <v>326</v>
      </c>
      <c r="X16" s="38" t="s">
        <v>31</v>
      </c>
      <c r="Y16" s="38" t="s">
        <v>32</v>
      </c>
      <c r="Z16" s="38">
        <v>33.970779499999999</v>
      </c>
      <c r="AA16" s="38">
        <v>-118.4269437</v>
      </c>
      <c r="AD16" s="30">
        <f t="shared" si="0"/>
        <v>5</v>
      </c>
      <c r="AE16" s="30" t="str" cm="1">
        <f t="array" aca="1" ref="AE16" ca="1">CELL("type",H16)</f>
        <v>v</v>
      </c>
      <c r="AJ16" s="30" t="str" cm="1">
        <f t="array" aca="1" ref="AJ16" ca="1">CELL("type",K16)</f>
        <v>l</v>
      </c>
      <c r="AK16" s="30" t="str" cm="1">
        <f t="array" aca="1" ref="AK16" ca="1">CELL("type",L16)</f>
        <v>v</v>
      </c>
      <c r="AL16" s="30" t="str" cm="1">
        <f t="array" aca="1" ref="AL16" ca="1">CELL("type",M16)</f>
        <v>v</v>
      </c>
      <c r="AM16" s="30" t="str" cm="1">
        <f t="array" aca="1" ref="AM16" ca="1">CELL("type",M16)</f>
        <v>v</v>
      </c>
      <c r="AN16" s="30" t="str" cm="1">
        <f t="array" aca="1" ref="AN16" ca="1">CELL("type",N16)</f>
        <v>v</v>
      </c>
      <c r="AO16" s="30" t="str" cm="1">
        <f t="array" aca="1" ref="AO16" ca="1">CELL("type",O16)</f>
        <v>v</v>
      </c>
      <c r="AP16" s="30" t="str" cm="1">
        <f t="array" aca="1" ref="AP16" ca="1">CELL("type",P16)</f>
        <v>v</v>
      </c>
      <c r="AQ16" s="30" t="str">
        <v>13200 Pacific #249</v>
      </c>
      <c r="AR16" s="30" t="str">
        <f>PROPER(Table2[[#This Row],[CITY]])</f>
        <v>Playa Vista</v>
      </c>
      <c r="AS16" s="46">
        <f>Table2[[#This Row],[PRICE]]/Table2[[#This Row],[SQUARE FEET]]</f>
        <v>1059.3900481540932</v>
      </c>
      <c r="AT16" s="30" t="b">
        <f>IF(AS16=Table2[[#This Row],[$/SQUARE FEET]], TRUE, FALSE)</f>
        <v>0</v>
      </c>
    </row>
    <row r="17" spans="1:46" x14ac:dyDescent="0.2">
      <c r="A17" s="38" t="s">
        <v>25</v>
      </c>
      <c r="B17" s="38" t="s">
        <v>261</v>
      </c>
      <c r="C17" s="38" t="s">
        <v>41</v>
      </c>
      <c r="D17" s="38" t="s">
        <v>327</v>
      </c>
      <c r="E17" s="38" t="s">
        <v>34</v>
      </c>
      <c r="F17" s="38" t="s">
        <v>28</v>
      </c>
      <c r="G17" s="38">
        <v>90018</v>
      </c>
      <c r="H17" s="40">
        <v>949000</v>
      </c>
      <c r="I17" s="38">
        <v>3</v>
      </c>
      <c r="J17" s="38">
        <v>2</v>
      </c>
      <c r="K17" s="38" t="s">
        <v>328</v>
      </c>
      <c r="L17" s="38">
        <v>1572</v>
      </c>
      <c r="M17" s="38">
        <v>7056</v>
      </c>
      <c r="N17" s="38">
        <v>1923</v>
      </c>
      <c r="O17" s="38">
        <v>22</v>
      </c>
      <c r="P17" s="38">
        <v>604</v>
      </c>
      <c r="Q17" s="38"/>
      <c r="R17" s="38" t="s">
        <v>29</v>
      </c>
      <c r="S17" s="39">
        <v>45578.541666666664</v>
      </c>
      <c r="T17" s="39">
        <v>45578.666666666664</v>
      </c>
      <c r="U17" s="38" t="s">
        <v>329</v>
      </c>
      <c r="V17" s="38" t="s">
        <v>36</v>
      </c>
      <c r="W17" s="38" t="s">
        <v>330</v>
      </c>
      <c r="X17" s="38" t="s">
        <v>31</v>
      </c>
      <c r="Y17" s="38" t="s">
        <v>32</v>
      </c>
      <c r="Z17" s="38">
        <v>34.0344962</v>
      </c>
      <c r="AA17" s="38">
        <v>-118.330524</v>
      </c>
      <c r="AD17" s="30">
        <f t="shared" si="0"/>
        <v>5</v>
      </c>
      <c r="AE17" s="30" t="str" cm="1">
        <f t="array" aca="1" ref="AE17" ca="1">CELL("type",H17)</f>
        <v>v</v>
      </c>
      <c r="AJ17" s="30" t="str" cm="1">
        <f t="array" aca="1" ref="AJ17" ca="1">CELL("type",K17)</f>
        <v>l</v>
      </c>
      <c r="AK17" s="30" t="str" cm="1">
        <f t="array" aca="1" ref="AK17" ca="1">CELL("type",L17)</f>
        <v>v</v>
      </c>
      <c r="AL17" s="30" t="str" cm="1">
        <f t="array" aca="1" ref="AL17" ca="1">CELL("type",M17)</f>
        <v>v</v>
      </c>
      <c r="AM17" s="30" t="str" cm="1">
        <f t="array" aca="1" ref="AM17" ca="1">CELL("type",M17)</f>
        <v>v</v>
      </c>
      <c r="AN17" s="30" t="str" cm="1">
        <f t="array" aca="1" ref="AN17" ca="1">CELL("type",N17)</f>
        <v>v</v>
      </c>
      <c r="AO17" s="30" t="str" cm="1">
        <f t="array" aca="1" ref="AO17" ca="1">CELL("type",O17)</f>
        <v>v</v>
      </c>
      <c r="AP17" s="30" t="str" cm="1">
        <f t="array" aca="1" ref="AP17" ca="1">CELL("type",P17)</f>
        <v>v</v>
      </c>
      <c r="AQ17" s="30" t="str">
        <v>2430 12th Ave</v>
      </c>
      <c r="AR17" s="30" t="str">
        <f>PROPER(Table2[[#This Row],[CITY]])</f>
        <v>Los Angeles</v>
      </c>
      <c r="AS17" s="46">
        <f>Table2[[#This Row],[PRICE]]/Table2[[#This Row],[SQUARE FEET]]</f>
        <v>603.68956743002548</v>
      </c>
      <c r="AT17" s="30" t="b">
        <f>IF(AS17=Table2[[#This Row],[$/SQUARE FEET]], TRUE, FALSE)</f>
        <v>0</v>
      </c>
    </row>
    <row r="18" spans="1:46" x14ac:dyDescent="0.2">
      <c r="A18" s="34" t="s">
        <v>25</v>
      </c>
      <c r="B18" s="34" t="s">
        <v>261</v>
      </c>
      <c r="C18" s="34" t="s">
        <v>41</v>
      </c>
      <c r="D18" s="34" t="s">
        <v>331</v>
      </c>
      <c r="E18" s="34" t="s">
        <v>44</v>
      </c>
      <c r="F18" s="34" t="s">
        <v>28</v>
      </c>
      <c r="G18" s="34">
        <v>90305</v>
      </c>
      <c r="H18" s="41">
        <v>1100000</v>
      </c>
      <c r="I18" s="34">
        <v>4</v>
      </c>
      <c r="J18" s="34">
        <v>3</v>
      </c>
      <c r="K18" s="34" t="s">
        <v>45</v>
      </c>
      <c r="L18" s="34">
        <v>1912</v>
      </c>
      <c r="M18" s="34">
        <v>6658</v>
      </c>
      <c r="N18" s="34">
        <v>1928</v>
      </c>
      <c r="O18" s="34">
        <v>23</v>
      </c>
      <c r="P18" s="34">
        <v>575</v>
      </c>
      <c r="Q18" s="34"/>
      <c r="R18" s="34" t="s">
        <v>29</v>
      </c>
      <c r="S18" s="35"/>
      <c r="T18" s="35"/>
      <c r="U18" s="34" t="s">
        <v>332</v>
      </c>
      <c r="V18" s="34" t="s">
        <v>36</v>
      </c>
      <c r="W18" s="34" t="s">
        <v>333</v>
      </c>
      <c r="X18" s="34" t="s">
        <v>31</v>
      </c>
      <c r="Y18" s="34" t="s">
        <v>32</v>
      </c>
      <c r="Z18" s="34">
        <v>33.967968399999997</v>
      </c>
      <c r="AA18" s="34">
        <v>-118.3253509</v>
      </c>
      <c r="AD18" s="30">
        <f t="shared" si="0"/>
        <v>5</v>
      </c>
      <c r="AE18" s="30" t="str" cm="1">
        <f t="array" aca="1" ref="AE18" ca="1">CELL("type",H18)</f>
        <v>v</v>
      </c>
      <c r="AJ18" s="30" t="str" cm="1">
        <f t="array" aca="1" ref="AJ18" ca="1">CELL("type",K18)</f>
        <v>l</v>
      </c>
      <c r="AK18" s="30" t="str" cm="1">
        <f t="array" aca="1" ref="AK18" ca="1">CELL("type",L18)</f>
        <v>v</v>
      </c>
      <c r="AL18" s="30" t="str" cm="1">
        <f t="array" aca="1" ref="AL18" ca="1">CELL("type",M18)</f>
        <v>v</v>
      </c>
      <c r="AM18" s="30" t="str" cm="1">
        <f t="array" aca="1" ref="AM18" ca="1">CELL("type",M18)</f>
        <v>v</v>
      </c>
      <c r="AN18" s="30" t="str" cm="1">
        <f t="array" aca="1" ref="AN18" ca="1">CELL("type",N18)</f>
        <v>v</v>
      </c>
      <c r="AO18" s="30" t="str" cm="1">
        <f t="array" aca="1" ref="AO18" ca="1">CELL("type",O18)</f>
        <v>v</v>
      </c>
      <c r="AP18" s="30" t="str" cm="1">
        <f t="array" aca="1" ref="AP18" ca="1">CELL("type",P18)</f>
        <v>v</v>
      </c>
      <c r="AQ18" s="30" t="str">
        <v>2928 W 78th Pl</v>
      </c>
      <c r="AR18" s="30" t="str">
        <f>PROPER(Table2[[#This Row],[CITY]])</f>
        <v>Inglewood</v>
      </c>
      <c r="AS18" s="46">
        <f>Table2[[#This Row],[PRICE]]/Table2[[#This Row],[SQUARE FEET]]</f>
        <v>575.3138075313808</v>
      </c>
      <c r="AT18" s="30" t="b">
        <f>IF(AS18=Table2[[#This Row],[$/SQUARE FEET]], TRUE, FALSE)</f>
        <v>0</v>
      </c>
    </row>
    <row r="19" spans="1:46" x14ac:dyDescent="0.2">
      <c r="A19" s="38" t="s">
        <v>25</v>
      </c>
      <c r="B19" s="38" t="s">
        <v>261</v>
      </c>
      <c r="C19" s="38" t="s">
        <v>33</v>
      </c>
      <c r="D19" s="38" t="s">
        <v>334</v>
      </c>
      <c r="E19" s="38" t="s">
        <v>335</v>
      </c>
      <c r="F19" s="38" t="s">
        <v>28</v>
      </c>
      <c r="G19" s="38">
        <v>91602</v>
      </c>
      <c r="H19" s="40">
        <v>829000</v>
      </c>
      <c r="I19" s="38">
        <v>2</v>
      </c>
      <c r="J19" s="38">
        <v>2.5</v>
      </c>
      <c r="K19" s="38" t="s">
        <v>336</v>
      </c>
      <c r="L19" s="38">
        <v>1470</v>
      </c>
      <c r="M19" s="38">
        <v>33463</v>
      </c>
      <c r="N19" s="38">
        <v>2006</v>
      </c>
      <c r="O19" s="38">
        <v>28</v>
      </c>
      <c r="P19" s="38">
        <v>564</v>
      </c>
      <c r="Q19" s="38">
        <v>625</v>
      </c>
      <c r="R19" s="38" t="s">
        <v>29</v>
      </c>
      <c r="S19" s="39">
        <v>45578.541666666664</v>
      </c>
      <c r="T19" s="39">
        <v>45578.666666666664</v>
      </c>
      <c r="U19" s="38" t="s">
        <v>337</v>
      </c>
      <c r="V19" s="38" t="s">
        <v>36</v>
      </c>
      <c r="W19" s="38" t="s">
        <v>338</v>
      </c>
      <c r="X19" s="38" t="s">
        <v>31</v>
      </c>
      <c r="Y19" s="38" t="s">
        <v>32</v>
      </c>
      <c r="Z19" s="38">
        <v>34.144175599999997</v>
      </c>
      <c r="AA19" s="38">
        <v>-118.37443810000001</v>
      </c>
      <c r="AD19" s="30">
        <f t="shared" si="0"/>
        <v>5</v>
      </c>
      <c r="AE19" s="30" t="str" cm="1">
        <f t="array" aca="1" ref="AE19" ca="1">CELL("type",H19)</f>
        <v>v</v>
      </c>
      <c r="AJ19" s="30" t="str" cm="1">
        <f t="array" aca="1" ref="AJ19" ca="1">CELL("type",K19)</f>
        <v>l</v>
      </c>
      <c r="AK19" s="30" t="str" cm="1">
        <f t="array" aca="1" ref="AK19" ca="1">CELL("type",L19)</f>
        <v>v</v>
      </c>
      <c r="AL19" s="30" t="str" cm="1">
        <f t="array" aca="1" ref="AL19" ca="1">CELL("type",M19)</f>
        <v>v</v>
      </c>
      <c r="AM19" s="30" t="str" cm="1">
        <f t="array" aca="1" ref="AM19" ca="1">CELL("type",M19)</f>
        <v>v</v>
      </c>
      <c r="AN19" s="30" t="str" cm="1">
        <f t="array" aca="1" ref="AN19" ca="1">CELL("type",N19)</f>
        <v>v</v>
      </c>
      <c r="AO19" s="30" t="str" cm="1">
        <f t="array" aca="1" ref="AO19" ca="1">CELL("type",O19)</f>
        <v>v</v>
      </c>
      <c r="AP19" s="30" t="str" cm="1">
        <f t="array" aca="1" ref="AP19" ca="1">CELL("type",P19)</f>
        <v>v</v>
      </c>
      <c r="AQ19" s="30" t="str">
        <v>4170 Fair Ave #101</v>
      </c>
      <c r="AR19" s="30" t="str">
        <f>PROPER(Table2[[#This Row],[CITY]])</f>
        <v>Studio City</v>
      </c>
      <c r="AS19" s="46">
        <f>Table2[[#This Row],[PRICE]]/Table2[[#This Row],[SQUARE FEET]]</f>
        <v>563.94557823129253</v>
      </c>
      <c r="AT19" s="30" t="b">
        <f>IF(AS19=Table2[[#This Row],[$/SQUARE FEET]], TRUE, FALSE)</f>
        <v>0</v>
      </c>
    </row>
    <row r="20" spans="1:46" x14ac:dyDescent="0.2">
      <c r="A20" s="34" t="s">
        <v>25</v>
      </c>
      <c r="B20" s="34" t="s">
        <v>261</v>
      </c>
      <c r="C20" s="34" t="s">
        <v>41</v>
      </c>
      <c r="D20" s="34" t="s">
        <v>339</v>
      </c>
      <c r="E20" s="34" t="s">
        <v>34</v>
      </c>
      <c r="F20" s="34" t="s">
        <v>28</v>
      </c>
      <c r="G20" s="34">
        <v>90043</v>
      </c>
      <c r="H20" s="41">
        <v>1279000</v>
      </c>
      <c r="I20" s="34">
        <v>3</v>
      </c>
      <c r="J20" s="34">
        <v>2</v>
      </c>
      <c r="K20" s="34" t="s">
        <v>340</v>
      </c>
      <c r="L20" s="34">
        <v>1664</v>
      </c>
      <c r="M20" s="34">
        <v>6302</v>
      </c>
      <c r="N20" s="34">
        <v>1939</v>
      </c>
      <c r="O20" s="34">
        <v>28</v>
      </c>
      <c r="P20" s="34">
        <v>769</v>
      </c>
      <c r="Q20" s="34"/>
      <c r="R20" s="34" t="s">
        <v>29</v>
      </c>
      <c r="S20" s="35">
        <v>45577.541666666664</v>
      </c>
      <c r="T20" s="35">
        <v>45577.666666666664</v>
      </c>
      <c r="U20" s="34" t="s">
        <v>341</v>
      </c>
      <c r="V20" s="34" t="s">
        <v>30</v>
      </c>
      <c r="W20" s="34" t="s">
        <v>342</v>
      </c>
      <c r="X20" s="34" t="s">
        <v>31</v>
      </c>
      <c r="Y20" s="34" t="s">
        <v>32</v>
      </c>
      <c r="Z20" s="34">
        <v>33.981960999999998</v>
      </c>
      <c r="AA20" s="34">
        <v>-118.35173159999999</v>
      </c>
      <c r="AD20" s="30">
        <f t="shared" si="0"/>
        <v>5</v>
      </c>
      <c r="AE20" s="30" t="str" cm="1">
        <f t="array" aca="1" ref="AE20" ca="1">CELL("type",H20)</f>
        <v>v</v>
      </c>
      <c r="AJ20" s="30" t="str" cm="1">
        <f t="array" aca="1" ref="AJ20" ca="1">CELL("type",K20)</f>
        <v>l</v>
      </c>
      <c r="AK20" s="30" t="str" cm="1">
        <f t="array" aca="1" ref="AK20" ca="1">CELL("type",L20)</f>
        <v>v</v>
      </c>
      <c r="AL20" s="30" t="str" cm="1">
        <f t="array" aca="1" ref="AL20" ca="1">CELL("type",M20)</f>
        <v>v</v>
      </c>
      <c r="AM20" s="30" t="str" cm="1">
        <f t="array" aca="1" ref="AM20" ca="1">CELL("type",M20)</f>
        <v>v</v>
      </c>
      <c r="AN20" s="30" t="str" cm="1">
        <f t="array" aca="1" ref="AN20" ca="1">CELL("type",N20)</f>
        <v>v</v>
      </c>
      <c r="AO20" s="30" t="str" cm="1">
        <f t="array" aca="1" ref="AO20" ca="1">CELL("type",O20)</f>
        <v>v</v>
      </c>
      <c r="AP20" s="30" t="str" cm="1">
        <f t="array" aca="1" ref="AP20" ca="1">CELL("type",P20)</f>
        <v>v</v>
      </c>
      <c r="AQ20" s="30" t="str">
        <v>4449 W 64th St</v>
      </c>
      <c r="AR20" s="30" t="str">
        <f>PROPER(Table2[[#This Row],[CITY]])</f>
        <v>Los Angeles</v>
      </c>
      <c r="AS20" s="46">
        <f>Table2[[#This Row],[PRICE]]/Table2[[#This Row],[SQUARE FEET]]</f>
        <v>768.62980769230774</v>
      </c>
      <c r="AT20" s="30" t="b">
        <f>IF(AS20=Table2[[#This Row],[$/SQUARE FEET]], TRUE, FALSE)</f>
        <v>0</v>
      </c>
    </row>
    <row r="21" spans="1:46" x14ac:dyDescent="0.2">
      <c r="A21" s="38" t="s">
        <v>25</v>
      </c>
      <c r="B21" s="38" t="s">
        <v>261</v>
      </c>
      <c r="C21" s="38" t="s">
        <v>41</v>
      </c>
      <c r="D21" s="38" t="s">
        <v>343</v>
      </c>
      <c r="E21" s="38" t="s">
        <v>320</v>
      </c>
      <c r="F21" s="38" t="s">
        <v>28</v>
      </c>
      <c r="G21" s="38">
        <v>91316</v>
      </c>
      <c r="H21" s="40">
        <v>1149000</v>
      </c>
      <c r="I21" s="38">
        <v>3</v>
      </c>
      <c r="J21" s="38">
        <v>2</v>
      </c>
      <c r="K21" s="38" t="s">
        <v>321</v>
      </c>
      <c r="L21" s="38">
        <v>1215</v>
      </c>
      <c r="M21" s="38">
        <v>5502</v>
      </c>
      <c r="N21" s="38">
        <v>1949</v>
      </c>
      <c r="O21" s="38">
        <v>30</v>
      </c>
      <c r="P21" s="38">
        <v>946</v>
      </c>
      <c r="Q21" s="38"/>
      <c r="R21" s="38" t="s">
        <v>29</v>
      </c>
      <c r="S21" s="39"/>
      <c r="T21" s="39"/>
      <c r="U21" s="38" t="s">
        <v>344</v>
      </c>
      <c r="V21" s="38" t="s">
        <v>36</v>
      </c>
      <c r="W21" s="38" t="s">
        <v>345</v>
      </c>
      <c r="X21" s="38" t="s">
        <v>31</v>
      </c>
      <c r="Y21" s="38" t="s">
        <v>32</v>
      </c>
      <c r="Z21" s="38">
        <v>34.1798772</v>
      </c>
      <c r="AA21" s="38">
        <v>-118.5159596</v>
      </c>
      <c r="AD21" s="30">
        <f t="shared" si="0"/>
        <v>5</v>
      </c>
      <c r="AE21" s="30" t="str" cm="1">
        <f t="array" aca="1" ref="AE21" ca="1">CELL("type",H21)</f>
        <v>v</v>
      </c>
      <c r="AJ21" s="30" t="str" cm="1">
        <f t="array" aca="1" ref="AJ21" ca="1">CELL("type",K21)</f>
        <v>l</v>
      </c>
      <c r="AK21" s="30" t="str" cm="1">
        <f t="array" aca="1" ref="AK21" ca="1">CELL("type",L21)</f>
        <v>v</v>
      </c>
      <c r="AL21" s="30" t="str" cm="1">
        <f t="array" aca="1" ref="AL21" ca="1">CELL("type",M21)</f>
        <v>v</v>
      </c>
      <c r="AM21" s="30" t="str" cm="1">
        <f t="array" aca="1" ref="AM21" ca="1">CELL("type",M21)</f>
        <v>v</v>
      </c>
      <c r="AN21" s="30" t="str" cm="1">
        <f t="array" aca="1" ref="AN21" ca="1">CELL("type",N21)</f>
        <v>v</v>
      </c>
      <c r="AO21" s="30" t="str" cm="1">
        <f t="array" aca="1" ref="AO21" ca="1">CELL("type",O21)</f>
        <v>v</v>
      </c>
      <c r="AP21" s="30" t="str" cm="1">
        <f t="array" aca="1" ref="AP21" ca="1">CELL("type",P21)</f>
        <v>v</v>
      </c>
      <c r="AQ21" s="30" t="str">
        <v>17561 Bullock St</v>
      </c>
      <c r="AR21" s="30" t="str">
        <f>PROPER(Table2[[#This Row],[CITY]])</f>
        <v>Encino</v>
      </c>
      <c r="AS21" s="46">
        <f>Table2[[#This Row],[PRICE]]/Table2[[#This Row],[SQUARE FEET]]</f>
        <v>945.67901234567898</v>
      </c>
      <c r="AT21" s="30" t="b">
        <f>IF(AS21=Table2[[#This Row],[$/SQUARE FEET]], TRUE, FALSE)</f>
        <v>0</v>
      </c>
    </row>
    <row r="22" spans="1:46" x14ac:dyDescent="0.2">
      <c r="A22" s="34" t="s">
        <v>25</v>
      </c>
      <c r="B22" s="34" t="s">
        <v>261</v>
      </c>
      <c r="C22" s="34" t="s">
        <v>33</v>
      </c>
      <c r="D22" s="34" t="s">
        <v>346</v>
      </c>
      <c r="E22" s="34" t="s">
        <v>347</v>
      </c>
      <c r="F22" s="34" t="s">
        <v>28</v>
      </c>
      <c r="G22" s="34">
        <v>91303</v>
      </c>
      <c r="H22" s="41">
        <v>379000</v>
      </c>
      <c r="I22" s="34">
        <v>1</v>
      </c>
      <c r="J22" s="34">
        <v>1</v>
      </c>
      <c r="K22" s="34" t="s">
        <v>348</v>
      </c>
      <c r="L22" s="34">
        <v>619</v>
      </c>
      <c r="M22" s="34">
        <v>56680</v>
      </c>
      <c r="N22" s="34">
        <v>1986</v>
      </c>
      <c r="O22" s="34">
        <v>34</v>
      </c>
      <c r="P22" s="34">
        <v>612</v>
      </c>
      <c r="Q22" s="34">
        <v>390</v>
      </c>
      <c r="R22" s="34" t="s">
        <v>29</v>
      </c>
      <c r="S22" s="35"/>
      <c r="T22" s="35"/>
      <c r="U22" s="34" t="s">
        <v>349</v>
      </c>
      <c r="V22" s="34" t="s">
        <v>36</v>
      </c>
      <c r="W22" s="34" t="s">
        <v>350</v>
      </c>
      <c r="X22" s="34" t="s">
        <v>31</v>
      </c>
      <c r="Y22" s="34" t="s">
        <v>32</v>
      </c>
      <c r="Z22" s="34">
        <v>34.194657200000002</v>
      </c>
      <c r="AA22" s="34">
        <v>-118.60051540000001</v>
      </c>
      <c r="AD22" s="30">
        <f t="shared" si="0"/>
        <v>5</v>
      </c>
      <c r="AE22" s="30" t="str" cm="1">
        <f t="array" aca="1" ref="AE22" ca="1">CELL("type",H22)</f>
        <v>v</v>
      </c>
      <c r="AJ22" s="30" t="str" cm="1">
        <f t="array" aca="1" ref="AJ22" ca="1">CELL("type",K22)</f>
        <v>l</v>
      </c>
      <c r="AK22" s="30" t="str" cm="1">
        <f t="array" aca="1" ref="AK22" ca="1">CELL("type",L22)</f>
        <v>v</v>
      </c>
      <c r="AL22" s="30" t="str" cm="1">
        <f t="array" aca="1" ref="AL22" ca="1">CELL("type",M22)</f>
        <v>v</v>
      </c>
      <c r="AM22" s="30" t="str" cm="1">
        <f t="array" aca="1" ref="AM22" ca="1">CELL("type",M22)</f>
        <v>v</v>
      </c>
      <c r="AN22" s="30" t="str" cm="1">
        <f t="array" aca="1" ref="AN22" ca="1">CELL("type",N22)</f>
        <v>v</v>
      </c>
      <c r="AO22" s="30" t="str" cm="1">
        <f t="array" aca="1" ref="AO22" ca="1">CELL("type",O22)</f>
        <v>v</v>
      </c>
      <c r="AP22" s="30" t="str" cm="1">
        <f t="array" aca="1" ref="AP22" ca="1">CELL("type",P22)</f>
        <v>v</v>
      </c>
      <c r="AQ22" s="30" t="str">
        <v>6815 Remmet Ave #224</v>
      </c>
      <c r="AR22" s="30" t="str">
        <f>PROPER(Table2[[#This Row],[CITY]])</f>
        <v>Canoga Park</v>
      </c>
      <c r="AS22" s="46">
        <f>Table2[[#This Row],[PRICE]]/Table2[[#This Row],[SQUARE FEET]]</f>
        <v>612.27786752827137</v>
      </c>
      <c r="AT22" s="30" t="b">
        <f>IF(AS22=Table2[[#This Row],[$/SQUARE FEET]], TRUE, FALSE)</f>
        <v>0</v>
      </c>
    </row>
    <row r="23" spans="1:46" x14ac:dyDescent="0.2">
      <c r="A23" s="38" t="s">
        <v>25</v>
      </c>
      <c r="B23" s="38" t="s">
        <v>261</v>
      </c>
      <c r="C23" s="38" t="s">
        <v>41</v>
      </c>
      <c r="D23" s="38" t="s">
        <v>351</v>
      </c>
      <c r="E23" s="38" t="s">
        <v>286</v>
      </c>
      <c r="F23" s="38" t="s">
        <v>28</v>
      </c>
      <c r="G23" s="38">
        <v>91324</v>
      </c>
      <c r="H23" s="40">
        <v>799900</v>
      </c>
      <c r="I23" s="38">
        <v>3</v>
      </c>
      <c r="J23" s="38">
        <v>2</v>
      </c>
      <c r="K23" s="38" t="s">
        <v>287</v>
      </c>
      <c r="L23" s="38">
        <v>1600</v>
      </c>
      <c r="M23" s="38">
        <v>6799</v>
      </c>
      <c r="N23" s="38">
        <v>1978</v>
      </c>
      <c r="O23" s="38">
        <v>41</v>
      </c>
      <c r="P23" s="38">
        <v>500</v>
      </c>
      <c r="Q23" s="38"/>
      <c r="R23" s="38" t="s">
        <v>29</v>
      </c>
      <c r="S23" s="39"/>
      <c r="T23" s="39"/>
      <c r="U23" s="38" t="s">
        <v>352</v>
      </c>
      <c r="V23" s="38" t="s">
        <v>36</v>
      </c>
      <c r="W23" s="38" t="s">
        <v>353</v>
      </c>
      <c r="X23" s="38" t="s">
        <v>31</v>
      </c>
      <c r="Y23" s="38" t="s">
        <v>32</v>
      </c>
      <c r="Z23" s="38">
        <v>34.220800199999999</v>
      </c>
      <c r="AA23" s="38">
        <v>-118.54576470000001</v>
      </c>
      <c r="AD23" s="30">
        <f t="shared" si="0"/>
        <v>5</v>
      </c>
      <c r="AE23" s="30" t="str" cm="1">
        <f t="array" aca="1" ref="AE23" ca="1">CELL("type",H23)</f>
        <v>v</v>
      </c>
      <c r="AJ23" s="30" t="str" cm="1">
        <f t="array" aca="1" ref="AJ23" ca="1">CELL("type",K23)</f>
        <v>l</v>
      </c>
      <c r="AK23" s="30" t="str" cm="1">
        <f t="array" aca="1" ref="AK23" ca="1">CELL("type",L23)</f>
        <v>v</v>
      </c>
      <c r="AL23" s="30" t="str" cm="1">
        <f t="array" aca="1" ref="AL23" ca="1">CELL("type",M23)</f>
        <v>v</v>
      </c>
      <c r="AM23" s="30" t="str" cm="1">
        <f t="array" aca="1" ref="AM23" ca="1">CELL("type",M23)</f>
        <v>v</v>
      </c>
      <c r="AN23" s="30" t="str" cm="1">
        <f t="array" aca="1" ref="AN23" ca="1">CELL("type",N23)</f>
        <v>v</v>
      </c>
      <c r="AO23" s="30" t="str" cm="1">
        <f t="array" aca="1" ref="AO23" ca="1">CELL("type",O23)</f>
        <v>v</v>
      </c>
      <c r="AP23" s="30" t="str" cm="1">
        <f t="array" aca="1" ref="AP23" ca="1">CELL("type",P23)</f>
        <v>v</v>
      </c>
      <c r="AQ23" s="30" t="str">
        <v>8303 Topeka Dr</v>
      </c>
      <c r="AR23" s="30" t="str">
        <f>PROPER(Table2[[#This Row],[CITY]])</f>
        <v>Northridge</v>
      </c>
      <c r="AS23" s="46">
        <f>Table2[[#This Row],[PRICE]]/Table2[[#This Row],[SQUARE FEET]]</f>
        <v>499.9375</v>
      </c>
      <c r="AT23" s="30" t="b">
        <f>IF(AS23=Table2[[#This Row],[$/SQUARE FEET]], TRUE, FALSE)</f>
        <v>0</v>
      </c>
    </row>
    <row r="24" spans="1:46" x14ac:dyDescent="0.2">
      <c r="A24" s="34" t="s">
        <v>25</v>
      </c>
      <c r="B24" s="34" t="s">
        <v>261</v>
      </c>
      <c r="C24" s="34" t="s">
        <v>41</v>
      </c>
      <c r="D24" s="34" t="s">
        <v>354</v>
      </c>
      <c r="E24" s="34" t="s">
        <v>34</v>
      </c>
      <c r="F24" s="34" t="s">
        <v>28</v>
      </c>
      <c r="G24" s="34">
        <v>90003</v>
      </c>
      <c r="H24" s="41">
        <v>589000</v>
      </c>
      <c r="I24" s="34">
        <v>3</v>
      </c>
      <c r="J24" s="34">
        <v>1</v>
      </c>
      <c r="K24" s="34" t="s">
        <v>355</v>
      </c>
      <c r="L24" s="34">
        <v>1005</v>
      </c>
      <c r="M24" s="34">
        <v>3605</v>
      </c>
      <c r="N24" s="34">
        <v>1926</v>
      </c>
      <c r="O24" s="34">
        <v>41</v>
      </c>
      <c r="P24" s="34">
        <v>586</v>
      </c>
      <c r="Q24" s="34"/>
      <c r="R24" s="34" t="s">
        <v>29</v>
      </c>
      <c r="S24" s="35"/>
      <c r="T24" s="35"/>
      <c r="U24" s="34" t="s">
        <v>356</v>
      </c>
      <c r="V24" s="34" t="s">
        <v>36</v>
      </c>
      <c r="W24" s="34" t="s">
        <v>357</v>
      </c>
      <c r="X24" s="34" t="s">
        <v>31</v>
      </c>
      <c r="Y24" s="34" t="s">
        <v>32</v>
      </c>
      <c r="Z24" s="34">
        <v>33.957205500000001</v>
      </c>
      <c r="AA24" s="34">
        <v>-118.2799964</v>
      </c>
      <c r="AD24" s="30">
        <f t="shared" si="0"/>
        <v>5</v>
      </c>
      <c r="AE24" s="30" t="str" cm="1">
        <f t="array" aca="1" ref="AE24" ca="1">CELL("type",H24)</f>
        <v>v</v>
      </c>
      <c r="AJ24" s="30" t="str" cm="1">
        <f t="array" aca="1" ref="AJ24" ca="1">CELL("type",K24)</f>
        <v>l</v>
      </c>
      <c r="AK24" s="30" t="str" cm="1">
        <f t="array" aca="1" ref="AK24" ca="1">CELL("type",L24)</f>
        <v>v</v>
      </c>
      <c r="AL24" s="30" t="str" cm="1">
        <f t="array" aca="1" ref="AL24" ca="1">CELL("type",M24)</f>
        <v>v</v>
      </c>
      <c r="AM24" s="30" t="str" cm="1">
        <f t="array" aca="1" ref="AM24" ca="1">CELL("type",M24)</f>
        <v>v</v>
      </c>
      <c r="AN24" s="30" t="str" cm="1">
        <f t="array" aca="1" ref="AN24" ca="1">CELL("type",N24)</f>
        <v>v</v>
      </c>
      <c r="AO24" s="30" t="str" cm="1">
        <f t="array" aca="1" ref="AO24" ca="1">CELL("type",O24)</f>
        <v>v</v>
      </c>
      <c r="AP24" s="30" t="str" cm="1">
        <f t="array" aca="1" ref="AP24" ca="1">CELL("type",P24)</f>
        <v>v</v>
      </c>
      <c r="AQ24" s="30" t="str">
        <v>348 W 88th St</v>
      </c>
      <c r="AR24" s="30" t="str">
        <f>PROPER(Table2[[#This Row],[CITY]])</f>
        <v>Los Angeles</v>
      </c>
      <c r="AS24" s="46">
        <f>Table2[[#This Row],[PRICE]]/Table2[[#This Row],[SQUARE FEET]]</f>
        <v>586.06965174129357</v>
      </c>
      <c r="AT24" s="30" t="b">
        <f>IF(AS24=Table2[[#This Row],[$/SQUARE FEET]], TRUE, FALSE)</f>
        <v>0</v>
      </c>
    </row>
    <row r="25" spans="1:46" x14ac:dyDescent="0.2">
      <c r="A25" s="38" t="s">
        <v>25</v>
      </c>
      <c r="B25" s="38" t="s">
        <v>261</v>
      </c>
      <c r="C25" s="38" t="s">
        <v>41</v>
      </c>
      <c r="D25" s="38" t="s">
        <v>358</v>
      </c>
      <c r="E25" s="38" t="s">
        <v>359</v>
      </c>
      <c r="F25" s="38" t="s">
        <v>28</v>
      </c>
      <c r="G25" s="38">
        <v>91326</v>
      </c>
      <c r="H25" s="40">
        <v>1899000</v>
      </c>
      <c r="I25" s="38">
        <v>6</v>
      </c>
      <c r="J25" s="38">
        <v>6</v>
      </c>
      <c r="K25" s="38" t="s">
        <v>360</v>
      </c>
      <c r="L25" s="38">
        <v>4971</v>
      </c>
      <c r="M25" s="38">
        <v>13088</v>
      </c>
      <c r="N25" s="38">
        <v>2005</v>
      </c>
      <c r="O25" s="38">
        <v>43</v>
      </c>
      <c r="P25" s="38">
        <v>382</v>
      </c>
      <c r="Q25" s="38"/>
      <c r="R25" s="38" t="s">
        <v>29</v>
      </c>
      <c r="S25" s="39"/>
      <c r="T25" s="39"/>
      <c r="U25" s="38" t="s">
        <v>361</v>
      </c>
      <c r="V25" s="38" t="s">
        <v>36</v>
      </c>
      <c r="W25" s="38" t="s">
        <v>362</v>
      </c>
      <c r="X25" s="38" t="s">
        <v>31</v>
      </c>
      <c r="Y25" s="38" t="s">
        <v>32</v>
      </c>
      <c r="Z25" s="38">
        <v>34.271816700000002</v>
      </c>
      <c r="AA25" s="38">
        <v>-118.5580671</v>
      </c>
      <c r="AD25" s="30">
        <f t="shared" si="0"/>
        <v>5</v>
      </c>
      <c r="AE25" s="30" t="str" cm="1">
        <f t="array" aca="1" ref="AE25" ca="1">CELL("type",H25)</f>
        <v>v</v>
      </c>
      <c r="AJ25" s="30" t="str" cm="1">
        <f t="array" aca="1" ref="AJ25" ca="1">CELL("type",K25)</f>
        <v>l</v>
      </c>
      <c r="AK25" s="30" t="str" cm="1">
        <f t="array" aca="1" ref="AK25" ca="1">CELL("type",L25)</f>
        <v>v</v>
      </c>
      <c r="AL25" s="30" t="str" cm="1">
        <f t="array" aca="1" ref="AL25" ca="1">CELL("type",M25)</f>
        <v>v</v>
      </c>
      <c r="AM25" s="30" t="str" cm="1">
        <f t="array" aca="1" ref="AM25" ca="1">CELL("type",M25)</f>
        <v>v</v>
      </c>
      <c r="AN25" s="30" t="str" cm="1">
        <f t="array" aca="1" ref="AN25" ca="1">CELL("type",N25)</f>
        <v>v</v>
      </c>
      <c r="AO25" s="30" t="str" cm="1">
        <f t="array" aca="1" ref="AO25" ca="1">CELL("type",O25)</f>
        <v>v</v>
      </c>
      <c r="AP25" s="30" t="str" cm="1">
        <f t="array" aca="1" ref="AP25" ca="1">CELL("type",P25)</f>
        <v>v</v>
      </c>
      <c r="AQ25" s="30" t="str">
        <v>19517 Celtic St</v>
      </c>
      <c r="AR25" s="30" t="str">
        <f>PROPER(Table2[[#This Row],[CITY]])</f>
        <v>Porter Ranch</v>
      </c>
      <c r="AS25" s="46">
        <f>Table2[[#This Row],[PRICE]]/Table2[[#This Row],[SQUARE FEET]]</f>
        <v>382.01569100784548</v>
      </c>
      <c r="AT25" s="30" t="b">
        <f>IF(AS25=Table2[[#This Row],[$/SQUARE FEET]], TRUE, FALSE)</f>
        <v>0</v>
      </c>
    </row>
    <row r="26" spans="1:46" x14ac:dyDescent="0.2">
      <c r="A26" s="34" t="s">
        <v>25</v>
      </c>
      <c r="B26" s="34" t="s">
        <v>261</v>
      </c>
      <c r="C26" s="34" t="s">
        <v>41</v>
      </c>
      <c r="D26" s="34" t="s">
        <v>363</v>
      </c>
      <c r="E26" s="34" t="s">
        <v>364</v>
      </c>
      <c r="F26" s="34" t="s">
        <v>28</v>
      </c>
      <c r="G26" s="34">
        <v>91401</v>
      </c>
      <c r="H26" s="41">
        <v>1190000</v>
      </c>
      <c r="I26" s="34">
        <v>4</v>
      </c>
      <c r="J26" s="34">
        <v>3</v>
      </c>
      <c r="K26" s="34" t="s">
        <v>365</v>
      </c>
      <c r="L26" s="34">
        <v>2050</v>
      </c>
      <c r="M26" s="34">
        <v>7205</v>
      </c>
      <c r="N26" s="34">
        <v>1949</v>
      </c>
      <c r="O26" s="34">
        <v>49</v>
      </c>
      <c r="P26" s="34">
        <v>580</v>
      </c>
      <c r="Q26" s="34"/>
      <c r="R26" s="34" t="s">
        <v>29</v>
      </c>
      <c r="S26" s="35"/>
      <c r="T26" s="35"/>
      <c r="U26" s="34" t="s">
        <v>366</v>
      </c>
      <c r="V26" s="34" t="s">
        <v>36</v>
      </c>
      <c r="W26" s="34" t="s">
        <v>367</v>
      </c>
      <c r="X26" s="34" t="s">
        <v>31</v>
      </c>
      <c r="Y26" s="34" t="s">
        <v>32</v>
      </c>
      <c r="Z26" s="34">
        <v>34.187463200000003</v>
      </c>
      <c r="AA26" s="34">
        <v>-118.424998</v>
      </c>
      <c r="AD26" s="30">
        <f t="shared" si="0"/>
        <v>5</v>
      </c>
      <c r="AE26" s="30" t="str" cm="1">
        <f t="array" aca="1" ref="AE26" ca="1">CELL("type",H26)</f>
        <v>v</v>
      </c>
      <c r="AJ26" s="30" t="str" cm="1">
        <f t="array" aca="1" ref="AJ26" ca="1">CELL("type",K26)</f>
        <v>l</v>
      </c>
      <c r="AK26" s="30" t="str" cm="1">
        <f t="array" aca="1" ref="AK26" ca="1">CELL("type",L26)</f>
        <v>v</v>
      </c>
      <c r="AL26" s="30" t="str" cm="1">
        <f t="array" aca="1" ref="AL26" ca="1">CELL("type",M26)</f>
        <v>v</v>
      </c>
      <c r="AM26" s="30" t="str" cm="1">
        <f t="array" aca="1" ref="AM26" ca="1">CELL("type",M26)</f>
        <v>v</v>
      </c>
      <c r="AN26" s="30" t="str" cm="1">
        <f t="array" aca="1" ref="AN26" ca="1">CELL("type",N26)</f>
        <v>v</v>
      </c>
      <c r="AO26" s="30" t="str" cm="1">
        <f t="array" aca="1" ref="AO26" ca="1">CELL("type",O26)</f>
        <v>v</v>
      </c>
      <c r="AP26" s="30" t="str" cm="1">
        <f t="array" aca="1" ref="AP26" ca="1">CELL("type",P26)</f>
        <v>v</v>
      </c>
      <c r="AQ26" s="30" t="str">
        <v>6425 Varna Ave</v>
      </c>
      <c r="AR26" s="30" t="str">
        <f>PROPER(Table2[[#This Row],[CITY]])</f>
        <v>Van Nuys</v>
      </c>
      <c r="AS26" s="46">
        <f>Table2[[#This Row],[PRICE]]/Table2[[#This Row],[SQUARE FEET]]</f>
        <v>580.48780487804879</v>
      </c>
      <c r="AT26" s="30" t="b">
        <f>IF(AS26=Table2[[#This Row],[$/SQUARE FEET]], TRUE, FALSE)</f>
        <v>0</v>
      </c>
    </row>
    <row r="27" spans="1:46" x14ac:dyDescent="0.2">
      <c r="A27" s="38" t="s">
        <v>25</v>
      </c>
      <c r="B27" s="38" t="s">
        <v>261</v>
      </c>
      <c r="C27" s="38" t="s">
        <v>33</v>
      </c>
      <c r="D27" s="38" t="s">
        <v>368</v>
      </c>
      <c r="E27" s="38" t="s">
        <v>364</v>
      </c>
      <c r="F27" s="38" t="s">
        <v>28</v>
      </c>
      <c r="G27" s="38">
        <v>91401</v>
      </c>
      <c r="H27" s="40">
        <v>425000</v>
      </c>
      <c r="I27" s="38">
        <v>1</v>
      </c>
      <c r="J27" s="38">
        <v>1</v>
      </c>
      <c r="K27" s="38" t="s">
        <v>365</v>
      </c>
      <c r="L27" s="38">
        <v>830</v>
      </c>
      <c r="M27" s="38">
        <v>12553</v>
      </c>
      <c r="N27" s="38">
        <v>1983</v>
      </c>
      <c r="O27" s="38">
        <v>49</v>
      </c>
      <c r="P27" s="38">
        <v>512</v>
      </c>
      <c r="Q27" s="38">
        <v>372</v>
      </c>
      <c r="R27" s="38" t="s">
        <v>29</v>
      </c>
      <c r="S27" s="39"/>
      <c r="T27" s="39"/>
      <c r="U27" s="38" t="s">
        <v>369</v>
      </c>
      <c r="V27" s="38" t="s">
        <v>36</v>
      </c>
      <c r="W27" s="38" t="s">
        <v>370</v>
      </c>
      <c r="X27" s="38" t="s">
        <v>31</v>
      </c>
      <c r="Y27" s="38" t="s">
        <v>32</v>
      </c>
      <c r="Z27" s="38">
        <v>34.184472499999998</v>
      </c>
      <c r="AA27" s="38">
        <v>-118.42221960000001</v>
      </c>
      <c r="AD27" s="30">
        <f t="shared" si="0"/>
        <v>5</v>
      </c>
      <c r="AE27" s="30" t="str" cm="1">
        <f t="array" aca="1" ref="AE27" ca="1">CELL("type",H27)</f>
        <v>v</v>
      </c>
      <c r="AJ27" s="30" t="str" cm="1">
        <f t="array" aca="1" ref="AJ27" ca="1">CELL("type",K27)</f>
        <v>l</v>
      </c>
      <c r="AK27" s="30" t="str" cm="1">
        <f t="array" aca="1" ref="AK27" ca="1">CELL("type",L27)</f>
        <v>v</v>
      </c>
      <c r="AL27" s="30" t="str" cm="1">
        <f t="array" aca="1" ref="AL27" ca="1">CELL("type",M27)</f>
        <v>v</v>
      </c>
      <c r="AM27" s="30" t="str" cm="1">
        <f t="array" aca="1" ref="AM27" ca="1">CELL("type",M27)</f>
        <v>v</v>
      </c>
      <c r="AN27" s="30" t="str" cm="1">
        <f t="array" aca="1" ref="AN27" ca="1">CELL("type",N27)</f>
        <v>v</v>
      </c>
      <c r="AO27" s="30" t="str" cm="1">
        <f t="array" aca="1" ref="AO27" ca="1">CELL("type",O27)</f>
        <v>v</v>
      </c>
      <c r="AP27" s="30" t="str" cm="1">
        <f t="array" aca="1" ref="AP27" ca="1">CELL("type",P27)</f>
        <v>v</v>
      </c>
      <c r="AQ27" s="30" t="str">
        <v>6250 Fulton Ave #104</v>
      </c>
      <c r="AR27" s="30" t="str">
        <f>PROPER(Table2[[#This Row],[CITY]])</f>
        <v>Van Nuys</v>
      </c>
      <c r="AS27" s="46">
        <f>Table2[[#This Row],[PRICE]]/Table2[[#This Row],[SQUARE FEET]]</f>
        <v>512.04819277108436</v>
      </c>
      <c r="AT27" s="30" t="b">
        <f>IF(AS27=Table2[[#This Row],[$/SQUARE FEET]], TRUE, FALSE)</f>
        <v>0</v>
      </c>
    </row>
    <row r="28" spans="1:46" x14ac:dyDescent="0.2">
      <c r="A28" s="34" t="s">
        <v>25</v>
      </c>
      <c r="B28" s="34" t="s">
        <v>261</v>
      </c>
      <c r="C28" s="34" t="s">
        <v>41</v>
      </c>
      <c r="D28" s="34" t="s">
        <v>371</v>
      </c>
      <c r="E28" s="34" t="s">
        <v>272</v>
      </c>
      <c r="F28" s="34" t="s">
        <v>28</v>
      </c>
      <c r="G28" s="34">
        <v>90731</v>
      </c>
      <c r="H28" s="41">
        <v>999000</v>
      </c>
      <c r="I28" s="34">
        <v>3</v>
      </c>
      <c r="J28" s="34">
        <v>2</v>
      </c>
      <c r="K28" s="34" t="s">
        <v>273</v>
      </c>
      <c r="L28" s="34">
        <v>2200</v>
      </c>
      <c r="M28" s="34">
        <v>4501</v>
      </c>
      <c r="N28" s="34">
        <v>1913</v>
      </c>
      <c r="O28" s="34">
        <v>49</v>
      </c>
      <c r="P28" s="34">
        <v>454</v>
      </c>
      <c r="Q28" s="34"/>
      <c r="R28" s="34" t="s">
        <v>29</v>
      </c>
      <c r="S28" s="35"/>
      <c r="T28" s="35"/>
      <c r="U28" s="34" t="s">
        <v>372</v>
      </c>
      <c r="V28" s="34" t="s">
        <v>36</v>
      </c>
      <c r="W28" s="34" t="s">
        <v>373</v>
      </c>
      <c r="X28" s="34" t="s">
        <v>31</v>
      </c>
      <c r="Y28" s="34" t="s">
        <v>32</v>
      </c>
      <c r="Z28" s="34">
        <v>33.740482299999996</v>
      </c>
      <c r="AA28" s="34">
        <v>-118.2948248</v>
      </c>
      <c r="AD28" s="30">
        <f t="shared" si="0"/>
        <v>5</v>
      </c>
      <c r="AE28" s="30" t="str" cm="1">
        <f t="array" aca="1" ref="AE28" ca="1">CELL("type",H28)</f>
        <v>v</v>
      </c>
      <c r="AJ28" s="30" t="str" cm="1">
        <f t="array" aca="1" ref="AJ28" ca="1">CELL("type",K28)</f>
        <v>l</v>
      </c>
      <c r="AK28" s="30" t="str" cm="1">
        <f t="array" aca="1" ref="AK28" ca="1">CELL("type",L28)</f>
        <v>v</v>
      </c>
      <c r="AL28" s="30" t="str" cm="1">
        <f t="array" aca="1" ref="AL28" ca="1">CELL("type",M28)</f>
        <v>v</v>
      </c>
      <c r="AM28" s="30" t="str" cm="1">
        <f t="array" aca="1" ref="AM28" ca="1">CELL("type",M28)</f>
        <v>v</v>
      </c>
      <c r="AN28" s="30" t="str" cm="1">
        <f t="array" aca="1" ref="AN28" ca="1">CELL("type",N28)</f>
        <v>v</v>
      </c>
      <c r="AO28" s="30" t="str" cm="1">
        <f t="array" aca="1" ref="AO28" ca="1">CELL("type",O28)</f>
        <v>v</v>
      </c>
      <c r="AP28" s="30" t="str" cm="1">
        <f t="array" aca="1" ref="AP28" ca="1">CELL("type",P28)</f>
        <v>v</v>
      </c>
      <c r="AQ28" s="30" t="str">
        <v>401 S Cabrillo Ave</v>
      </c>
      <c r="AR28" s="30" t="str">
        <f>PROPER(Table2[[#This Row],[CITY]])</f>
        <v>San Pedro</v>
      </c>
      <c r="AS28" s="46">
        <f>Table2[[#This Row],[PRICE]]/Table2[[#This Row],[SQUARE FEET]]</f>
        <v>454.09090909090907</v>
      </c>
      <c r="AT28" s="30" t="b">
        <f>IF(AS28=Table2[[#This Row],[$/SQUARE FEET]], TRUE, FALSE)</f>
        <v>0</v>
      </c>
    </row>
    <row r="29" spans="1:46" x14ac:dyDescent="0.2">
      <c r="A29" s="38" t="s">
        <v>25</v>
      </c>
      <c r="B29" s="38" t="s">
        <v>261</v>
      </c>
      <c r="C29" s="38" t="s">
        <v>41</v>
      </c>
      <c r="D29" s="38" t="s">
        <v>374</v>
      </c>
      <c r="E29" s="38" t="s">
        <v>300</v>
      </c>
      <c r="F29" s="38" t="s">
        <v>28</v>
      </c>
      <c r="G29" s="38">
        <v>91601</v>
      </c>
      <c r="H29" s="40">
        <v>1625000</v>
      </c>
      <c r="I29" s="38">
        <v>3</v>
      </c>
      <c r="J29" s="38">
        <v>2</v>
      </c>
      <c r="K29" s="38" t="s">
        <v>375</v>
      </c>
      <c r="L29" s="38">
        <v>2055</v>
      </c>
      <c r="M29" s="38">
        <v>10083</v>
      </c>
      <c r="N29" s="38">
        <v>1940</v>
      </c>
      <c r="O29" s="38">
        <v>50</v>
      </c>
      <c r="P29" s="38">
        <v>791</v>
      </c>
      <c r="Q29" s="38"/>
      <c r="R29" s="38" t="s">
        <v>29</v>
      </c>
      <c r="S29" s="39"/>
      <c r="T29" s="39"/>
      <c r="U29" s="38" t="s">
        <v>376</v>
      </c>
      <c r="V29" s="38" t="s">
        <v>36</v>
      </c>
      <c r="W29" s="38" t="s">
        <v>377</v>
      </c>
      <c r="X29" s="38" t="s">
        <v>31</v>
      </c>
      <c r="Y29" s="38" t="s">
        <v>32</v>
      </c>
      <c r="Z29" s="38">
        <v>34.1632994</v>
      </c>
      <c r="AA29" s="38">
        <v>-118.3585629</v>
      </c>
      <c r="AD29" s="30">
        <f t="shared" si="0"/>
        <v>5</v>
      </c>
      <c r="AE29" s="30" t="str" cm="1">
        <f t="array" aca="1" ref="AE29" ca="1">CELL("type",H29)</f>
        <v>v</v>
      </c>
      <c r="AJ29" s="30" t="str" cm="1">
        <f t="array" aca="1" ref="AJ29" ca="1">CELL("type",K29)</f>
        <v>l</v>
      </c>
      <c r="AK29" s="30" t="str" cm="1">
        <f t="array" aca="1" ref="AK29" ca="1">CELL("type",L29)</f>
        <v>v</v>
      </c>
      <c r="AL29" s="30" t="str" cm="1">
        <f t="array" aca="1" ref="AL29" ca="1">CELL("type",M29)</f>
        <v>v</v>
      </c>
      <c r="AM29" s="30" t="str" cm="1">
        <f t="array" aca="1" ref="AM29" ca="1">CELL("type",M29)</f>
        <v>v</v>
      </c>
      <c r="AN29" s="30" t="str" cm="1">
        <f t="array" aca="1" ref="AN29" ca="1">CELL("type",N29)</f>
        <v>v</v>
      </c>
      <c r="AO29" s="30" t="str" cm="1">
        <f t="array" aca="1" ref="AO29" ca="1">CELL("type",O29)</f>
        <v>v</v>
      </c>
      <c r="AP29" s="30" t="str" cm="1">
        <f t="array" aca="1" ref="AP29" ca="1">CELL("type",P29)</f>
        <v>v</v>
      </c>
      <c r="AQ29" s="30" t="str">
        <v>5103 Biloxi Ave</v>
      </c>
      <c r="AR29" s="30" t="str">
        <f>PROPER(Table2[[#This Row],[CITY]])</f>
        <v>North Hollywood</v>
      </c>
      <c r="AS29" s="46">
        <f>Table2[[#This Row],[PRICE]]/Table2[[#This Row],[SQUARE FEET]]</f>
        <v>790.75425790754252</v>
      </c>
      <c r="AT29" s="30" t="b">
        <f>IF(AS29=Table2[[#This Row],[$/SQUARE FEET]], TRUE, FALSE)</f>
        <v>0</v>
      </c>
    </row>
    <row r="30" spans="1:46" x14ac:dyDescent="0.2">
      <c r="A30" s="38" t="s">
        <v>25</v>
      </c>
      <c r="B30" s="38" t="s">
        <v>261</v>
      </c>
      <c r="C30" s="38" t="s">
        <v>41</v>
      </c>
      <c r="D30" s="38" t="s">
        <v>380</v>
      </c>
      <c r="E30" s="38" t="s">
        <v>320</v>
      </c>
      <c r="F30" s="38" t="s">
        <v>28</v>
      </c>
      <c r="G30" s="38">
        <v>91316</v>
      </c>
      <c r="H30" s="40">
        <v>1649000</v>
      </c>
      <c r="I30" s="38">
        <v>4</v>
      </c>
      <c r="J30" s="38">
        <v>3</v>
      </c>
      <c r="K30" s="38" t="s">
        <v>321</v>
      </c>
      <c r="L30" s="38">
        <v>1918</v>
      </c>
      <c r="M30" s="38">
        <v>6036</v>
      </c>
      <c r="N30" s="38">
        <v>1948</v>
      </c>
      <c r="O30" s="38">
        <v>56</v>
      </c>
      <c r="P30" s="38">
        <v>860</v>
      </c>
      <c r="Q30" s="38"/>
      <c r="R30" s="38" t="s">
        <v>29</v>
      </c>
      <c r="S30" s="39">
        <v>45578.541666666664</v>
      </c>
      <c r="T30" s="39">
        <v>45578.666666666664</v>
      </c>
      <c r="U30" s="38" t="s">
        <v>381</v>
      </c>
      <c r="V30" s="38" t="s">
        <v>36</v>
      </c>
      <c r="W30" s="38" t="s">
        <v>382</v>
      </c>
      <c r="X30" s="38" t="s">
        <v>31</v>
      </c>
      <c r="Y30" s="38" t="s">
        <v>32</v>
      </c>
      <c r="Z30" s="38">
        <v>34.158970099999998</v>
      </c>
      <c r="AA30" s="38">
        <v>-118.5236982</v>
      </c>
      <c r="AD30" s="30">
        <f t="shared" si="0"/>
        <v>5</v>
      </c>
      <c r="AE30" s="30" t="str" cm="1">
        <f t="array" aca="1" ref="AE30" ca="1">CELL("type",H30)</f>
        <v>v</v>
      </c>
      <c r="AJ30" s="30" t="str" cm="1">
        <f t="array" aca="1" ref="AJ30" ca="1">CELL("type",K30)</f>
        <v>l</v>
      </c>
      <c r="AK30" s="30" t="str" cm="1">
        <f t="array" aca="1" ref="AK30" ca="1">CELL("type",L30)</f>
        <v>v</v>
      </c>
      <c r="AL30" s="30" t="str" cm="1">
        <f t="array" aca="1" ref="AL30" ca="1">CELL("type",M30)</f>
        <v>v</v>
      </c>
      <c r="AM30" s="30" t="str" cm="1">
        <f t="array" aca="1" ref="AM30" ca="1">CELL("type",M30)</f>
        <v>v</v>
      </c>
      <c r="AN30" s="30" t="str" cm="1">
        <f t="array" aca="1" ref="AN30" ca="1">CELL("type",N30)</f>
        <v>v</v>
      </c>
      <c r="AO30" s="30" t="str" cm="1">
        <f t="array" aca="1" ref="AO30" ca="1">CELL("type",O30)</f>
        <v>v</v>
      </c>
      <c r="AP30" s="30" t="str" cm="1">
        <f t="array" aca="1" ref="AP30" ca="1">CELL("type",P30)</f>
        <v>v</v>
      </c>
      <c r="AQ30" s="30" t="str">
        <v>4916 Enfield Ave</v>
      </c>
      <c r="AR30" s="30" t="str">
        <f>PROPER(Table2[[#This Row],[CITY]])</f>
        <v>Encino</v>
      </c>
      <c r="AS30" s="46">
        <f>Table2[[#This Row],[PRICE]]/Table2[[#This Row],[SQUARE FEET]]</f>
        <v>859.74973931178306</v>
      </c>
      <c r="AT30" s="30" t="b">
        <f>IF(AS30=Table2[[#This Row],[$/SQUARE FEET]], TRUE, FALSE)</f>
        <v>0</v>
      </c>
    </row>
    <row r="31" spans="1:46" x14ac:dyDescent="0.2">
      <c r="A31" s="34" t="s">
        <v>25</v>
      </c>
      <c r="B31" s="34" t="s">
        <v>261</v>
      </c>
      <c r="C31" s="34" t="s">
        <v>33</v>
      </c>
      <c r="D31" s="34" t="s">
        <v>383</v>
      </c>
      <c r="E31" s="34" t="s">
        <v>34</v>
      </c>
      <c r="F31" s="34" t="s">
        <v>28</v>
      </c>
      <c r="G31" s="34">
        <v>90017</v>
      </c>
      <c r="H31" s="41">
        <v>599999</v>
      </c>
      <c r="I31" s="34">
        <v>2</v>
      </c>
      <c r="J31" s="34">
        <v>2</v>
      </c>
      <c r="K31" s="34" t="s">
        <v>277</v>
      </c>
      <c r="L31" s="34">
        <v>960</v>
      </c>
      <c r="M31" s="34">
        <v>71352</v>
      </c>
      <c r="N31" s="34">
        <v>2006</v>
      </c>
      <c r="O31" s="34">
        <v>56</v>
      </c>
      <c r="P31" s="34">
        <v>625</v>
      </c>
      <c r="Q31" s="34">
        <v>796</v>
      </c>
      <c r="R31" s="34" t="s">
        <v>29</v>
      </c>
      <c r="S31" s="35"/>
      <c r="T31" s="35"/>
      <c r="U31" s="34" t="s">
        <v>384</v>
      </c>
      <c r="V31" s="34" t="s">
        <v>36</v>
      </c>
      <c r="W31" s="34" t="s">
        <v>385</v>
      </c>
      <c r="X31" s="34" t="s">
        <v>31</v>
      </c>
      <c r="Y31" s="34" t="s">
        <v>32</v>
      </c>
      <c r="Z31" s="34">
        <v>34.053193999999998</v>
      </c>
      <c r="AA31" s="34">
        <v>-118.265658</v>
      </c>
      <c r="AD31" s="30">
        <f t="shared" si="0"/>
        <v>5</v>
      </c>
      <c r="AE31" s="30" t="str" cm="1">
        <f t="array" aca="1" ref="AE31" ca="1">CELL("type",H31)</f>
        <v>v</v>
      </c>
      <c r="AJ31" s="30" t="str" cm="1">
        <f t="array" aca="1" ref="AJ31" ca="1">CELL("type",K31)</f>
        <v>l</v>
      </c>
      <c r="AK31" s="30" t="str" cm="1">
        <f t="array" aca="1" ref="AK31" ca="1">CELL("type",L31)</f>
        <v>v</v>
      </c>
      <c r="AL31" s="30" t="str" cm="1">
        <f t="array" aca="1" ref="AL31" ca="1">CELL("type",M31)</f>
        <v>v</v>
      </c>
      <c r="AM31" s="30" t="str" cm="1">
        <f t="array" aca="1" ref="AM31" ca="1">CELL("type",M31)</f>
        <v>v</v>
      </c>
      <c r="AN31" s="30" t="str" cm="1">
        <f t="array" aca="1" ref="AN31" ca="1">CELL("type",N31)</f>
        <v>v</v>
      </c>
      <c r="AO31" s="30" t="str" cm="1">
        <f t="array" aca="1" ref="AO31" ca="1">CELL("type",O31)</f>
        <v>v</v>
      </c>
      <c r="AP31" s="30" t="str" cm="1">
        <f t="array" aca="1" ref="AP31" ca="1">CELL("type",P31)</f>
        <v>v</v>
      </c>
      <c r="AQ31" s="30" t="str">
        <v>1234 Wilshire Blvd #331</v>
      </c>
      <c r="AR31" s="30" t="str">
        <f>PROPER(Table2[[#This Row],[CITY]])</f>
        <v>Los Angeles</v>
      </c>
      <c r="AS31" s="46">
        <f>Table2[[#This Row],[PRICE]]/Table2[[#This Row],[SQUARE FEET]]</f>
        <v>624.99895833333335</v>
      </c>
      <c r="AT31" s="30" t="b">
        <f>IF(AS31=Table2[[#This Row],[$/SQUARE FEET]], TRUE, FALSE)</f>
        <v>0</v>
      </c>
    </row>
    <row r="32" spans="1:46" x14ac:dyDescent="0.2">
      <c r="A32" s="38" t="s">
        <v>25</v>
      </c>
      <c r="B32" s="38" t="s">
        <v>261</v>
      </c>
      <c r="C32" s="38" t="s">
        <v>26</v>
      </c>
      <c r="D32" s="38" t="s">
        <v>386</v>
      </c>
      <c r="E32" s="38" t="s">
        <v>27</v>
      </c>
      <c r="F32" s="38" t="s">
        <v>28</v>
      </c>
      <c r="G32" s="38">
        <v>90292</v>
      </c>
      <c r="H32" s="40">
        <v>1299000</v>
      </c>
      <c r="I32" s="38">
        <v>2</v>
      </c>
      <c r="J32" s="38">
        <v>2.5</v>
      </c>
      <c r="K32" s="38" t="s">
        <v>387</v>
      </c>
      <c r="L32" s="38">
        <v>1582</v>
      </c>
      <c r="M32" s="38">
        <v>64241</v>
      </c>
      <c r="N32" s="38">
        <v>1969</v>
      </c>
      <c r="O32" s="38">
        <v>57</v>
      </c>
      <c r="P32" s="38">
        <v>821</v>
      </c>
      <c r="Q32" s="38">
        <v>593</v>
      </c>
      <c r="R32" s="38" t="s">
        <v>29</v>
      </c>
      <c r="S32" s="39">
        <v>45577.541666666664</v>
      </c>
      <c r="T32" s="39">
        <v>45577.666666666664</v>
      </c>
      <c r="U32" s="38" t="s">
        <v>388</v>
      </c>
      <c r="V32" s="38" t="s">
        <v>36</v>
      </c>
      <c r="W32" s="38" t="s">
        <v>389</v>
      </c>
      <c r="X32" s="38" t="s">
        <v>31</v>
      </c>
      <c r="Y32" s="38" t="s">
        <v>32</v>
      </c>
      <c r="Z32" s="38">
        <v>33.979214200000001</v>
      </c>
      <c r="AA32" s="38">
        <v>-118.4344462</v>
      </c>
      <c r="AD32" s="30">
        <f t="shared" si="0"/>
        <v>5</v>
      </c>
      <c r="AE32" s="30" t="str" cm="1">
        <f t="array" aca="1" ref="AE32" ca="1">CELL("type",H32)</f>
        <v>v</v>
      </c>
      <c r="AJ32" s="30" t="str" cm="1">
        <f t="array" aca="1" ref="AJ32" ca="1">CELL("type",K32)</f>
        <v>l</v>
      </c>
      <c r="AK32" s="30" t="str" cm="1">
        <f t="array" aca="1" ref="AK32" ca="1">CELL("type",L32)</f>
        <v>v</v>
      </c>
      <c r="AL32" s="30" t="str" cm="1">
        <f t="array" aca="1" ref="AL32" ca="1">CELL("type",M32)</f>
        <v>v</v>
      </c>
      <c r="AM32" s="30" t="str" cm="1">
        <f t="array" aca="1" ref="AM32" ca="1">CELL("type",M32)</f>
        <v>v</v>
      </c>
      <c r="AN32" s="30" t="str" cm="1">
        <f t="array" aca="1" ref="AN32" ca="1">CELL("type",N32)</f>
        <v>v</v>
      </c>
      <c r="AO32" s="30" t="str" cm="1">
        <f t="array" aca="1" ref="AO32" ca="1">CELL("type",O32)</f>
        <v>v</v>
      </c>
      <c r="AP32" s="30" t="str" cm="1">
        <f t="array" aca="1" ref="AP32" ca="1">CELL("type",P32)</f>
        <v>v</v>
      </c>
      <c r="AQ32" s="30" t="str">
        <v>13236 Fiji Way Unit B</v>
      </c>
      <c r="AR32" s="30" t="str">
        <f>PROPER(Table2[[#This Row],[CITY]])</f>
        <v>Marina Del Rey</v>
      </c>
      <c r="AS32" s="46">
        <f>Table2[[#This Row],[PRICE]]/Table2[[#This Row],[SQUARE FEET]]</f>
        <v>821.11251580278133</v>
      </c>
      <c r="AT32" s="30" t="b">
        <f>IF(AS32=Table2[[#This Row],[$/SQUARE FEET]], TRUE, FALSE)</f>
        <v>0</v>
      </c>
    </row>
    <row r="33" spans="1:46" x14ac:dyDescent="0.2">
      <c r="A33" s="34" t="s">
        <v>25</v>
      </c>
      <c r="B33" s="34" t="s">
        <v>261</v>
      </c>
      <c r="C33" s="34" t="s">
        <v>33</v>
      </c>
      <c r="D33" s="34" t="s">
        <v>390</v>
      </c>
      <c r="E33" s="34" t="s">
        <v>34</v>
      </c>
      <c r="F33" s="34" t="s">
        <v>28</v>
      </c>
      <c r="G33" s="34">
        <v>90017</v>
      </c>
      <c r="H33" s="41">
        <v>749000</v>
      </c>
      <c r="I33" s="34">
        <v>2</v>
      </c>
      <c r="J33" s="34">
        <v>2</v>
      </c>
      <c r="K33" s="34" t="s">
        <v>277</v>
      </c>
      <c r="L33" s="34">
        <v>1200</v>
      </c>
      <c r="M33" s="34">
        <v>59001</v>
      </c>
      <c r="N33" s="34">
        <v>1985</v>
      </c>
      <c r="O33" s="34">
        <v>57</v>
      </c>
      <c r="P33" s="34">
        <v>624</v>
      </c>
      <c r="Q33" s="34">
        <v>1040</v>
      </c>
      <c r="R33" s="34" t="s">
        <v>29</v>
      </c>
      <c r="S33" s="35">
        <v>45578.541666666664</v>
      </c>
      <c r="T33" s="35">
        <v>45578.666666666664</v>
      </c>
      <c r="U33" s="34" t="s">
        <v>391</v>
      </c>
      <c r="V33" s="34" t="s">
        <v>36</v>
      </c>
      <c r="W33" s="34" t="s">
        <v>392</v>
      </c>
      <c r="X33" s="34" t="s">
        <v>31</v>
      </c>
      <c r="Y33" s="34" t="s">
        <v>32</v>
      </c>
      <c r="Z33" s="34">
        <v>34.045709500000001</v>
      </c>
      <c r="AA33" s="34">
        <v>-118.2585553</v>
      </c>
      <c r="AD33" s="30">
        <f t="shared" si="0"/>
        <v>5</v>
      </c>
      <c r="AE33" s="30" t="str" cm="1">
        <f t="array" aca="1" ref="AE33" ca="1">CELL("type",H33)</f>
        <v>v</v>
      </c>
      <c r="AJ33" s="30" t="str" cm="1">
        <f t="array" aca="1" ref="AJ33" ca="1">CELL("type",K33)</f>
        <v>l</v>
      </c>
      <c r="AK33" s="30" t="str" cm="1">
        <f t="array" aca="1" ref="AK33" ca="1">CELL("type",L33)</f>
        <v>v</v>
      </c>
      <c r="AL33" s="30" t="str" cm="1">
        <f t="array" aca="1" ref="AL33" ca="1">CELL("type",M33)</f>
        <v>v</v>
      </c>
      <c r="AM33" s="30" t="str" cm="1">
        <f t="array" aca="1" ref="AM33" ca="1">CELL("type",M33)</f>
        <v>v</v>
      </c>
      <c r="AN33" s="30" t="str" cm="1">
        <f t="array" aca="1" ref="AN33" ca="1">CELL("type",N33)</f>
        <v>v</v>
      </c>
      <c r="AO33" s="30" t="str" cm="1">
        <f t="array" aca="1" ref="AO33" ca="1">CELL("type",O33)</f>
        <v>v</v>
      </c>
      <c r="AP33" s="30" t="str" cm="1">
        <f t="array" aca="1" ref="AP33" ca="1">CELL("type",P33)</f>
        <v>v</v>
      </c>
      <c r="AQ33" s="30" t="str">
        <v>801 S Grand Ave #1806</v>
      </c>
      <c r="AR33" s="30" t="str">
        <f>PROPER(Table2[[#This Row],[CITY]])</f>
        <v>Los Angeles</v>
      </c>
      <c r="AS33" s="46">
        <f>Table2[[#This Row],[PRICE]]/Table2[[#This Row],[SQUARE FEET]]</f>
        <v>624.16666666666663</v>
      </c>
      <c r="AT33" s="30" t="b">
        <f>IF(AS33=Table2[[#This Row],[$/SQUARE FEET]], TRUE, FALSE)</f>
        <v>0</v>
      </c>
    </row>
    <row r="34" spans="1:46" x14ac:dyDescent="0.2">
      <c r="A34" s="38" t="s">
        <v>25</v>
      </c>
      <c r="B34" s="38" t="s">
        <v>261</v>
      </c>
      <c r="C34" s="38" t="s">
        <v>41</v>
      </c>
      <c r="D34" s="38" t="s">
        <v>393</v>
      </c>
      <c r="E34" s="38" t="s">
        <v>272</v>
      </c>
      <c r="F34" s="38" t="s">
        <v>28</v>
      </c>
      <c r="G34" s="38">
        <v>90731</v>
      </c>
      <c r="H34" s="40">
        <v>1198000</v>
      </c>
      <c r="I34" s="38">
        <v>4</v>
      </c>
      <c r="J34" s="38">
        <v>2</v>
      </c>
      <c r="K34" s="38" t="s">
        <v>394</v>
      </c>
      <c r="L34" s="38">
        <v>2049</v>
      </c>
      <c r="M34" s="38">
        <v>5250</v>
      </c>
      <c r="N34" s="38">
        <v>1962</v>
      </c>
      <c r="O34" s="38">
        <v>62</v>
      </c>
      <c r="P34" s="38">
        <v>585</v>
      </c>
      <c r="Q34" s="38"/>
      <c r="R34" s="38" t="s">
        <v>29</v>
      </c>
      <c r="S34" s="39"/>
      <c r="T34" s="39"/>
      <c r="U34" s="38" t="s">
        <v>395</v>
      </c>
      <c r="V34" s="38" t="s">
        <v>36</v>
      </c>
      <c r="W34" s="38" t="s">
        <v>396</v>
      </c>
      <c r="X34" s="38" t="s">
        <v>31</v>
      </c>
      <c r="Y34" s="38" t="s">
        <v>32</v>
      </c>
      <c r="Z34" s="38">
        <v>33.764751099999998</v>
      </c>
      <c r="AA34" s="38">
        <v>-118.3000059</v>
      </c>
      <c r="AD34" s="30">
        <f t="shared" si="0"/>
        <v>5</v>
      </c>
      <c r="AE34" s="30" t="str" cm="1">
        <f t="array" aca="1" ref="AE34" ca="1">CELL("type",H34)</f>
        <v>v</v>
      </c>
      <c r="AJ34" s="30" t="str" cm="1">
        <f t="array" aca="1" ref="AJ34" ca="1">CELL("type",K34)</f>
        <v>l</v>
      </c>
      <c r="AK34" s="30" t="str" cm="1">
        <f t="array" aca="1" ref="AK34" ca="1">CELL("type",L34)</f>
        <v>v</v>
      </c>
      <c r="AL34" s="30" t="str" cm="1">
        <f t="array" aca="1" ref="AL34" ca="1">CELL("type",M34)</f>
        <v>v</v>
      </c>
      <c r="AM34" s="30" t="str" cm="1">
        <f t="array" aca="1" ref="AM34" ca="1">CELL("type",M34)</f>
        <v>v</v>
      </c>
      <c r="AN34" s="30" t="str" cm="1">
        <f t="array" aca="1" ref="AN34" ca="1">CELL("type",N34)</f>
        <v>v</v>
      </c>
      <c r="AO34" s="30" t="str" cm="1">
        <f t="array" aca="1" ref="AO34" ca="1">CELL("type",O34)</f>
        <v>v</v>
      </c>
      <c r="AP34" s="30" t="str" cm="1">
        <f t="array" aca="1" ref="AP34" ca="1">CELL("type",P34)</f>
        <v>v</v>
      </c>
      <c r="AQ34" s="30" t="str">
        <v>1013 Englander St</v>
      </c>
      <c r="AR34" s="30" t="str">
        <f>PROPER(Table2[[#This Row],[CITY]])</f>
        <v>San Pedro</v>
      </c>
      <c r="AS34" s="46">
        <f>Table2[[#This Row],[PRICE]]/Table2[[#This Row],[SQUARE FEET]]</f>
        <v>584.67545143972666</v>
      </c>
      <c r="AT34" s="30" t="b">
        <f>IF(AS34=Table2[[#This Row],[$/SQUARE FEET]], TRUE, FALSE)</f>
        <v>0</v>
      </c>
    </row>
    <row r="35" spans="1:46" x14ac:dyDescent="0.2">
      <c r="A35" s="34" t="s">
        <v>25</v>
      </c>
      <c r="B35" s="34" t="s">
        <v>261</v>
      </c>
      <c r="C35" s="34" t="s">
        <v>33</v>
      </c>
      <c r="D35" s="34" t="s">
        <v>397</v>
      </c>
      <c r="E35" s="34" t="s">
        <v>34</v>
      </c>
      <c r="F35" s="34" t="s">
        <v>28</v>
      </c>
      <c r="G35" s="34">
        <v>90013</v>
      </c>
      <c r="H35" s="41">
        <v>394900</v>
      </c>
      <c r="I35" s="34">
        <v>1</v>
      </c>
      <c r="J35" s="34">
        <v>1</v>
      </c>
      <c r="K35" s="34" t="s">
        <v>277</v>
      </c>
      <c r="L35" s="34">
        <v>650</v>
      </c>
      <c r="M35" s="34">
        <v>27293</v>
      </c>
      <c r="N35" s="34">
        <v>1923</v>
      </c>
      <c r="O35" s="34">
        <v>62</v>
      </c>
      <c r="P35" s="34">
        <v>608</v>
      </c>
      <c r="Q35" s="34">
        <v>365</v>
      </c>
      <c r="R35" s="34" t="s">
        <v>29</v>
      </c>
      <c r="S35" s="35">
        <v>45578.5625</v>
      </c>
      <c r="T35" s="35">
        <v>45578.6875</v>
      </c>
      <c r="U35" s="34" t="s">
        <v>398</v>
      </c>
      <c r="V35" s="34" t="s">
        <v>36</v>
      </c>
      <c r="W35" s="34" t="s">
        <v>399</v>
      </c>
      <c r="X35" s="34" t="s">
        <v>31</v>
      </c>
      <c r="Y35" s="34" t="s">
        <v>32</v>
      </c>
      <c r="Z35" s="34">
        <v>34.048040700000001</v>
      </c>
      <c r="AA35" s="34">
        <v>-118.2512918</v>
      </c>
      <c r="AD35" s="30">
        <f t="shared" si="0"/>
        <v>5</v>
      </c>
      <c r="AE35" s="30" t="str" cm="1">
        <f t="array" aca="1" ref="AE35" ca="1">CELL("type",H35)</f>
        <v>v</v>
      </c>
      <c r="AJ35" s="30" t="str" cm="1">
        <f t="array" aca="1" ref="AJ35" ca="1">CELL("type",K35)</f>
        <v>l</v>
      </c>
      <c r="AK35" s="30" t="str" cm="1">
        <f t="array" aca="1" ref="AK35" ca="1">CELL("type",L35)</f>
        <v>v</v>
      </c>
      <c r="AL35" s="30" t="str" cm="1">
        <f t="array" aca="1" ref="AL35" ca="1">CELL("type",M35)</f>
        <v>v</v>
      </c>
      <c r="AM35" s="30" t="str" cm="1">
        <f t="array" aca="1" ref="AM35" ca="1">CELL("type",M35)</f>
        <v>v</v>
      </c>
      <c r="AN35" s="30" t="str" cm="1">
        <f t="array" aca="1" ref="AN35" ca="1">CELL("type",N35)</f>
        <v>v</v>
      </c>
      <c r="AO35" s="30" t="str" cm="1">
        <f t="array" aca="1" ref="AO35" ca="1">CELL("type",O35)</f>
        <v>v</v>
      </c>
      <c r="AP35" s="30" t="str" cm="1">
        <f t="array" aca="1" ref="AP35" ca="1">CELL("type",P35)</f>
        <v>v</v>
      </c>
      <c r="AQ35" s="30" t="str">
        <v>312 W 5th St #319</v>
      </c>
      <c r="AR35" s="30" t="str">
        <f>PROPER(Table2[[#This Row],[CITY]])</f>
        <v>Los Angeles</v>
      </c>
      <c r="AS35" s="46">
        <f>Table2[[#This Row],[PRICE]]/Table2[[#This Row],[SQUARE FEET]]</f>
        <v>607.53846153846155</v>
      </c>
      <c r="AT35" s="30" t="b">
        <f>IF(AS35=Table2[[#This Row],[$/SQUARE FEET]], TRUE, FALSE)</f>
        <v>0</v>
      </c>
    </row>
    <row r="36" spans="1:46" x14ac:dyDescent="0.2">
      <c r="A36" s="38" t="s">
        <v>25</v>
      </c>
      <c r="B36" s="38" t="s">
        <v>261</v>
      </c>
      <c r="C36" s="38" t="s">
        <v>41</v>
      </c>
      <c r="D36" s="38" t="s">
        <v>400</v>
      </c>
      <c r="E36" s="38" t="s">
        <v>378</v>
      </c>
      <c r="F36" s="38" t="s">
        <v>28</v>
      </c>
      <c r="G36" s="38">
        <v>91364</v>
      </c>
      <c r="H36" s="40">
        <v>2199000</v>
      </c>
      <c r="I36" s="38">
        <v>6</v>
      </c>
      <c r="J36" s="38">
        <v>3.5</v>
      </c>
      <c r="K36" s="38" t="s">
        <v>379</v>
      </c>
      <c r="L36" s="38">
        <v>3804</v>
      </c>
      <c r="M36" s="38">
        <v>17057</v>
      </c>
      <c r="N36" s="38">
        <v>1955</v>
      </c>
      <c r="O36" s="38">
        <v>64</v>
      </c>
      <c r="P36" s="38">
        <v>578</v>
      </c>
      <c r="Q36" s="38"/>
      <c r="R36" s="38" t="s">
        <v>29</v>
      </c>
      <c r="S36" s="39"/>
      <c r="T36" s="39"/>
      <c r="U36" s="38" t="s">
        <v>401</v>
      </c>
      <c r="V36" s="38" t="s">
        <v>36</v>
      </c>
      <c r="W36" s="38" t="s">
        <v>402</v>
      </c>
      <c r="X36" s="38" t="s">
        <v>31</v>
      </c>
      <c r="Y36" s="38" t="s">
        <v>32</v>
      </c>
      <c r="Z36" s="38">
        <v>34.163043000000002</v>
      </c>
      <c r="AA36" s="38">
        <v>-118.61975579999999</v>
      </c>
      <c r="AD36" s="30">
        <f t="shared" si="0"/>
        <v>5</v>
      </c>
      <c r="AE36" s="30" t="str" cm="1">
        <f t="array" aca="1" ref="AE36" ca="1">CELL("type",H36)</f>
        <v>v</v>
      </c>
      <c r="AJ36" s="30" t="str" cm="1">
        <f t="array" aca="1" ref="AJ36" ca="1">CELL("type",K36)</f>
        <v>l</v>
      </c>
      <c r="AK36" s="30" t="str" cm="1">
        <f t="array" aca="1" ref="AK36" ca="1">CELL("type",L36)</f>
        <v>v</v>
      </c>
      <c r="AL36" s="30" t="str" cm="1">
        <f t="array" aca="1" ref="AL36" ca="1">CELL("type",M36)</f>
        <v>v</v>
      </c>
      <c r="AM36" s="30" t="str" cm="1">
        <f t="array" aca="1" ref="AM36" ca="1">CELL("type",M36)</f>
        <v>v</v>
      </c>
      <c r="AN36" s="30" t="str" cm="1">
        <f t="array" aca="1" ref="AN36" ca="1">CELL("type",N36)</f>
        <v>v</v>
      </c>
      <c r="AO36" s="30" t="str" cm="1">
        <f t="array" aca="1" ref="AO36" ca="1">CELL("type",O36)</f>
        <v>v</v>
      </c>
      <c r="AP36" s="30" t="str" cm="1">
        <f t="array" aca="1" ref="AP36" ca="1">CELL("type",P36)</f>
        <v>v</v>
      </c>
      <c r="AQ36" s="30" t="str">
        <v>22641 Macfarlane Dr</v>
      </c>
      <c r="AR36" s="30" t="str">
        <f>PROPER(Table2[[#This Row],[CITY]])</f>
        <v>Woodland Hills</v>
      </c>
      <c r="AS36" s="46">
        <f>Table2[[#This Row],[PRICE]]/Table2[[#This Row],[SQUARE FEET]]</f>
        <v>578.07570977917976</v>
      </c>
      <c r="AT36" s="30" t="b">
        <f>IF(AS36=Table2[[#This Row],[$/SQUARE FEET]], TRUE, FALSE)</f>
        <v>0</v>
      </c>
    </row>
    <row r="37" spans="1:46" x14ac:dyDescent="0.2">
      <c r="A37" s="34" t="s">
        <v>25</v>
      </c>
      <c r="B37" s="34" t="s">
        <v>261</v>
      </c>
      <c r="C37" s="34" t="s">
        <v>33</v>
      </c>
      <c r="D37" s="34" t="s">
        <v>403</v>
      </c>
      <c r="E37" s="34" t="s">
        <v>34</v>
      </c>
      <c r="F37" s="34" t="s">
        <v>28</v>
      </c>
      <c r="G37" s="34">
        <v>90025</v>
      </c>
      <c r="H37" s="41">
        <v>1129000</v>
      </c>
      <c r="I37" s="34">
        <v>2</v>
      </c>
      <c r="J37" s="34">
        <v>2</v>
      </c>
      <c r="K37" s="34" t="s">
        <v>404</v>
      </c>
      <c r="L37" s="34">
        <v>1740</v>
      </c>
      <c r="M37" s="34">
        <v>13768</v>
      </c>
      <c r="N37" s="34">
        <v>2005</v>
      </c>
      <c r="O37" s="34">
        <v>64</v>
      </c>
      <c r="P37" s="34">
        <v>649</v>
      </c>
      <c r="Q37" s="34">
        <v>650</v>
      </c>
      <c r="R37" s="34" t="s">
        <v>29</v>
      </c>
      <c r="S37" s="35"/>
      <c r="T37" s="35"/>
      <c r="U37" s="34" t="s">
        <v>405</v>
      </c>
      <c r="V37" s="34" t="s">
        <v>30</v>
      </c>
      <c r="W37" s="34" t="s">
        <v>406</v>
      </c>
      <c r="X37" s="34" t="s">
        <v>31</v>
      </c>
      <c r="Y37" s="34" t="s">
        <v>32</v>
      </c>
      <c r="Z37" s="34">
        <v>34.044672300000002</v>
      </c>
      <c r="AA37" s="34">
        <v>-118.46221629999999</v>
      </c>
      <c r="AD37" s="30">
        <f t="shared" si="0"/>
        <v>5</v>
      </c>
      <c r="AE37" s="30" t="str" cm="1">
        <f t="array" aca="1" ref="AE37" ca="1">CELL("type",H37)</f>
        <v>v</v>
      </c>
      <c r="AJ37" s="30" t="str" cm="1">
        <f t="array" aca="1" ref="AJ37" ca="1">CELL("type",K37)</f>
        <v>l</v>
      </c>
      <c r="AK37" s="30" t="str" cm="1">
        <f t="array" aca="1" ref="AK37" ca="1">CELL("type",L37)</f>
        <v>v</v>
      </c>
      <c r="AL37" s="30" t="str" cm="1">
        <f t="array" aca="1" ref="AL37" ca="1">CELL("type",M37)</f>
        <v>v</v>
      </c>
      <c r="AM37" s="30" t="str" cm="1">
        <f t="array" aca="1" ref="AM37" ca="1">CELL("type",M37)</f>
        <v>v</v>
      </c>
      <c r="AN37" s="30" t="str" cm="1">
        <f t="array" aca="1" ref="AN37" ca="1">CELL("type",N37)</f>
        <v>v</v>
      </c>
      <c r="AO37" s="30" t="str" cm="1">
        <f t="array" aca="1" ref="AO37" ca="1">CELL("type",O37)</f>
        <v>v</v>
      </c>
      <c r="AP37" s="30" t="str" cm="1">
        <f t="array" aca="1" ref="AP37" ca="1">CELL("type",P37)</f>
        <v>v</v>
      </c>
      <c r="AQ37" s="30" t="str">
        <v>1310 Armacost Ave #104</v>
      </c>
      <c r="AR37" s="30" t="str">
        <f>PROPER(Table2[[#This Row],[CITY]])</f>
        <v>Los Angeles</v>
      </c>
      <c r="AS37" s="46">
        <f>Table2[[#This Row],[PRICE]]/Table2[[#This Row],[SQUARE FEET]]</f>
        <v>648.85057471264372</v>
      </c>
      <c r="AT37" s="30" t="b">
        <f>IF(AS37=Table2[[#This Row],[$/SQUARE FEET]], TRUE, FALSE)</f>
        <v>0</v>
      </c>
    </row>
    <row r="38" spans="1:46" x14ac:dyDescent="0.2">
      <c r="A38" s="38" t="s">
        <v>25</v>
      </c>
      <c r="B38" s="38" t="s">
        <v>261</v>
      </c>
      <c r="C38" s="38" t="s">
        <v>41</v>
      </c>
      <c r="D38" s="38" t="s">
        <v>407</v>
      </c>
      <c r="E38" s="38" t="s">
        <v>408</v>
      </c>
      <c r="F38" s="38" t="s">
        <v>28</v>
      </c>
      <c r="G38" s="38">
        <v>91403</v>
      </c>
      <c r="H38" s="40">
        <v>2299000</v>
      </c>
      <c r="I38" s="38">
        <v>4</v>
      </c>
      <c r="J38" s="38">
        <v>4</v>
      </c>
      <c r="K38" s="38" t="s">
        <v>409</v>
      </c>
      <c r="L38" s="38">
        <v>3314</v>
      </c>
      <c r="M38" s="38">
        <v>7415</v>
      </c>
      <c r="N38" s="38">
        <v>1965</v>
      </c>
      <c r="O38" s="38">
        <v>68</v>
      </c>
      <c r="P38" s="38">
        <v>694</v>
      </c>
      <c r="Q38" s="38"/>
      <c r="R38" s="38" t="s">
        <v>29</v>
      </c>
      <c r="S38" s="39">
        <v>45577.541666666664</v>
      </c>
      <c r="T38" s="39">
        <v>45577.666666666664</v>
      </c>
      <c r="U38" s="38" t="s">
        <v>410</v>
      </c>
      <c r="V38" s="38" t="s">
        <v>36</v>
      </c>
      <c r="W38" s="38" t="s">
        <v>411</v>
      </c>
      <c r="X38" s="38" t="s">
        <v>31</v>
      </c>
      <c r="Y38" s="38" t="s">
        <v>32</v>
      </c>
      <c r="Z38" s="38">
        <v>34.147024399999999</v>
      </c>
      <c r="AA38" s="38">
        <v>-118.45164870000001</v>
      </c>
      <c r="AD38" s="30">
        <f t="shared" si="0"/>
        <v>5</v>
      </c>
      <c r="AE38" s="30" t="str" cm="1">
        <f t="array" aca="1" ref="AE38" ca="1">CELL("type",H38)</f>
        <v>v</v>
      </c>
      <c r="AJ38" s="30" t="str" cm="1">
        <f t="array" aca="1" ref="AJ38" ca="1">CELL("type",K38)</f>
        <v>l</v>
      </c>
      <c r="AK38" s="30" t="str" cm="1">
        <f t="array" aca="1" ref="AK38" ca="1">CELL("type",L38)</f>
        <v>v</v>
      </c>
      <c r="AL38" s="30" t="str" cm="1">
        <f t="array" aca="1" ref="AL38" ca="1">CELL("type",M38)</f>
        <v>v</v>
      </c>
      <c r="AM38" s="30" t="str" cm="1">
        <f t="array" aca="1" ref="AM38" ca="1">CELL("type",M38)</f>
        <v>v</v>
      </c>
      <c r="AN38" s="30" t="str" cm="1">
        <f t="array" aca="1" ref="AN38" ca="1">CELL("type",N38)</f>
        <v>v</v>
      </c>
      <c r="AO38" s="30" t="str" cm="1">
        <f t="array" aca="1" ref="AO38" ca="1">CELL("type",O38)</f>
        <v>v</v>
      </c>
      <c r="AP38" s="30" t="str" cm="1">
        <f t="array" aca="1" ref="AP38" ca="1">CELL("type",P38)</f>
        <v>v</v>
      </c>
      <c r="AQ38" s="30" t="str">
        <v>14560 Valley Vista Blvd</v>
      </c>
      <c r="AR38" s="30" t="str">
        <f>PROPER(Table2[[#This Row],[CITY]])</f>
        <v>Sherman Oaks</v>
      </c>
      <c r="AS38" s="46">
        <f>Table2[[#This Row],[PRICE]]/Table2[[#This Row],[SQUARE FEET]]</f>
        <v>693.72359686179846</v>
      </c>
      <c r="AT38" s="30" t="b">
        <f>IF(AS38=Table2[[#This Row],[$/SQUARE FEET]], TRUE, FALSE)</f>
        <v>0</v>
      </c>
    </row>
    <row r="39" spans="1:46" x14ac:dyDescent="0.2">
      <c r="A39" s="34" t="s">
        <v>25</v>
      </c>
      <c r="B39" s="34" t="s">
        <v>261</v>
      </c>
      <c r="C39" s="34" t="s">
        <v>26</v>
      </c>
      <c r="D39" s="34" t="s">
        <v>412</v>
      </c>
      <c r="E39" s="34" t="s">
        <v>34</v>
      </c>
      <c r="F39" s="34" t="s">
        <v>28</v>
      </c>
      <c r="G39" s="34">
        <v>90048</v>
      </c>
      <c r="H39" s="41">
        <v>1289000</v>
      </c>
      <c r="I39" s="34">
        <v>2</v>
      </c>
      <c r="J39" s="34">
        <v>3</v>
      </c>
      <c r="K39" s="34" t="s">
        <v>413</v>
      </c>
      <c r="L39" s="34">
        <v>1717</v>
      </c>
      <c r="M39" s="34">
        <v>16491</v>
      </c>
      <c r="N39" s="34">
        <v>1999</v>
      </c>
      <c r="O39" s="34">
        <v>71</v>
      </c>
      <c r="P39" s="34">
        <v>751</v>
      </c>
      <c r="Q39" s="34">
        <v>550</v>
      </c>
      <c r="R39" s="34" t="s">
        <v>29</v>
      </c>
      <c r="S39" s="35"/>
      <c r="T39" s="35"/>
      <c r="U39" s="34" t="s">
        <v>414</v>
      </c>
      <c r="V39" s="34" t="s">
        <v>30</v>
      </c>
      <c r="W39" s="34" t="s">
        <v>415</v>
      </c>
      <c r="X39" s="34" t="s">
        <v>31</v>
      </c>
      <c r="Y39" s="34" t="s">
        <v>32</v>
      </c>
      <c r="Z39" s="34">
        <v>34.082849799999998</v>
      </c>
      <c r="AA39" s="34">
        <v>-118.3701069</v>
      </c>
      <c r="AD39" s="30">
        <f t="shared" si="0"/>
        <v>5</v>
      </c>
      <c r="AE39" s="30" t="str" cm="1">
        <f t="array" aca="1" ref="AE39" ca="1">CELL("type",H39)</f>
        <v>v</v>
      </c>
      <c r="AJ39" s="30" t="str" cm="1">
        <f t="array" aca="1" ref="AJ39" ca="1">CELL("type",K39)</f>
        <v>l</v>
      </c>
      <c r="AK39" s="30" t="str" cm="1">
        <f t="array" aca="1" ref="AK39" ca="1">CELL("type",L39)</f>
        <v>v</v>
      </c>
      <c r="AL39" s="30" t="str" cm="1">
        <f t="array" aca="1" ref="AL39" ca="1">CELL("type",M39)</f>
        <v>v</v>
      </c>
      <c r="AM39" s="30" t="str" cm="1">
        <f t="array" aca="1" ref="AM39" ca="1">CELL("type",M39)</f>
        <v>v</v>
      </c>
      <c r="AN39" s="30" t="str" cm="1">
        <f t="array" aca="1" ref="AN39" ca="1">CELL("type",N39)</f>
        <v>v</v>
      </c>
      <c r="AO39" s="30" t="str" cm="1">
        <f t="array" aca="1" ref="AO39" ca="1">CELL("type",O39)</f>
        <v>v</v>
      </c>
      <c r="AP39" s="30" t="str" cm="1">
        <f t="array" aca="1" ref="AP39" ca="1">CELL("type",P39)</f>
        <v>v</v>
      </c>
      <c r="AQ39" s="30" t="str">
        <v>640 N Sweetzer Ave #6</v>
      </c>
      <c r="AR39" s="30" t="str">
        <f>PROPER(Table2[[#This Row],[CITY]])</f>
        <v>Los Angeles</v>
      </c>
      <c r="AS39" s="46">
        <f>Table2[[#This Row],[PRICE]]/Table2[[#This Row],[SQUARE FEET]]</f>
        <v>750.72801397786839</v>
      </c>
      <c r="AT39" s="30" t="b">
        <f>IF(AS39=Table2[[#This Row],[$/SQUARE FEET]], TRUE, FALSE)</f>
        <v>0</v>
      </c>
    </row>
    <row r="40" spans="1:46" x14ac:dyDescent="0.2">
      <c r="A40" s="38" t="s">
        <v>25</v>
      </c>
      <c r="B40" s="38" t="s">
        <v>261</v>
      </c>
      <c r="C40" s="38" t="s">
        <v>33</v>
      </c>
      <c r="D40" s="38" t="s">
        <v>416</v>
      </c>
      <c r="E40" s="38" t="s">
        <v>34</v>
      </c>
      <c r="F40" s="38" t="s">
        <v>28</v>
      </c>
      <c r="G40" s="38">
        <v>90015</v>
      </c>
      <c r="H40" s="40">
        <v>549000</v>
      </c>
      <c r="I40" s="38">
        <v>1</v>
      </c>
      <c r="J40" s="38">
        <v>1</v>
      </c>
      <c r="K40" s="38" t="s">
        <v>277</v>
      </c>
      <c r="L40" s="38">
        <v>700</v>
      </c>
      <c r="M40" s="38">
        <v>15498</v>
      </c>
      <c r="N40" s="38">
        <v>1924</v>
      </c>
      <c r="O40" s="38">
        <v>73</v>
      </c>
      <c r="P40" s="38">
        <v>784</v>
      </c>
      <c r="Q40" s="38">
        <v>503</v>
      </c>
      <c r="R40" s="38" t="s">
        <v>29</v>
      </c>
      <c r="S40" s="39">
        <v>45578.541666666664</v>
      </c>
      <c r="T40" s="39">
        <v>45578.666666666664</v>
      </c>
      <c r="U40" s="38" t="s">
        <v>417</v>
      </c>
      <c r="V40" s="38" t="s">
        <v>36</v>
      </c>
      <c r="W40" s="38" t="s">
        <v>418</v>
      </c>
      <c r="X40" s="38" t="s">
        <v>31</v>
      </c>
      <c r="Y40" s="38" t="s">
        <v>32</v>
      </c>
      <c r="Z40" s="38">
        <v>34.041612899999997</v>
      </c>
      <c r="AA40" s="38">
        <v>-118.25713349999999</v>
      </c>
      <c r="AD40" s="30">
        <f t="shared" si="0"/>
        <v>5</v>
      </c>
      <c r="AE40" s="30" t="str" cm="1">
        <f t="array" aca="1" ref="AE40" ca="1">CELL("type",H40)</f>
        <v>v</v>
      </c>
      <c r="AJ40" s="30" t="str" cm="1">
        <f t="array" aca="1" ref="AJ40" ca="1">CELL("type",K40)</f>
        <v>l</v>
      </c>
      <c r="AK40" s="30" t="str" cm="1">
        <f t="array" aca="1" ref="AK40" ca="1">CELL("type",L40)</f>
        <v>v</v>
      </c>
      <c r="AL40" s="30" t="str" cm="1">
        <f t="array" aca="1" ref="AL40" ca="1">CELL("type",M40)</f>
        <v>v</v>
      </c>
      <c r="AM40" s="30" t="str" cm="1">
        <f t="array" aca="1" ref="AM40" ca="1">CELL("type",M40)</f>
        <v>v</v>
      </c>
      <c r="AN40" s="30" t="str" cm="1">
        <f t="array" aca="1" ref="AN40" ca="1">CELL("type",N40)</f>
        <v>v</v>
      </c>
      <c r="AO40" s="30" t="str" cm="1">
        <f t="array" aca="1" ref="AO40" ca="1">CELL("type",O40)</f>
        <v>v</v>
      </c>
      <c r="AP40" s="30" t="str" cm="1">
        <f t="array" aca="1" ref="AP40" ca="1">CELL("type",P40)</f>
        <v>v</v>
      </c>
      <c r="AQ40" s="30" t="str">
        <v>939 S Broadway #413</v>
      </c>
      <c r="AR40" s="30" t="str">
        <f>PROPER(Table2[[#This Row],[CITY]])</f>
        <v>Los Angeles</v>
      </c>
      <c r="AS40" s="46">
        <f>Table2[[#This Row],[PRICE]]/Table2[[#This Row],[SQUARE FEET]]</f>
        <v>784.28571428571433</v>
      </c>
      <c r="AT40" s="30" t="b">
        <f>IF(AS40=Table2[[#This Row],[$/SQUARE FEET]], TRUE, FALSE)</f>
        <v>0</v>
      </c>
    </row>
    <row r="41" spans="1:46" x14ac:dyDescent="0.2">
      <c r="A41" s="34" t="s">
        <v>25</v>
      </c>
      <c r="B41" s="34" t="s">
        <v>261</v>
      </c>
      <c r="C41" s="34" t="s">
        <v>33</v>
      </c>
      <c r="D41" s="34" t="s">
        <v>419</v>
      </c>
      <c r="E41" s="34" t="s">
        <v>34</v>
      </c>
      <c r="F41" s="34" t="s">
        <v>28</v>
      </c>
      <c r="G41" s="34">
        <v>90066</v>
      </c>
      <c r="H41" s="41">
        <v>875000</v>
      </c>
      <c r="I41" s="34">
        <v>2</v>
      </c>
      <c r="J41" s="34">
        <v>2.5</v>
      </c>
      <c r="K41" s="34" t="s">
        <v>61</v>
      </c>
      <c r="L41" s="34">
        <v>1087</v>
      </c>
      <c r="M41" s="34">
        <v>6978</v>
      </c>
      <c r="N41" s="34">
        <v>1987</v>
      </c>
      <c r="O41" s="34">
        <v>76</v>
      </c>
      <c r="P41" s="34">
        <v>805</v>
      </c>
      <c r="Q41" s="34">
        <v>250</v>
      </c>
      <c r="R41" s="34" t="s">
        <v>29</v>
      </c>
      <c r="S41" s="35"/>
      <c r="T41" s="35"/>
      <c r="U41" s="34" t="s">
        <v>420</v>
      </c>
      <c r="V41" s="34" t="s">
        <v>36</v>
      </c>
      <c r="W41" s="34" t="s">
        <v>421</v>
      </c>
      <c r="X41" s="34" t="s">
        <v>31</v>
      </c>
      <c r="Y41" s="34" t="s">
        <v>32</v>
      </c>
      <c r="Z41" s="34">
        <v>33.9980324</v>
      </c>
      <c r="AA41" s="34">
        <v>-118.4358946</v>
      </c>
      <c r="AD41" s="30">
        <f t="shared" si="0"/>
        <v>5</v>
      </c>
      <c r="AE41" s="30" t="str" cm="1">
        <f t="array" aca="1" ref="AE41" ca="1">CELL("type",H41)</f>
        <v>v</v>
      </c>
      <c r="AJ41" s="30" t="str" cm="1">
        <f t="array" aca="1" ref="AJ41" ca="1">CELL("type",K41)</f>
        <v>l</v>
      </c>
      <c r="AK41" s="30" t="str" cm="1">
        <f t="array" aca="1" ref="AK41" ca="1">CELL("type",L41)</f>
        <v>v</v>
      </c>
      <c r="AL41" s="30" t="str" cm="1">
        <f t="array" aca="1" ref="AL41" ca="1">CELL("type",M41)</f>
        <v>v</v>
      </c>
      <c r="AM41" s="30" t="str" cm="1">
        <f t="array" aca="1" ref="AM41" ca="1">CELL("type",M41)</f>
        <v>v</v>
      </c>
      <c r="AN41" s="30" t="str" cm="1">
        <f t="array" aca="1" ref="AN41" ca="1">CELL("type",N41)</f>
        <v>v</v>
      </c>
      <c r="AO41" s="30" t="str" cm="1">
        <f t="array" aca="1" ref="AO41" ca="1">CELL("type",O41)</f>
        <v>v</v>
      </c>
      <c r="AP41" s="30" t="str" cm="1">
        <f t="array" aca="1" ref="AP41" ca="1">CELL("type",P41)</f>
        <v>v</v>
      </c>
      <c r="AQ41" s="30" t="str">
        <v>12711 Mitchell Ave #3</v>
      </c>
      <c r="AR41" s="30" t="str">
        <f>PROPER(Table2[[#This Row],[CITY]])</f>
        <v>Los Angeles</v>
      </c>
      <c r="AS41" s="46">
        <f>Table2[[#This Row],[PRICE]]/Table2[[#This Row],[SQUARE FEET]]</f>
        <v>804.96780128794853</v>
      </c>
      <c r="AT41" s="30" t="b">
        <f>IF(AS41=Table2[[#This Row],[$/SQUARE FEET]], TRUE, FALSE)</f>
        <v>0</v>
      </c>
    </row>
    <row r="42" spans="1:46" x14ac:dyDescent="0.2">
      <c r="A42" s="38" t="s">
        <v>25</v>
      </c>
      <c r="B42" s="38" t="s">
        <v>261</v>
      </c>
      <c r="C42" s="38" t="s">
        <v>41</v>
      </c>
      <c r="D42" s="38" t="s">
        <v>422</v>
      </c>
      <c r="E42" s="38" t="s">
        <v>423</v>
      </c>
      <c r="F42" s="38" t="s">
        <v>28</v>
      </c>
      <c r="G42" s="38">
        <v>91401</v>
      </c>
      <c r="H42" s="40">
        <v>1185000</v>
      </c>
      <c r="I42" s="38">
        <v>3</v>
      </c>
      <c r="J42" s="38">
        <v>2</v>
      </c>
      <c r="K42" s="38" t="s">
        <v>424</v>
      </c>
      <c r="L42" s="38">
        <v>1725</v>
      </c>
      <c r="M42" s="38">
        <v>7517</v>
      </c>
      <c r="N42" s="38">
        <v>1953</v>
      </c>
      <c r="O42" s="38">
        <v>77</v>
      </c>
      <c r="P42" s="38">
        <v>687</v>
      </c>
      <c r="Q42" s="38"/>
      <c r="R42" s="38" t="s">
        <v>29</v>
      </c>
      <c r="S42" s="39">
        <v>45578.541666666664</v>
      </c>
      <c r="T42" s="39">
        <v>45578.666666666664</v>
      </c>
      <c r="U42" s="38" t="s">
        <v>425</v>
      </c>
      <c r="V42" s="38" t="s">
        <v>36</v>
      </c>
      <c r="W42" s="38" t="s">
        <v>426</v>
      </c>
      <c r="X42" s="38" t="s">
        <v>31</v>
      </c>
      <c r="Y42" s="38" t="s">
        <v>32</v>
      </c>
      <c r="Z42" s="38">
        <v>34.1833569</v>
      </c>
      <c r="AA42" s="38">
        <v>-118.4249598</v>
      </c>
      <c r="AD42" s="30">
        <f t="shared" si="0"/>
        <v>5</v>
      </c>
      <c r="AE42" s="30" t="str" cm="1">
        <f t="array" aca="1" ref="AE42" ca="1">CELL("type",H42)</f>
        <v>v</v>
      </c>
      <c r="AJ42" s="30" t="str" cm="1">
        <f t="array" aca="1" ref="AJ42" ca="1">CELL("type",K42)</f>
        <v>l</v>
      </c>
      <c r="AK42" s="30" t="str" cm="1">
        <f t="array" aca="1" ref="AK42" ca="1">CELL("type",L42)</f>
        <v>v</v>
      </c>
      <c r="AL42" s="30" t="str" cm="1">
        <f t="array" aca="1" ref="AL42" ca="1">CELL("type",M42)</f>
        <v>v</v>
      </c>
      <c r="AM42" s="30" t="str" cm="1">
        <f t="array" aca="1" ref="AM42" ca="1">CELL("type",M42)</f>
        <v>v</v>
      </c>
      <c r="AN42" s="30" t="str" cm="1">
        <f t="array" aca="1" ref="AN42" ca="1">CELL("type",N42)</f>
        <v>v</v>
      </c>
      <c r="AO42" s="30" t="str" cm="1">
        <f t="array" aca="1" ref="AO42" ca="1">CELL("type",O42)</f>
        <v>v</v>
      </c>
      <c r="AP42" s="30" t="str" cm="1">
        <f t="array" aca="1" ref="AP42" ca="1">CELL("type",P42)</f>
        <v>v</v>
      </c>
      <c r="AQ42" s="30" t="str">
        <v>13411 Erwin St</v>
      </c>
      <c r="AR42" s="30" t="str">
        <f>PROPER(Table2[[#This Row],[CITY]])</f>
        <v>Valley Glen</v>
      </c>
      <c r="AS42" s="46">
        <f>Table2[[#This Row],[PRICE]]/Table2[[#This Row],[SQUARE FEET]]</f>
        <v>686.95652173913038</v>
      </c>
      <c r="AT42" s="30" t="b">
        <f>IF(AS42=Table2[[#This Row],[$/SQUARE FEET]], TRUE, FALSE)</f>
        <v>0</v>
      </c>
    </row>
    <row r="43" spans="1:46" x14ac:dyDescent="0.2">
      <c r="A43" s="34" t="s">
        <v>25</v>
      </c>
      <c r="B43" s="34" t="s">
        <v>261</v>
      </c>
      <c r="C43" s="34" t="s">
        <v>41</v>
      </c>
      <c r="D43" s="34" t="s">
        <v>427</v>
      </c>
      <c r="E43" s="34" t="s">
        <v>428</v>
      </c>
      <c r="F43" s="34" t="s">
        <v>28</v>
      </c>
      <c r="G43" s="34">
        <v>91335</v>
      </c>
      <c r="H43" s="41">
        <v>1189000</v>
      </c>
      <c r="I43" s="34">
        <v>4</v>
      </c>
      <c r="J43" s="34">
        <v>3</v>
      </c>
      <c r="K43" s="34" t="s">
        <v>429</v>
      </c>
      <c r="L43" s="34">
        <v>2514</v>
      </c>
      <c r="M43" s="34">
        <v>4984</v>
      </c>
      <c r="N43" s="34">
        <v>2004</v>
      </c>
      <c r="O43" s="34">
        <v>81</v>
      </c>
      <c r="P43" s="34">
        <v>473</v>
      </c>
      <c r="Q43" s="34"/>
      <c r="R43" s="34" t="s">
        <v>29</v>
      </c>
      <c r="S43" s="35"/>
      <c r="T43" s="35"/>
      <c r="U43" s="34" t="s">
        <v>430</v>
      </c>
      <c r="V43" s="34" t="s">
        <v>36</v>
      </c>
      <c r="W43" s="34" t="s">
        <v>431</v>
      </c>
      <c r="X43" s="34" t="s">
        <v>31</v>
      </c>
      <c r="Y43" s="34" t="s">
        <v>32</v>
      </c>
      <c r="Z43" s="34">
        <v>34.207803200000001</v>
      </c>
      <c r="AA43" s="34">
        <v>-118.5590406</v>
      </c>
      <c r="AD43" s="30">
        <f t="shared" si="0"/>
        <v>5</v>
      </c>
      <c r="AE43" s="30" t="str" cm="1">
        <f t="array" aca="1" ref="AE43" ca="1">CELL("type",H43)</f>
        <v>v</v>
      </c>
      <c r="AJ43" s="30" t="str" cm="1">
        <f t="array" aca="1" ref="AJ43" ca="1">CELL("type",K43)</f>
        <v>l</v>
      </c>
      <c r="AK43" s="30" t="str" cm="1">
        <f t="array" aca="1" ref="AK43" ca="1">CELL("type",L43)</f>
        <v>v</v>
      </c>
      <c r="AL43" s="30" t="str" cm="1">
        <f t="array" aca="1" ref="AL43" ca="1">CELL("type",M43)</f>
        <v>v</v>
      </c>
      <c r="AM43" s="30" t="str" cm="1">
        <f t="array" aca="1" ref="AM43" ca="1">CELL("type",M43)</f>
        <v>v</v>
      </c>
      <c r="AN43" s="30" t="str" cm="1">
        <f t="array" aca="1" ref="AN43" ca="1">CELL("type",N43)</f>
        <v>v</v>
      </c>
      <c r="AO43" s="30" t="str" cm="1">
        <f t="array" aca="1" ref="AO43" ca="1">CELL("type",O43)</f>
        <v>v</v>
      </c>
      <c r="AP43" s="30" t="str" cm="1">
        <f t="array" aca="1" ref="AP43" ca="1">CELL("type",P43)</f>
        <v>v</v>
      </c>
      <c r="AQ43" s="30" t="str">
        <v>7545 Belmar Ave</v>
      </c>
      <c r="AR43" s="30" t="str">
        <f>PROPER(Table2[[#This Row],[CITY]])</f>
        <v>Reseda</v>
      </c>
      <c r="AS43" s="46">
        <f>Table2[[#This Row],[PRICE]]/Table2[[#This Row],[SQUARE FEET]]</f>
        <v>472.95147175815436</v>
      </c>
      <c r="AT43" s="30" t="b">
        <f>IF(AS43=Table2[[#This Row],[$/SQUARE FEET]], TRUE, FALSE)</f>
        <v>0</v>
      </c>
    </row>
    <row r="44" spans="1:46" x14ac:dyDescent="0.2">
      <c r="A44" s="38" t="s">
        <v>25</v>
      </c>
      <c r="B44" s="38" t="s">
        <v>261</v>
      </c>
      <c r="C44" s="38" t="s">
        <v>33</v>
      </c>
      <c r="D44" s="38" t="s">
        <v>432</v>
      </c>
      <c r="E44" s="38" t="s">
        <v>34</v>
      </c>
      <c r="F44" s="38" t="s">
        <v>28</v>
      </c>
      <c r="G44" s="38">
        <v>90004</v>
      </c>
      <c r="H44" s="40">
        <v>898000</v>
      </c>
      <c r="I44" s="38">
        <v>3</v>
      </c>
      <c r="J44" s="38">
        <v>2</v>
      </c>
      <c r="K44" s="38" t="s">
        <v>433</v>
      </c>
      <c r="L44" s="38">
        <v>1344</v>
      </c>
      <c r="M44" s="38">
        <v>13823</v>
      </c>
      <c r="N44" s="38">
        <v>2016</v>
      </c>
      <c r="O44" s="38">
        <v>83</v>
      </c>
      <c r="P44" s="38">
        <v>668</v>
      </c>
      <c r="Q44" s="38">
        <v>312</v>
      </c>
      <c r="R44" s="38" t="s">
        <v>29</v>
      </c>
      <c r="S44" s="39"/>
      <c r="T44" s="39"/>
      <c r="U44" s="38" t="s">
        <v>434</v>
      </c>
      <c r="V44" s="38" t="s">
        <v>36</v>
      </c>
      <c r="W44" s="38" t="s">
        <v>435</v>
      </c>
      <c r="X44" s="38" t="s">
        <v>31</v>
      </c>
      <c r="Y44" s="38" t="s">
        <v>32</v>
      </c>
      <c r="Z44" s="38">
        <v>34.072037100000003</v>
      </c>
      <c r="AA44" s="38">
        <v>-118.3082491</v>
      </c>
      <c r="AD44" s="30">
        <f t="shared" si="0"/>
        <v>5</v>
      </c>
      <c r="AE44" s="30" t="str" cm="1">
        <f t="array" aca="1" ref="AE44" ca="1">CELL("type",H44)</f>
        <v>v</v>
      </c>
      <c r="AJ44" s="30" t="str" cm="1">
        <f t="array" aca="1" ref="AJ44" ca="1">CELL("type",K44)</f>
        <v>l</v>
      </c>
      <c r="AK44" s="30" t="str" cm="1">
        <f t="array" aca="1" ref="AK44" ca="1">CELL("type",L44)</f>
        <v>v</v>
      </c>
      <c r="AL44" s="30" t="str" cm="1">
        <f t="array" aca="1" ref="AL44" ca="1">CELL("type",M44)</f>
        <v>v</v>
      </c>
      <c r="AM44" s="30" t="str" cm="1">
        <f t="array" aca="1" ref="AM44" ca="1">CELL("type",M44)</f>
        <v>v</v>
      </c>
      <c r="AN44" s="30" t="str" cm="1">
        <f t="array" aca="1" ref="AN44" ca="1">CELL("type",N44)</f>
        <v>v</v>
      </c>
      <c r="AO44" s="30" t="str" cm="1">
        <f t="array" aca="1" ref="AO44" ca="1">CELL("type",O44)</f>
        <v>v</v>
      </c>
      <c r="AP44" s="30" t="str" cm="1">
        <f t="array" aca="1" ref="AP44" ca="1">CELL("type",P44)</f>
        <v>v</v>
      </c>
      <c r="AQ44" s="30" t="str">
        <v>155 S Oxford Ave Ph 3</v>
      </c>
      <c r="AR44" s="30" t="str">
        <f>PROPER(Table2[[#This Row],[CITY]])</f>
        <v>Los Angeles</v>
      </c>
      <c r="AS44" s="46">
        <f>Table2[[#This Row],[PRICE]]/Table2[[#This Row],[SQUARE FEET]]</f>
        <v>668.15476190476193</v>
      </c>
      <c r="AT44" s="30" t="b">
        <f>IF(AS44=Table2[[#This Row],[$/SQUARE FEET]], TRUE, FALSE)</f>
        <v>0</v>
      </c>
    </row>
    <row r="45" spans="1:46" x14ac:dyDescent="0.2">
      <c r="A45" s="34" t="s">
        <v>25</v>
      </c>
      <c r="B45" s="34" t="s">
        <v>261</v>
      </c>
      <c r="C45" s="34" t="s">
        <v>33</v>
      </c>
      <c r="D45" s="34" t="s">
        <v>436</v>
      </c>
      <c r="E45" s="34" t="s">
        <v>34</v>
      </c>
      <c r="F45" s="34" t="s">
        <v>28</v>
      </c>
      <c r="G45" s="34">
        <v>90013</v>
      </c>
      <c r="H45" s="41">
        <v>425000</v>
      </c>
      <c r="I45" s="34">
        <v>1</v>
      </c>
      <c r="J45" s="34">
        <v>1</v>
      </c>
      <c r="K45" s="34" t="s">
        <v>277</v>
      </c>
      <c r="L45" s="34">
        <v>860</v>
      </c>
      <c r="M45" s="34">
        <v>27293</v>
      </c>
      <c r="N45" s="34">
        <v>1923</v>
      </c>
      <c r="O45" s="34">
        <v>90</v>
      </c>
      <c r="P45" s="34">
        <v>494</v>
      </c>
      <c r="Q45" s="34">
        <v>310</v>
      </c>
      <c r="R45" s="34" t="s">
        <v>29</v>
      </c>
      <c r="S45" s="35"/>
      <c r="T45" s="35"/>
      <c r="U45" s="34" t="s">
        <v>437</v>
      </c>
      <c r="V45" s="34" t="s">
        <v>36</v>
      </c>
      <c r="W45" s="34" t="s">
        <v>438</v>
      </c>
      <c r="X45" s="34" t="s">
        <v>31</v>
      </c>
      <c r="Y45" s="34" t="s">
        <v>32</v>
      </c>
      <c r="Z45" s="34">
        <v>34.048040700000001</v>
      </c>
      <c r="AA45" s="34">
        <v>-118.2512918</v>
      </c>
      <c r="AD45" s="30">
        <f t="shared" si="0"/>
        <v>5</v>
      </c>
      <c r="AE45" s="30" t="str" cm="1">
        <f t="array" aca="1" ref="AE45" ca="1">CELL("type",H45)</f>
        <v>v</v>
      </c>
      <c r="AJ45" s="30" t="str" cm="1">
        <f t="array" aca="1" ref="AJ45" ca="1">CELL("type",K45)</f>
        <v>l</v>
      </c>
      <c r="AK45" s="30" t="str" cm="1">
        <f t="array" aca="1" ref="AK45" ca="1">CELL("type",L45)</f>
        <v>v</v>
      </c>
      <c r="AL45" s="30" t="str" cm="1">
        <f t="array" aca="1" ref="AL45" ca="1">CELL("type",M45)</f>
        <v>v</v>
      </c>
      <c r="AM45" s="30" t="str" cm="1">
        <f t="array" aca="1" ref="AM45" ca="1">CELL("type",M45)</f>
        <v>v</v>
      </c>
      <c r="AN45" s="30" t="str" cm="1">
        <f t="array" aca="1" ref="AN45" ca="1">CELL("type",N45)</f>
        <v>v</v>
      </c>
      <c r="AO45" s="30" t="str" cm="1">
        <f t="array" aca="1" ref="AO45" ca="1">CELL("type",O45)</f>
        <v>v</v>
      </c>
      <c r="AP45" s="30" t="str" cm="1">
        <f t="array" aca="1" ref="AP45" ca="1">CELL("type",P45)</f>
        <v>v</v>
      </c>
      <c r="AQ45" s="30" t="str">
        <v>312 W 5th St #507</v>
      </c>
      <c r="AR45" s="30" t="str">
        <f>PROPER(Table2[[#This Row],[CITY]])</f>
        <v>Los Angeles</v>
      </c>
      <c r="AS45" s="46">
        <f>Table2[[#This Row],[PRICE]]/Table2[[#This Row],[SQUARE FEET]]</f>
        <v>494.18604651162792</v>
      </c>
      <c r="AT45" s="30" t="b">
        <f>IF(AS45=Table2[[#This Row],[$/SQUARE FEET]], TRUE, FALSE)</f>
        <v>0</v>
      </c>
    </row>
    <row r="46" spans="1:46" x14ac:dyDescent="0.2">
      <c r="A46" s="38" t="s">
        <v>25</v>
      </c>
      <c r="B46" s="38" t="s">
        <v>261</v>
      </c>
      <c r="C46" s="38" t="s">
        <v>33</v>
      </c>
      <c r="D46" s="38" t="s">
        <v>439</v>
      </c>
      <c r="E46" s="38" t="s">
        <v>34</v>
      </c>
      <c r="F46" s="38" t="s">
        <v>28</v>
      </c>
      <c r="G46" s="38">
        <v>90035</v>
      </c>
      <c r="H46" s="40">
        <v>1089000</v>
      </c>
      <c r="I46" s="38">
        <v>2</v>
      </c>
      <c r="J46" s="38">
        <v>2</v>
      </c>
      <c r="K46" s="38" t="s">
        <v>304</v>
      </c>
      <c r="L46" s="38">
        <v>1719</v>
      </c>
      <c r="M46" s="38">
        <v>17397</v>
      </c>
      <c r="N46" s="38">
        <v>1980</v>
      </c>
      <c r="O46" s="38">
        <v>93</v>
      </c>
      <c r="P46" s="38">
        <v>634</v>
      </c>
      <c r="Q46" s="38">
        <v>550</v>
      </c>
      <c r="R46" s="38" t="s">
        <v>29</v>
      </c>
      <c r="S46" s="39"/>
      <c r="T46" s="39"/>
      <c r="U46" s="38" t="s">
        <v>440</v>
      </c>
      <c r="V46" s="38" t="s">
        <v>36</v>
      </c>
      <c r="W46" s="38" t="s">
        <v>441</v>
      </c>
      <c r="X46" s="38" t="s">
        <v>31</v>
      </c>
      <c r="Y46" s="38" t="s">
        <v>32</v>
      </c>
      <c r="Z46" s="38">
        <v>34.062708899999997</v>
      </c>
      <c r="AA46" s="38">
        <v>-118.37998380000001</v>
      </c>
      <c r="AD46" s="30">
        <f t="shared" si="0"/>
        <v>5</v>
      </c>
      <c r="AE46" s="30" t="str" cm="1">
        <f t="array" aca="1" ref="AE46" ca="1">CELL("type",H46)</f>
        <v>v</v>
      </c>
      <c r="AJ46" s="30" t="str" cm="1">
        <f t="array" aca="1" ref="AJ46" ca="1">CELL("type",K46)</f>
        <v>l</v>
      </c>
      <c r="AK46" s="30" t="str" cm="1">
        <f t="array" aca="1" ref="AK46" ca="1">CELL("type",L46)</f>
        <v>v</v>
      </c>
      <c r="AL46" s="30" t="str" cm="1">
        <f t="array" aca="1" ref="AL46" ca="1">CELL("type",M46)</f>
        <v>v</v>
      </c>
      <c r="AM46" s="30" t="str" cm="1">
        <f t="array" aca="1" ref="AM46" ca="1">CELL("type",M46)</f>
        <v>v</v>
      </c>
      <c r="AN46" s="30" t="str" cm="1">
        <f t="array" aca="1" ref="AN46" ca="1">CELL("type",N46)</f>
        <v>v</v>
      </c>
      <c r="AO46" s="30" t="str" cm="1">
        <f t="array" aca="1" ref="AO46" ca="1">CELL("type",O46)</f>
        <v>v</v>
      </c>
      <c r="AP46" s="30" t="str" cm="1">
        <f t="array" aca="1" ref="AP46" ca="1">CELL("type",P46)</f>
        <v>v</v>
      </c>
      <c r="AQ46" s="30" t="str">
        <v>8642 Gregory Way #204</v>
      </c>
      <c r="AR46" s="30" t="str">
        <f>PROPER(Table2[[#This Row],[CITY]])</f>
        <v>Los Angeles</v>
      </c>
      <c r="AS46" s="46">
        <f>Table2[[#This Row],[PRICE]]/Table2[[#This Row],[SQUARE FEET]]</f>
        <v>633.50785340314133</v>
      </c>
      <c r="AT46" s="30" t="b">
        <f>IF(AS46=Table2[[#This Row],[$/SQUARE FEET]], TRUE, FALSE)</f>
        <v>0</v>
      </c>
    </row>
    <row r="47" spans="1:46" x14ac:dyDescent="0.2">
      <c r="A47" s="34" t="s">
        <v>25</v>
      </c>
      <c r="B47" s="34" t="s">
        <v>261</v>
      </c>
      <c r="C47" s="34" t="s">
        <v>41</v>
      </c>
      <c r="D47" s="34" t="s">
        <v>442</v>
      </c>
      <c r="E47" s="34" t="s">
        <v>378</v>
      </c>
      <c r="F47" s="34" t="s">
        <v>28</v>
      </c>
      <c r="G47" s="34">
        <v>91364</v>
      </c>
      <c r="H47" s="41">
        <v>1199999</v>
      </c>
      <c r="I47" s="34">
        <v>3</v>
      </c>
      <c r="J47" s="34">
        <v>3</v>
      </c>
      <c r="K47" s="34" t="s">
        <v>379</v>
      </c>
      <c r="L47" s="34">
        <v>2128</v>
      </c>
      <c r="M47" s="34">
        <v>6987</v>
      </c>
      <c r="N47" s="34">
        <v>1966</v>
      </c>
      <c r="O47" s="34">
        <v>93</v>
      </c>
      <c r="P47" s="34">
        <v>564</v>
      </c>
      <c r="Q47" s="34"/>
      <c r="R47" s="34" t="s">
        <v>29</v>
      </c>
      <c r="S47" s="35"/>
      <c r="T47" s="35"/>
      <c r="U47" s="34" t="s">
        <v>443</v>
      </c>
      <c r="V47" s="34" t="s">
        <v>36</v>
      </c>
      <c r="W47" s="34" t="s">
        <v>444</v>
      </c>
      <c r="X47" s="34" t="s">
        <v>31</v>
      </c>
      <c r="Y47" s="34" t="s">
        <v>32</v>
      </c>
      <c r="Z47" s="34">
        <v>34.158414399999998</v>
      </c>
      <c r="AA47" s="34">
        <v>-118.621807</v>
      </c>
      <c r="AD47" s="30">
        <f t="shared" si="0"/>
        <v>5</v>
      </c>
      <c r="AE47" s="30" t="str" cm="1">
        <f t="array" aca="1" ref="AE47" ca="1">CELL("type",H47)</f>
        <v>v</v>
      </c>
      <c r="AJ47" s="30" t="str" cm="1">
        <f t="array" aca="1" ref="AJ47" ca="1">CELL("type",K47)</f>
        <v>l</v>
      </c>
      <c r="AK47" s="30" t="str" cm="1">
        <f t="array" aca="1" ref="AK47" ca="1">CELL("type",L47)</f>
        <v>v</v>
      </c>
      <c r="AL47" s="30" t="str" cm="1">
        <f t="array" aca="1" ref="AL47" ca="1">CELL("type",M47)</f>
        <v>v</v>
      </c>
      <c r="AM47" s="30" t="str" cm="1">
        <f t="array" aca="1" ref="AM47" ca="1">CELL("type",M47)</f>
        <v>v</v>
      </c>
      <c r="AN47" s="30" t="str" cm="1">
        <f t="array" aca="1" ref="AN47" ca="1">CELL("type",N47)</f>
        <v>v</v>
      </c>
      <c r="AO47" s="30" t="str" cm="1">
        <f t="array" aca="1" ref="AO47" ca="1">CELL("type",O47)</f>
        <v>v</v>
      </c>
      <c r="AP47" s="30" t="str" cm="1">
        <f t="array" aca="1" ref="AP47" ca="1">CELL("type",P47)</f>
        <v>v</v>
      </c>
      <c r="AQ47" s="30" t="str">
        <v>22666 Cavalier St</v>
      </c>
      <c r="AR47" s="30" t="str">
        <f>PROPER(Table2[[#This Row],[CITY]])</f>
        <v>Woodland Hills</v>
      </c>
      <c r="AS47" s="46">
        <f>Table2[[#This Row],[PRICE]]/Table2[[#This Row],[SQUARE FEET]]</f>
        <v>563.90930451127815</v>
      </c>
      <c r="AT47" s="30" t="b">
        <f>IF(AS47=Table2[[#This Row],[$/SQUARE FEET]], TRUE, FALSE)</f>
        <v>0</v>
      </c>
    </row>
    <row r="48" spans="1:46" x14ac:dyDescent="0.2">
      <c r="A48" s="38" t="s">
        <v>25</v>
      </c>
      <c r="B48" s="38" t="s">
        <v>261</v>
      </c>
      <c r="C48" s="38" t="s">
        <v>41</v>
      </c>
      <c r="D48" s="38" t="s">
        <v>445</v>
      </c>
      <c r="E48" s="38" t="s">
        <v>34</v>
      </c>
      <c r="F48" s="38" t="s">
        <v>28</v>
      </c>
      <c r="G48" s="38">
        <v>90032</v>
      </c>
      <c r="H48" s="40">
        <v>830000</v>
      </c>
      <c r="I48" s="38">
        <v>3</v>
      </c>
      <c r="J48" s="38">
        <v>2</v>
      </c>
      <c r="K48" s="38" t="s">
        <v>446</v>
      </c>
      <c r="L48" s="38">
        <v>1256</v>
      </c>
      <c r="M48" s="38">
        <v>4788</v>
      </c>
      <c r="N48" s="38">
        <v>1925</v>
      </c>
      <c r="O48" s="38">
        <v>96</v>
      </c>
      <c r="P48" s="38">
        <v>661</v>
      </c>
      <c r="Q48" s="38"/>
      <c r="R48" s="38" t="s">
        <v>29</v>
      </c>
      <c r="S48" s="39"/>
      <c r="T48" s="39"/>
      <c r="U48" s="38" t="s">
        <v>447</v>
      </c>
      <c r="V48" s="38" t="s">
        <v>36</v>
      </c>
      <c r="W48" s="38" t="s">
        <v>448</v>
      </c>
      <c r="X48" s="38" t="s">
        <v>31</v>
      </c>
      <c r="Y48" s="38" t="s">
        <v>32</v>
      </c>
      <c r="Z48" s="38">
        <v>34.078068500000001</v>
      </c>
      <c r="AA48" s="38">
        <v>-118.1744052</v>
      </c>
      <c r="AD48" s="30">
        <f t="shared" si="0"/>
        <v>5</v>
      </c>
      <c r="AE48" s="30" t="str" cm="1">
        <f t="array" aca="1" ref="AE48" ca="1">CELL("type",H48)</f>
        <v>v</v>
      </c>
      <c r="AJ48" s="30" t="str" cm="1">
        <f t="array" aca="1" ref="AJ48" ca="1">CELL("type",K48)</f>
        <v>l</v>
      </c>
      <c r="AK48" s="30" t="str" cm="1">
        <f t="array" aca="1" ref="AK48" ca="1">CELL("type",L48)</f>
        <v>v</v>
      </c>
      <c r="AL48" s="30" t="str" cm="1">
        <f t="array" aca="1" ref="AL48" ca="1">CELL("type",M48)</f>
        <v>v</v>
      </c>
      <c r="AM48" s="30" t="str" cm="1">
        <f t="array" aca="1" ref="AM48" ca="1">CELL("type",M48)</f>
        <v>v</v>
      </c>
      <c r="AN48" s="30" t="str" cm="1">
        <f t="array" aca="1" ref="AN48" ca="1">CELL("type",N48)</f>
        <v>v</v>
      </c>
      <c r="AO48" s="30" t="str" cm="1">
        <f t="array" aca="1" ref="AO48" ca="1">CELL("type",O48)</f>
        <v>v</v>
      </c>
      <c r="AP48" s="30" t="str" cm="1">
        <f t="array" aca="1" ref="AP48" ca="1">CELL("type",P48)</f>
        <v>v</v>
      </c>
      <c r="AQ48" s="30" t="str">
        <v>2827 Budau Ave</v>
      </c>
      <c r="AR48" s="30" t="str">
        <f>PROPER(Table2[[#This Row],[CITY]])</f>
        <v>Los Angeles</v>
      </c>
      <c r="AS48" s="46">
        <f>Table2[[#This Row],[PRICE]]/Table2[[#This Row],[SQUARE FEET]]</f>
        <v>660.828025477707</v>
      </c>
      <c r="AT48" s="30" t="b">
        <f>IF(AS48=Table2[[#This Row],[$/SQUARE FEET]], TRUE, FALSE)</f>
        <v>0</v>
      </c>
    </row>
    <row r="49" spans="1:46" x14ac:dyDescent="0.2">
      <c r="A49" s="34" t="s">
        <v>25</v>
      </c>
      <c r="B49" s="34" t="s">
        <v>261</v>
      </c>
      <c r="C49" s="34" t="s">
        <v>41</v>
      </c>
      <c r="D49" s="34" t="s">
        <v>449</v>
      </c>
      <c r="E49" s="34" t="s">
        <v>450</v>
      </c>
      <c r="F49" s="34" t="s">
        <v>28</v>
      </c>
      <c r="G49" s="34">
        <v>91040</v>
      </c>
      <c r="H49" s="41">
        <v>1795000</v>
      </c>
      <c r="I49" s="34">
        <v>4</v>
      </c>
      <c r="J49" s="34">
        <v>4</v>
      </c>
      <c r="K49" s="34" t="s">
        <v>451</v>
      </c>
      <c r="L49" s="34">
        <v>4044</v>
      </c>
      <c r="M49" s="34">
        <v>39359</v>
      </c>
      <c r="N49" s="34">
        <v>2007</v>
      </c>
      <c r="O49" s="34">
        <v>97</v>
      </c>
      <c r="P49" s="34">
        <v>444</v>
      </c>
      <c r="Q49" s="34"/>
      <c r="R49" s="34" t="s">
        <v>29</v>
      </c>
      <c r="S49" s="35"/>
      <c r="T49" s="35"/>
      <c r="U49" s="34" t="s">
        <v>452</v>
      </c>
      <c r="V49" s="34" t="s">
        <v>36</v>
      </c>
      <c r="W49" s="34" t="s">
        <v>453</v>
      </c>
      <c r="X49" s="34" t="s">
        <v>31</v>
      </c>
      <c r="Y49" s="34" t="s">
        <v>32</v>
      </c>
      <c r="Z49" s="34">
        <v>34.262583499999998</v>
      </c>
      <c r="AA49" s="34">
        <v>-118.3363693</v>
      </c>
      <c r="AD49" s="30">
        <f t="shared" si="0"/>
        <v>5</v>
      </c>
      <c r="AE49" s="30" t="str" cm="1">
        <f t="array" aca="1" ref="AE49" ca="1">CELL("type",H49)</f>
        <v>v</v>
      </c>
      <c r="AJ49" s="30" t="str" cm="1">
        <f t="array" aca="1" ref="AJ49" ca="1">CELL("type",K49)</f>
        <v>l</v>
      </c>
      <c r="AK49" s="30" t="str" cm="1">
        <f t="array" aca="1" ref="AK49" ca="1">CELL("type",L49)</f>
        <v>v</v>
      </c>
      <c r="AL49" s="30" t="str" cm="1">
        <f t="array" aca="1" ref="AL49" ca="1">CELL("type",M49)</f>
        <v>v</v>
      </c>
      <c r="AM49" s="30" t="str" cm="1">
        <f t="array" aca="1" ref="AM49" ca="1">CELL("type",M49)</f>
        <v>v</v>
      </c>
      <c r="AN49" s="30" t="str" cm="1">
        <f t="array" aca="1" ref="AN49" ca="1">CELL("type",N49)</f>
        <v>v</v>
      </c>
      <c r="AO49" s="30" t="str" cm="1">
        <f t="array" aca="1" ref="AO49" ca="1">CELL("type",O49)</f>
        <v>v</v>
      </c>
      <c r="AP49" s="30" t="str" cm="1">
        <f t="array" aca="1" ref="AP49" ca="1">CELL("type",P49)</f>
        <v>v</v>
      </c>
      <c r="AQ49" s="30" t="str">
        <v>9369 Hillrose St</v>
      </c>
      <c r="AR49" s="30" t="str">
        <f>PROPER(Table2[[#This Row],[CITY]])</f>
        <v>Shadow Hills</v>
      </c>
      <c r="AS49" s="46">
        <f>Table2[[#This Row],[PRICE]]/Table2[[#This Row],[SQUARE FEET]]</f>
        <v>443.86745796241343</v>
      </c>
      <c r="AT49" s="30" t="b">
        <f>IF(AS49=Table2[[#This Row],[$/SQUARE FEET]], TRUE, FALSE)</f>
        <v>0</v>
      </c>
    </row>
    <row r="50" spans="1:46" x14ac:dyDescent="0.2">
      <c r="A50" s="38" t="s">
        <v>25</v>
      </c>
      <c r="B50" s="38" t="s">
        <v>261</v>
      </c>
      <c r="C50" s="38" t="s">
        <v>33</v>
      </c>
      <c r="D50" s="38" t="s">
        <v>454</v>
      </c>
      <c r="E50" s="38" t="s">
        <v>34</v>
      </c>
      <c r="F50" s="38" t="s">
        <v>28</v>
      </c>
      <c r="G50" s="38">
        <v>90004</v>
      </c>
      <c r="H50" s="40">
        <v>799000</v>
      </c>
      <c r="I50" s="38">
        <v>3</v>
      </c>
      <c r="J50" s="38">
        <v>2</v>
      </c>
      <c r="K50" s="38" t="s">
        <v>455</v>
      </c>
      <c r="L50" s="38">
        <v>1300</v>
      </c>
      <c r="M50" s="38">
        <v>7252</v>
      </c>
      <c r="N50" s="38">
        <v>2008</v>
      </c>
      <c r="O50" s="38">
        <v>101</v>
      </c>
      <c r="P50" s="38">
        <v>615</v>
      </c>
      <c r="Q50" s="38">
        <v>449</v>
      </c>
      <c r="R50" s="38" t="s">
        <v>29</v>
      </c>
      <c r="S50" s="39"/>
      <c r="T50" s="39"/>
      <c r="U50" s="38" t="s">
        <v>456</v>
      </c>
      <c r="V50" s="38" t="s">
        <v>36</v>
      </c>
      <c r="W50" s="38" t="s">
        <v>457</v>
      </c>
      <c r="X50" s="38" t="s">
        <v>31</v>
      </c>
      <c r="Y50" s="38" t="s">
        <v>32</v>
      </c>
      <c r="Z50" s="38">
        <v>34.078603600000001</v>
      </c>
      <c r="AA50" s="38">
        <v>-118.3103042</v>
      </c>
      <c r="AD50" s="30">
        <f t="shared" si="0"/>
        <v>5</v>
      </c>
      <c r="AE50" s="30" t="str" cm="1">
        <f t="array" aca="1" ref="AE50" ca="1">CELL("type",H50)</f>
        <v>v</v>
      </c>
      <c r="AJ50" s="30" t="str" cm="1">
        <f t="array" aca="1" ref="AJ50" ca="1">CELL("type",K50)</f>
        <v>l</v>
      </c>
      <c r="AK50" s="30" t="str" cm="1">
        <f t="array" aca="1" ref="AK50" ca="1">CELL("type",L50)</f>
        <v>v</v>
      </c>
      <c r="AL50" s="30" t="str" cm="1">
        <f t="array" aca="1" ref="AL50" ca="1">CELL("type",M50)</f>
        <v>v</v>
      </c>
      <c r="AM50" s="30" t="str" cm="1">
        <f t="array" aca="1" ref="AM50" ca="1">CELL("type",M50)</f>
        <v>v</v>
      </c>
      <c r="AN50" s="30" t="str" cm="1">
        <f t="array" aca="1" ref="AN50" ca="1">CELL("type",N50)</f>
        <v>v</v>
      </c>
      <c r="AO50" s="30" t="str" cm="1">
        <f t="array" aca="1" ref="AO50" ca="1">CELL("type",O50)</f>
        <v>v</v>
      </c>
      <c r="AP50" s="30" t="str" cm="1">
        <f t="array" aca="1" ref="AP50" ca="1">CELL("type",P50)</f>
        <v>v</v>
      </c>
      <c r="AQ50" s="30" t="str">
        <v>4733 Elmwood Ave #402</v>
      </c>
      <c r="AR50" s="30" t="str">
        <f>PROPER(Table2[[#This Row],[CITY]])</f>
        <v>Los Angeles</v>
      </c>
      <c r="AS50" s="46">
        <f>Table2[[#This Row],[PRICE]]/Table2[[#This Row],[SQUARE FEET]]</f>
        <v>614.61538461538464</v>
      </c>
      <c r="AT50" s="30" t="b">
        <f>IF(AS50=Table2[[#This Row],[$/SQUARE FEET]], TRUE, FALSE)</f>
        <v>0</v>
      </c>
    </row>
    <row r="51" spans="1:46" x14ac:dyDescent="0.2">
      <c r="A51" s="34" t="s">
        <v>25</v>
      </c>
      <c r="B51" s="34" t="s">
        <v>261</v>
      </c>
      <c r="C51" s="34" t="s">
        <v>33</v>
      </c>
      <c r="D51" s="34" t="s">
        <v>458</v>
      </c>
      <c r="E51" s="34" t="s">
        <v>320</v>
      </c>
      <c r="F51" s="34" t="s">
        <v>28</v>
      </c>
      <c r="G51" s="34">
        <v>91316</v>
      </c>
      <c r="H51" s="41">
        <v>449000</v>
      </c>
      <c r="I51" s="34">
        <v>2</v>
      </c>
      <c r="J51" s="34">
        <v>2</v>
      </c>
      <c r="K51" s="34" t="s">
        <v>321</v>
      </c>
      <c r="L51" s="34">
        <v>927</v>
      </c>
      <c r="M51" s="34">
        <v>60939</v>
      </c>
      <c r="N51" s="34">
        <v>1967</v>
      </c>
      <c r="O51" s="34">
        <v>104</v>
      </c>
      <c r="P51" s="34">
        <v>484</v>
      </c>
      <c r="Q51" s="34">
        <v>529</v>
      </c>
      <c r="R51" s="34" t="s">
        <v>29</v>
      </c>
      <c r="S51" s="35">
        <v>45577.416666666664</v>
      </c>
      <c r="T51" s="35">
        <v>45577.541666666664</v>
      </c>
      <c r="U51" s="34" t="s">
        <v>459</v>
      </c>
      <c r="V51" s="34" t="s">
        <v>36</v>
      </c>
      <c r="W51" s="34" t="s">
        <v>460</v>
      </c>
      <c r="X51" s="34" t="s">
        <v>31</v>
      </c>
      <c r="Y51" s="34" t="s">
        <v>32</v>
      </c>
      <c r="Z51" s="34">
        <v>34.168225</v>
      </c>
      <c r="AA51" s="34">
        <v>-118.52513399999999</v>
      </c>
      <c r="AD51" s="30">
        <f t="shared" si="0"/>
        <v>5</v>
      </c>
      <c r="AE51" s="30" t="str" cm="1">
        <f t="array" aca="1" ref="AE51" ca="1">CELL("type",H51)</f>
        <v>v</v>
      </c>
      <c r="AJ51" s="30" t="str" cm="1">
        <f t="array" aca="1" ref="AJ51" ca="1">CELL("type",K51)</f>
        <v>l</v>
      </c>
      <c r="AK51" s="30" t="str" cm="1">
        <f t="array" aca="1" ref="AK51" ca="1">CELL("type",L51)</f>
        <v>v</v>
      </c>
      <c r="AL51" s="30" t="str" cm="1">
        <f t="array" aca="1" ref="AL51" ca="1">CELL("type",M51)</f>
        <v>v</v>
      </c>
      <c r="AM51" s="30" t="str" cm="1">
        <f t="array" aca="1" ref="AM51" ca="1">CELL("type",M51)</f>
        <v>v</v>
      </c>
      <c r="AN51" s="30" t="str" cm="1">
        <f t="array" aca="1" ref="AN51" ca="1">CELL("type",N51)</f>
        <v>v</v>
      </c>
      <c r="AO51" s="30" t="str" cm="1">
        <f t="array" aca="1" ref="AO51" ca="1">CELL("type",O51)</f>
        <v>v</v>
      </c>
      <c r="AP51" s="30" t="str" cm="1">
        <f t="array" aca="1" ref="AP51" ca="1">CELL("type",P51)</f>
        <v>v</v>
      </c>
      <c r="AQ51" s="30" t="str">
        <v>5349 Newcastle Ave #62</v>
      </c>
      <c r="AR51" s="30" t="str">
        <f>PROPER(Table2[[#This Row],[CITY]])</f>
        <v>Encino</v>
      </c>
      <c r="AS51" s="46">
        <f>Table2[[#This Row],[PRICE]]/Table2[[#This Row],[SQUARE FEET]]</f>
        <v>484.35814455231929</v>
      </c>
      <c r="AT51" s="30" t="b">
        <f>IF(AS51=Table2[[#This Row],[$/SQUARE FEET]], TRUE, FALSE)</f>
        <v>0</v>
      </c>
    </row>
    <row r="52" spans="1:46" x14ac:dyDescent="0.2">
      <c r="A52" s="38" t="s">
        <v>25</v>
      </c>
      <c r="B52" s="38" t="s">
        <v>261</v>
      </c>
      <c r="C52" s="38" t="s">
        <v>41</v>
      </c>
      <c r="D52" s="38" t="s">
        <v>461</v>
      </c>
      <c r="E52" s="38" t="s">
        <v>34</v>
      </c>
      <c r="F52" s="38" t="s">
        <v>28</v>
      </c>
      <c r="G52" s="38">
        <v>90043</v>
      </c>
      <c r="H52" s="40">
        <v>1598000</v>
      </c>
      <c r="I52" s="38">
        <v>4</v>
      </c>
      <c r="J52" s="38">
        <v>3.5</v>
      </c>
      <c r="K52" s="38" t="s">
        <v>462</v>
      </c>
      <c r="L52" s="38">
        <v>3128</v>
      </c>
      <c r="M52" s="38">
        <v>5566</v>
      </c>
      <c r="N52" s="38">
        <v>2014</v>
      </c>
      <c r="O52" s="38">
        <v>105</v>
      </c>
      <c r="P52" s="38">
        <v>511</v>
      </c>
      <c r="Q52" s="38"/>
      <c r="R52" s="38" t="s">
        <v>29</v>
      </c>
      <c r="S52" s="39"/>
      <c r="T52" s="39"/>
      <c r="U52" s="38" t="s">
        <v>463</v>
      </c>
      <c r="V52" s="38" t="s">
        <v>36</v>
      </c>
      <c r="W52" s="38" t="s">
        <v>464</v>
      </c>
      <c r="X52" s="38" t="s">
        <v>31</v>
      </c>
      <c r="Y52" s="38" t="s">
        <v>32</v>
      </c>
      <c r="Z52" s="38">
        <v>33.986421900000003</v>
      </c>
      <c r="AA52" s="38">
        <v>-118.3492387</v>
      </c>
      <c r="AD52" s="30">
        <f t="shared" si="0"/>
        <v>5</v>
      </c>
      <c r="AE52" s="30" t="str" cm="1">
        <f t="array" aca="1" ref="AE52" ca="1">CELL("type",H52)</f>
        <v>v</v>
      </c>
      <c r="AJ52" s="30" t="str" cm="1">
        <f t="array" aca="1" ref="AJ52" ca="1">CELL("type",K52)</f>
        <v>l</v>
      </c>
      <c r="AK52" s="30" t="str" cm="1">
        <f t="array" aca="1" ref="AK52" ca="1">CELL("type",L52)</f>
        <v>v</v>
      </c>
      <c r="AL52" s="30" t="str" cm="1">
        <f t="array" aca="1" ref="AL52" ca="1">CELL("type",M52)</f>
        <v>v</v>
      </c>
      <c r="AM52" s="30" t="str" cm="1">
        <f t="array" aca="1" ref="AM52" ca="1">CELL("type",M52)</f>
        <v>v</v>
      </c>
      <c r="AN52" s="30" t="str" cm="1">
        <f t="array" aca="1" ref="AN52" ca="1">CELL("type",N52)</f>
        <v>v</v>
      </c>
      <c r="AO52" s="30" t="str" cm="1">
        <f t="array" aca="1" ref="AO52" ca="1">CELL("type",O52)</f>
        <v>v</v>
      </c>
      <c r="AP52" s="30" t="str" cm="1">
        <f t="array" aca="1" ref="AP52" ca="1">CELL("type",P52)</f>
        <v>v</v>
      </c>
      <c r="AQ52" s="30" t="str">
        <v>4235 W 59th Pl</v>
      </c>
      <c r="AR52" s="30" t="str">
        <f>PROPER(Table2[[#This Row],[CITY]])</f>
        <v>Los Angeles</v>
      </c>
      <c r="AS52" s="46">
        <f>Table2[[#This Row],[PRICE]]/Table2[[#This Row],[SQUARE FEET]]</f>
        <v>510.86956521739131</v>
      </c>
      <c r="AT52" s="30" t="b">
        <f>IF(AS52=Table2[[#This Row],[$/SQUARE FEET]], TRUE, FALSE)</f>
        <v>0</v>
      </c>
    </row>
    <row r="53" spans="1:46" x14ac:dyDescent="0.2">
      <c r="A53" s="34" t="s">
        <v>25</v>
      </c>
      <c r="B53" s="34" t="s">
        <v>261</v>
      </c>
      <c r="C53" s="34" t="s">
        <v>41</v>
      </c>
      <c r="D53" s="34" t="s">
        <v>465</v>
      </c>
      <c r="E53" s="34" t="s">
        <v>359</v>
      </c>
      <c r="F53" s="34" t="s">
        <v>28</v>
      </c>
      <c r="G53" s="34">
        <v>91326</v>
      </c>
      <c r="H53" s="41">
        <v>3175000</v>
      </c>
      <c r="I53" s="34">
        <v>5</v>
      </c>
      <c r="J53" s="34">
        <v>6</v>
      </c>
      <c r="K53" s="34" t="s">
        <v>359</v>
      </c>
      <c r="L53" s="34">
        <v>5513</v>
      </c>
      <c r="M53" s="34">
        <v>14142</v>
      </c>
      <c r="N53" s="34">
        <v>2021</v>
      </c>
      <c r="O53" s="34">
        <v>111</v>
      </c>
      <c r="P53" s="34">
        <v>576</v>
      </c>
      <c r="Q53" s="34">
        <v>451</v>
      </c>
      <c r="R53" s="34" t="s">
        <v>29</v>
      </c>
      <c r="S53" s="35">
        <v>45578.583333333336</v>
      </c>
      <c r="T53" s="35">
        <v>45578.708333333336</v>
      </c>
      <c r="U53" s="34" t="s">
        <v>466</v>
      </c>
      <c r="V53" s="34" t="s">
        <v>30</v>
      </c>
      <c r="W53" s="34" t="s">
        <v>467</v>
      </c>
      <c r="X53" s="34" t="s">
        <v>31</v>
      </c>
      <c r="Y53" s="34" t="s">
        <v>32</v>
      </c>
      <c r="Z53" s="34">
        <v>34.285311</v>
      </c>
      <c r="AA53" s="34">
        <v>-118.580759</v>
      </c>
      <c r="AD53" s="30">
        <f t="shared" si="0"/>
        <v>5</v>
      </c>
      <c r="AE53" s="30" t="str" cm="1">
        <f t="array" aca="1" ref="AE53" ca="1">CELL("type",H53)</f>
        <v>v</v>
      </c>
      <c r="AJ53" s="30" t="str" cm="1">
        <f t="array" aca="1" ref="AJ53" ca="1">CELL("type",K53)</f>
        <v>l</v>
      </c>
      <c r="AK53" s="30" t="str" cm="1">
        <f t="array" aca="1" ref="AK53" ca="1">CELL("type",L53)</f>
        <v>v</v>
      </c>
      <c r="AL53" s="30" t="str" cm="1">
        <f t="array" aca="1" ref="AL53" ca="1">CELL("type",M53)</f>
        <v>v</v>
      </c>
      <c r="AM53" s="30" t="str" cm="1">
        <f t="array" aca="1" ref="AM53" ca="1">CELL("type",M53)</f>
        <v>v</v>
      </c>
      <c r="AN53" s="30" t="str" cm="1">
        <f t="array" aca="1" ref="AN53" ca="1">CELL("type",N53)</f>
        <v>v</v>
      </c>
      <c r="AO53" s="30" t="str" cm="1">
        <f t="array" aca="1" ref="AO53" ca="1">CELL("type",O53)</f>
        <v>v</v>
      </c>
      <c r="AP53" s="30" t="str" cm="1">
        <f t="array" aca="1" ref="AP53" ca="1">CELL("type",P53)</f>
        <v>v</v>
      </c>
      <c r="AQ53" s="30" t="str">
        <v>20448 W Liverpool Way</v>
      </c>
      <c r="AR53" s="30" t="str">
        <f>PROPER(Table2[[#This Row],[CITY]])</f>
        <v>Porter Ranch</v>
      </c>
      <c r="AS53" s="46">
        <f>Table2[[#This Row],[PRICE]]/Table2[[#This Row],[SQUARE FEET]]</f>
        <v>575.91148195175037</v>
      </c>
      <c r="AT53" s="30" t="b">
        <f>IF(AS53=Table2[[#This Row],[$/SQUARE FEET]], TRUE, FALSE)</f>
        <v>0</v>
      </c>
    </row>
    <row r="54" spans="1:46" x14ac:dyDescent="0.2">
      <c r="A54" s="38" t="s">
        <v>25</v>
      </c>
      <c r="B54" s="38" t="s">
        <v>261</v>
      </c>
      <c r="C54" s="38" t="s">
        <v>33</v>
      </c>
      <c r="D54" s="38" t="s">
        <v>468</v>
      </c>
      <c r="E54" s="38" t="s">
        <v>34</v>
      </c>
      <c r="F54" s="38" t="s">
        <v>28</v>
      </c>
      <c r="G54" s="38">
        <v>90048</v>
      </c>
      <c r="H54" s="40">
        <v>769500</v>
      </c>
      <c r="I54" s="38">
        <v>2</v>
      </c>
      <c r="J54" s="38">
        <v>2</v>
      </c>
      <c r="K54" s="38" t="s">
        <v>469</v>
      </c>
      <c r="L54" s="38">
        <v>1295</v>
      </c>
      <c r="M54" s="38">
        <v>42596</v>
      </c>
      <c r="N54" s="38">
        <v>1976</v>
      </c>
      <c r="O54" s="38">
        <v>177</v>
      </c>
      <c r="P54" s="38">
        <v>594</v>
      </c>
      <c r="Q54" s="38">
        <v>1140</v>
      </c>
      <c r="R54" s="38" t="s">
        <v>29</v>
      </c>
      <c r="S54" s="39"/>
      <c r="T54" s="39"/>
      <c r="U54" s="38" t="s">
        <v>470</v>
      </c>
      <c r="V54" s="38" t="s">
        <v>30</v>
      </c>
      <c r="W54" s="38" t="s">
        <v>471</v>
      </c>
      <c r="X54" s="38" t="s">
        <v>31</v>
      </c>
      <c r="Y54" s="38" t="s">
        <v>32</v>
      </c>
      <c r="Z54" s="38">
        <v>34.073097300000001</v>
      </c>
      <c r="AA54" s="38">
        <v>-118.37796</v>
      </c>
      <c r="AD54" s="30">
        <f t="shared" si="0"/>
        <v>5</v>
      </c>
      <c r="AE54" s="30" t="str" cm="1">
        <f t="array" aca="1" ref="AE54" ca="1">CELL("type",H54)</f>
        <v>v</v>
      </c>
      <c r="AJ54" s="30" t="str" cm="1">
        <f t="array" aca="1" ref="AJ54" ca="1">CELL("type",K54)</f>
        <v>l</v>
      </c>
      <c r="AK54" s="30" t="str" cm="1">
        <f t="array" aca="1" ref="AK54" ca="1">CELL("type",L54)</f>
        <v>v</v>
      </c>
      <c r="AL54" s="30" t="str" cm="1">
        <f t="array" aca="1" ref="AL54" ca="1">CELL("type",M54)</f>
        <v>v</v>
      </c>
      <c r="AM54" s="30" t="str" cm="1">
        <f t="array" aca="1" ref="AM54" ca="1">CELL("type",M54)</f>
        <v>v</v>
      </c>
      <c r="AN54" s="30" t="str" cm="1">
        <f t="array" aca="1" ref="AN54" ca="1">CELL("type",N54)</f>
        <v>v</v>
      </c>
      <c r="AO54" s="30" t="str" cm="1">
        <f t="array" aca="1" ref="AO54" ca="1">CELL("type",O54)</f>
        <v>v</v>
      </c>
      <c r="AP54" s="30" t="str" cm="1">
        <f t="array" aca="1" ref="AP54" ca="1">CELL("type",P54)</f>
        <v>v</v>
      </c>
      <c r="AQ54" s="30" t="str">
        <v>321 S San Vicente Blvd #708</v>
      </c>
      <c r="AR54" s="30" t="str">
        <f>PROPER(Table2[[#This Row],[CITY]])</f>
        <v>Los Angeles</v>
      </c>
      <c r="AS54" s="46">
        <f>Table2[[#This Row],[PRICE]]/Table2[[#This Row],[SQUARE FEET]]</f>
        <v>594.20849420849424</v>
      </c>
      <c r="AT54" s="30" t="b">
        <f>IF(AS54=Table2[[#This Row],[$/SQUARE FEET]], TRUE, FALSE)</f>
        <v>0</v>
      </c>
    </row>
    <row r="55" spans="1:46" x14ac:dyDescent="0.2">
      <c r="A55" s="34" t="s">
        <v>25</v>
      </c>
      <c r="B55" s="34" t="s">
        <v>261</v>
      </c>
      <c r="C55" s="34" t="s">
        <v>33</v>
      </c>
      <c r="D55" s="34" t="s">
        <v>472</v>
      </c>
      <c r="E55" s="34" t="s">
        <v>34</v>
      </c>
      <c r="F55" s="34" t="s">
        <v>28</v>
      </c>
      <c r="G55" s="34">
        <v>90012</v>
      </c>
      <c r="H55" s="41">
        <v>538000</v>
      </c>
      <c r="I55" s="34">
        <v>3</v>
      </c>
      <c r="J55" s="34">
        <v>1.5</v>
      </c>
      <c r="K55" s="34" t="s">
        <v>268</v>
      </c>
      <c r="L55" s="34">
        <v>1167</v>
      </c>
      <c r="M55" s="34">
        <v>29414</v>
      </c>
      <c r="N55" s="34">
        <v>1974</v>
      </c>
      <c r="O55" s="34">
        <v>190</v>
      </c>
      <c r="P55" s="34">
        <v>461</v>
      </c>
      <c r="Q55" s="34">
        <v>210</v>
      </c>
      <c r="R55" s="34" t="s">
        <v>29</v>
      </c>
      <c r="S55" s="35"/>
      <c r="T55" s="35"/>
      <c r="U55" s="34" t="s">
        <v>473</v>
      </c>
      <c r="V55" s="34" t="s">
        <v>36</v>
      </c>
      <c r="W55" s="34" t="s">
        <v>474</v>
      </c>
      <c r="X55" s="34" t="s">
        <v>31</v>
      </c>
      <c r="Y55" s="34" t="s">
        <v>32</v>
      </c>
      <c r="Z55" s="34">
        <v>34.065673699999998</v>
      </c>
      <c r="AA55" s="34">
        <v>-118.244944</v>
      </c>
      <c r="AD55" s="30">
        <f t="shared" si="0"/>
        <v>5</v>
      </c>
      <c r="AE55" s="30" t="str" cm="1">
        <f t="array" aca="1" ref="AE55" ca="1">CELL("type",H55)</f>
        <v>v</v>
      </c>
      <c r="AJ55" s="30" t="str" cm="1">
        <f t="array" aca="1" ref="AJ55" ca="1">CELL("type",K55)</f>
        <v>l</v>
      </c>
      <c r="AK55" s="30" t="str" cm="1">
        <f t="array" aca="1" ref="AK55" ca="1">CELL("type",L55)</f>
        <v>v</v>
      </c>
      <c r="AL55" s="30" t="str" cm="1">
        <f t="array" aca="1" ref="AL55" ca="1">CELL("type",M55)</f>
        <v>v</v>
      </c>
      <c r="AM55" s="30" t="str" cm="1">
        <f t="array" aca="1" ref="AM55" ca="1">CELL("type",M55)</f>
        <v>v</v>
      </c>
      <c r="AN55" s="30" t="str" cm="1">
        <f t="array" aca="1" ref="AN55" ca="1">CELL("type",N55)</f>
        <v>v</v>
      </c>
      <c r="AO55" s="30" t="str" cm="1">
        <f t="array" aca="1" ref="AO55" ca="1">CELL("type",O55)</f>
        <v>v</v>
      </c>
      <c r="AP55" s="30" t="str" cm="1">
        <f t="array" aca="1" ref="AP55" ca="1">CELL("type",P55)</f>
        <v>v</v>
      </c>
      <c r="AQ55" s="30" t="str">
        <v>905 New Depot St #12</v>
      </c>
      <c r="AR55" s="30" t="str">
        <f>PROPER(Table2[[#This Row],[CITY]])</f>
        <v>Los Angeles</v>
      </c>
      <c r="AS55" s="46">
        <f>Table2[[#This Row],[PRICE]]/Table2[[#This Row],[SQUARE FEET]]</f>
        <v>461.01113967437874</v>
      </c>
      <c r="AT55" s="30" t="b">
        <f>IF(AS55=Table2[[#This Row],[$/SQUARE FEET]], TRUE, FALSE)</f>
        <v>0</v>
      </c>
    </row>
    <row r="56" spans="1:46" x14ac:dyDescent="0.2">
      <c r="A56" s="38" t="s">
        <v>25</v>
      </c>
      <c r="B56" s="38" t="s">
        <v>261</v>
      </c>
      <c r="C56" s="38" t="s">
        <v>41</v>
      </c>
      <c r="D56" s="38" t="s">
        <v>475</v>
      </c>
      <c r="E56" s="38" t="s">
        <v>34</v>
      </c>
      <c r="F56" s="38" t="s">
        <v>28</v>
      </c>
      <c r="G56" s="38">
        <v>90039</v>
      </c>
      <c r="H56" s="40">
        <v>1200000</v>
      </c>
      <c r="I56" s="38">
        <v>2</v>
      </c>
      <c r="J56" s="38">
        <v>1</v>
      </c>
      <c r="K56" s="38" t="s">
        <v>476</v>
      </c>
      <c r="L56" s="38">
        <v>1084</v>
      </c>
      <c r="M56" s="38">
        <v>6602</v>
      </c>
      <c r="N56" s="38">
        <v>1948</v>
      </c>
      <c r="O56" s="38">
        <v>1</v>
      </c>
      <c r="P56" s="38">
        <v>1107</v>
      </c>
      <c r="Q56" s="38"/>
      <c r="R56" s="38" t="s">
        <v>29</v>
      </c>
      <c r="S56" s="39"/>
      <c r="T56" s="39"/>
      <c r="U56" s="38" t="s">
        <v>477</v>
      </c>
      <c r="V56" s="38" t="s">
        <v>36</v>
      </c>
      <c r="W56" s="38" t="s">
        <v>478</v>
      </c>
      <c r="X56" s="38" t="s">
        <v>31</v>
      </c>
      <c r="Y56" s="38" t="s">
        <v>32</v>
      </c>
      <c r="Z56" s="38">
        <v>34.111891100000001</v>
      </c>
      <c r="AA56" s="38">
        <v>-118.2518135</v>
      </c>
      <c r="AD56" s="30">
        <f t="shared" si="0"/>
        <v>5</v>
      </c>
      <c r="AE56" s="30" t="str" cm="1">
        <f t="array" aca="1" ref="AE56" ca="1">CELL("type",H56)</f>
        <v>v</v>
      </c>
      <c r="AJ56" s="30" t="str" cm="1">
        <f t="array" aca="1" ref="AJ56" ca="1">CELL("type",K56)</f>
        <v>l</v>
      </c>
      <c r="AK56" s="30" t="str" cm="1">
        <f t="array" aca="1" ref="AK56" ca="1">CELL("type",L56)</f>
        <v>v</v>
      </c>
      <c r="AL56" s="30" t="str" cm="1">
        <f t="array" aca="1" ref="AL56" ca="1">CELL("type",M56)</f>
        <v>v</v>
      </c>
      <c r="AM56" s="30" t="str" cm="1">
        <f t="array" aca="1" ref="AM56" ca="1">CELL("type",M56)</f>
        <v>v</v>
      </c>
      <c r="AN56" s="30" t="str" cm="1">
        <f t="array" aca="1" ref="AN56" ca="1">CELL("type",N56)</f>
        <v>v</v>
      </c>
      <c r="AO56" s="30" t="str" cm="1">
        <f t="array" aca="1" ref="AO56" ca="1">CELL("type",O56)</f>
        <v>v</v>
      </c>
      <c r="AP56" s="30" t="str" cm="1">
        <f t="array" aca="1" ref="AP56" ca="1">CELL("type",P56)</f>
        <v>v</v>
      </c>
      <c r="AQ56" s="30" t="str">
        <v>3144 Atwater Ave</v>
      </c>
      <c r="AR56" s="30" t="str">
        <f>PROPER(Table2[[#This Row],[CITY]])</f>
        <v>Los Angeles</v>
      </c>
      <c r="AS56" s="46">
        <f>Table2[[#This Row],[PRICE]]/Table2[[#This Row],[SQUARE FEET]]</f>
        <v>1107.0110701107012</v>
      </c>
      <c r="AT56" s="30" t="b">
        <f>IF(AS56=Table2[[#This Row],[$/SQUARE FEET]], TRUE, FALSE)</f>
        <v>0</v>
      </c>
    </row>
    <row r="57" spans="1:46" x14ac:dyDescent="0.2">
      <c r="A57" s="34" t="s">
        <v>25</v>
      </c>
      <c r="B57" s="34" t="s">
        <v>261</v>
      </c>
      <c r="C57" s="34" t="s">
        <v>41</v>
      </c>
      <c r="D57" s="34" t="s">
        <v>479</v>
      </c>
      <c r="E57" s="34" t="s">
        <v>34</v>
      </c>
      <c r="F57" s="34" t="s">
        <v>28</v>
      </c>
      <c r="G57" s="34">
        <v>90068</v>
      </c>
      <c r="H57" s="41">
        <v>2295000</v>
      </c>
      <c r="I57" s="34">
        <v>2</v>
      </c>
      <c r="J57" s="34">
        <v>2.5</v>
      </c>
      <c r="K57" s="34" t="s">
        <v>480</v>
      </c>
      <c r="L57" s="34">
        <v>1883</v>
      </c>
      <c r="M57" s="34">
        <v>5348</v>
      </c>
      <c r="N57" s="34">
        <v>1924</v>
      </c>
      <c r="O57" s="34">
        <v>1</v>
      </c>
      <c r="P57" s="34">
        <v>1219</v>
      </c>
      <c r="Q57" s="34"/>
      <c r="R57" s="34" t="s">
        <v>29</v>
      </c>
      <c r="S57" s="35"/>
      <c r="T57" s="35"/>
      <c r="U57" s="34" t="s">
        <v>481</v>
      </c>
      <c r="V57" s="34" t="s">
        <v>30</v>
      </c>
      <c r="W57" s="34" t="s">
        <v>482</v>
      </c>
      <c r="X57" s="34" t="s">
        <v>31</v>
      </c>
      <c r="Y57" s="34" t="s">
        <v>32</v>
      </c>
      <c r="Z57" s="34">
        <v>34.110933299999999</v>
      </c>
      <c r="AA57" s="34">
        <v>-118.3292105</v>
      </c>
      <c r="AD57" s="30">
        <f t="shared" si="0"/>
        <v>5</v>
      </c>
      <c r="AE57" s="30" t="str" cm="1">
        <f t="array" aca="1" ref="AE57" ca="1">CELL("type",H57)</f>
        <v>v</v>
      </c>
      <c r="AJ57" s="30" t="str" cm="1">
        <f t="array" aca="1" ref="AJ57" ca="1">CELL("type",K57)</f>
        <v>l</v>
      </c>
      <c r="AK57" s="30" t="str" cm="1">
        <f t="array" aca="1" ref="AK57" ca="1">CELL("type",L57)</f>
        <v>v</v>
      </c>
      <c r="AL57" s="30" t="str" cm="1">
        <f t="array" aca="1" ref="AL57" ca="1">CELL("type",M57)</f>
        <v>v</v>
      </c>
      <c r="AM57" s="30" t="str" cm="1">
        <f t="array" aca="1" ref="AM57" ca="1">CELL("type",M57)</f>
        <v>v</v>
      </c>
      <c r="AN57" s="30" t="str" cm="1">
        <f t="array" aca="1" ref="AN57" ca="1">CELL("type",N57)</f>
        <v>v</v>
      </c>
      <c r="AO57" s="30" t="str" cm="1">
        <f t="array" aca="1" ref="AO57" ca="1">CELL("type",O57)</f>
        <v>v</v>
      </c>
      <c r="AP57" s="30" t="str" cm="1">
        <f t="array" aca="1" ref="AP57" ca="1">CELL("type",P57)</f>
        <v>v</v>
      </c>
      <c r="AQ57" s="30" t="str">
        <v>6484 Ivarene Ave</v>
      </c>
      <c r="AR57" s="30" t="str">
        <f>PROPER(Table2[[#This Row],[CITY]])</f>
        <v>Los Angeles</v>
      </c>
      <c r="AS57" s="46">
        <f>Table2[[#This Row],[PRICE]]/Table2[[#This Row],[SQUARE FEET]]</f>
        <v>1218.7997875730218</v>
      </c>
      <c r="AT57" s="30" t="b">
        <f>IF(AS57=Table2[[#This Row],[$/SQUARE FEET]], TRUE, FALSE)</f>
        <v>0</v>
      </c>
    </row>
    <row r="58" spans="1:46" x14ac:dyDescent="0.2">
      <c r="A58" s="34" t="s">
        <v>25</v>
      </c>
      <c r="B58" s="34" t="s">
        <v>261</v>
      </c>
      <c r="C58" s="34" t="s">
        <v>41</v>
      </c>
      <c r="D58" s="34" t="s">
        <v>484</v>
      </c>
      <c r="E58" s="34" t="s">
        <v>34</v>
      </c>
      <c r="F58" s="34" t="s">
        <v>28</v>
      </c>
      <c r="G58" s="34">
        <v>90026</v>
      </c>
      <c r="H58" s="41">
        <v>1199000</v>
      </c>
      <c r="I58" s="34">
        <v>3</v>
      </c>
      <c r="J58" s="34">
        <v>2</v>
      </c>
      <c r="K58" s="34" t="s">
        <v>483</v>
      </c>
      <c r="L58" s="34">
        <v>1140</v>
      </c>
      <c r="M58" s="34">
        <v>5210</v>
      </c>
      <c r="N58" s="34">
        <v>1912</v>
      </c>
      <c r="O58" s="34">
        <v>1</v>
      </c>
      <c r="P58" s="34">
        <v>1052</v>
      </c>
      <c r="Q58" s="34"/>
      <c r="R58" s="34" t="s">
        <v>29</v>
      </c>
      <c r="S58" s="35">
        <v>45578.5</v>
      </c>
      <c r="T58" s="35">
        <v>45578.625</v>
      </c>
      <c r="U58" s="34" t="s">
        <v>485</v>
      </c>
      <c r="V58" s="34" t="s">
        <v>30</v>
      </c>
      <c r="W58" s="34" t="s">
        <v>486</v>
      </c>
      <c r="X58" s="34" t="s">
        <v>31</v>
      </c>
      <c r="Y58" s="34" t="s">
        <v>32</v>
      </c>
      <c r="Z58" s="34">
        <v>34.079252699999998</v>
      </c>
      <c r="AA58" s="34">
        <v>-118.2828095</v>
      </c>
      <c r="AD58" s="30">
        <f t="shared" si="0"/>
        <v>5</v>
      </c>
      <c r="AE58" s="30" t="str" cm="1">
        <f t="array" aca="1" ref="AE58" ca="1">CELL("type",H58)</f>
        <v>v</v>
      </c>
      <c r="AJ58" s="30" t="str" cm="1">
        <f t="array" aca="1" ref="AJ58" ca="1">CELL("type",K58)</f>
        <v>l</v>
      </c>
      <c r="AK58" s="30" t="str" cm="1">
        <f t="array" aca="1" ref="AK58" ca="1">CELL("type",L58)</f>
        <v>v</v>
      </c>
      <c r="AL58" s="30" t="str" cm="1">
        <f t="array" aca="1" ref="AL58" ca="1">CELL("type",M58)</f>
        <v>v</v>
      </c>
      <c r="AM58" s="30" t="str" cm="1">
        <f t="array" aca="1" ref="AM58" ca="1">CELL("type",M58)</f>
        <v>v</v>
      </c>
      <c r="AN58" s="30" t="str" cm="1">
        <f t="array" aca="1" ref="AN58" ca="1">CELL("type",N58)</f>
        <v>v</v>
      </c>
      <c r="AO58" s="30" t="str" cm="1">
        <f t="array" aca="1" ref="AO58" ca="1">CELL("type",O58)</f>
        <v>v</v>
      </c>
      <c r="AP58" s="30" t="str" cm="1">
        <f t="array" aca="1" ref="AP58" ca="1">CELL("type",P58)</f>
        <v>v</v>
      </c>
      <c r="AQ58" s="30" t="str">
        <v>3505 London St</v>
      </c>
      <c r="AR58" s="30" t="str">
        <f>PROPER(Table2[[#This Row],[CITY]])</f>
        <v>Los Angeles</v>
      </c>
      <c r="AS58" s="46">
        <f>Table2[[#This Row],[PRICE]]/Table2[[#This Row],[SQUARE FEET]]</f>
        <v>1051.7543859649122</v>
      </c>
      <c r="AT58" s="30" t="b">
        <f>IF(AS58=Table2[[#This Row],[$/SQUARE FEET]], TRUE, FALSE)</f>
        <v>0</v>
      </c>
    </row>
    <row r="59" spans="1:46" x14ac:dyDescent="0.2">
      <c r="A59" s="38" t="s">
        <v>25</v>
      </c>
      <c r="B59" s="38" t="s">
        <v>261</v>
      </c>
      <c r="C59" s="38" t="s">
        <v>41</v>
      </c>
      <c r="D59" s="38" t="s">
        <v>487</v>
      </c>
      <c r="E59" s="38" t="s">
        <v>34</v>
      </c>
      <c r="F59" s="38" t="s">
        <v>28</v>
      </c>
      <c r="G59" s="38">
        <v>90038</v>
      </c>
      <c r="H59" s="40">
        <v>1650000</v>
      </c>
      <c r="I59" s="38">
        <v>4</v>
      </c>
      <c r="J59" s="38">
        <v>4</v>
      </c>
      <c r="K59" s="38" t="s">
        <v>488</v>
      </c>
      <c r="L59" s="38">
        <v>2593</v>
      </c>
      <c r="M59" s="38">
        <v>1923</v>
      </c>
      <c r="N59" s="38">
        <v>2019</v>
      </c>
      <c r="O59" s="38">
        <v>1</v>
      </c>
      <c r="P59" s="38">
        <v>636</v>
      </c>
      <c r="Q59" s="38">
        <v>250</v>
      </c>
      <c r="R59" s="38" t="s">
        <v>29</v>
      </c>
      <c r="S59" s="39"/>
      <c r="T59" s="39"/>
      <c r="U59" s="38" t="s">
        <v>489</v>
      </c>
      <c r="V59" s="38" t="s">
        <v>30</v>
      </c>
      <c r="W59" s="38" t="s">
        <v>490</v>
      </c>
      <c r="X59" s="38" t="s">
        <v>31</v>
      </c>
      <c r="Y59" s="38" t="s">
        <v>32</v>
      </c>
      <c r="Z59" s="38">
        <v>34.093131399999997</v>
      </c>
      <c r="AA59" s="38">
        <v>-118.3405929</v>
      </c>
      <c r="AD59" s="30">
        <f t="shared" si="0"/>
        <v>5</v>
      </c>
      <c r="AE59" s="30" t="str" cm="1">
        <f t="array" aca="1" ref="AE59" ca="1">CELL("type",H59)</f>
        <v>v</v>
      </c>
      <c r="AJ59" s="30" t="str" cm="1">
        <f t="array" aca="1" ref="AJ59" ca="1">CELL("type",K59)</f>
        <v>l</v>
      </c>
      <c r="AK59" s="30" t="str" cm="1">
        <f t="array" aca="1" ref="AK59" ca="1">CELL("type",L59)</f>
        <v>v</v>
      </c>
      <c r="AL59" s="30" t="str" cm="1">
        <f t="array" aca="1" ref="AL59" ca="1">CELL("type",M59)</f>
        <v>v</v>
      </c>
      <c r="AM59" s="30" t="str" cm="1">
        <f t="array" aca="1" ref="AM59" ca="1">CELL("type",M59)</f>
        <v>v</v>
      </c>
      <c r="AN59" s="30" t="str" cm="1">
        <f t="array" aca="1" ref="AN59" ca="1">CELL("type",N59)</f>
        <v>v</v>
      </c>
      <c r="AO59" s="30" t="str" cm="1">
        <f t="array" aca="1" ref="AO59" ca="1">CELL("type",O59)</f>
        <v>v</v>
      </c>
      <c r="AP59" s="30" t="str" cm="1">
        <f t="array" aca="1" ref="AP59" ca="1">CELL("type",P59)</f>
        <v>v</v>
      </c>
      <c r="AQ59" s="30" t="str">
        <v>1217 N Mansfield Ave</v>
      </c>
      <c r="AR59" s="30" t="str">
        <f>PROPER(Table2[[#This Row],[CITY]])</f>
        <v>Los Angeles</v>
      </c>
      <c r="AS59" s="46">
        <f>Table2[[#This Row],[PRICE]]/Table2[[#This Row],[SQUARE FEET]]</f>
        <v>636.3285769379097</v>
      </c>
      <c r="AT59" s="30" t="b">
        <f>IF(AS59=Table2[[#This Row],[$/SQUARE FEET]], TRUE, FALSE)</f>
        <v>0</v>
      </c>
    </row>
    <row r="60" spans="1:46" x14ac:dyDescent="0.2">
      <c r="A60" s="38" t="s">
        <v>25</v>
      </c>
      <c r="B60" s="38" t="s">
        <v>261</v>
      </c>
      <c r="C60" s="38" t="s">
        <v>26</v>
      </c>
      <c r="D60" s="38" t="s">
        <v>492</v>
      </c>
      <c r="E60" s="38" t="s">
        <v>428</v>
      </c>
      <c r="F60" s="38" t="s">
        <v>28</v>
      </c>
      <c r="G60" s="38">
        <v>91335</v>
      </c>
      <c r="H60" s="40">
        <v>535000</v>
      </c>
      <c r="I60" s="38">
        <v>2</v>
      </c>
      <c r="J60" s="38">
        <v>2</v>
      </c>
      <c r="K60" s="38" t="s">
        <v>428</v>
      </c>
      <c r="L60" s="38">
        <v>1389</v>
      </c>
      <c r="M60" s="38">
        <v>266748</v>
      </c>
      <c r="N60" s="38">
        <v>1966</v>
      </c>
      <c r="O60" s="38">
        <v>1</v>
      </c>
      <c r="P60" s="38">
        <v>385</v>
      </c>
      <c r="Q60" s="38">
        <v>509</v>
      </c>
      <c r="R60" s="38" t="s">
        <v>29</v>
      </c>
      <c r="S60" s="39">
        <v>45577.541666666664</v>
      </c>
      <c r="T60" s="39">
        <v>45577.666666666664</v>
      </c>
      <c r="U60" s="38" t="s">
        <v>493</v>
      </c>
      <c r="V60" s="38" t="s">
        <v>30</v>
      </c>
      <c r="W60" s="38" t="s">
        <v>494</v>
      </c>
      <c r="X60" s="38" t="s">
        <v>31</v>
      </c>
      <c r="Y60" s="38" t="s">
        <v>32</v>
      </c>
      <c r="Z60" s="38">
        <v>34.218815399999997</v>
      </c>
      <c r="AA60" s="38">
        <v>-118.53418240000001</v>
      </c>
      <c r="AD60" s="30">
        <f t="shared" si="0"/>
        <v>5</v>
      </c>
      <c r="AE60" s="30" t="str" cm="1">
        <f t="array" aca="1" ref="AE60" ca="1">CELL("type",H60)</f>
        <v>v</v>
      </c>
      <c r="AJ60" s="30" t="str" cm="1">
        <f t="array" aca="1" ref="AJ60" ca="1">CELL("type",K60)</f>
        <v>l</v>
      </c>
      <c r="AK60" s="30" t="str" cm="1">
        <f t="array" aca="1" ref="AK60" ca="1">CELL("type",L60)</f>
        <v>v</v>
      </c>
      <c r="AL60" s="30" t="str" cm="1">
        <f t="array" aca="1" ref="AL60" ca="1">CELL("type",M60)</f>
        <v>v</v>
      </c>
      <c r="AM60" s="30" t="str" cm="1">
        <f t="array" aca="1" ref="AM60" ca="1">CELL("type",M60)</f>
        <v>v</v>
      </c>
      <c r="AN60" s="30" t="str" cm="1">
        <f t="array" aca="1" ref="AN60" ca="1">CELL("type",N60)</f>
        <v>v</v>
      </c>
      <c r="AO60" s="30" t="str" cm="1">
        <f t="array" aca="1" ref="AO60" ca="1">CELL("type",O60)</f>
        <v>v</v>
      </c>
      <c r="AP60" s="30" t="str" cm="1">
        <f t="array" aca="1" ref="AP60" ca="1">CELL("type",P60)</f>
        <v>v</v>
      </c>
      <c r="AQ60" s="30" t="str">
        <v>8160 Canby Ave #6</v>
      </c>
      <c r="AR60" s="30" t="str">
        <f>PROPER(Table2[[#This Row],[CITY]])</f>
        <v>Reseda</v>
      </c>
      <c r="AS60" s="46">
        <f>Table2[[#This Row],[PRICE]]/Table2[[#This Row],[SQUARE FEET]]</f>
        <v>385.16918646508282</v>
      </c>
      <c r="AT60" s="30" t="b">
        <f>IF(AS60=Table2[[#This Row],[$/SQUARE FEET]], TRUE, FALSE)</f>
        <v>0</v>
      </c>
    </row>
    <row r="61" spans="1:46" x14ac:dyDescent="0.2">
      <c r="A61" s="34" t="s">
        <v>25</v>
      </c>
      <c r="B61" s="34" t="s">
        <v>261</v>
      </c>
      <c r="C61" s="34" t="s">
        <v>41</v>
      </c>
      <c r="D61" s="34" t="s">
        <v>495</v>
      </c>
      <c r="E61" s="34" t="s">
        <v>34</v>
      </c>
      <c r="F61" s="34" t="s">
        <v>28</v>
      </c>
      <c r="G61" s="34">
        <v>90049</v>
      </c>
      <c r="H61" s="41">
        <v>3449000</v>
      </c>
      <c r="I61" s="34">
        <v>3</v>
      </c>
      <c r="J61" s="34">
        <v>2</v>
      </c>
      <c r="K61" s="34" t="s">
        <v>496</v>
      </c>
      <c r="L61" s="34">
        <v>2363</v>
      </c>
      <c r="M61" s="34">
        <v>9564</v>
      </c>
      <c r="N61" s="34">
        <v>1953</v>
      </c>
      <c r="O61" s="34">
        <v>1</v>
      </c>
      <c r="P61" s="34">
        <v>1460</v>
      </c>
      <c r="Q61" s="34"/>
      <c r="R61" s="34" t="s">
        <v>29</v>
      </c>
      <c r="S61" s="35"/>
      <c r="T61" s="35"/>
      <c r="U61" s="34" t="s">
        <v>497</v>
      </c>
      <c r="V61" s="34" t="s">
        <v>30</v>
      </c>
      <c r="W61" s="34" t="s">
        <v>498</v>
      </c>
      <c r="X61" s="34" t="s">
        <v>31</v>
      </c>
      <c r="Y61" s="34" t="s">
        <v>32</v>
      </c>
      <c r="Z61" s="34">
        <v>34.054566800000003</v>
      </c>
      <c r="AA61" s="34">
        <v>-118.49611609999999</v>
      </c>
      <c r="AD61" s="30">
        <f t="shared" si="0"/>
        <v>5</v>
      </c>
      <c r="AE61" s="30" t="str" cm="1">
        <f t="array" aca="1" ref="AE61" ca="1">CELL("type",H61)</f>
        <v>v</v>
      </c>
      <c r="AJ61" s="30" t="str" cm="1">
        <f t="array" aca="1" ref="AJ61" ca="1">CELL("type",K61)</f>
        <v>l</v>
      </c>
      <c r="AK61" s="30" t="str" cm="1">
        <f t="array" aca="1" ref="AK61" ca="1">CELL("type",L61)</f>
        <v>v</v>
      </c>
      <c r="AL61" s="30" t="str" cm="1">
        <f t="array" aca="1" ref="AL61" ca="1">CELL("type",M61)</f>
        <v>v</v>
      </c>
      <c r="AM61" s="30" t="str" cm="1">
        <f t="array" aca="1" ref="AM61" ca="1">CELL("type",M61)</f>
        <v>v</v>
      </c>
      <c r="AN61" s="30" t="str" cm="1">
        <f t="array" aca="1" ref="AN61" ca="1">CELL("type",N61)</f>
        <v>v</v>
      </c>
      <c r="AO61" s="30" t="str" cm="1">
        <f t="array" aca="1" ref="AO61" ca="1">CELL("type",O61)</f>
        <v>v</v>
      </c>
      <c r="AP61" s="30" t="str" cm="1">
        <f t="array" aca="1" ref="AP61" ca="1">CELL("type",P61)</f>
        <v>v</v>
      </c>
      <c r="AQ61" s="30" t="str">
        <v>1425 Brinkley Ave</v>
      </c>
      <c r="AR61" s="30" t="str">
        <f>PROPER(Table2[[#This Row],[CITY]])</f>
        <v>Los Angeles</v>
      </c>
      <c r="AS61" s="46">
        <f>Table2[[#This Row],[PRICE]]/Table2[[#This Row],[SQUARE FEET]]</f>
        <v>1459.585272958104</v>
      </c>
      <c r="AT61" s="30" t="b">
        <f>IF(AS61=Table2[[#This Row],[$/SQUARE FEET]], TRUE, FALSE)</f>
        <v>0</v>
      </c>
    </row>
    <row r="62" spans="1:46" x14ac:dyDescent="0.2">
      <c r="A62" s="38" t="s">
        <v>25</v>
      </c>
      <c r="B62" s="38" t="s">
        <v>261</v>
      </c>
      <c r="C62" s="38" t="s">
        <v>41</v>
      </c>
      <c r="D62" s="38" t="s">
        <v>499</v>
      </c>
      <c r="E62" s="38" t="s">
        <v>500</v>
      </c>
      <c r="F62" s="38" t="s">
        <v>28</v>
      </c>
      <c r="G62" s="38">
        <v>91345</v>
      </c>
      <c r="H62" s="40">
        <v>769000</v>
      </c>
      <c r="I62" s="38">
        <v>2</v>
      </c>
      <c r="J62" s="38">
        <v>1</v>
      </c>
      <c r="K62" s="38" t="s">
        <v>500</v>
      </c>
      <c r="L62" s="38">
        <v>1018</v>
      </c>
      <c r="M62" s="38">
        <v>6754</v>
      </c>
      <c r="N62" s="38">
        <v>1936</v>
      </c>
      <c r="O62" s="38">
        <v>1</v>
      </c>
      <c r="P62" s="38">
        <v>755</v>
      </c>
      <c r="Q62" s="38"/>
      <c r="R62" s="38" t="s">
        <v>29</v>
      </c>
      <c r="S62" s="39"/>
      <c r="T62" s="39"/>
      <c r="U62" s="38" t="s">
        <v>501</v>
      </c>
      <c r="V62" s="38" t="s">
        <v>30</v>
      </c>
      <c r="W62" s="38" t="s">
        <v>502</v>
      </c>
      <c r="X62" s="38" t="s">
        <v>31</v>
      </c>
      <c r="Y62" s="38" t="s">
        <v>32</v>
      </c>
      <c r="Z62" s="38">
        <v>34.2557118</v>
      </c>
      <c r="AA62" s="38">
        <v>-118.4704053</v>
      </c>
      <c r="AD62" s="30">
        <f t="shared" si="0"/>
        <v>5</v>
      </c>
      <c r="AE62" s="30" t="str" cm="1">
        <f t="array" aca="1" ref="AE62" ca="1">CELL("type",H62)</f>
        <v>v</v>
      </c>
      <c r="AJ62" s="30" t="str" cm="1">
        <f t="array" aca="1" ref="AJ62" ca="1">CELL("type",K62)</f>
        <v>l</v>
      </c>
      <c r="AK62" s="30" t="str" cm="1">
        <f t="array" aca="1" ref="AK62" ca="1">CELL("type",L62)</f>
        <v>v</v>
      </c>
      <c r="AL62" s="30" t="str" cm="1">
        <f t="array" aca="1" ref="AL62" ca="1">CELL("type",M62)</f>
        <v>v</v>
      </c>
      <c r="AM62" s="30" t="str" cm="1">
        <f t="array" aca="1" ref="AM62" ca="1">CELL("type",M62)</f>
        <v>v</v>
      </c>
      <c r="AN62" s="30" t="str" cm="1">
        <f t="array" aca="1" ref="AN62" ca="1">CELL("type",N62)</f>
        <v>v</v>
      </c>
      <c r="AO62" s="30" t="str" cm="1">
        <f t="array" aca="1" ref="AO62" ca="1">CELL("type",O62)</f>
        <v>v</v>
      </c>
      <c r="AP62" s="30" t="str" cm="1">
        <f t="array" aca="1" ref="AP62" ca="1">CELL("type",P62)</f>
        <v>v</v>
      </c>
      <c r="AQ62" s="30" t="str">
        <v>15521 Lemarsh St</v>
      </c>
      <c r="AR62" s="30" t="str">
        <f>PROPER(Table2[[#This Row],[CITY]])</f>
        <v>Mission Hills</v>
      </c>
      <c r="AS62" s="46">
        <f>Table2[[#This Row],[PRICE]]/Table2[[#This Row],[SQUARE FEET]]</f>
        <v>755.40275049115917</v>
      </c>
      <c r="AT62" s="30" t="b">
        <f>IF(AS62=Table2[[#This Row],[$/SQUARE FEET]], TRUE, FALSE)</f>
        <v>0</v>
      </c>
    </row>
    <row r="63" spans="1:46" x14ac:dyDescent="0.2">
      <c r="A63" s="34" t="s">
        <v>25</v>
      </c>
      <c r="B63" s="34" t="s">
        <v>261</v>
      </c>
      <c r="C63" s="34" t="s">
        <v>41</v>
      </c>
      <c r="D63" s="34" t="s">
        <v>503</v>
      </c>
      <c r="E63" s="34" t="s">
        <v>504</v>
      </c>
      <c r="F63" s="34" t="s">
        <v>28</v>
      </c>
      <c r="G63" s="34">
        <v>91506</v>
      </c>
      <c r="H63" s="41">
        <v>1149000</v>
      </c>
      <c r="I63" s="34">
        <v>2</v>
      </c>
      <c r="J63" s="34">
        <v>2</v>
      </c>
      <c r="K63" s="34" t="s">
        <v>505</v>
      </c>
      <c r="L63" s="34">
        <v>988</v>
      </c>
      <c r="M63" s="34">
        <v>2731</v>
      </c>
      <c r="N63" s="34">
        <v>1955</v>
      </c>
      <c r="O63" s="34">
        <v>1</v>
      </c>
      <c r="P63" s="34">
        <v>1163</v>
      </c>
      <c r="Q63" s="34"/>
      <c r="R63" s="34" t="s">
        <v>29</v>
      </c>
      <c r="S63" s="35">
        <v>45578.541666666664</v>
      </c>
      <c r="T63" s="35">
        <v>45578.666666666664</v>
      </c>
      <c r="U63" s="34" t="s">
        <v>506</v>
      </c>
      <c r="V63" s="34" t="s">
        <v>36</v>
      </c>
      <c r="W63" s="34" t="s">
        <v>507</v>
      </c>
      <c r="X63" s="34" t="s">
        <v>31</v>
      </c>
      <c r="Y63" s="34" t="s">
        <v>32</v>
      </c>
      <c r="Z63" s="34">
        <v>34.157076000000004</v>
      </c>
      <c r="AA63" s="34">
        <v>-118.31734489999999</v>
      </c>
      <c r="AD63" s="30">
        <f t="shared" si="0"/>
        <v>5</v>
      </c>
      <c r="AE63" s="30" t="str" cm="1">
        <f t="array" aca="1" ref="AE63" ca="1">CELL("type",H63)</f>
        <v>v</v>
      </c>
      <c r="AJ63" s="30" t="str" cm="1">
        <f t="array" aca="1" ref="AJ63" ca="1">CELL("type",K63)</f>
        <v>l</v>
      </c>
      <c r="AK63" s="30" t="str" cm="1">
        <f t="array" aca="1" ref="AK63" ca="1">CELL("type",L63)</f>
        <v>v</v>
      </c>
      <c r="AL63" s="30" t="str" cm="1">
        <f t="array" aca="1" ref="AL63" ca="1">CELL("type",M63)</f>
        <v>v</v>
      </c>
      <c r="AM63" s="30" t="str" cm="1">
        <f t="array" aca="1" ref="AM63" ca="1">CELL("type",M63)</f>
        <v>v</v>
      </c>
      <c r="AN63" s="30" t="str" cm="1">
        <f t="array" aca="1" ref="AN63" ca="1">CELL("type",N63)</f>
        <v>v</v>
      </c>
      <c r="AO63" s="30" t="str" cm="1">
        <f t="array" aca="1" ref="AO63" ca="1">CELL("type",O63)</f>
        <v>v</v>
      </c>
      <c r="AP63" s="30" t="str" cm="1">
        <f t="array" aca="1" ref="AP63" ca="1">CELL("type",P63)</f>
        <v>v</v>
      </c>
      <c r="AQ63" s="30" t="str">
        <v>1608 W Riverside Dr</v>
      </c>
      <c r="AR63" s="30" t="str">
        <f>PROPER(Table2[[#This Row],[CITY]])</f>
        <v>Burbank</v>
      </c>
      <c r="AS63" s="46">
        <f>Table2[[#This Row],[PRICE]]/Table2[[#This Row],[SQUARE FEET]]</f>
        <v>1162.9554655870445</v>
      </c>
      <c r="AT63" s="30" t="b">
        <f>IF(AS63=Table2[[#This Row],[$/SQUARE FEET]], TRUE, FALSE)</f>
        <v>0</v>
      </c>
    </row>
    <row r="64" spans="1:46" x14ac:dyDescent="0.2">
      <c r="A64" s="38" t="s">
        <v>25</v>
      </c>
      <c r="B64" s="38" t="s">
        <v>261</v>
      </c>
      <c r="C64" s="38" t="s">
        <v>41</v>
      </c>
      <c r="D64" s="38" t="s">
        <v>508</v>
      </c>
      <c r="E64" s="38" t="s">
        <v>49</v>
      </c>
      <c r="F64" s="38" t="s">
        <v>28</v>
      </c>
      <c r="G64" s="38">
        <v>90291</v>
      </c>
      <c r="H64" s="40">
        <v>4250000</v>
      </c>
      <c r="I64" s="38">
        <v>5</v>
      </c>
      <c r="J64" s="38">
        <v>4.5</v>
      </c>
      <c r="K64" s="38" t="s">
        <v>49</v>
      </c>
      <c r="L64" s="38">
        <v>3173</v>
      </c>
      <c r="M64" s="38">
        <v>4821</v>
      </c>
      <c r="N64" s="38">
        <v>1949</v>
      </c>
      <c r="O64" s="38">
        <v>1</v>
      </c>
      <c r="P64" s="38">
        <v>1339</v>
      </c>
      <c r="Q64" s="38"/>
      <c r="R64" s="38" t="s">
        <v>29</v>
      </c>
      <c r="S64" s="39">
        <v>45580.458333333336</v>
      </c>
      <c r="T64" s="39">
        <v>45580.583333333336</v>
      </c>
      <c r="U64" s="38" t="s">
        <v>509</v>
      </c>
      <c r="V64" s="38" t="s">
        <v>30</v>
      </c>
      <c r="W64" s="38" t="s">
        <v>510</v>
      </c>
      <c r="X64" s="38" t="s">
        <v>31</v>
      </c>
      <c r="Y64" s="38" t="s">
        <v>32</v>
      </c>
      <c r="Z64" s="38">
        <v>33.981903600000003</v>
      </c>
      <c r="AA64" s="38">
        <v>-118.4632584</v>
      </c>
      <c r="AD64" s="30">
        <f t="shared" si="0"/>
        <v>5</v>
      </c>
      <c r="AE64" s="30" t="str" cm="1">
        <f t="array" aca="1" ref="AE64" ca="1">CELL("type",H64)</f>
        <v>v</v>
      </c>
      <c r="AJ64" s="30" t="str" cm="1">
        <f t="array" aca="1" ref="AJ64" ca="1">CELL("type",K64)</f>
        <v>l</v>
      </c>
      <c r="AK64" s="30" t="str" cm="1">
        <f t="array" aca="1" ref="AK64" ca="1">CELL("type",L64)</f>
        <v>v</v>
      </c>
      <c r="AL64" s="30" t="str" cm="1">
        <f t="array" aca="1" ref="AL64" ca="1">CELL("type",M64)</f>
        <v>v</v>
      </c>
      <c r="AM64" s="30" t="str" cm="1">
        <f t="array" aca="1" ref="AM64" ca="1">CELL("type",M64)</f>
        <v>v</v>
      </c>
      <c r="AN64" s="30" t="str" cm="1">
        <f t="array" aca="1" ref="AN64" ca="1">CELL("type",N64)</f>
        <v>v</v>
      </c>
      <c r="AO64" s="30" t="str" cm="1">
        <f t="array" aca="1" ref="AO64" ca="1">CELL("type",O64)</f>
        <v>v</v>
      </c>
      <c r="AP64" s="30" t="str" cm="1">
        <f t="array" aca="1" ref="AP64" ca="1">CELL("type",P64)</f>
        <v>v</v>
      </c>
      <c r="AQ64" s="30" t="str">
        <v>3011 Clune Ave</v>
      </c>
      <c r="AR64" s="30" t="str">
        <f>PROPER(Table2[[#This Row],[CITY]])</f>
        <v>Venice</v>
      </c>
      <c r="AS64" s="46">
        <f>Table2[[#This Row],[PRICE]]/Table2[[#This Row],[SQUARE FEET]]</f>
        <v>1339.4264103372202</v>
      </c>
      <c r="AT64" s="30" t="b">
        <f>IF(AS64=Table2[[#This Row],[$/SQUARE FEET]], TRUE, FALSE)</f>
        <v>0</v>
      </c>
    </row>
    <row r="65" spans="1:46" x14ac:dyDescent="0.2">
      <c r="A65" s="34" t="s">
        <v>25</v>
      </c>
      <c r="B65" s="34" t="s">
        <v>261</v>
      </c>
      <c r="C65" s="34" t="s">
        <v>41</v>
      </c>
      <c r="D65" s="34" t="s">
        <v>511</v>
      </c>
      <c r="E65" s="34" t="s">
        <v>320</v>
      </c>
      <c r="F65" s="34" t="s">
        <v>28</v>
      </c>
      <c r="G65" s="34">
        <v>91316</v>
      </c>
      <c r="H65" s="41">
        <v>1897000</v>
      </c>
      <c r="I65" s="34">
        <v>3</v>
      </c>
      <c r="J65" s="34">
        <v>3.5</v>
      </c>
      <c r="K65" s="34" t="s">
        <v>320</v>
      </c>
      <c r="L65" s="34">
        <v>2220</v>
      </c>
      <c r="M65" s="34">
        <v>20305</v>
      </c>
      <c r="N65" s="34">
        <v>1956</v>
      </c>
      <c r="O65" s="34">
        <v>1</v>
      </c>
      <c r="P65" s="34">
        <v>855</v>
      </c>
      <c r="Q65" s="34"/>
      <c r="R65" s="34" t="s">
        <v>29</v>
      </c>
      <c r="S65" s="35">
        <v>45577.541666666664</v>
      </c>
      <c r="T65" s="35">
        <v>45577.666666666664</v>
      </c>
      <c r="U65" s="34" t="s">
        <v>512</v>
      </c>
      <c r="V65" s="34" t="s">
        <v>30</v>
      </c>
      <c r="W65" s="34" t="s">
        <v>513</v>
      </c>
      <c r="X65" s="34" t="s">
        <v>31</v>
      </c>
      <c r="Y65" s="34" t="s">
        <v>32</v>
      </c>
      <c r="Z65" s="34">
        <v>34.1532403</v>
      </c>
      <c r="AA65" s="34">
        <v>-118.521451</v>
      </c>
      <c r="AD65" s="30">
        <f t="shared" si="0"/>
        <v>5</v>
      </c>
      <c r="AE65" s="30" t="str" cm="1">
        <f t="array" aca="1" ref="AE65" ca="1">CELL("type",H65)</f>
        <v>v</v>
      </c>
      <c r="AJ65" s="30" t="str" cm="1">
        <f t="array" aca="1" ref="AJ65" ca="1">CELL("type",K65)</f>
        <v>l</v>
      </c>
      <c r="AK65" s="30" t="str" cm="1">
        <f t="array" aca="1" ref="AK65" ca="1">CELL("type",L65)</f>
        <v>v</v>
      </c>
      <c r="AL65" s="30" t="str" cm="1">
        <f t="array" aca="1" ref="AL65" ca="1">CELL("type",M65)</f>
        <v>v</v>
      </c>
      <c r="AM65" s="30" t="str" cm="1">
        <f t="array" aca="1" ref="AM65" ca="1">CELL("type",M65)</f>
        <v>v</v>
      </c>
      <c r="AN65" s="30" t="str" cm="1">
        <f t="array" aca="1" ref="AN65" ca="1">CELL("type",N65)</f>
        <v>v</v>
      </c>
      <c r="AO65" s="30" t="str" cm="1">
        <f t="array" aca="1" ref="AO65" ca="1">CELL("type",O65)</f>
        <v>v</v>
      </c>
      <c r="AP65" s="30" t="str" cm="1">
        <f t="array" aca="1" ref="AP65" ca="1">CELL("type",P65)</f>
        <v>v</v>
      </c>
      <c r="AQ65" s="30" t="str">
        <v>4547 Alonzo Ave</v>
      </c>
      <c r="AR65" s="30" t="str">
        <f>PROPER(Table2[[#This Row],[CITY]])</f>
        <v>Encino</v>
      </c>
      <c r="AS65" s="46">
        <f>Table2[[#This Row],[PRICE]]/Table2[[#This Row],[SQUARE FEET]]</f>
        <v>854.50450450450455</v>
      </c>
      <c r="AT65" s="30" t="b">
        <f>IF(AS65=Table2[[#This Row],[$/SQUARE FEET]], TRUE, FALSE)</f>
        <v>0</v>
      </c>
    </row>
    <row r="66" spans="1:46" x14ac:dyDescent="0.2">
      <c r="A66" s="38" t="s">
        <v>25</v>
      </c>
      <c r="B66" s="38" t="s">
        <v>261</v>
      </c>
      <c r="C66" s="38" t="s">
        <v>33</v>
      </c>
      <c r="D66" s="38" t="s">
        <v>514</v>
      </c>
      <c r="E66" s="38" t="s">
        <v>34</v>
      </c>
      <c r="F66" s="38" t="s">
        <v>28</v>
      </c>
      <c r="G66" s="38">
        <v>90049</v>
      </c>
      <c r="H66" s="40">
        <v>2699999</v>
      </c>
      <c r="I66" s="38">
        <v>3</v>
      </c>
      <c r="J66" s="38">
        <v>4</v>
      </c>
      <c r="K66" s="38" t="s">
        <v>496</v>
      </c>
      <c r="L66" s="38">
        <v>3462</v>
      </c>
      <c r="M66" s="38">
        <v>28577</v>
      </c>
      <c r="N66" s="38">
        <v>1983</v>
      </c>
      <c r="O66" s="38">
        <v>1</v>
      </c>
      <c r="P66" s="38">
        <v>780</v>
      </c>
      <c r="Q66" s="38">
        <v>900</v>
      </c>
      <c r="R66" s="38" t="s">
        <v>29</v>
      </c>
      <c r="S66" s="39">
        <v>45578.541666666664</v>
      </c>
      <c r="T66" s="39">
        <v>45578.666666666664</v>
      </c>
      <c r="U66" s="38" t="s">
        <v>515</v>
      </c>
      <c r="V66" s="38" t="s">
        <v>30</v>
      </c>
      <c r="W66" s="38" t="s">
        <v>516</v>
      </c>
      <c r="X66" s="38" t="s">
        <v>31</v>
      </c>
      <c r="Y66" s="38" t="s">
        <v>32</v>
      </c>
      <c r="Z66" s="38">
        <v>34.049118</v>
      </c>
      <c r="AA66" s="38">
        <v>-118.4726905</v>
      </c>
      <c r="AD66" s="30">
        <f t="shared" ref="AD66:AD129" si="1">LEN(G66)</f>
        <v>5</v>
      </c>
      <c r="AE66" s="30" t="str" cm="1">
        <f t="array" aca="1" ref="AE66" ca="1">CELL("type",H66)</f>
        <v>v</v>
      </c>
      <c r="AJ66" s="30" t="str" cm="1">
        <f t="array" aca="1" ref="AJ66" ca="1">CELL("type",K66)</f>
        <v>l</v>
      </c>
      <c r="AK66" s="30" t="str" cm="1">
        <f t="array" aca="1" ref="AK66" ca="1">CELL("type",L66)</f>
        <v>v</v>
      </c>
      <c r="AL66" s="30" t="str" cm="1">
        <f t="array" aca="1" ref="AL66" ca="1">CELL("type",M66)</f>
        <v>v</v>
      </c>
      <c r="AM66" s="30" t="str" cm="1">
        <f t="array" aca="1" ref="AM66" ca="1">CELL("type",M66)</f>
        <v>v</v>
      </c>
      <c r="AN66" s="30" t="str" cm="1">
        <f t="array" aca="1" ref="AN66" ca="1">CELL("type",N66)</f>
        <v>v</v>
      </c>
      <c r="AO66" s="30" t="str" cm="1">
        <f t="array" aca="1" ref="AO66" ca="1">CELL("type",O66)</f>
        <v>v</v>
      </c>
      <c r="AP66" s="30" t="str" cm="1">
        <f t="array" aca="1" ref="AP66" ca="1">CELL("type",P66)</f>
        <v>v</v>
      </c>
      <c r="AQ66" s="30" t="str">
        <v>820 S Gretna Green Way #7</v>
      </c>
      <c r="AR66" s="30" t="str">
        <f>PROPER(Table2[[#This Row],[CITY]])</f>
        <v>Los Angeles</v>
      </c>
      <c r="AS66" s="46">
        <f>Table2[[#This Row],[PRICE]]/Table2[[#This Row],[SQUARE FEET]]</f>
        <v>779.89572501444252</v>
      </c>
      <c r="AT66" s="30" t="b">
        <f>IF(AS66=Table2[[#This Row],[$/SQUARE FEET]], TRUE, FALSE)</f>
        <v>0</v>
      </c>
    </row>
    <row r="67" spans="1:46" x14ac:dyDescent="0.2">
      <c r="A67" s="38" t="s">
        <v>25</v>
      </c>
      <c r="B67" s="38" t="s">
        <v>261</v>
      </c>
      <c r="C67" s="38" t="s">
        <v>33</v>
      </c>
      <c r="D67" s="38" t="s">
        <v>517</v>
      </c>
      <c r="E67" s="38" t="s">
        <v>34</v>
      </c>
      <c r="F67" s="38" t="s">
        <v>28</v>
      </c>
      <c r="G67" s="38">
        <v>90046</v>
      </c>
      <c r="H67" s="40">
        <v>479000</v>
      </c>
      <c r="I67" s="38">
        <v>1</v>
      </c>
      <c r="J67" s="38">
        <v>1</v>
      </c>
      <c r="K67" s="38" t="s">
        <v>491</v>
      </c>
      <c r="L67" s="38">
        <v>672</v>
      </c>
      <c r="M67" s="38">
        <v>66604</v>
      </c>
      <c r="N67" s="38">
        <v>1973</v>
      </c>
      <c r="O67" s="38">
        <v>1</v>
      </c>
      <c r="P67" s="38">
        <v>713</v>
      </c>
      <c r="Q67" s="38">
        <v>660</v>
      </c>
      <c r="R67" s="38" t="s">
        <v>29</v>
      </c>
      <c r="S67" s="39">
        <v>45577.583333333336</v>
      </c>
      <c r="T67" s="39">
        <v>45577.708333333336</v>
      </c>
      <c r="U67" s="38" t="s">
        <v>518</v>
      </c>
      <c r="V67" s="38" t="s">
        <v>30</v>
      </c>
      <c r="W67" s="38" t="s">
        <v>519</v>
      </c>
      <c r="X67" s="38" t="s">
        <v>31</v>
      </c>
      <c r="Y67" s="38" t="s">
        <v>32</v>
      </c>
      <c r="Z67" s="38">
        <v>34.102984300000003</v>
      </c>
      <c r="AA67" s="38">
        <v>-118.35030399999999</v>
      </c>
      <c r="AD67" s="30">
        <f t="shared" si="1"/>
        <v>5</v>
      </c>
      <c r="AE67" s="30" t="str" cm="1">
        <f t="array" aca="1" ref="AE67" ca="1">CELL("type",H67)</f>
        <v>v</v>
      </c>
      <c r="AJ67" s="30" t="str" cm="1">
        <f t="array" aca="1" ref="AJ67" ca="1">CELL("type",K67)</f>
        <v>l</v>
      </c>
      <c r="AK67" s="30" t="str" cm="1">
        <f t="array" aca="1" ref="AK67" ca="1">CELL("type",L67)</f>
        <v>v</v>
      </c>
      <c r="AL67" s="30" t="str" cm="1">
        <f t="array" aca="1" ref="AL67" ca="1">CELL("type",M67)</f>
        <v>v</v>
      </c>
      <c r="AM67" s="30" t="str" cm="1">
        <f t="array" aca="1" ref="AM67" ca="1">CELL("type",M67)</f>
        <v>v</v>
      </c>
      <c r="AN67" s="30" t="str" cm="1">
        <f t="array" aca="1" ref="AN67" ca="1">CELL("type",N67)</f>
        <v>v</v>
      </c>
      <c r="AO67" s="30" t="str" cm="1">
        <f t="array" aca="1" ref="AO67" ca="1">CELL("type",O67)</f>
        <v>v</v>
      </c>
      <c r="AP67" s="30" t="str" cm="1">
        <f t="array" aca="1" ref="AP67" ca="1">CELL("type",P67)</f>
        <v>v</v>
      </c>
      <c r="AQ67" s="30" t="str">
        <v>1745 Camino Palmero St #323</v>
      </c>
      <c r="AR67" s="30" t="str">
        <f>PROPER(Table2[[#This Row],[CITY]])</f>
        <v>Los Angeles</v>
      </c>
      <c r="AS67" s="46">
        <f>Table2[[#This Row],[PRICE]]/Table2[[#This Row],[SQUARE FEET]]</f>
        <v>712.79761904761904</v>
      </c>
      <c r="AT67" s="30" t="b">
        <f>IF(AS67=Table2[[#This Row],[$/SQUARE FEET]], TRUE, FALSE)</f>
        <v>0</v>
      </c>
    </row>
    <row r="68" spans="1:46" x14ac:dyDescent="0.2">
      <c r="A68" s="38" t="s">
        <v>25</v>
      </c>
      <c r="B68" s="38" t="s">
        <v>261</v>
      </c>
      <c r="C68" s="38" t="s">
        <v>26</v>
      </c>
      <c r="D68" s="38" t="s">
        <v>520</v>
      </c>
      <c r="E68" s="38" t="s">
        <v>521</v>
      </c>
      <c r="F68" s="38" t="s">
        <v>28</v>
      </c>
      <c r="G68" s="38">
        <v>91042</v>
      </c>
      <c r="H68" s="40">
        <v>775000</v>
      </c>
      <c r="I68" s="38">
        <v>3</v>
      </c>
      <c r="J68" s="38">
        <v>2.5</v>
      </c>
      <c r="K68" s="38" t="s">
        <v>282</v>
      </c>
      <c r="L68" s="38">
        <v>1385</v>
      </c>
      <c r="M68" s="38">
        <v>149846</v>
      </c>
      <c r="N68" s="38">
        <v>1986</v>
      </c>
      <c r="O68" s="38">
        <v>1</v>
      </c>
      <c r="P68" s="38">
        <v>560</v>
      </c>
      <c r="Q68" s="38">
        <v>429</v>
      </c>
      <c r="R68" s="38" t="s">
        <v>29</v>
      </c>
      <c r="S68" s="39">
        <v>45577.583333333336</v>
      </c>
      <c r="T68" s="39">
        <v>45577.666666666664</v>
      </c>
      <c r="U68" s="38" t="s">
        <v>522</v>
      </c>
      <c r="V68" s="38" t="s">
        <v>36</v>
      </c>
      <c r="W68" s="38" t="s">
        <v>523</v>
      </c>
      <c r="X68" s="38" t="s">
        <v>31</v>
      </c>
      <c r="Y68" s="38" t="s">
        <v>32</v>
      </c>
      <c r="Z68" s="38">
        <v>34.270717500000003</v>
      </c>
      <c r="AA68" s="38">
        <v>-118.3019709</v>
      </c>
      <c r="AD68" s="30">
        <f t="shared" si="1"/>
        <v>5</v>
      </c>
      <c r="AE68" s="30" t="str" cm="1">
        <f t="array" aca="1" ref="AE68" ca="1">CELL("type",H68)</f>
        <v>v</v>
      </c>
      <c r="AJ68" s="30" t="str" cm="1">
        <f t="array" aca="1" ref="AJ68" ca="1">CELL("type",K68)</f>
        <v>l</v>
      </c>
      <c r="AK68" s="30" t="str" cm="1">
        <f t="array" aca="1" ref="AK68" ca="1">CELL("type",L68)</f>
        <v>v</v>
      </c>
      <c r="AL68" s="30" t="str" cm="1">
        <f t="array" aca="1" ref="AL68" ca="1">CELL("type",M68)</f>
        <v>v</v>
      </c>
      <c r="AM68" s="30" t="str" cm="1">
        <f t="array" aca="1" ref="AM68" ca="1">CELL("type",M68)</f>
        <v>v</v>
      </c>
      <c r="AN68" s="30" t="str" cm="1">
        <f t="array" aca="1" ref="AN68" ca="1">CELL("type",N68)</f>
        <v>v</v>
      </c>
      <c r="AO68" s="30" t="str" cm="1">
        <f t="array" aca="1" ref="AO68" ca="1">CELL("type",O68)</f>
        <v>v</v>
      </c>
      <c r="AP68" s="30" t="str" cm="1">
        <f t="array" aca="1" ref="AP68" ca="1">CELL("type",P68)</f>
        <v>v</v>
      </c>
      <c r="AQ68" s="30" t="str">
        <v>7742 Jeanie Ter</v>
      </c>
      <c r="AR68" s="30" t="str">
        <f>PROPER(Table2[[#This Row],[CITY]])</f>
        <v>Tujunga</v>
      </c>
      <c r="AS68" s="46">
        <f>Table2[[#This Row],[PRICE]]/Table2[[#This Row],[SQUARE FEET]]</f>
        <v>559.5667870036101</v>
      </c>
      <c r="AT68" s="30" t="b">
        <f>IF(AS68=Table2[[#This Row],[$/SQUARE FEET]], TRUE, FALSE)</f>
        <v>0</v>
      </c>
    </row>
    <row r="69" spans="1:46" x14ac:dyDescent="0.2">
      <c r="A69" s="34" t="s">
        <v>25</v>
      </c>
      <c r="B69" s="34" t="s">
        <v>261</v>
      </c>
      <c r="C69" s="34" t="s">
        <v>41</v>
      </c>
      <c r="D69" s="34" t="s">
        <v>524</v>
      </c>
      <c r="E69" s="34" t="s">
        <v>34</v>
      </c>
      <c r="F69" s="34" t="s">
        <v>28</v>
      </c>
      <c r="G69" s="34">
        <v>90066</v>
      </c>
      <c r="H69" s="41">
        <v>2895000</v>
      </c>
      <c r="I69" s="34">
        <v>6</v>
      </c>
      <c r="J69" s="34">
        <v>4</v>
      </c>
      <c r="K69" s="34" t="s">
        <v>40</v>
      </c>
      <c r="L69" s="34">
        <v>2992</v>
      </c>
      <c r="M69" s="34">
        <v>8074</v>
      </c>
      <c r="N69" s="34">
        <v>1950</v>
      </c>
      <c r="O69" s="34">
        <v>1</v>
      </c>
      <c r="P69" s="34">
        <v>968</v>
      </c>
      <c r="Q69" s="34"/>
      <c r="R69" s="34" t="s">
        <v>29</v>
      </c>
      <c r="S69" s="35"/>
      <c r="T69" s="35"/>
      <c r="U69" s="34" t="s">
        <v>525</v>
      </c>
      <c r="V69" s="34" t="s">
        <v>30</v>
      </c>
      <c r="W69" s="34" t="s">
        <v>526</v>
      </c>
      <c r="X69" s="34" t="s">
        <v>31</v>
      </c>
      <c r="Y69" s="34" t="s">
        <v>32</v>
      </c>
      <c r="Z69" s="34">
        <v>33.995106499999999</v>
      </c>
      <c r="AA69" s="34">
        <v>-118.4312049</v>
      </c>
      <c r="AD69" s="30">
        <f t="shared" si="1"/>
        <v>5</v>
      </c>
      <c r="AE69" s="30" t="str" cm="1">
        <f t="array" aca="1" ref="AE69" ca="1">CELL("type",H69)</f>
        <v>v</v>
      </c>
      <c r="AJ69" s="30" t="str" cm="1">
        <f t="array" aca="1" ref="AJ69" ca="1">CELL("type",K69)</f>
        <v>l</v>
      </c>
      <c r="AK69" s="30" t="str" cm="1">
        <f t="array" aca="1" ref="AK69" ca="1">CELL("type",L69)</f>
        <v>v</v>
      </c>
      <c r="AL69" s="30" t="str" cm="1">
        <f t="array" aca="1" ref="AL69" ca="1">CELL("type",M69)</f>
        <v>v</v>
      </c>
      <c r="AM69" s="30" t="str" cm="1">
        <f t="array" aca="1" ref="AM69" ca="1">CELL("type",M69)</f>
        <v>v</v>
      </c>
      <c r="AN69" s="30" t="str" cm="1">
        <f t="array" aca="1" ref="AN69" ca="1">CELL("type",N69)</f>
        <v>v</v>
      </c>
      <c r="AO69" s="30" t="str" cm="1">
        <f t="array" aca="1" ref="AO69" ca="1">CELL("type",O69)</f>
        <v>v</v>
      </c>
      <c r="AP69" s="30" t="str" cm="1">
        <f t="array" aca="1" ref="AP69" ca="1">CELL("type",P69)</f>
        <v>v</v>
      </c>
      <c r="AQ69" s="30" t="str">
        <v>4157 Neosho Ave</v>
      </c>
      <c r="AR69" s="30" t="str">
        <f>PROPER(Table2[[#This Row],[CITY]])</f>
        <v>Los Angeles</v>
      </c>
      <c r="AS69" s="46">
        <f>Table2[[#This Row],[PRICE]]/Table2[[#This Row],[SQUARE FEET]]</f>
        <v>967.58021390374336</v>
      </c>
      <c r="AT69" s="30" t="b">
        <f>IF(AS69=Table2[[#This Row],[$/SQUARE FEET]], TRUE, FALSE)</f>
        <v>0</v>
      </c>
    </row>
    <row r="70" spans="1:46" x14ac:dyDescent="0.2">
      <c r="A70" s="38" t="s">
        <v>25</v>
      </c>
      <c r="B70" s="38" t="s">
        <v>261</v>
      </c>
      <c r="C70" s="38" t="s">
        <v>41</v>
      </c>
      <c r="D70" s="38" t="s">
        <v>527</v>
      </c>
      <c r="E70" s="38" t="s">
        <v>300</v>
      </c>
      <c r="F70" s="38" t="s">
        <v>28</v>
      </c>
      <c r="G70" s="38">
        <v>91601</v>
      </c>
      <c r="H70" s="40">
        <v>2695000</v>
      </c>
      <c r="I70" s="38">
        <v>6</v>
      </c>
      <c r="J70" s="38">
        <v>4.5</v>
      </c>
      <c r="K70" s="38" t="s">
        <v>528</v>
      </c>
      <c r="L70" s="38">
        <v>3133</v>
      </c>
      <c r="M70" s="38">
        <v>8206</v>
      </c>
      <c r="N70" s="38">
        <v>1948</v>
      </c>
      <c r="O70" s="38">
        <v>1</v>
      </c>
      <c r="P70" s="38">
        <v>860</v>
      </c>
      <c r="Q70" s="38"/>
      <c r="R70" s="38" t="s">
        <v>29</v>
      </c>
      <c r="S70" s="39">
        <v>45578.583333333336</v>
      </c>
      <c r="T70" s="39">
        <v>45578.708333333336</v>
      </c>
      <c r="U70" s="38" t="s">
        <v>529</v>
      </c>
      <c r="V70" s="38" t="s">
        <v>30</v>
      </c>
      <c r="W70" s="38" t="s">
        <v>530</v>
      </c>
      <c r="X70" s="38" t="s">
        <v>31</v>
      </c>
      <c r="Y70" s="38" t="s">
        <v>32</v>
      </c>
      <c r="Z70" s="38">
        <v>34.159316099999998</v>
      </c>
      <c r="AA70" s="38">
        <v>-118.3575632</v>
      </c>
      <c r="AD70" s="30">
        <f t="shared" si="1"/>
        <v>5</v>
      </c>
      <c r="AE70" s="30" t="str" cm="1">
        <f t="array" aca="1" ref="AE70" ca="1">CELL("type",H70)</f>
        <v>v</v>
      </c>
      <c r="AJ70" s="30" t="str" cm="1">
        <f t="array" aca="1" ref="AJ70" ca="1">CELL("type",K70)</f>
        <v>l</v>
      </c>
      <c r="AK70" s="30" t="str" cm="1">
        <f t="array" aca="1" ref="AK70" ca="1">CELL("type",L70)</f>
        <v>v</v>
      </c>
      <c r="AL70" s="30" t="str" cm="1">
        <f t="array" aca="1" ref="AL70" ca="1">CELL("type",M70)</f>
        <v>v</v>
      </c>
      <c r="AM70" s="30" t="str" cm="1">
        <f t="array" aca="1" ref="AM70" ca="1">CELL("type",M70)</f>
        <v>v</v>
      </c>
      <c r="AN70" s="30" t="str" cm="1">
        <f t="array" aca="1" ref="AN70" ca="1">CELL("type",N70)</f>
        <v>v</v>
      </c>
      <c r="AO70" s="30" t="str" cm="1">
        <f t="array" aca="1" ref="AO70" ca="1">CELL("type",O70)</f>
        <v>v</v>
      </c>
      <c r="AP70" s="30" t="str" cm="1">
        <f t="array" aca="1" ref="AP70" ca="1">CELL("type",P70)</f>
        <v>v</v>
      </c>
      <c r="AQ70" s="30" t="str">
        <v>4855 Ledge Ave</v>
      </c>
      <c r="AR70" s="30" t="str">
        <f>PROPER(Table2[[#This Row],[CITY]])</f>
        <v>North Hollywood</v>
      </c>
      <c r="AS70" s="46">
        <f>Table2[[#This Row],[PRICE]]/Table2[[#This Row],[SQUARE FEET]]</f>
        <v>860.19789339291412</v>
      </c>
      <c r="AT70" s="30" t="b">
        <f>IF(AS70=Table2[[#This Row],[$/SQUARE FEET]], TRUE, FALSE)</f>
        <v>0</v>
      </c>
    </row>
    <row r="71" spans="1:46" x14ac:dyDescent="0.2">
      <c r="A71" s="34" t="s">
        <v>25</v>
      </c>
      <c r="B71" s="34" t="s">
        <v>261</v>
      </c>
      <c r="C71" s="34" t="s">
        <v>41</v>
      </c>
      <c r="D71" s="34" t="s">
        <v>531</v>
      </c>
      <c r="E71" s="34" t="s">
        <v>532</v>
      </c>
      <c r="F71" s="34" t="s">
        <v>28</v>
      </c>
      <c r="G71" s="34">
        <v>90210</v>
      </c>
      <c r="H71" s="41">
        <v>1499000</v>
      </c>
      <c r="I71" s="34">
        <v>3</v>
      </c>
      <c r="J71" s="34">
        <v>2.5</v>
      </c>
      <c r="K71" s="34" t="s">
        <v>533</v>
      </c>
      <c r="L71" s="34">
        <v>2496</v>
      </c>
      <c r="M71" s="34">
        <v>6447</v>
      </c>
      <c r="N71" s="34">
        <v>1989</v>
      </c>
      <c r="O71" s="34">
        <v>1</v>
      </c>
      <c r="P71" s="34">
        <v>601</v>
      </c>
      <c r="Q71" s="34"/>
      <c r="R71" s="34" t="s">
        <v>29</v>
      </c>
      <c r="S71" s="35">
        <v>45578.583333333336</v>
      </c>
      <c r="T71" s="35">
        <v>45578.708333333336</v>
      </c>
      <c r="U71" s="34" t="s">
        <v>534</v>
      </c>
      <c r="V71" s="34" t="s">
        <v>30</v>
      </c>
      <c r="W71" s="34" t="s">
        <v>535</v>
      </c>
      <c r="X71" s="34" t="s">
        <v>31</v>
      </c>
      <c r="Y71" s="34" t="s">
        <v>32</v>
      </c>
      <c r="Z71" s="34">
        <v>34.112626599999999</v>
      </c>
      <c r="AA71" s="34">
        <v>-118.440066</v>
      </c>
      <c r="AD71" s="30">
        <f t="shared" si="1"/>
        <v>5</v>
      </c>
      <c r="AE71" s="30" t="str" cm="1">
        <f t="array" aca="1" ref="AE71" ca="1">CELL("type",H71)</f>
        <v>v</v>
      </c>
      <c r="AJ71" s="30" t="str" cm="1">
        <f t="array" aca="1" ref="AJ71" ca="1">CELL("type",K71)</f>
        <v>l</v>
      </c>
      <c r="AK71" s="30" t="str" cm="1">
        <f t="array" aca="1" ref="AK71" ca="1">CELL("type",L71)</f>
        <v>v</v>
      </c>
      <c r="AL71" s="30" t="str" cm="1">
        <f t="array" aca="1" ref="AL71" ca="1">CELL("type",M71)</f>
        <v>v</v>
      </c>
      <c r="AM71" s="30" t="str" cm="1">
        <f t="array" aca="1" ref="AM71" ca="1">CELL("type",M71)</f>
        <v>v</v>
      </c>
      <c r="AN71" s="30" t="str" cm="1">
        <f t="array" aca="1" ref="AN71" ca="1">CELL("type",N71)</f>
        <v>v</v>
      </c>
      <c r="AO71" s="30" t="str" cm="1">
        <f t="array" aca="1" ref="AO71" ca="1">CELL("type",O71)</f>
        <v>v</v>
      </c>
      <c r="AP71" s="30" t="str" cm="1">
        <f t="array" aca="1" ref="AP71" ca="1">CELL("type",P71)</f>
        <v>v</v>
      </c>
      <c r="AQ71" s="30" t="str">
        <v>10078 Westwanda Dr</v>
      </c>
      <c r="AR71" s="30" t="str">
        <f>PROPER(Table2[[#This Row],[CITY]])</f>
        <v>Beverly Hills</v>
      </c>
      <c r="AS71" s="46">
        <f>Table2[[#This Row],[PRICE]]/Table2[[#This Row],[SQUARE FEET]]</f>
        <v>600.56089743589746</v>
      </c>
      <c r="AT71" s="30" t="b">
        <f>IF(AS71=Table2[[#This Row],[$/SQUARE FEET]], TRUE, FALSE)</f>
        <v>0</v>
      </c>
    </row>
    <row r="72" spans="1:46" x14ac:dyDescent="0.2">
      <c r="A72" s="38" t="s">
        <v>25</v>
      </c>
      <c r="B72" s="38" t="s">
        <v>261</v>
      </c>
      <c r="C72" s="38" t="s">
        <v>41</v>
      </c>
      <c r="D72" s="38" t="s">
        <v>536</v>
      </c>
      <c r="E72" s="38" t="s">
        <v>281</v>
      </c>
      <c r="F72" s="38" t="s">
        <v>28</v>
      </c>
      <c r="G72" s="38">
        <v>91040</v>
      </c>
      <c r="H72" s="40">
        <v>779000</v>
      </c>
      <c r="I72" s="38">
        <v>3</v>
      </c>
      <c r="J72" s="38">
        <v>2</v>
      </c>
      <c r="K72" s="38" t="s">
        <v>282</v>
      </c>
      <c r="L72" s="38">
        <v>1210</v>
      </c>
      <c r="M72" s="38">
        <v>5200</v>
      </c>
      <c r="N72" s="38">
        <v>1946</v>
      </c>
      <c r="O72" s="38">
        <v>1</v>
      </c>
      <c r="P72" s="38">
        <v>644</v>
      </c>
      <c r="Q72" s="38"/>
      <c r="R72" s="38" t="s">
        <v>29</v>
      </c>
      <c r="S72" s="39">
        <v>45577.541666666664</v>
      </c>
      <c r="T72" s="39">
        <v>45577.666666666664</v>
      </c>
      <c r="U72" s="38" t="s">
        <v>537</v>
      </c>
      <c r="V72" s="38" t="s">
        <v>36</v>
      </c>
      <c r="W72" s="38" t="s">
        <v>538</v>
      </c>
      <c r="X72" s="38" t="s">
        <v>31</v>
      </c>
      <c r="Y72" s="38" t="s">
        <v>32</v>
      </c>
      <c r="Z72" s="38">
        <v>34.261609800000002</v>
      </c>
      <c r="AA72" s="38">
        <v>-118.3077116</v>
      </c>
      <c r="AD72" s="30">
        <f t="shared" si="1"/>
        <v>5</v>
      </c>
      <c r="AE72" s="30" t="str" cm="1">
        <f t="array" aca="1" ref="AE72" ca="1">CELL("type",H72)</f>
        <v>v</v>
      </c>
      <c r="AJ72" s="30" t="str" cm="1">
        <f t="array" aca="1" ref="AJ72" ca="1">CELL("type",K72)</f>
        <v>l</v>
      </c>
      <c r="AK72" s="30" t="str" cm="1">
        <f t="array" aca="1" ref="AK72" ca="1">CELL("type",L72)</f>
        <v>v</v>
      </c>
      <c r="AL72" s="30" t="str" cm="1">
        <f t="array" aca="1" ref="AL72" ca="1">CELL("type",M72)</f>
        <v>v</v>
      </c>
      <c r="AM72" s="30" t="str" cm="1">
        <f t="array" aca="1" ref="AM72" ca="1">CELL("type",M72)</f>
        <v>v</v>
      </c>
      <c r="AN72" s="30" t="str" cm="1">
        <f t="array" aca="1" ref="AN72" ca="1">CELL("type",N72)</f>
        <v>v</v>
      </c>
      <c r="AO72" s="30" t="str" cm="1">
        <f t="array" aca="1" ref="AO72" ca="1">CELL("type",O72)</f>
        <v>v</v>
      </c>
      <c r="AP72" s="30" t="str" cm="1">
        <f t="array" aca="1" ref="AP72" ca="1">CELL("type",P72)</f>
        <v>v</v>
      </c>
      <c r="AQ72" s="30" t="str">
        <v>8019 Fenwick St</v>
      </c>
      <c r="AR72" s="30" t="str">
        <f>PROPER(Table2[[#This Row],[CITY]])</f>
        <v>Sunland</v>
      </c>
      <c r="AS72" s="46">
        <f>Table2[[#This Row],[PRICE]]/Table2[[#This Row],[SQUARE FEET]]</f>
        <v>643.80165289256195</v>
      </c>
      <c r="AT72" s="30" t="b">
        <f>IF(AS72=Table2[[#This Row],[$/SQUARE FEET]], TRUE, FALSE)</f>
        <v>0</v>
      </c>
    </row>
    <row r="73" spans="1:46" x14ac:dyDescent="0.2">
      <c r="A73" s="34" t="s">
        <v>25</v>
      </c>
      <c r="B73" s="34" t="s">
        <v>261</v>
      </c>
      <c r="C73" s="34" t="s">
        <v>41</v>
      </c>
      <c r="D73" s="34" t="s">
        <v>539</v>
      </c>
      <c r="E73" s="34" t="s">
        <v>34</v>
      </c>
      <c r="F73" s="34" t="s">
        <v>28</v>
      </c>
      <c r="G73" s="34">
        <v>90006</v>
      </c>
      <c r="H73" s="41">
        <v>539900</v>
      </c>
      <c r="I73" s="34">
        <v>2</v>
      </c>
      <c r="J73" s="34">
        <v>2</v>
      </c>
      <c r="K73" s="34" t="s">
        <v>35</v>
      </c>
      <c r="L73" s="34">
        <v>720</v>
      </c>
      <c r="M73" s="34">
        <v>2400</v>
      </c>
      <c r="N73" s="34">
        <v>1913</v>
      </c>
      <c r="O73" s="34">
        <v>1</v>
      </c>
      <c r="P73" s="34">
        <v>750</v>
      </c>
      <c r="Q73" s="34"/>
      <c r="R73" s="34" t="s">
        <v>29</v>
      </c>
      <c r="S73" s="35"/>
      <c r="T73" s="35"/>
      <c r="U73" s="34" t="s">
        <v>540</v>
      </c>
      <c r="V73" s="34" t="s">
        <v>36</v>
      </c>
      <c r="W73" s="34" t="s">
        <v>541</v>
      </c>
      <c r="X73" s="34" t="s">
        <v>31</v>
      </c>
      <c r="Y73" s="34" t="s">
        <v>32</v>
      </c>
      <c r="Z73" s="34">
        <v>34.042232900000002</v>
      </c>
      <c r="AA73" s="34">
        <v>-118.2949022</v>
      </c>
      <c r="AD73" s="30">
        <f t="shared" si="1"/>
        <v>5</v>
      </c>
      <c r="AE73" s="30" t="str" cm="1">
        <f t="array" aca="1" ref="AE73" ca="1">CELL("type",H73)</f>
        <v>v</v>
      </c>
      <c r="AJ73" s="30" t="str" cm="1">
        <f t="array" aca="1" ref="AJ73" ca="1">CELL("type",K73)</f>
        <v>l</v>
      </c>
      <c r="AK73" s="30" t="str" cm="1">
        <f t="array" aca="1" ref="AK73" ca="1">CELL("type",L73)</f>
        <v>v</v>
      </c>
      <c r="AL73" s="30" t="str" cm="1">
        <f t="array" aca="1" ref="AL73" ca="1">CELL("type",M73)</f>
        <v>v</v>
      </c>
      <c r="AM73" s="30" t="str" cm="1">
        <f t="array" aca="1" ref="AM73" ca="1">CELL("type",M73)</f>
        <v>v</v>
      </c>
      <c r="AN73" s="30" t="str" cm="1">
        <f t="array" aca="1" ref="AN73" ca="1">CELL("type",N73)</f>
        <v>v</v>
      </c>
      <c r="AO73" s="30" t="str" cm="1">
        <f t="array" aca="1" ref="AO73" ca="1">CELL("type",O73)</f>
        <v>v</v>
      </c>
      <c r="AP73" s="30" t="str" cm="1">
        <f t="array" aca="1" ref="AP73" ca="1">CELL("type",P73)</f>
        <v>v</v>
      </c>
      <c r="AQ73" s="30" t="str">
        <v>1714 Walton Ave</v>
      </c>
      <c r="AR73" s="30" t="str">
        <f>PROPER(Table2[[#This Row],[CITY]])</f>
        <v>Los Angeles</v>
      </c>
      <c r="AS73" s="46">
        <f>Table2[[#This Row],[PRICE]]/Table2[[#This Row],[SQUARE FEET]]</f>
        <v>749.86111111111109</v>
      </c>
      <c r="AT73" s="30" t="b">
        <f>IF(AS73=Table2[[#This Row],[$/SQUARE FEET]], TRUE, FALSE)</f>
        <v>0</v>
      </c>
    </row>
    <row r="74" spans="1:46" x14ac:dyDescent="0.2">
      <c r="A74" s="38" t="s">
        <v>25</v>
      </c>
      <c r="B74" s="38" t="s">
        <v>261</v>
      </c>
      <c r="C74" s="38" t="s">
        <v>33</v>
      </c>
      <c r="D74" s="38" t="s">
        <v>542</v>
      </c>
      <c r="E74" s="38" t="s">
        <v>335</v>
      </c>
      <c r="F74" s="38" t="s">
        <v>28</v>
      </c>
      <c r="G74" s="38">
        <v>91602</v>
      </c>
      <c r="H74" s="40">
        <v>790000</v>
      </c>
      <c r="I74" s="38">
        <v>2</v>
      </c>
      <c r="J74" s="38">
        <v>2.5</v>
      </c>
      <c r="K74" s="38" t="s">
        <v>336</v>
      </c>
      <c r="L74" s="38">
        <v>1200</v>
      </c>
      <c r="M74" s="38">
        <v>13786</v>
      </c>
      <c r="N74" s="38">
        <v>1992</v>
      </c>
      <c r="O74" s="38">
        <v>1</v>
      </c>
      <c r="P74" s="38">
        <v>658</v>
      </c>
      <c r="Q74" s="38">
        <v>549</v>
      </c>
      <c r="R74" s="38" t="s">
        <v>29</v>
      </c>
      <c r="S74" s="39">
        <v>45578.583333333336</v>
      </c>
      <c r="T74" s="39">
        <v>45578.666666666664</v>
      </c>
      <c r="U74" s="38" t="s">
        <v>543</v>
      </c>
      <c r="V74" s="38" t="s">
        <v>36</v>
      </c>
      <c r="W74" s="38" t="s">
        <v>544</v>
      </c>
      <c r="X74" s="38" t="s">
        <v>31</v>
      </c>
      <c r="Y74" s="38" t="s">
        <v>32</v>
      </c>
      <c r="Z74" s="38">
        <v>34.150703900000003</v>
      </c>
      <c r="AA74" s="38">
        <v>-118.38071170000001</v>
      </c>
      <c r="AD74" s="30">
        <f t="shared" si="1"/>
        <v>5</v>
      </c>
      <c r="AE74" s="30" t="str" cm="1">
        <f t="array" aca="1" ref="AE74" ca="1">CELL("type",H74)</f>
        <v>v</v>
      </c>
      <c r="AJ74" s="30" t="str" cm="1">
        <f t="array" aca="1" ref="AJ74" ca="1">CELL("type",K74)</f>
        <v>l</v>
      </c>
      <c r="AK74" s="30" t="str" cm="1">
        <f t="array" aca="1" ref="AK74" ca="1">CELL("type",L74)</f>
        <v>v</v>
      </c>
      <c r="AL74" s="30" t="str" cm="1">
        <f t="array" aca="1" ref="AL74" ca="1">CELL("type",M74)</f>
        <v>v</v>
      </c>
      <c r="AM74" s="30" t="str" cm="1">
        <f t="array" aca="1" ref="AM74" ca="1">CELL("type",M74)</f>
        <v>v</v>
      </c>
      <c r="AN74" s="30" t="str" cm="1">
        <f t="array" aca="1" ref="AN74" ca="1">CELL("type",N74)</f>
        <v>v</v>
      </c>
      <c r="AO74" s="30" t="str" cm="1">
        <f t="array" aca="1" ref="AO74" ca="1">CELL("type",O74)</f>
        <v>v</v>
      </c>
      <c r="AP74" s="30" t="str" cm="1">
        <f t="array" aca="1" ref="AP74" ca="1">CELL("type",P74)</f>
        <v>v</v>
      </c>
      <c r="AQ74" s="30" t="str">
        <v>11445 Moorpark St #3</v>
      </c>
      <c r="AR74" s="30" t="str">
        <f>PROPER(Table2[[#This Row],[CITY]])</f>
        <v>Studio City</v>
      </c>
      <c r="AS74" s="46">
        <f>Table2[[#This Row],[PRICE]]/Table2[[#This Row],[SQUARE FEET]]</f>
        <v>658.33333333333337</v>
      </c>
      <c r="AT74" s="30" t="b">
        <f>IF(AS74=Table2[[#This Row],[$/SQUARE FEET]], TRUE, FALSE)</f>
        <v>0</v>
      </c>
    </row>
    <row r="75" spans="1:46" x14ac:dyDescent="0.2">
      <c r="A75" s="38" t="s">
        <v>25</v>
      </c>
      <c r="B75" s="38" t="s">
        <v>261</v>
      </c>
      <c r="C75" s="38" t="s">
        <v>41</v>
      </c>
      <c r="D75" s="38" t="s">
        <v>545</v>
      </c>
      <c r="E75" s="38" t="s">
        <v>34</v>
      </c>
      <c r="F75" s="38" t="s">
        <v>28</v>
      </c>
      <c r="G75" s="38">
        <v>90065</v>
      </c>
      <c r="H75" s="40">
        <v>1895000</v>
      </c>
      <c r="I75" s="38">
        <v>6</v>
      </c>
      <c r="J75" s="38">
        <v>5</v>
      </c>
      <c r="K75" s="38" t="s">
        <v>546</v>
      </c>
      <c r="L75" s="38">
        <v>3130</v>
      </c>
      <c r="M75" s="38">
        <v>8966</v>
      </c>
      <c r="N75" s="38">
        <v>1963</v>
      </c>
      <c r="O75" s="38">
        <v>1</v>
      </c>
      <c r="P75" s="38">
        <v>605</v>
      </c>
      <c r="Q75" s="38"/>
      <c r="R75" s="38" t="s">
        <v>29</v>
      </c>
      <c r="S75" s="39">
        <v>45577.583333333336</v>
      </c>
      <c r="T75" s="39">
        <v>45577.708333333336</v>
      </c>
      <c r="U75" s="38" t="s">
        <v>547</v>
      </c>
      <c r="V75" s="38" t="s">
        <v>30</v>
      </c>
      <c r="W75" s="38" t="s">
        <v>548</v>
      </c>
      <c r="X75" s="38" t="s">
        <v>31</v>
      </c>
      <c r="Y75" s="38" t="s">
        <v>32</v>
      </c>
      <c r="Z75" s="38">
        <v>34.125612400000001</v>
      </c>
      <c r="AA75" s="38">
        <v>-118.2246138</v>
      </c>
      <c r="AD75" s="30">
        <f t="shared" si="1"/>
        <v>5</v>
      </c>
      <c r="AE75" s="30" t="str" cm="1">
        <f t="array" aca="1" ref="AE75" ca="1">CELL("type",H75)</f>
        <v>v</v>
      </c>
      <c r="AJ75" s="30" t="str" cm="1">
        <f t="array" aca="1" ref="AJ75" ca="1">CELL("type",K75)</f>
        <v>l</v>
      </c>
      <c r="AK75" s="30" t="str" cm="1">
        <f t="array" aca="1" ref="AK75" ca="1">CELL("type",L75)</f>
        <v>v</v>
      </c>
      <c r="AL75" s="30" t="str" cm="1">
        <f t="array" aca="1" ref="AL75" ca="1">CELL("type",M75)</f>
        <v>v</v>
      </c>
      <c r="AM75" s="30" t="str" cm="1">
        <f t="array" aca="1" ref="AM75" ca="1">CELL("type",M75)</f>
        <v>v</v>
      </c>
      <c r="AN75" s="30" t="str" cm="1">
        <f t="array" aca="1" ref="AN75" ca="1">CELL("type",N75)</f>
        <v>v</v>
      </c>
      <c r="AO75" s="30" t="str" cm="1">
        <f t="array" aca="1" ref="AO75" ca="1">CELL("type",O75)</f>
        <v>v</v>
      </c>
      <c r="AP75" s="30" t="str" cm="1">
        <f t="array" aca="1" ref="AP75" ca="1">CELL("type",P75)</f>
        <v>v</v>
      </c>
      <c r="AQ75" s="30" t="str">
        <v>2717 Lytelle Pl</v>
      </c>
      <c r="AR75" s="30" t="str">
        <f>PROPER(Table2[[#This Row],[CITY]])</f>
        <v>Los Angeles</v>
      </c>
      <c r="AS75" s="46">
        <f>Table2[[#This Row],[PRICE]]/Table2[[#This Row],[SQUARE FEET]]</f>
        <v>605.43130990415341</v>
      </c>
      <c r="AT75" s="30" t="b">
        <f>IF(AS75=Table2[[#This Row],[$/SQUARE FEET]], TRUE, FALSE)</f>
        <v>0</v>
      </c>
    </row>
    <row r="76" spans="1:46" x14ac:dyDescent="0.2">
      <c r="A76" s="38" t="s">
        <v>25</v>
      </c>
      <c r="B76" s="38" t="s">
        <v>261</v>
      </c>
      <c r="C76" s="38" t="s">
        <v>33</v>
      </c>
      <c r="D76" s="38" t="s">
        <v>549</v>
      </c>
      <c r="E76" s="38" t="s">
        <v>550</v>
      </c>
      <c r="F76" s="38" t="s">
        <v>28</v>
      </c>
      <c r="G76" s="38">
        <v>91356</v>
      </c>
      <c r="H76" s="40">
        <v>439000</v>
      </c>
      <c r="I76" s="38">
        <v>1</v>
      </c>
      <c r="J76" s="38">
        <v>1</v>
      </c>
      <c r="K76" s="38" t="s">
        <v>551</v>
      </c>
      <c r="L76" s="38">
        <v>724</v>
      </c>
      <c r="M76" s="38">
        <v>235933</v>
      </c>
      <c r="N76" s="38">
        <v>1970</v>
      </c>
      <c r="O76" s="38">
        <v>1</v>
      </c>
      <c r="P76" s="38">
        <v>606</v>
      </c>
      <c r="Q76" s="38">
        <v>452</v>
      </c>
      <c r="R76" s="38" t="s">
        <v>29</v>
      </c>
      <c r="S76" s="39">
        <v>45577.5</v>
      </c>
      <c r="T76" s="39">
        <v>45577.625</v>
      </c>
      <c r="U76" s="38" t="s">
        <v>552</v>
      </c>
      <c r="V76" s="38" t="s">
        <v>36</v>
      </c>
      <c r="W76" s="38" t="s">
        <v>553</v>
      </c>
      <c r="X76" s="38" t="s">
        <v>31</v>
      </c>
      <c r="Y76" s="38" t="s">
        <v>32</v>
      </c>
      <c r="Z76" s="38">
        <v>34.172554599999998</v>
      </c>
      <c r="AA76" s="38">
        <v>-118.531128</v>
      </c>
      <c r="AD76" s="30">
        <f t="shared" si="1"/>
        <v>5</v>
      </c>
      <c r="AE76" s="30" t="str" cm="1">
        <f t="array" aca="1" ref="AE76" ca="1">CELL("type",H76)</f>
        <v>v</v>
      </c>
      <c r="AJ76" s="30" t="str" cm="1">
        <f t="array" aca="1" ref="AJ76" ca="1">CELL("type",K76)</f>
        <v>l</v>
      </c>
      <c r="AK76" s="30" t="str" cm="1">
        <f t="array" aca="1" ref="AK76" ca="1">CELL("type",L76)</f>
        <v>v</v>
      </c>
      <c r="AL76" s="30" t="str" cm="1">
        <f t="array" aca="1" ref="AL76" ca="1">CELL("type",M76)</f>
        <v>v</v>
      </c>
      <c r="AM76" s="30" t="str" cm="1">
        <f t="array" aca="1" ref="AM76" ca="1">CELL("type",M76)</f>
        <v>v</v>
      </c>
      <c r="AN76" s="30" t="str" cm="1">
        <f t="array" aca="1" ref="AN76" ca="1">CELL("type",N76)</f>
        <v>v</v>
      </c>
      <c r="AO76" s="30" t="str" cm="1">
        <f t="array" aca="1" ref="AO76" ca="1">CELL("type",O76)</f>
        <v>v</v>
      </c>
      <c r="AP76" s="30" t="str" cm="1">
        <f t="array" aca="1" ref="AP76" ca="1">CELL("type",P76)</f>
        <v>v</v>
      </c>
      <c r="AQ76" s="30" t="str">
        <v>18307 Burbank Blvd #91</v>
      </c>
      <c r="AR76" s="30" t="str">
        <f>PROPER(Table2[[#This Row],[CITY]])</f>
        <v>Tarzana</v>
      </c>
      <c r="AS76" s="46">
        <f>Table2[[#This Row],[PRICE]]/Table2[[#This Row],[SQUARE FEET]]</f>
        <v>606.35359116022096</v>
      </c>
      <c r="AT76" s="30" t="b">
        <f>IF(AS76=Table2[[#This Row],[$/SQUARE FEET]], TRUE, FALSE)</f>
        <v>0</v>
      </c>
    </row>
    <row r="77" spans="1:46" x14ac:dyDescent="0.2">
      <c r="A77" s="38" t="s">
        <v>25</v>
      </c>
      <c r="B77" s="38" t="s">
        <v>261</v>
      </c>
      <c r="C77" s="38" t="s">
        <v>33</v>
      </c>
      <c r="D77" s="38" t="s">
        <v>554</v>
      </c>
      <c r="E77" s="38" t="s">
        <v>34</v>
      </c>
      <c r="F77" s="38" t="s">
        <v>28</v>
      </c>
      <c r="G77" s="38">
        <v>90046</v>
      </c>
      <c r="H77" s="40">
        <v>625000</v>
      </c>
      <c r="I77" s="38">
        <v>2</v>
      </c>
      <c r="J77" s="38">
        <v>2</v>
      </c>
      <c r="K77" s="38" t="s">
        <v>491</v>
      </c>
      <c r="L77" s="38">
        <v>1145</v>
      </c>
      <c r="M77" s="38">
        <v>66604</v>
      </c>
      <c r="N77" s="38">
        <v>1973</v>
      </c>
      <c r="O77" s="38">
        <v>1</v>
      </c>
      <c r="P77" s="38">
        <v>546</v>
      </c>
      <c r="Q77" s="38">
        <v>660</v>
      </c>
      <c r="R77" s="38" t="s">
        <v>29</v>
      </c>
      <c r="S77" s="39"/>
      <c r="T77" s="39"/>
      <c r="U77" s="38" t="s">
        <v>555</v>
      </c>
      <c r="V77" s="38" t="s">
        <v>30</v>
      </c>
      <c r="W77" s="38" t="s">
        <v>556</v>
      </c>
      <c r="X77" s="38" t="s">
        <v>31</v>
      </c>
      <c r="Y77" s="38" t="s">
        <v>32</v>
      </c>
      <c r="Z77" s="38">
        <v>34.102984300000003</v>
      </c>
      <c r="AA77" s="38">
        <v>-118.35030399999999</v>
      </c>
      <c r="AD77" s="30">
        <f t="shared" si="1"/>
        <v>5</v>
      </c>
      <c r="AE77" s="30" t="str" cm="1">
        <f t="array" aca="1" ref="AE77" ca="1">CELL("type",H77)</f>
        <v>v</v>
      </c>
      <c r="AJ77" s="30" t="str" cm="1">
        <f t="array" aca="1" ref="AJ77" ca="1">CELL("type",K77)</f>
        <v>l</v>
      </c>
      <c r="AK77" s="30" t="str" cm="1">
        <f t="array" aca="1" ref="AK77" ca="1">CELL("type",L77)</f>
        <v>v</v>
      </c>
      <c r="AL77" s="30" t="str" cm="1">
        <f t="array" aca="1" ref="AL77" ca="1">CELL("type",M77)</f>
        <v>v</v>
      </c>
      <c r="AM77" s="30" t="str" cm="1">
        <f t="array" aca="1" ref="AM77" ca="1">CELL("type",M77)</f>
        <v>v</v>
      </c>
      <c r="AN77" s="30" t="str" cm="1">
        <f t="array" aca="1" ref="AN77" ca="1">CELL("type",N77)</f>
        <v>v</v>
      </c>
      <c r="AO77" s="30" t="str" cm="1">
        <f t="array" aca="1" ref="AO77" ca="1">CELL("type",O77)</f>
        <v>v</v>
      </c>
      <c r="AP77" s="30" t="str" cm="1">
        <f t="array" aca="1" ref="AP77" ca="1">CELL("type",P77)</f>
        <v>v</v>
      </c>
      <c r="AQ77" s="30" t="str">
        <v>1745 Camino Palmero St #114</v>
      </c>
      <c r="AR77" s="30" t="str">
        <f>PROPER(Table2[[#This Row],[CITY]])</f>
        <v>Los Angeles</v>
      </c>
      <c r="AS77" s="46">
        <f>Table2[[#This Row],[PRICE]]/Table2[[#This Row],[SQUARE FEET]]</f>
        <v>545.8515283842795</v>
      </c>
      <c r="AT77" s="30" t="b">
        <f>IF(AS77=Table2[[#This Row],[$/SQUARE FEET]], TRUE, FALSE)</f>
        <v>0</v>
      </c>
    </row>
    <row r="78" spans="1:46" x14ac:dyDescent="0.2">
      <c r="A78" s="34" t="s">
        <v>25</v>
      </c>
      <c r="B78" s="34" t="s">
        <v>261</v>
      </c>
      <c r="C78" s="34" t="s">
        <v>41</v>
      </c>
      <c r="D78" s="34" t="s">
        <v>557</v>
      </c>
      <c r="E78" s="34" t="s">
        <v>378</v>
      </c>
      <c r="F78" s="34" t="s">
        <v>28</v>
      </c>
      <c r="G78" s="34">
        <v>91364</v>
      </c>
      <c r="H78" s="41">
        <v>1749000</v>
      </c>
      <c r="I78" s="34">
        <v>5</v>
      </c>
      <c r="J78" s="34">
        <v>3</v>
      </c>
      <c r="K78" s="34" t="s">
        <v>378</v>
      </c>
      <c r="L78" s="34">
        <v>2760</v>
      </c>
      <c r="M78" s="34">
        <v>8659</v>
      </c>
      <c r="N78" s="34">
        <v>1971</v>
      </c>
      <c r="O78" s="34">
        <v>1</v>
      </c>
      <c r="P78" s="34">
        <v>634</v>
      </c>
      <c r="Q78" s="34"/>
      <c r="R78" s="34" t="s">
        <v>29</v>
      </c>
      <c r="S78" s="35">
        <v>45578.541666666664</v>
      </c>
      <c r="T78" s="35">
        <v>45578.666666666664</v>
      </c>
      <c r="U78" s="34" t="s">
        <v>558</v>
      </c>
      <c r="V78" s="34" t="s">
        <v>30</v>
      </c>
      <c r="W78" s="34" t="s">
        <v>559</v>
      </c>
      <c r="X78" s="34" t="s">
        <v>31</v>
      </c>
      <c r="Y78" s="34" t="s">
        <v>32</v>
      </c>
      <c r="Z78" s="34">
        <v>34.157110400000001</v>
      </c>
      <c r="AA78" s="34">
        <v>-118.6099553</v>
      </c>
      <c r="AD78" s="30">
        <f t="shared" si="1"/>
        <v>5</v>
      </c>
      <c r="AE78" s="30" t="str" cm="1">
        <f t="array" aca="1" ref="AE78" ca="1">CELL("type",H78)</f>
        <v>v</v>
      </c>
      <c r="AJ78" s="30" t="str" cm="1">
        <f t="array" aca="1" ref="AJ78" ca="1">CELL("type",K78)</f>
        <v>l</v>
      </c>
      <c r="AK78" s="30" t="str" cm="1">
        <f t="array" aca="1" ref="AK78" ca="1">CELL("type",L78)</f>
        <v>v</v>
      </c>
      <c r="AL78" s="30" t="str" cm="1">
        <f t="array" aca="1" ref="AL78" ca="1">CELL("type",M78)</f>
        <v>v</v>
      </c>
      <c r="AM78" s="30" t="str" cm="1">
        <f t="array" aca="1" ref="AM78" ca="1">CELL("type",M78)</f>
        <v>v</v>
      </c>
      <c r="AN78" s="30" t="str" cm="1">
        <f t="array" aca="1" ref="AN78" ca="1">CELL("type",N78)</f>
        <v>v</v>
      </c>
      <c r="AO78" s="30" t="str" cm="1">
        <f t="array" aca="1" ref="AO78" ca="1">CELL("type",O78)</f>
        <v>v</v>
      </c>
      <c r="AP78" s="30" t="str" cm="1">
        <f t="array" aca="1" ref="AP78" ca="1">CELL("type",P78)</f>
        <v>v</v>
      </c>
      <c r="AQ78" s="30" t="str">
        <v>4907 San Feliciano Dr</v>
      </c>
      <c r="AR78" s="30" t="str">
        <f>PROPER(Table2[[#This Row],[CITY]])</f>
        <v>Woodland Hills</v>
      </c>
      <c r="AS78" s="46">
        <f>Table2[[#This Row],[PRICE]]/Table2[[#This Row],[SQUARE FEET]]</f>
        <v>633.695652173913</v>
      </c>
      <c r="AT78" s="30" t="b">
        <f>IF(AS78=Table2[[#This Row],[$/SQUARE FEET]], TRUE, FALSE)</f>
        <v>0</v>
      </c>
    </row>
    <row r="79" spans="1:46" x14ac:dyDescent="0.2">
      <c r="A79" s="34" t="s">
        <v>25</v>
      </c>
      <c r="B79" s="34" t="s">
        <v>261</v>
      </c>
      <c r="C79" s="34" t="s">
        <v>41</v>
      </c>
      <c r="D79" s="34" t="s">
        <v>561</v>
      </c>
      <c r="E79" s="34" t="s">
        <v>34</v>
      </c>
      <c r="F79" s="34" t="s">
        <v>28</v>
      </c>
      <c r="G79" s="34">
        <v>90046</v>
      </c>
      <c r="H79" s="41">
        <v>2095000</v>
      </c>
      <c r="I79" s="34">
        <v>3</v>
      </c>
      <c r="J79" s="34">
        <v>3</v>
      </c>
      <c r="K79" s="34" t="s">
        <v>491</v>
      </c>
      <c r="L79" s="34">
        <v>2154</v>
      </c>
      <c r="M79" s="34">
        <v>14240</v>
      </c>
      <c r="N79" s="34">
        <v>1917</v>
      </c>
      <c r="O79" s="34">
        <v>1</v>
      </c>
      <c r="P79" s="34">
        <v>973</v>
      </c>
      <c r="Q79" s="34"/>
      <c r="R79" s="34" t="s">
        <v>29</v>
      </c>
      <c r="S79" s="35">
        <v>45577.541666666664</v>
      </c>
      <c r="T79" s="35">
        <v>45577.625</v>
      </c>
      <c r="U79" s="34" t="s">
        <v>562</v>
      </c>
      <c r="V79" s="34" t="s">
        <v>30</v>
      </c>
      <c r="W79" s="34" t="s">
        <v>563</v>
      </c>
      <c r="X79" s="34" t="s">
        <v>31</v>
      </c>
      <c r="Y79" s="34" t="s">
        <v>32</v>
      </c>
      <c r="Z79" s="34">
        <v>34.103377500000001</v>
      </c>
      <c r="AA79" s="34">
        <v>-118.3652543</v>
      </c>
      <c r="AD79" s="30">
        <f t="shared" si="1"/>
        <v>5</v>
      </c>
      <c r="AE79" s="30" t="str" cm="1">
        <f t="array" aca="1" ref="AE79" ca="1">CELL("type",H79)</f>
        <v>v</v>
      </c>
      <c r="AJ79" s="30" t="str" cm="1">
        <f t="array" aca="1" ref="AJ79" ca="1">CELL("type",K79)</f>
        <v>l</v>
      </c>
      <c r="AK79" s="30" t="str" cm="1">
        <f t="array" aca="1" ref="AK79" ca="1">CELL("type",L79)</f>
        <v>v</v>
      </c>
      <c r="AL79" s="30" t="str" cm="1">
        <f t="array" aca="1" ref="AL79" ca="1">CELL("type",M79)</f>
        <v>v</v>
      </c>
      <c r="AM79" s="30" t="str" cm="1">
        <f t="array" aca="1" ref="AM79" ca="1">CELL("type",M79)</f>
        <v>v</v>
      </c>
      <c r="AN79" s="30" t="str" cm="1">
        <f t="array" aca="1" ref="AN79" ca="1">CELL("type",N79)</f>
        <v>v</v>
      </c>
      <c r="AO79" s="30" t="str" cm="1">
        <f t="array" aca="1" ref="AO79" ca="1">CELL("type",O79)</f>
        <v>v</v>
      </c>
      <c r="AP79" s="30" t="str" cm="1">
        <f t="array" aca="1" ref="AP79" ca="1">CELL("type",P79)</f>
        <v>v</v>
      </c>
      <c r="AQ79" s="30" t="str">
        <v>1748 Laurel Canyon Blvd</v>
      </c>
      <c r="AR79" s="30" t="str">
        <f>PROPER(Table2[[#This Row],[CITY]])</f>
        <v>Los Angeles</v>
      </c>
      <c r="AS79" s="46">
        <f>Table2[[#This Row],[PRICE]]/Table2[[#This Row],[SQUARE FEET]]</f>
        <v>972.60909935004645</v>
      </c>
      <c r="AT79" s="30" t="b">
        <f>IF(AS79=Table2[[#This Row],[$/SQUARE FEET]], TRUE, FALSE)</f>
        <v>0</v>
      </c>
    </row>
    <row r="80" spans="1:46" x14ac:dyDescent="0.2">
      <c r="A80" s="38" t="s">
        <v>25</v>
      </c>
      <c r="B80" s="38" t="s">
        <v>261</v>
      </c>
      <c r="C80" s="38" t="s">
        <v>41</v>
      </c>
      <c r="D80" s="38" t="s">
        <v>564</v>
      </c>
      <c r="E80" s="38" t="s">
        <v>364</v>
      </c>
      <c r="F80" s="38" t="s">
        <v>28</v>
      </c>
      <c r="G80" s="38">
        <v>91406</v>
      </c>
      <c r="H80" s="40">
        <v>979000</v>
      </c>
      <c r="I80" s="38">
        <v>3</v>
      </c>
      <c r="J80" s="38">
        <v>2</v>
      </c>
      <c r="K80" s="38" t="s">
        <v>365</v>
      </c>
      <c r="L80" s="38">
        <v>1312</v>
      </c>
      <c r="M80" s="38">
        <v>7109</v>
      </c>
      <c r="N80" s="38">
        <v>1955</v>
      </c>
      <c r="O80" s="38">
        <v>1</v>
      </c>
      <c r="P80" s="38">
        <v>746</v>
      </c>
      <c r="Q80" s="38"/>
      <c r="R80" s="38" t="s">
        <v>216</v>
      </c>
      <c r="S80" s="39"/>
      <c r="T80" s="39"/>
      <c r="U80" s="38" t="s">
        <v>565</v>
      </c>
      <c r="V80" s="38" t="s">
        <v>36</v>
      </c>
      <c r="W80" s="38" t="s">
        <v>566</v>
      </c>
      <c r="X80" s="38" t="s">
        <v>31</v>
      </c>
      <c r="Y80" s="38" t="s">
        <v>32</v>
      </c>
      <c r="Z80" s="38">
        <v>34.188357500000002</v>
      </c>
      <c r="AA80" s="38">
        <v>-118.5091359</v>
      </c>
      <c r="AD80" s="30">
        <f t="shared" si="1"/>
        <v>5</v>
      </c>
      <c r="AE80" s="30" t="str" cm="1">
        <f t="array" aca="1" ref="AE80" ca="1">CELL("type",H80)</f>
        <v>v</v>
      </c>
      <c r="AJ80" s="30" t="str" cm="1">
        <f t="array" aca="1" ref="AJ80" ca="1">CELL("type",K80)</f>
        <v>l</v>
      </c>
      <c r="AK80" s="30" t="str" cm="1">
        <f t="array" aca="1" ref="AK80" ca="1">CELL("type",L80)</f>
        <v>v</v>
      </c>
      <c r="AL80" s="30" t="str" cm="1">
        <f t="array" aca="1" ref="AL80" ca="1">CELL("type",M80)</f>
        <v>v</v>
      </c>
      <c r="AM80" s="30" t="str" cm="1">
        <f t="array" aca="1" ref="AM80" ca="1">CELL("type",M80)</f>
        <v>v</v>
      </c>
      <c r="AN80" s="30" t="str" cm="1">
        <f t="array" aca="1" ref="AN80" ca="1">CELL("type",N80)</f>
        <v>v</v>
      </c>
      <c r="AO80" s="30" t="str" cm="1">
        <f t="array" aca="1" ref="AO80" ca="1">CELL("type",O80)</f>
        <v>v</v>
      </c>
      <c r="AP80" s="30" t="str" cm="1">
        <f t="array" aca="1" ref="AP80" ca="1">CELL("type",P80)</f>
        <v>v</v>
      </c>
      <c r="AQ80" s="30" t="str">
        <v>6449 Graves Ave</v>
      </c>
      <c r="AR80" s="30" t="str">
        <f>PROPER(Table2[[#This Row],[CITY]])</f>
        <v>Van Nuys</v>
      </c>
      <c r="AS80" s="46">
        <f>Table2[[#This Row],[PRICE]]/Table2[[#This Row],[SQUARE FEET]]</f>
        <v>746.18902439024396</v>
      </c>
      <c r="AT80" s="30" t="b">
        <f>IF(AS80=Table2[[#This Row],[$/SQUARE FEET]], TRUE, FALSE)</f>
        <v>0</v>
      </c>
    </row>
    <row r="81" spans="1:46" x14ac:dyDescent="0.2">
      <c r="A81" s="34" t="s">
        <v>25</v>
      </c>
      <c r="B81" s="34" t="s">
        <v>261</v>
      </c>
      <c r="C81" s="34" t="s">
        <v>33</v>
      </c>
      <c r="D81" s="34" t="s">
        <v>567</v>
      </c>
      <c r="E81" s="34" t="s">
        <v>34</v>
      </c>
      <c r="F81" s="34" t="s">
        <v>28</v>
      </c>
      <c r="G81" s="34">
        <v>90015</v>
      </c>
      <c r="H81" s="41">
        <v>565000</v>
      </c>
      <c r="I81" s="34">
        <v>1</v>
      </c>
      <c r="J81" s="34">
        <v>1</v>
      </c>
      <c r="K81" s="34" t="s">
        <v>560</v>
      </c>
      <c r="L81" s="34">
        <v>988</v>
      </c>
      <c r="M81" s="34">
        <v>74742</v>
      </c>
      <c r="N81" s="34">
        <v>2006</v>
      </c>
      <c r="O81" s="34">
        <v>1</v>
      </c>
      <c r="P81" s="34">
        <v>572</v>
      </c>
      <c r="Q81" s="34">
        <v>890</v>
      </c>
      <c r="R81" s="34" t="s">
        <v>29</v>
      </c>
      <c r="S81" s="35"/>
      <c r="T81" s="35"/>
      <c r="U81" s="34" t="s">
        <v>568</v>
      </c>
      <c r="V81" s="34" t="s">
        <v>30</v>
      </c>
      <c r="W81" s="34" t="s">
        <v>569</v>
      </c>
      <c r="X81" s="34" t="s">
        <v>31</v>
      </c>
      <c r="Y81" s="34" t="s">
        <v>32</v>
      </c>
      <c r="Z81" s="34">
        <v>34.045636100000003</v>
      </c>
      <c r="AA81" s="34">
        <v>-118.2608972</v>
      </c>
      <c r="AD81" s="30">
        <f t="shared" si="1"/>
        <v>5</v>
      </c>
      <c r="AE81" s="30" t="str" cm="1">
        <f t="array" aca="1" ref="AE81" ca="1">CELL("type",H81)</f>
        <v>v</v>
      </c>
      <c r="AJ81" s="30" t="str" cm="1">
        <f t="array" aca="1" ref="AJ81" ca="1">CELL("type",K81)</f>
        <v>l</v>
      </c>
      <c r="AK81" s="30" t="str" cm="1">
        <f t="array" aca="1" ref="AK81" ca="1">CELL("type",L81)</f>
        <v>v</v>
      </c>
      <c r="AL81" s="30" t="str" cm="1">
        <f t="array" aca="1" ref="AL81" ca="1">CELL("type",M81)</f>
        <v>v</v>
      </c>
      <c r="AM81" s="30" t="str" cm="1">
        <f t="array" aca="1" ref="AM81" ca="1">CELL("type",M81)</f>
        <v>v</v>
      </c>
      <c r="AN81" s="30" t="str" cm="1">
        <f t="array" aca="1" ref="AN81" ca="1">CELL("type",N81)</f>
        <v>v</v>
      </c>
      <c r="AO81" s="30" t="str" cm="1">
        <f t="array" aca="1" ref="AO81" ca="1">CELL("type",O81)</f>
        <v>v</v>
      </c>
      <c r="AP81" s="30" t="str" cm="1">
        <f t="array" aca="1" ref="AP81" ca="1">CELL("type",P81)</f>
        <v>v</v>
      </c>
      <c r="AQ81" s="30" t="str">
        <v>645 W 9th St #237</v>
      </c>
      <c r="AR81" s="30" t="str">
        <f>PROPER(Table2[[#This Row],[CITY]])</f>
        <v>Los Angeles</v>
      </c>
      <c r="AS81" s="46">
        <f>Table2[[#This Row],[PRICE]]/Table2[[#This Row],[SQUARE FEET]]</f>
        <v>571.86234817813761</v>
      </c>
      <c r="AT81" s="30" t="b">
        <f>IF(AS81=Table2[[#This Row],[$/SQUARE FEET]], TRUE, FALSE)</f>
        <v>0</v>
      </c>
    </row>
    <row r="82" spans="1:46" x14ac:dyDescent="0.2">
      <c r="A82" s="38" t="s">
        <v>25</v>
      </c>
      <c r="B82" s="38" t="s">
        <v>261</v>
      </c>
      <c r="C82" s="38" t="s">
        <v>41</v>
      </c>
      <c r="D82" s="38" t="s">
        <v>570</v>
      </c>
      <c r="E82" s="38" t="s">
        <v>550</v>
      </c>
      <c r="F82" s="38" t="s">
        <v>28</v>
      </c>
      <c r="G82" s="38">
        <v>91356</v>
      </c>
      <c r="H82" s="40">
        <v>2200000</v>
      </c>
      <c r="I82" s="38">
        <v>3</v>
      </c>
      <c r="J82" s="38">
        <v>3</v>
      </c>
      <c r="K82" s="38" t="s">
        <v>551</v>
      </c>
      <c r="L82" s="38">
        <v>2474</v>
      </c>
      <c r="M82" s="38">
        <v>14979</v>
      </c>
      <c r="N82" s="38">
        <v>1955</v>
      </c>
      <c r="O82" s="38">
        <v>1</v>
      </c>
      <c r="P82" s="38">
        <v>889</v>
      </c>
      <c r="Q82" s="38"/>
      <c r="R82" s="38" t="s">
        <v>29</v>
      </c>
      <c r="S82" s="39"/>
      <c r="T82" s="39"/>
      <c r="U82" s="38" t="s">
        <v>571</v>
      </c>
      <c r="V82" s="38" t="s">
        <v>36</v>
      </c>
      <c r="W82" s="38" t="s">
        <v>572</v>
      </c>
      <c r="X82" s="38" t="s">
        <v>31</v>
      </c>
      <c r="Y82" s="38" t="s">
        <v>32</v>
      </c>
      <c r="Z82" s="38">
        <v>34.155963499999999</v>
      </c>
      <c r="AA82" s="38">
        <v>-118.5297794</v>
      </c>
      <c r="AD82" s="30">
        <f t="shared" si="1"/>
        <v>5</v>
      </c>
      <c r="AE82" s="30" t="str" cm="1">
        <f t="array" aca="1" ref="AE82" ca="1">CELL("type",H82)</f>
        <v>v</v>
      </c>
      <c r="AJ82" s="30" t="str" cm="1">
        <f t="array" aca="1" ref="AJ82" ca="1">CELL("type",K82)</f>
        <v>l</v>
      </c>
      <c r="AK82" s="30" t="str" cm="1">
        <f t="array" aca="1" ref="AK82" ca="1">CELL("type",L82)</f>
        <v>v</v>
      </c>
      <c r="AL82" s="30" t="str" cm="1">
        <f t="array" aca="1" ref="AL82" ca="1">CELL("type",M82)</f>
        <v>v</v>
      </c>
      <c r="AM82" s="30" t="str" cm="1">
        <f t="array" aca="1" ref="AM82" ca="1">CELL("type",M82)</f>
        <v>v</v>
      </c>
      <c r="AN82" s="30" t="str" cm="1">
        <f t="array" aca="1" ref="AN82" ca="1">CELL("type",N82)</f>
        <v>v</v>
      </c>
      <c r="AO82" s="30" t="str" cm="1">
        <f t="array" aca="1" ref="AO82" ca="1">CELL("type",O82)</f>
        <v>v</v>
      </c>
      <c r="AP82" s="30" t="str" cm="1">
        <f t="array" aca="1" ref="AP82" ca="1">CELL("type",P82)</f>
        <v>v</v>
      </c>
      <c r="AQ82" s="30" t="str">
        <v>18130 Karen Dr</v>
      </c>
      <c r="AR82" s="30" t="str">
        <f>PROPER(Table2[[#This Row],[CITY]])</f>
        <v>Tarzana</v>
      </c>
      <c r="AS82" s="46">
        <f>Table2[[#This Row],[PRICE]]/Table2[[#This Row],[SQUARE FEET]]</f>
        <v>889.24818108326599</v>
      </c>
      <c r="AT82" s="30" t="b">
        <f>IF(AS82=Table2[[#This Row],[$/SQUARE FEET]], TRUE, FALSE)</f>
        <v>0</v>
      </c>
    </row>
    <row r="83" spans="1:46" x14ac:dyDescent="0.2">
      <c r="A83" s="34" t="s">
        <v>25</v>
      </c>
      <c r="B83" s="34" t="s">
        <v>261</v>
      </c>
      <c r="C83" s="34" t="s">
        <v>41</v>
      </c>
      <c r="D83" s="34" t="s">
        <v>573</v>
      </c>
      <c r="E83" s="34" t="s">
        <v>34</v>
      </c>
      <c r="F83" s="34" t="s">
        <v>28</v>
      </c>
      <c r="G83" s="34">
        <v>90068</v>
      </c>
      <c r="H83" s="41">
        <v>2750000</v>
      </c>
      <c r="I83" s="34">
        <v>4</v>
      </c>
      <c r="J83" s="34">
        <v>4</v>
      </c>
      <c r="K83" s="34" t="s">
        <v>574</v>
      </c>
      <c r="L83" s="34">
        <v>2824</v>
      </c>
      <c r="M83" s="34">
        <v>4333</v>
      </c>
      <c r="N83" s="34">
        <v>2008</v>
      </c>
      <c r="O83" s="34">
        <v>1</v>
      </c>
      <c r="P83" s="34">
        <v>974</v>
      </c>
      <c r="Q83" s="34"/>
      <c r="R83" s="34" t="s">
        <v>29</v>
      </c>
      <c r="S83" s="35"/>
      <c r="T83" s="35"/>
      <c r="U83" s="34" t="s">
        <v>575</v>
      </c>
      <c r="V83" s="34" t="s">
        <v>36</v>
      </c>
      <c r="W83" s="34" t="s">
        <v>576</v>
      </c>
      <c r="X83" s="34" t="s">
        <v>31</v>
      </c>
      <c r="Y83" s="34" t="s">
        <v>32</v>
      </c>
      <c r="Z83" s="34">
        <v>34.113191899999997</v>
      </c>
      <c r="AA83" s="34">
        <v>-118.32891290000001</v>
      </c>
      <c r="AD83" s="30">
        <f t="shared" si="1"/>
        <v>5</v>
      </c>
      <c r="AE83" s="30" t="str" cm="1">
        <f t="array" aca="1" ref="AE83" ca="1">CELL("type",H83)</f>
        <v>v</v>
      </c>
      <c r="AJ83" s="30" t="str" cm="1">
        <f t="array" aca="1" ref="AJ83" ca="1">CELL("type",K83)</f>
        <v>l</v>
      </c>
      <c r="AK83" s="30" t="str" cm="1">
        <f t="array" aca="1" ref="AK83" ca="1">CELL("type",L83)</f>
        <v>v</v>
      </c>
      <c r="AL83" s="30" t="str" cm="1">
        <f t="array" aca="1" ref="AL83" ca="1">CELL("type",M83)</f>
        <v>v</v>
      </c>
      <c r="AM83" s="30" t="str" cm="1">
        <f t="array" aca="1" ref="AM83" ca="1">CELL("type",M83)</f>
        <v>v</v>
      </c>
      <c r="AN83" s="30" t="str" cm="1">
        <f t="array" aca="1" ref="AN83" ca="1">CELL("type",N83)</f>
        <v>v</v>
      </c>
      <c r="AO83" s="30" t="str" cm="1">
        <f t="array" aca="1" ref="AO83" ca="1">CELL("type",O83)</f>
        <v>v</v>
      </c>
      <c r="AP83" s="30" t="str" cm="1">
        <f t="array" aca="1" ref="AP83" ca="1">CELL("type",P83)</f>
        <v>v</v>
      </c>
      <c r="AQ83" s="30" t="str">
        <v>6420 Quebec Dr</v>
      </c>
      <c r="AR83" s="30" t="str">
        <f>PROPER(Table2[[#This Row],[CITY]])</f>
        <v>Los Angeles</v>
      </c>
      <c r="AS83" s="46">
        <f>Table2[[#This Row],[PRICE]]/Table2[[#This Row],[SQUARE FEET]]</f>
        <v>973.79603399433427</v>
      </c>
      <c r="AT83" s="30" t="b">
        <f>IF(AS83=Table2[[#This Row],[$/SQUARE FEET]], TRUE, FALSE)</f>
        <v>0</v>
      </c>
    </row>
    <row r="84" spans="1:46" x14ac:dyDescent="0.2">
      <c r="A84" s="38" t="s">
        <v>25</v>
      </c>
      <c r="B84" s="38" t="s">
        <v>261</v>
      </c>
      <c r="C84" s="38" t="s">
        <v>33</v>
      </c>
      <c r="D84" s="38" t="s">
        <v>577</v>
      </c>
      <c r="E84" s="38" t="s">
        <v>34</v>
      </c>
      <c r="F84" s="38" t="s">
        <v>28</v>
      </c>
      <c r="G84" s="38">
        <v>90025</v>
      </c>
      <c r="H84" s="40">
        <v>748000</v>
      </c>
      <c r="I84" s="38">
        <v>2</v>
      </c>
      <c r="J84" s="38">
        <v>2.5</v>
      </c>
      <c r="K84" s="38" t="s">
        <v>404</v>
      </c>
      <c r="L84" s="38">
        <v>1284</v>
      </c>
      <c r="M84" s="38">
        <v>6227</v>
      </c>
      <c r="N84" s="38">
        <v>1980</v>
      </c>
      <c r="O84" s="38">
        <v>1</v>
      </c>
      <c r="P84" s="38">
        <v>583</v>
      </c>
      <c r="Q84" s="38">
        <v>575</v>
      </c>
      <c r="R84" s="38" t="s">
        <v>29</v>
      </c>
      <c r="S84" s="39">
        <v>45577.583333333336</v>
      </c>
      <c r="T84" s="39">
        <v>45577.666666666664</v>
      </c>
      <c r="U84" s="38" t="s">
        <v>578</v>
      </c>
      <c r="V84" s="38" t="s">
        <v>30</v>
      </c>
      <c r="W84" s="38" t="s">
        <v>579</v>
      </c>
      <c r="X84" s="38" t="s">
        <v>31</v>
      </c>
      <c r="Y84" s="38" t="s">
        <v>32</v>
      </c>
      <c r="Z84" s="38">
        <v>34.045919699999999</v>
      </c>
      <c r="AA84" s="38">
        <v>-118.457494</v>
      </c>
      <c r="AD84" s="30">
        <f t="shared" si="1"/>
        <v>5</v>
      </c>
      <c r="AE84" s="30" t="str" cm="1">
        <f t="array" aca="1" ref="AE84" ca="1">CELL("type",H84)</f>
        <v>v</v>
      </c>
      <c r="AJ84" s="30" t="str" cm="1">
        <f t="array" aca="1" ref="AJ84" ca="1">CELL("type",K84)</f>
        <v>l</v>
      </c>
      <c r="AK84" s="30" t="str" cm="1">
        <f t="array" aca="1" ref="AK84" ca="1">CELL("type",L84)</f>
        <v>v</v>
      </c>
      <c r="AL84" s="30" t="str" cm="1">
        <f t="array" aca="1" ref="AL84" ca="1">CELL("type",M84)</f>
        <v>v</v>
      </c>
      <c r="AM84" s="30" t="str" cm="1">
        <f t="array" aca="1" ref="AM84" ca="1">CELL("type",M84)</f>
        <v>v</v>
      </c>
      <c r="AN84" s="30" t="str" cm="1">
        <f t="array" aca="1" ref="AN84" ca="1">CELL("type",N84)</f>
        <v>v</v>
      </c>
      <c r="AO84" s="30" t="str" cm="1">
        <f t="array" aca="1" ref="AO84" ca="1">CELL("type",O84)</f>
        <v>v</v>
      </c>
      <c r="AP84" s="30" t="str" cm="1">
        <f t="array" aca="1" ref="AP84" ca="1">CELL("type",P84)</f>
        <v>v</v>
      </c>
      <c r="AQ84" s="30" t="str">
        <v>1416 S Barrington Ave #6</v>
      </c>
      <c r="AR84" s="30" t="str">
        <f>PROPER(Table2[[#This Row],[CITY]])</f>
        <v>Los Angeles</v>
      </c>
      <c r="AS84" s="46">
        <f>Table2[[#This Row],[PRICE]]/Table2[[#This Row],[SQUARE FEET]]</f>
        <v>582.55451713395644</v>
      </c>
      <c r="AT84" s="30" t="b">
        <f>IF(AS84=Table2[[#This Row],[$/SQUARE FEET]], TRUE, FALSE)</f>
        <v>0</v>
      </c>
    </row>
    <row r="85" spans="1:46" x14ac:dyDescent="0.2">
      <c r="A85" s="34" t="s">
        <v>25</v>
      </c>
      <c r="B85" s="34" t="s">
        <v>261</v>
      </c>
      <c r="C85" s="34" t="s">
        <v>26</v>
      </c>
      <c r="D85" s="34" t="s">
        <v>580</v>
      </c>
      <c r="E85" s="34" t="s">
        <v>581</v>
      </c>
      <c r="F85" s="34" t="s">
        <v>582</v>
      </c>
      <c r="G85" s="34">
        <v>33165</v>
      </c>
      <c r="H85" s="41">
        <v>360000</v>
      </c>
      <c r="I85" s="34">
        <v>2</v>
      </c>
      <c r="J85" s="34">
        <v>1.5</v>
      </c>
      <c r="K85" s="34" t="s">
        <v>583</v>
      </c>
      <c r="L85" s="34">
        <v>828</v>
      </c>
      <c r="M85" s="34"/>
      <c r="N85" s="34">
        <v>1984</v>
      </c>
      <c r="O85" s="34">
        <v>2</v>
      </c>
      <c r="P85" s="34">
        <v>435</v>
      </c>
      <c r="Q85" s="34">
        <v>169</v>
      </c>
      <c r="R85" s="34" t="s">
        <v>29</v>
      </c>
      <c r="S85" s="35"/>
      <c r="T85" s="35"/>
      <c r="U85" s="34" t="s">
        <v>584</v>
      </c>
      <c r="V85" s="34" t="s">
        <v>585</v>
      </c>
      <c r="W85" s="34" t="s">
        <v>586</v>
      </c>
      <c r="X85" s="34" t="s">
        <v>31</v>
      </c>
      <c r="Y85" s="34" t="s">
        <v>32</v>
      </c>
      <c r="Z85" s="34">
        <v>25.751495999999999</v>
      </c>
      <c r="AA85" s="34">
        <v>-80.366862999999995</v>
      </c>
      <c r="AD85" s="30">
        <f t="shared" si="1"/>
        <v>5</v>
      </c>
      <c r="AE85" s="30" t="str" cm="1">
        <f t="array" aca="1" ref="AE85" ca="1">CELL("type",H85)</f>
        <v>v</v>
      </c>
      <c r="AJ85" s="30" t="str" cm="1">
        <f t="array" aca="1" ref="AJ85" ca="1">CELL("type",K85)</f>
        <v>l</v>
      </c>
      <c r="AK85" s="30" t="str" cm="1">
        <f t="array" aca="1" ref="AK85" ca="1">CELL("type",L85)</f>
        <v>v</v>
      </c>
      <c r="AL85" s="30" t="str" cm="1">
        <f t="array" aca="1" ref="AL85" ca="1">CELL("type",M85)</f>
        <v>b</v>
      </c>
      <c r="AM85" s="30" t="str" cm="1">
        <f t="array" aca="1" ref="AM85" ca="1">CELL("type",M85)</f>
        <v>b</v>
      </c>
      <c r="AN85" s="30" t="str" cm="1">
        <f t="array" aca="1" ref="AN85" ca="1">CELL("type",N85)</f>
        <v>v</v>
      </c>
      <c r="AO85" s="30" t="str" cm="1">
        <f t="array" aca="1" ref="AO85" ca="1">CELL("type",O85)</f>
        <v>v</v>
      </c>
      <c r="AP85" s="30" t="str" cm="1">
        <f t="array" aca="1" ref="AP85" ca="1">CELL("type",P85)</f>
        <v>v</v>
      </c>
      <c r="AQ85" s="30" t="str">
        <v>1905 SW 107th Ave #1201</v>
      </c>
      <c r="AR85" s="30" t="str">
        <f>PROPER(Table2[[#This Row],[CITY]])</f>
        <v>Miami</v>
      </c>
      <c r="AS85" s="46">
        <f>Table2[[#This Row],[PRICE]]/Table2[[#This Row],[SQUARE FEET]]</f>
        <v>434.78260869565219</v>
      </c>
      <c r="AT85" s="30" t="b">
        <f>IF(AS85=Table2[[#This Row],[$/SQUARE FEET]], TRUE, FALSE)</f>
        <v>0</v>
      </c>
    </row>
    <row r="86" spans="1:46" x14ac:dyDescent="0.2">
      <c r="A86" s="34" t="s">
        <v>25</v>
      </c>
      <c r="B86" s="34" t="s">
        <v>261</v>
      </c>
      <c r="C86" s="34" t="s">
        <v>33</v>
      </c>
      <c r="D86" s="34" t="s">
        <v>587</v>
      </c>
      <c r="E86" s="34" t="s">
        <v>581</v>
      </c>
      <c r="F86" s="34" t="s">
        <v>582</v>
      </c>
      <c r="G86" s="34">
        <v>33138</v>
      </c>
      <c r="H86" s="41">
        <v>228000</v>
      </c>
      <c r="I86" s="34">
        <v>1</v>
      </c>
      <c r="J86" s="34">
        <v>1.5</v>
      </c>
      <c r="K86" s="34" t="s">
        <v>588</v>
      </c>
      <c r="L86" s="34">
        <v>746</v>
      </c>
      <c r="M86" s="34"/>
      <c r="N86" s="34">
        <v>1973</v>
      </c>
      <c r="O86" s="34">
        <v>14</v>
      </c>
      <c r="P86" s="34">
        <v>306</v>
      </c>
      <c r="Q86" s="34">
        <v>570</v>
      </c>
      <c r="R86" s="34" t="s">
        <v>29</v>
      </c>
      <c r="S86" s="35"/>
      <c r="T86" s="35"/>
      <c r="U86" s="34" t="s">
        <v>589</v>
      </c>
      <c r="V86" s="34" t="s">
        <v>585</v>
      </c>
      <c r="W86" s="34" t="s">
        <v>590</v>
      </c>
      <c r="X86" s="34" t="s">
        <v>31</v>
      </c>
      <c r="Y86" s="34" t="s">
        <v>32</v>
      </c>
      <c r="Z86" s="34">
        <v>25.846974400000001</v>
      </c>
      <c r="AA86" s="34">
        <v>-80.187902500000007</v>
      </c>
      <c r="AD86" s="30">
        <f t="shared" si="1"/>
        <v>5</v>
      </c>
      <c r="AE86" s="30" t="str" cm="1">
        <f t="array" aca="1" ref="AE86" ca="1">CELL("type",H86)</f>
        <v>v</v>
      </c>
      <c r="AJ86" s="30" t="str" cm="1">
        <f t="array" aca="1" ref="AJ86" ca="1">CELL("type",K86)</f>
        <v>l</v>
      </c>
      <c r="AK86" s="30" t="str" cm="1">
        <f t="array" aca="1" ref="AK86" ca="1">CELL("type",L86)</f>
        <v>v</v>
      </c>
      <c r="AL86" s="30" t="str" cm="1">
        <f t="array" aca="1" ref="AL86" ca="1">CELL("type",M86)</f>
        <v>b</v>
      </c>
      <c r="AM86" s="30" t="str" cm="1">
        <f t="array" aca="1" ref="AM86" ca="1">CELL("type",M86)</f>
        <v>b</v>
      </c>
      <c r="AN86" s="30" t="str" cm="1">
        <f t="array" aca="1" ref="AN86" ca="1">CELL("type",N86)</f>
        <v>v</v>
      </c>
      <c r="AO86" s="30" t="str" cm="1">
        <f t="array" aca="1" ref="AO86" ca="1">CELL("type",O86)</f>
        <v>v</v>
      </c>
      <c r="AP86" s="30" t="str" cm="1">
        <f t="array" aca="1" ref="AP86" ca="1">CELL("type",P86)</f>
        <v>v</v>
      </c>
      <c r="AQ86" s="30" t="str">
        <v>7801 NE 4th Ct #103</v>
      </c>
      <c r="AR86" s="30" t="str">
        <f>PROPER(Table2[[#This Row],[CITY]])</f>
        <v>Miami</v>
      </c>
      <c r="AS86" s="46">
        <f>Table2[[#This Row],[PRICE]]/Table2[[#This Row],[SQUARE FEET]]</f>
        <v>305.6300268096515</v>
      </c>
      <c r="AT86" s="30" t="b">
        <f>IF(AS86=Table2[[#This Row],[$/SQUARE FEET]], TRUE, FALSE)</f>
        <v>0</v>
      </c>
    </row>
    <row r="87" spans="1:46" x14ac:dyDescent="0.2">
      <c r="A87" s="38" t="s">
        <v>25</v>
      </c>
      <c r="B87" s="38" t="s">
        <v>261</v>
      </c>
      <c r="C87" s="38" t="s">
        <v>41</v>
      </c>
      <c r="D87" s="38" t="s">
        <v>591</v>
      </c>
      <c r="E87" s="38" t="s">
        <v>581</v>
      </c>
      <c r="F87" s="38" t="s">
        <v>582</v>
      </c>
      <c r="G87" s="38">
        <v>33135</v>
      </c>
      <c r="H87" s="40">
        <v>819900</v>
      </c>
      <c r="I87" s="38">
        <v>4</v>
      </c>
      <c r="J87" s="38">
        <v>2</v>
      </c>
      <c r="K87" s="38" t="s">
        <v>592</v>
      </c>
      <c r="L87" s="38">
        <v>1737</v>
      </c>
      <c r="M87" s="38">
        <v>7370</v>
      </c>
      <c r="N87" s="38">
        <v>1951</v>
      </c>
      <c r="O87" s="38">
        <v>17</v>
      </c>
      <c r="P87" s="38">
        <v>472</v>
      </c>
      <c r="Q87" s="38"/>
      <c r="R87" s="38" t="s">
        <v>29</v>
      </c>
      <c r="S87" s="39"/>
      <c r="T87" s="39"/>
      <c r="U87" s="38" t="s">
        <v>593</v>
      </c>
      <c r="V87" s="38" t="s">
        <v>585</v>
      </c>
      <c r="W87" s="38" t="s">
        <v>594</v>
      </c>
      <c r="X87" s="38" t="s">
        <v>31</v>
      </c>
      <c r="Y87" s="38" t="s">
        <v>32</v>
      </c>
      <c r="Z87" s="38">
        <v>25.766009400000002</v>
      </c>
      <c r="AA87" s="38">
        <v>-80.234358</v>
      </c>
      <c r="AD87" s="30">
        <f t="shared" si="1"/>
        <v>5</v>
      </c>
      <c r="AE87" s="30" t="str" cm="1">
        <f t="array" aca="1" ref="AE87" ca="1">CELL("type",H87)</f>
        <v>v</v>
      </c>
      <c r="AJ87" s="30" t="str" cm="1">
        <f t="array" aca="1" ref="AJ87" ca="1">CELL("type",K87)</f>
        <v>l</v>
      </c>
      <c r="AK87" s="30" t="str" cm="1">
        <f t="array" aca="1" ref="AK87" ca="1">CELL("type",L87)</f>
        <v>v</v>
      </c>
      <c r="AL87" s="30" t="str" cm="1">
        <f t="array" aca="1" ref="AL87" ca="1">CELL("type",M87)</f>
        <v>v</v>
      </c>
      <c r="AM87" s="30" t="str" cm="1">
        <f t="array" aca="1" ref="AM87" ca="1">CELL("type",M87)</f>
        <v>v</v>
      </c>
      <c r="AN87" s="30" t="str" cm="1">
        <f t="array" aca="1" ref="AN87" ca="1">CELL("type",N87)</f>
        <v>v</v>
      </c>
      <c r="AO87" s="30" t="str" cm="1">
        <f t="array" aca="1" ref="AO87" ca="1">CELL("type",O87)</f>
        <v>v</v>
      </c>
      <c r="AP87" s="30" t="str" cm="1">
        <f t="array" aca="1" ref="AP87" ca="1">CELL("type",P87)</f>
        <v>v</v>
      </c>
      <c r="AQ87" s="30" t="str">
        <v>2380 SW 7th St</v>
      </c>
      <c r="AR87" s="30" t="str">
        <f>PROPER(Table2[[#This Row],[CITY]])</f>
        <v>Miami</v>
      </c>
      <c r="AS87" s="46">
        <f>Table2[[#This Row],[PRICE]]/Table2[[#This Row],[SQUARE FEET]]</f>
        <v>472.02072538860102</v>
      </c>
      <c r="AT87" s="30" t="b">
        <f>IF(AS87=Table2[[#This Row],[$/SQUARE FEET]], TRUE, FALSE)</f>
        <v>0</v>
      </c>
    </row>
    <row r="88" spans="1:46" x14ac:dyDescent="0.2">
      <c r="A88" s="34" t="s">
        <v>25</v>
      </c>
      <c r="B88" s="34" t="s">
        <v>261</v>
      </c>
      <c r="C88" s="34" t="s">
        <v>41</v>
      </c>
      <c r="D88" s="34" t="s">
        <v>595</v>
      </c>
      <c r="E88" s="34" t="s">
        <v>581</v>
      </c>
      <c r="F88" s="34" t="s">
        <v>582</v>
      </c>
      <c r="G88" s="34">
        <v>33127</v>
      </c>
      <c r="H88" s="41">
        <v>424900</v>
      </c>
      <c r="I88" s="34">
        <v>3</v>
      </c>
      <c r="J88" s="34">
        <v>1</v>
      </c>
      <c r="K88" s="34" t="s">
        <v>596</v>
      </c>
      <c r="L88" s="34">
        <v>840</v>
      </c>
      <c r="M88" s="34">
        <v>3850</v>
      </c>
      <c r="N88" s="34">
        <v>1959</v>
      </c>
      <c r="O88" s="34">
        <v>41</v>
      </c>
      <c r="P88" s="34">
        <v>506</v>
      </c>
      <c r="Q88" s="34"/>
      <c r="R88" s="34" t="s">
        <v>29</v>
      </c>
      <c r="S88" s="35"/>
      <c r="T88" s="35"/>
      <c r="U88" s="34" t="s">
        <v>597</v>
      </c>
      <c r="V88" s="34" t="s">
        <v>585</v>
      </c>
      <c r="W88" s="34" t="s">
        <v>598</v>
      </c>
      <c r="X88" s="34" t="s">
        <v>31</v>
      </c>
      <c r="Y88" s="34" t="s">
        <v>32</v>
      </c>
      <c r="Z88" s="34">
        <v>25.825874899999999</v>
      </c>
      <c r="AA88" s="34">
        <v>-80.212431600000002</v>
      </c>
      <c r="AD88" s="30">
        <f t="shared" si="1"/>
        <v>5</v>
      </c>
      <c r="AE88" s="30" t="str" cm="1">
        <f t="array" aca="1" ref="AE88" ca="1">CELL("type",H88)</f>
        <v>v</v>
      </c>
      <c r="AJ88" s="30" t="str" cm="1">
        <f t="array" aca="1" ref="AJ88" ca="1">CELL("type",K88)</f>
        <v>l</v>
      </c>
      <c r="AK88" s="30" t="str" cm="1">
        <f t="array" aca="1" ref="AK88" ca="1">CELL("type",L88)</f>
        <v>v</v>
      </c>
      <c r="AL88" s="30" t="str" cm="1">
        <f t="array" aca="1" ref="AL88" ca="1">CELL("type",M88)</f>
        <v>v</v>
      </c>
      <c r="AM88" s="30" t="str" cm="1">
        <f t="array" aca="1" ref="AM88" ca="1">CELL("type",M88)</f>
        <v>v</v>
      </c>
      <c r="AN88" s="30" t="str" cm="1">
        <f t="array" aca="1" ref="AN88" ca="1">CELL("type",N88)</f>
        <v>v</v>
      </c>
      <c r="AO88" s="30" t="str" cm="1">
        <f t="array" aca="1" ref="AO88" ca="1">CELL("type",O88)</f>
        <v>v</v>
      </c>
      <c r="AP88" s="30" t="str" cm="1">
        <f t="array" aca="1" ref="AP88" ca="1">CELL("type",P88)</f>
        <v>v</v>
      </c>
      <c r="AQ88" s="30" t="str">
        <v>5510 NW 10th Ave</v>
      </c>
      <c r="AR88" s="30" t="str">
        <f>PROPER(Table2[[#This Row],[CITY]])</f>
        <v>Miami</v>
      </c>
      <c r="AS88" s="46">
        <f>Table2[[#This Row],[PRICE]]/Table2[[#This Row],[SQUARE FEET]]</f>
        <v>505.83333333333331</v>
      </c>
      <c r="AT88" s="30" t="b">
        <f>IF(AS88=Table2[[#This Row],[$/SQUARE FEET]], TRUE, FALSE)</f>
        <v>0</v>
      </c>
    </row>
    <row r="89" spans="1:46" x14ac:dyDescent="0.2">
      <c r="A89" s="38" t="s">
        <v>25</v>
      </c>
      <c r="B89" s="38" t="s">
        <v>261</v>
      </c>
      <c r="C89" s="38" t="s">
        <v>41</v>
      </c>
      <c r="D89" s="38" t="s">
        <v>599</v>
      </c>
      <c r="E89" s="38" t="s">
        <v>581</v>
      </c>
      <c r="F89" s="38" t="s">
        <v>582</v>
      </c>
      <c r="G89" s="38">
        <v>33147</v>
      </c>
      <c r="H89" s="40">
        <v>440000</v>
      </c>
      <c r="I89" s="38">
        <v>2</v>
      </c>
      <c r="J89" s="38">
        <v>1</v>
      </c>
      <c r="K89" s="38" t="s">
        <v>600</v>
      </c>
      <c r="L89" s="38">
        <v>1044</v>
      </c>
      <c r="M89" s="38">
        <v>8025</v>
      </c>
      <c r="N89" s="38">
        <v>1949</v>
      </c>
      <c r="O89" s="38">
        <v>45</v>
      </c>
      <c r="P89" s="38">
        <v>421</v>
      </c>
      <c r="Q89" s="38"/>
      <c r="R89" s="38" t="s">
        <v>29</v>
      </c>
      <c r="S89" s="39"/>
      <c r="T89" s="39"/>
      <c r="U89" s="38" t="s">
        <v>601</v>
      </c>
      <c r="V89" s="38" t="s">
        <v>585</v>
      </c>
      <c r="W89" s="38" t="s">
        <v>602</v>
      </c>
      <c r="X89" s="38" t="s">
        <v>31</v>
      </c>
      <c r="Y89" s="38" t="s">
        <v>32</v>
      </c>
      <c r="Z89" s="38">
        <v>25.857223999999999</v>
      </c>
      <c r="AA89" s="38">
        <v>-80.229646700000004</v>
      </c>
      <c r="AD89" s="30">
        <f t="shared" si="1"/>
        <v>5</v>
      </c>
      <c r="AE89" s="30" t="str" cm="1">
        <f t="array" aca="1" ref="AE89" ca="1">CELL("type",H89)</f>
        <v>v</v>
      </c>
      <c r="AJ89" s="30" t="str" cm="1">
        <f t="array" aca="1" ref="AJ89" ca="1">CELL("type",K89)</f>
        <v>l</v>
      </c>
      <c r="AK89" s="30" t="str" cm="1">
        <f t="array" aca="1" ref="AK89" ca="1">CELL("type",L89)</f>
        <v>v</v>
      </c>
      <c r="AL89" s="30" t="str" cm="1">
        <f t="array" aca="1" ref="AL89" ca="1">CELL("type",M89)</f>
        <v>v</v>
      </c>
      <c r="AM89" s="30" t="str" cm="1">
        <f t="array" aca="1" ref="AM89" ca="1">CELL("type",M89)</f>
        <v>v</v>
      </c>
      <c r="AN89" s="30" t="str" cm="1">
        <f t="array" aca="1" ref="AN89" ca="1">CELL("type",N89)</f>
        <v>v</v>
      </c>
      <c r="AO89" s="30" t="str" cm="1">
        <f t="array" aca="1" ref="AO89" ca="1">CELL("type",O89)</f>
        <v>v</v>
      </c>
      <c r="AP89" s="30" t="str" cm="1">
        <f t="array" aca="1" ref="AP89" ca="1">CELL("type",P89)</f>
        <v>v</v>
      </c>
      <c r="AQ89" s="30" t="str">
        <v>1888 NW 91st St</v>
      </c>
      <c r="AR89" s="30" t="str">
        <f>PROPER(Table2[[#This Row],[CITY]])</f>
        <v>Miami</v>
      </c>
      <c r="AS89" s="46">
        <f>Table2[[#This Row],[PRICE]]/Table2[[#This Row],[SQUARE FEET]]</f>
        <v>421.455938697318</v>
      </c>
      <c r="AT89" s="30" t="b">
        <f>IF(AS89=Table2[[#This Row],[$/SQUARE FEET]], TRUE, FALSE)</f>
        <v>0</v>
      </c>
    </row>
    <row r="90" spans="1:46" x14ac:dyDescent="0.2">
      <c r="A90" s="34" t="s">
        <v>25</v>
      </c>
      <c r="B90" s="34" t="s">
        <v>261</v>
      </c>
      <c r="C90" s="34" t="s">
        <v>33</v>
      </c>
      <c r="D90" s="34" t="s">
        <v>603</v>
      </c>
      <c r="E90" s="34" t="s">
        <v>581</v>
      </c>
      <c r="F90" s="34" t="s">
        <v>582</v>
      </c>
      <c r="G90" s="34">
        <v>33143</v>
      </c>
      <c r="H90" s="41">
        <v>380000</v>
      </c>
      <c r="I90" s="34">
        <v>2</v>
      </c>
      <c r="J90" s="34">
        <v>2</v>
      </c>
      <c r="K90" s="34" t="s">
        <v>604</v>
      </c>
      <c r="L90" s="34">
        <v>1033</v>
      </c>
      <c r="M90" s="34"/>
      <c r="N90" s="34">
        <v>1969</v>
      </c>
      <c r="O90" s="34">
        <v>52</v>
      </c>
      <c r="P90" s="34">
        <v>368</v>
      </c>
      <c r="Q90" s="34">
        <v>516</v>
      </c>
      <c r="R90" s="34" t="s">
        <v>29</v>
      </c>
      <c r="S90" s="35"/>
      <c r="T90" s="35"/>
      <c r="U90" s="34" t="s">
        <v>605</v>
      </c>
      <c r="V90" s="34" t="s">
        <v>585</v>
      </c>
      <c r="W90" s="34" t="s">
        <v>606</v>
      </c>
      <c r="X90" s="34" t="s">
        <v>31</v>
      </c>
      <c r="Y90" s="34" t="s">
        <v>32</v>
      </c>
      <c r="Z90" s="34">
        <v>25.692721800000001</v>
      </c>
      <c r="AA90" s="34">
        <v>-80.307990399999994</v>
      </c>
      <c r="AD90" s="30">
        <f t="shared" si="1"/>
        <v>5</v>
      </c>
      <c r="AE90" s="30" t="str" cm="1">
        <f t="array" aca="1" ref="AE90" ca="1">CELL("type",H90)</f>
        <v>v</v>
      </c>
      <c r="AJ90" s="30" t="str" cm="1">
        <f t="array" aca="1" ref="AJ90" ca="1">CELL("type",K90)</f>
        <v>l</v>
      </c>
      <c r="AK90" s="30" t="str" cm="1">
        <f t="array" aca="1" ref="AK90" ca="1">CELL("type",L90)</f>
        <v>v</v>
      </c>
      <c r="AL90" s="30" t="str" cm="1">
        <f t="array" aca="1" ref="AL90" ca="1">CELL("type",M90)</f>
        <v>b</v>
      </c>
      <c r="AM90" s="30" t="str" cm="1">
        <f t="array" aca="1" ref="AM90" ca="1">CELL("type",M90)</f>
        <v>b</v>
      </c>
      <c r="AN90" s="30" t="str" cm="1">
        <f t="array" aca="1" ref="AN90" ca="1">CELL("type",N90)</f>
        <v>v</v>
      </c>
      <c r="AO90" s="30" t="str" cm="1">
        <f t="array" aca="1" ref="AO90" ca="1">CELL("type",O90)</f>
        <v>v</v>
      </c>
      <c r="AP90" s="30" t="str" cm="1">
        <f t="array" aca="1" ref="AP90" ca="1">CELL("type",P90)</f>
        <v>v</v>
      </c>
      <c r="AQ90" s="30" t="str">
        <v>8325 SW 72nd Ave Unit 313C</v>
      </c>
      <c r="AR90" s="30" t="str">
        <f>PROPER(Table2[[#This Row],[CITY]])</f>
        <v>Miami</v>
      </c>
      <c r="AS90" s="46">
        <f>Table2[[#This Row],[PRICE]]/Table2[[#This Row],[SQUARE FEET]]</f>
        <v>367.86060019361082</v>
      </c>
      <c r="AT90" s="30" t="b">
        <f>IF(AS90=Table2[[#This Row],[$/SQUARE FEET]], TRUE, FALSE)</f>
        <v>0</v>
      </c>
    </row>
    <row r="91" spans="1:46" x14ac:dyDescent="0.2">
      <c r="A91" s="38" t="s">
        <v>25</v>
      </c>
      <c r="B91" s="38" t="s">
        <v>261</v>
      </c>
      <c r="C91" s="38" t="s">
        <v>41</v>
      </c>
      <c r="D91" s="38" t="s">
        <v>607</v>
      </c>
      <c r="E91" s="38" t="s">
        <v>581</v>
      </c>
      <c r="F91" s="38" t="s">
        <v>582</v>
      </c>
      <c r="G91" s="38">
        <v>33127</v>
      </c>
      <c r="H91" s="40">
        <v>599999</v>
      </c>
      <c r="I91" s="38">
        <v>3</v>
      </c>
      <c r="J91" s="38">
        <v>2</v>
      </c>
      <c r="K91" s="38" t="s">
        <v>608</v>
      </c>
      <c r="L91" s="38">
        <v>1781</v>
      </c>
      <c r="M91" s="38">
        <v>5000</v>
      </c>
      <c r="N91" s="38">
        <v>1927</v>
      </c>
      <c r="O91" s="38">
        <v>60</v>
      </c>
      <c r="P91" s="38">
        <v>337</v>
      </c>
      <c r="Q91" s="38"/>
      <c r="R91" s="38" t="s">
        <v>29</v>
      </c>
      <c r="S91" s="39">
        <v>45577.5</v>
      </c>
      <c r="T91" s="39">
        <v>45577.625</v>
      </c>
      <c r="U91" s="38" t="s">
        <v>609</v>
      </c>
      <c r="V91" s="38" t="s">
        <v>585</v>
      </c>
      <c r="W91" s="38" t="s">
        <v>610</v>
      </c>
      <c r="X91" s="38" t="s">
        <v>31</v>
      </c>
      <c r="Y91" s="38" t="s">
        <v>32</v>
      </c>
      <c r="Z91" s="38">
        <v>25.8191673</v>
      </c>
      <c r="AA91" s="38">
        <v>-80.208854400000007</v>
      </c>
      <c r="AD91" s="30">
        <f t="shared" si="1"/>
        <v>5</v>
      </c>
      <c r="AE91" s="30" t="str" cm="1">
        <f t="array" aca="1" ref="AE91" ca="1">CELL("type",H91)</f>
        <v>v</v>
      </c>
      <c r="AJ91" s="30" t="str" cm="1">
        <f t="array" aca="1" ref="AJ91" ca="1">CELL("type",K91)</f>
        <v>l</v>
      </c>
      <c r="AK91" s="30" t="str" cm="1">
        <f t="array" aca="1" ref="AK91" ca="1">CELL("type",L91)</f>
        <v>v</v>
      </c>
      <c r="AL91" s="30" t="str" cm="1">
        <f t="array" aca="1" ref="AL91" ca="1">CELL("type",M91)</f>
        <v>v</v>
      </c>
      <c r="AM91" s="30" t="str" cm="1">
        <f t="array" aca="1" ref="AM91" ca="1">CELL("type",M91)</f>
        <v>v</v>
      </c>
      <c r="AN91" s="30" t="str" cm="1">
        <f t="array" aca="1" ref="AN91" ca="1">CELL("type",N91)</f>
        <v>v</v>
      </c>
      <c r="AO91" s="30" t="str" cm="1">
        <f t="array" aca="1" ref="AO91" ca="1">CELL("type",O91)</f>
        <v>v</v>
      </c>
      <c r="AP91" s="30" t="str" cm="1">
        <f t="array" aca="1" ref="AP91" ca="1">CELL("type",P91)</f>
        <v>v</v>
      </c>
      <c r="AQ91" s="30" t="str">
        <v>745 NW 47th Ter</v>
      </c>
      <c r="AR91" s="30" t="str">
        <f>PROPER(Table2[[#This Row],[CITY]])</f>
        <v>Miami</v>
      </c>
      <c r="AS91" s="46">
        <f>Table2[[#This Row],[PRICE]]/Table2[[#This Row],[SQUARE FEET]]</f>
        <v>336.88882650196518</v>
      </c>
      <c r="AT91" s="30" t="b">
        <f>IF(AS91=Table2[[#This Row],[$/SQUARE FEET]], TRUE, FALSE)</f>
        <v>0</v>
      </c>
    </row>
    <row r="92" spans="1:46" x14ac:dyDescent="0.2">
      <c r="A92" s="34" t="s">
        <v>25</v>
      </c>
      <c r="B92" s="34" t="s">
        <v>261</v>
      </c>
      <c r="C92" s="34" t="s">
        <v>33</v>
      </c>
      <c r="D92" s="34" t="s">
        <v>611</v>
      </c>
      <c r="E92" s="34" t="s">
        <v>581</v>
      </c>
      <c r="F92" s="34" t="s">
        <v>582</v>
      </c>
      <c r="G92" s="34">
        <v>33132</v>
      </c>
      <c r="H92" s="41">
        <v>799000</v>
      </c>
      <c r="I92" s="34">
        <v>2</v>
      </c>
      <c r="J92" s="34">
        <v>2</v>
      </c>
      <c r="K92" s="34" t="s">
        <v>612</v>
      </c>
      <c r="L92" s="34">
        <v>1332</v>
      </c>
      <c r="M92" s="34"/>
      <c r="N92" s="34">
        <v>2008</v>
      </c>
      <c r="O92" s="34">
        <v>62</v>
      </c>
      <c r="P92" s="34">
        <v>600</v>
      </c>
      <c r="Q92" s="34">
        <v>1300</v>
      </c>
      <c r="R92" s="34" t="s">
        <v>29</v>
      </c>
      <c r="S92" s="35"/>
      <c r="T92" s="35"/>
      <c r="U92" s="34" t="s">
        <v>613</v>
      </c>
      <c r="V92" s="34" t="s">
        <v>585</v>
      </c>
      <c r="W92" s="34" t="s">
        <v>614</v>
      </c>
      <c r="X92" s="34" t="s">
        <v>31</v>
      </c>
      <c r="Y92" s="34" t="s">
        <v>32</v>
      </c>
      <c r="Z92" s="34">
        <v>25.795042500000001</v>
      </c>
      <c r="AA92" s="34">
        <v>-80.187128799999996</v>
      </c>
      <c r="AD92" s="30">
        <f t="shared" si="1"/>
        <v>5</v>
      </c>
      <c r="AE92" s="30" t="str" cm="1">
        <f t="array" aca="1" ref="AE92" ca="1">CELL("type",H92)</f>
        <v>v</v>
      </c>
      <c r="AJ92" s="30" t="str" cm="1">
        <f t="array" aca="1" ref="AJ92" ca="1">CELL("type",K92)</f>
        <v>l</v>
      </c>
      <c r="AK92" s="30" t="str" cm="1">
        <f t="array" aca="1" ref="AK92" ca="1">CELL("type",L92)</f>
        <v>v</v>
      </c>
      <c r="AL92" s="30" t="str" cm="1">
        <f t="array" aca="1" ref="AL92" ca="1">CELL("type",M92)</f>
        <v>b</v>
      </c>
      <c r="AM92" s="30" t="str" cm="1">
        <f t="array" aca="1" ref="AM92" ca="1">CELL("type",M92)</f>
        <v>b</v>
      </c>
      <c r="AN92" s="30" t="str" cm="1">
        <f t="array" aca="1" ref="AN92" ca="1">CELL("type",N92)</f>
        <v>v</v>
      </c>
      <c r="AO92" s="30" t="str" cm="1">
        <f t="array" aca="1" ref="AO92" ca="1">CELL("type",O92)</f>
        <v>v</v>
      </c>
      <c r="AP92" s="30" t="str" cm="1">
        <f t="array" aca="1" ref="AP92" ca="1">CELL("type",P92)</f>
        <v>v</v>
      </c>
      <c r="AQ92" s="30" t="str">
        <v>1900 N Bayshore Dr #603</v>
      </c>
      <c r="AR92" s="30" t="str">
        <f>PROPER(Table2[[#This Row],[CITY]])</f>
        <v>Miami</v>
      </c>
      <c r="AS92" s="46">
        <f>Table2[[#This Row],[PRICE]]/Table2[[#This Row],[SQUARE FEET]]</f>
        <v>599.84984984984987</v>
      </c>
      <c r="AT92" s="30" t="b">
        <f>IF(AS92=Table2[[#This Row],[$/SQUARE FEET]], TRUE, FALSE)</f>
        <v>0</v>
      </c>
    </row>
    <row r="93" spans="1:46" x14ac:dyDescent="0.2">
      <c r="A93" s="38" t="s">
        <v>25</v>
      </c>
      <c r="B93" s="38" t="s">
        <v>261</v>
      </c>
      <c r="C93" s="38" t="s">
        <v>26</v>
      </c>
      <c r="D93" s="38" t="s">
        <v>615</v>
      </c>
      <c r="E93" s="38" t="s">
        <v>581</v>
      </c>
      <c r="F93" s="38" t="s">
        <v>582</v>
      </c>
      <c r="G93" s="38">
        <v>33133</v>
      </c>
      <c r="H93" s="40">
        <v>975000</v>
      </c>
      <c r="I93" s="38">
        <v>2</v>
      </c>
      <c r="J93" s="38">
        <v>2.5</v>
      </c>
      <c r="K93" s="38" t="s">
        <v>616</v>
      </c>
      <c r="L93" s="38">
        <v>1997</v>
      </c>
      <c r="M93" s="38"/>
      <c r="N93" s="38">
        <v>2005</v>
      </c>
      <c r="O93" s="38">
        <v>65</v>
      </c>
      <c r="P93" s="38">
        <v>488</v>
      </c>
      <c r="Q93" s="38">
        <v>568</v>
      </c>
      <c r="R93" s="38" t="s">
        <v>29</v>
      </c>
      <c r="S93" s="39"/>
      <c r="T93" s="39"/>
      <c r="U93" s="38" t="s">
        <v>617</v>
      </c>
      <c r="V93" s="38" t="s">
        <v>585</v>
      </c>
      <c r="W93" s="38" t="s">
        <v>618</v>
      </c>
      <c r="X93" s="38" t="s">
        <v>31</v>
      </c>
      <c r="Y93" s="38" t="s">
        <v>32</v>
      </c>
      <c r="Z93" s="38">
        <v>25.738089299999999</v>
      </c>
      <c r="AA93" s="38">
        <v>-80.239088199999998</v>
      </c>
      <c r="AD93" s="30">
        <f t="shared" si="1"/>
        <v>5</v>
      </c>
      <c r="AE93" s="30" t="str" cm="1">
        <f t="array" aca="1" ref="AE93" ca="1">CELL("type",H93)</f>
        <v>v</v>
      </c>
      <c r="AJ93" s="30" t="str" cm="1">
        <f t="array" aca="1" ref="AJ93" ca="1">CELL("type",K93)</f>
        <v>l</v>
      </c>
      <c r="AK93" s="30" t="str" cm="1">
        <f t="array" aca="1" ref="AK93" ca="1">CELL("type",L93)</f>
        <v>v</v>
      </c>
      <c r="AL93" s="30" t="str" cm="1">
        <f t="array" aca="1" ref="AL93" ca="1">CELL("type",M93)</f>
        <v>b</v>
      </c>
      <c r="AM93" s="30" t="str" cm="1">
        <f t="array" aca="1" ref="AM93" ca="1">CELL("type",M93)</f>
        <v>b</v>
      </c>
      <c r="AN93" s="30" t="str" cm="1">
        <f t="array" aca="1" ref="AN93" ca="1">CELL("type",N93)</f>
        <v>v</v>
      </c>
      <c r="AO93" s="30" t="str" cm="1">
        <f t="array" aca="1" ref="AO93" ca="1">CELL("type",O93)</f>
        <v>v</v>
      </c>
      <c r="AP93" s="30" t="str" cm="1">
        <f t="array" aca="1" ref="AP93" ca="1">CELL("type",P93)</f>
        <v>v</v>
      </c>
      <c r="AQ93" s="30" t="str">
        <v>2755 Coconut Ave #2755</v>
      </c>
      <c r="AR93" s="30" t="str">
        <f>PROPER(Table2[[#This Row],[CITY]])</f>
        <v>Miami</v>
      </c>
      <c r="AS93" s="46">
        <f>Table2[[#This Row],[PRICE]]/Table2[[#This Row],[SQUARE FEET]]</f>
        <v>488.23234852278415</v>
      </c>
      <c r="AT93" s="30" t="b">
        <f>IF(AS93=Table2[[#This Row],[$/SQUARE FEET]], TRUE, FALSE)</f>
        <v>0</v>
      </c>
    </row>
    <row r="94" spans="1:46" x14ac:dyDescent="0.2">
      <c r="A94" s="34" t="s">
        <v>25</v>
      </c>
      <c r="B94" s="34" t="s">
        <v>261</v>
      </c>
      <c r="C94" s="34" t="s">
        <v>33</v>
      </c>
      <c r="D94" s="34" t="s">
        <v>619</v>
      </c>
      <c r="E94" s="34" t="s">
        <v>581</v>
      </c>
      <c r="F94" s="34" t="s">
        <v>582</v>
      </c>
      <c r="G94" s="34">
        <v>33132</v>
      </c>
      <c r="H94" s="41">
        <v>320000</v>
      </c>
      <c r="I94" s="34">
        <v>1</v>
      </c>
      <c r="J94" s="34">
        <v>1.5</v>
      </c>
      <c r="K94" s="34" t="s">
        <v>620</v>
      </c>
      <c r="L94" s="34">
        <v>840</v>
      </c>
      <c r="M94" s="34"/>
      <c r="N94" s="34">
        <v>1980</v>
      </c>
      <c r="O94" s="34">
        <v>71</v>
      </c>
      <c r="P94" s="34">
        <v>381</v>
      </c>
      <c r="Q94" s="34">
        <v>1161</v>
      </c>
      <c r="R94" s="34" t="s">
        <v>29</v>
      </c>
      <c r="S94" s="35"/>
      <c r="T94" s="35"/>
      <c r="U94" s="34" t="s">
        <v>621</v>
      </c>
      <c r="V94" s="34" t="s">
        <v>585</v>
      </c>
      <c r="W94" s="34" t="s">
        <v>622</v>
      </c>
      <c r="X94" s="34" t="s">
        <v>31</v>
      </c>
      <c r="Y94" s="34" t="s">
        <v>32</v>
      </c>
      <c r="Z94" s="34">
        <v>25.7901247</v>
      </c>
      <c r="AA94" s="34">
        <v>-80.185687900000005</v>
      </c>
      <c r="AD94" s="30">
        <f t="shared" si="1"/>
        <v>5</v>
      </c>
      <c r="AE94" s="30" t="str" cm="1">
        <f t="array" aca="1" ref="AE94" ca="1">CELL("type",H94)</f>
        <v>v</v>
      </c>
      <c r="AJ94" s="30" t="str" cm="1">
        <f t="array" aca="1" ref="AJ94" ca="1">CELL("type",K94)</f>
        <v>l</v>
      </c>
      <c r="AK94" s="30" t="str" cm="1">
        <f t="array" aca="1" ref="AK94" ca="1">CELL("type",L94)</f>
        <v>v</v>
      </c>
      <c r="AL94" s="30" t="str" cm="1">
        <f t="array" aca="1" ref="AL94" ca="1">CELL("type",M94)</f>
        <v>b</v>
      </c>
      <c r="AM94" s="30" t="str" cm="1">
        <f t="array" aca="1" ref="AM94" ca="1">CELL("type",M94)</f>
        <v>b</v>
      </c>
      <c r="AN94" s="30" t="str" cm="1">
        <f t="array" aca="1" ref="AN94" ca="1">CELL("type",N94)</f>
        <v>v</v>
      </c>
      <c r="AO94" s="30" t="str" cm="1">
        <f t="array" aca="1" ref="AO94" ca="1">CELL("type",O94)</f>
        <v>v</v>
      </c>
      <c r="AP94" s="30" t="str" cm="1">
        <f t="array" aca="1" ref="AP94" ca="1">CELL("type",P94)</f>
        <v>v</v>
      </c>
      <c r="AQ94" s="30" t="str">
        <v>555 NE 15th St Unit 10J</v>
      </c>
      <c r="AR94" s="30" t="str">
        <f>PROPER(Table2[[#This Row],[CITY]])</f>
        <v>Miami</v>
      </c>
      <c r="AS94" s="46">
        <f>Table2[[#This Row],[PRICE]]/Table2[[#This Row],[SQUARE FEET]]</f>
        <v>380.95238095238096</v>
      </c>
      <c r="AT94" s="30" t="b">
        <f>IF(AS94=Table2[[#This Row],[$/SQUARE FEET]], TRUE, FALSE)</f>
        <v>0</v>
      </c>
    </row>
    <row r="95" spans="1:46" x14ac:dyDescent="0.2">
      <c r="A95" s="38" t="s">
        <v>25</v>
      </c>
      <c r="B95" s="38" t="s">
        <v>261</v>
      </c>
      <c r="C95" s="38" t="s">
        <v>41</v>
      </c>
      <c r="D95" s="38" t="s">
        <v>623</v>
      </c>
      <c r="E95" s="38" t="s">
        <v>581</v>
      </c>
      <c r="F95" s="38" t="s">
        <v>582</v>
      </c>
      <c r="G95" s="38">
        <v>33127</v>
      </c>
      <c r="H95" s="40">
        <v>565995</v>
      </c>
      <c r="I95" s="38">
        <v>2</v>
      </c>
      <c r="J95" s="38">
        <v>2</v>
      </c>
      <c r="K95" s="38" t="s">
        <v>624</v>
      </c>
      <c r="L95" s="38">
        <v>1362</v>
      </c>
      <c r="M95" s="38">
        <v>5400</v>
      </c>
      <c r="N95" s="38">
        <v>1954</v>
      </c>
      <c r="O95" s="38">
        <v>86</v>
      </c>
      <c r="P95" s="38">
        <v>416</v>
      </c>
      <c r="Q95" s="38"/>
      <c r="R95" s="38" t="s">
        <v>29</v>
      </c>
      <c r="S95" s="39"/>
      <c r="T95" s="39"/>
      <c r="U95" s="38" t="s">
        <v>625</v>
      </c>
      <c r="V95" s="38" t="s">
        <v>585</v>
      </c>
      <c r="W95" s="38" t="s">
        <v>626</v>
      </c>
      <c r="X95" s="38" t="s">
        <v>31</v>
      </c>
      <c r="Y95" s="38" t="s">
        <v>32</v>
      </c>
      <c r="Z95" s="38">
        <v>25.814281099999999</v>
      </c>
      <c r="AA95" s="38">
        <v>-80.208767100000003</v>
      </c>
      <c r="AD95" s="30">
        <f t="shared" si="1"/>
        <v>5</v>
      </c>
      <c r="AE95" s="30" t="str" cm="1">
        <f t="array" aca="1" ref="AE95" ca="1">CELL("type",H95)</f>
        <v>v</v>
      </c>
      <c r="AJ95" s="30" t="str" cm="1">
        <f t="array" aca="1" ref="AJ95" ca="1">CELL("type",K95)</f>
        <v>l</v>
      </c>
      <c r="AK95" s="30" t="str" cm="1">
        <f t="array" aca="1" ref="AK95" ca="1">CELL("type",L95)</f>
        <v>v</v>
      </c>
      <c r="AL95" s="30" t="str" cm="1">
        <f t="array" aca="1" ref="AL95" ca="1">CELL("type",M95)</f>
        <v>v</v>
      </c>
      <c r="AM95" s="30" t="str" cm="1">
        <f t="array" aca="1" ref="AM95" ca="1">CELL("type",M95)</f>
        <v>v</v>
      </c>
      <c r="AN95" s="30" t="str" cm="1">
        <f t="array" aca="1" ref="AN95" ca="1">CELL("type",N95)</f>
        <v>v</v>
      </c>
      <c r="AO95" s="30" t="str" cm="1">
        <f t="array" aca="1" ref="AO95" ca="1">CELL("type",O95)</f>
        <v>v</v>
      </c>
      <c r="AP95" s="30" t="str" cm="1">
        <f t="array" aca="1" ref="AP95" ca="1">CELL("type",P95)</f>
        <v>v</v>
      </c>
      <c r="AQ95" s="30" t="str">
        <v>740 NW 42nd St</v>
      </c>
      <c r="AR95" s="30" t="str">
        <f>PROPER(Table2[[#This Row],[CITY]])</f>
        <v>Miami</v>
      </c>
      <c r="AS95" s="46">
        <f>Table2[[#This Row],[PRICE]]/Table2[[#This Row],[SQUARE FEET]]</f>
        <v>415.5616740088106</v>
      </c>
      <c r="AT95" s="30" t="b">
        <f>IF(AS95=Table2[[#This Row],[$/SQUARE FEET]], TRUE, FALSE)</f>
        <v>0</v>
      </c>
    </row>
    <row r="96" spans="1:46" x14ac:dyDescent="0.2">
      <c r="A96" s="34" t="s">
        <v>25</v>
      </c>
      <c r="B96" s="34" t="s">
        <v>261</v>
      </c>
      <c r="C96" s="34" t="s">
        <v>41</v>
      </c>
      <c r="D96" s="34" t="s">
        <v>627</v>
      </c>
      <c r="E96" s="34" t="s">
        <v>581</v>
      </c>
      <c r="F96" s="34" t="s">
        <v>582</v>
      </c>
      <c r="G96" s="34">
        <v>33170</v>
      </c>
      <c r="H96" s="41">
        <v>1150000</v>
      </c>
      <c r="I96" s="34">
        <v>4</v>
      </c>
      <c r="J96" s="34">
        <v>3.5</v>
      </c>
      <c r="K96" s="34" t="s">
        <v>628</v>
      </c>
      <c r="L96" s="34">
        <v>2703</v>
      </c>
      <c r="M96" s="34">
        <v>15020</v>
      </c>
      <c r="N96" s="34">
        <v>2014</v>
      </c>
      <c r="O96" s="34">
        <v>94</v>
      </c>
      <c r="P96" s="34">
        <v>425</v>
      </c>
      <c r="Q96" s="34"/>
      <c r="R96" s="34" t="s">
        <v>29</v>
      </c>
      <c r="S96" s="35"/>
      <c r="T96" s="35"/>
      <c r="U96" s="34" t="s">
        <v>629</v>
      </c>
      <c r="V96" s="34" t="s">
        <v>585</v>
      </c>
      <c r="W96" s="34" t="s">
        <v>630</v>
      </c>
      <c r="X96" s="34" t="s">
        <v>31</v>
      </c>
      <c r="Y96" s="34" t="s">
        <v>32</v>
      </c>
      <c r="Z96" s="34">
        <v>25.561020200000002</v>
      </c>
      <c r="AA96" s="34">
        <v>-80.401427799999993</v>
      </c>
      <c r="AD96" s="30">
        <f t="shared" si="1"/>
        <v>5</v>
      </c>
      <c r="AE96" s="30" t="str" cm="1">
        <f t="array" aca="1" ref="AE96" ca="1">CELL("type",H96)</f>
        <v>v</v>
      </c>
      <c r="AJ96" s="30" t="str" cm="1">
        <f t="array" aca="1" ref="AJ96" ca="1">CELL("type",K96)</f>
        <v>l</v>
      </c>
      <c r="AK96" s="30" t="str" cm="1">
        <f t="array" aca="1" ref="AK96" ca="1">CELL("type",L96)</f>
        <v>v</v>
      </c>
      <c r="AL96" s="30" t="str" cm="1">
        <f t="array" aca="1" ref="AL96" ca="1">CELL("type",M96)</f>
        <v>v</v>
      </c>
      <c r="AM96" s="30" t="str" cm="1">
        <f t="array" aca="1" ref="AM96" ca="1">CELL("type",M96)</f>
        <v>v</v>
      </c>
      <c r="AN96" s="30" t="str" cm="1">
        <f t="array" aca="1" ref="AN96" ca="1">CELL("type",N96)</f>
        <v>v</v>
      </c>
      <c r="AO96" s="30" t="str" cm="1">
        <f t="array" aca="1" ref="AO96" ca="1">CELL("type",O96)</f>
        <v>v</v>
      </c>
      <c r="AP96" s="30" t="str" cm="1">
        <f t="array" aca="1" ref="AP96" ca="1">CELL("type",P96)</f>
        <v>v</v>
      </c>
      <c r="AQ96" s="30" t="str">
        <v>12922 SW 221st St</v>
      </c>
      <c r="AR96" s="30" t="str">
        <f>PROPER(Table2[[#This Row],[CITY]])</f>
        <v>Miami</v>
      </c>
      <c r="AS96" s="46">
        <f>Table2[[#This Row],[PRICE]]/Table2[[#This Row],[SQUARE FEET]]</f>
        <v>425.45320014798369</v>
      </c>
      <c r="AT96" s="30" t="b">
        <f>IF(AS96=Table2[[#This Row],[$/SQUARE FEET]], TRUE, FALSE)</f>
        <v>0</v>
      </c>
    </row>
    <row r="97" spans="1:46" x14ac:dyDescent="0.2">
      <c r="A97" s="38" t="s">
        <v>25</v>
      </c>
      <c r="B97" s="38" t="s">
        <v>261</v>
      </c>
      <c r="C97" s="38" t="s">
        <v>33</v>
      </c>
      <c r="D97" s="38" t="s">
        <v>631</v>
      </c>
      <c r="E97" s="38" t="s">
        <v>581</v>
      </c>
      <c r="F97" s="38" t="s">
        <v>582</v>
      </c>
      <c r="G97" s="38">
        <v>33176</v>
      </c>
      <c r="H97" s="40">
        <v>342000</v>
      </c>
      <c r="I97" s="38">
        <v>2</v>
      </c>
      <c r="J97" s="38">
        <v>2</v>
      </c>
      <c r="K97" s="38" t="s">
        <v>632</v>
      </c>
      <c r="L97" s="38">
        <v>1253</v>
      </c>
      <c r="M97" s="38"/>
      <c r="N97" s="38">
        <v>1974</v>
      </c>
      <c r="O97" s="38">
        <v>113</v>
      </c>
      <c r="P97" s="38">
        <v>273</v>
      </c>
      <c r="Q97" s="38">
        <v>644</v>
      </c>
      <c r="R97" s="38" t="s">
        <v>29</v>
      </c>
      <c r="S97" s="39"/>
      <c r="T97" s="39"/>
      <c r="U97" s="38" t="s">
        <v>633</v>
      </c>
      <c r="V97" s="38" t="s">
        <v>585</v>
      </c>
      <c r="W97" s="38" t="s">
        <v>634</v>
      </c>
      <c r="X97" s="38" t="s">
        <v>31</v>
      </c>
      <c r="Y97" s="38" t="s">
        <v>32</v>
      </c>
      <c r="Z97" s="38">
        <v>25.647562600000001</v>
      </c>
      <c r="AA97" s="38">
        <v>-80.345427000000001</v>
      </c>
      <c r="AD97" s="30">
        <f t="shared" si="1"/>
        <v>5</v>
      </c>
      <c r="AE97" s="30" t="str" cm="1">
        <f t="array" aca="1" ref="AE97" ca="1">CELL("type",H97)</f>
        <v>v</v>
      </c>
      <c r="AJ97" s="30" t="str" cm="1">
        <f t="array" aca="1" ref="AJ97" ca="1">CELL("type",K97)</f>
        <v>l</v>
      </c>
      <c r="AK97" s="30" t="str" cm="1">
        <f t="array" aca="1" ref="AK97" ca="1">CELL("type",L97)</f>
        <v>v</v>
      </c>
      <c r="AL97" s="30" t="str" cm="1">
        <f t="array" aca="1" ref="AL97" ca="1">CELL("type",M97)</f>
        <v>b</v>
      </c>
      <c r="AM97" s="30" t="str" cm="1">
        <f t="array" aca="1" ref="AM97" ca="1">CELL("type",M97)</f>
        <v>b</v>
      </c>
      <c r="AN97" s="30" t="str" cm="1">
        <f t="array" aca="1" ref="AN97" ca="1">CELL("type",N97)</f>
        <v>v</v>
      </c>
      <c r="AO97" s="30" t="str" cm="1">
        <f t="array" aca="1" ref="AO97" ca="1">CELL("type",O97)</f>
        <v>v</v>
      </c>
      <c r="AP97" s="30" t="str" cm="1">
        <f t="array" aca="1" ref="AP97" ca="1">CELL("type",P97)</f>
        <v>v</v>
      </c>
      <c r="AQ97" s="30" t="str">
        <v>13120 SW 92nd Ave Unit 416B</v>
      </c>
      <c r="AR97" s="30" t="str">
        <f>PROPER(Table2[[#This Row],[CITY]])</f>
        <v>Miami</v>
      </c>
      <c r="AS97" s="46">
        <f>Table2[[#This Row],[PRICE]]/Table2[[#This Row],[SQUARE FEET]]</f>
        <v>272.94493216280927</v>
      </c>
      <c r="AT97" s="30" t="b">
        <f>IF(AS97=Table2[[#This Row],[$/SQUARE FEET]], TRUE, FALSE)</f>
        <v>0</v>
      </c>
    </row>
    <row r="98" spans="1:46" x14ac:dyDescent="0.2">
      <c r="A98" s="34" t="s">
        <v>25</v>
      </c>
      <c r="B98" s="34" t="s">
        <v>261</v>
      </c>
      <c r="C98" s="34" t="s">
        <v>33</v>
      </c>
      <c r="D98" s="34" t="s">
        <v>635</v>
      </c>
      <c r="E98" s="34" t="s">
        <v>581</v>
      </c>
      <c r="F98" s="34" t="s">
        <v>582</v>
      </c>
      <c r="G98" s="34">
        <v>33129</v>
      </c>
      <c r="H98" s="41">
        <v>600000</v>
      </c>
      <c r="I98" s="34">
        <v>1</v>
      </c>
      <c r="J98" s="34">
        <v>1</v>
      </c>
      <c r="K98" s="34" t="s">
        <v>636</v>
      </c>
      <c r="L98" s="34">
        <v>717</v>
      </c>
      <c r="M98" s="34"/>
      <c r="N98" s="34">
        <v>1982</v>
      </c>
      <c r="O98" s="34">
        <v>181</v>
      </c>
      <c r="P98" s="34">
        <v>837</v>
      </c>
      <c r="Q98" s="34">
        <v>907</v>
      </c>
      <c r="R98" s="34" t="s">
        <v>29</v>
      </c>
      <c r="S98" s="35"/>
      <c r="T98" s="35"/>
      <c r="U98" s="34" t="s">
        <v>637</v>
      </c>
      <c r="V98" s="34" t="s">
        <v>585</v>
      </c>
      <c r="W98" s="34" t="s">
        <v>638</v>
      </c>
      <c r="X98" s="34" t="s">
        <v>31</v>
      </c>
      <c r="Y98" s="34" t="s">
        <v>32</v>
      </c>
      <c r="Z98" s="34">
        <v>25.7564058</v>
      </c>
      <c r="AA98" s="34">
        <v>-80.193329500000004</v>
      </c>
      <c r="AD98" s="30">
        <f t="shared" si="1"/>
        <v>5</v>
      </c>
      <c r="AE98" s="30" t="str" cm="1">
        <f t="array" aca="1" ref="AE98" ca="1">CELL("type",H98)</f>
        <v>v</v>
      </c>
      <c r="AJ98" s="30" t="str" cm="1">
        <f t="array" aca="1" ref="AJ98" ca="1">CELL("type",K98)</f>
        <v>l</v>
      </c>
      <c r="AK98" s="30" t="str" cm="1">
        <f t="array" aca="1" ref="AK98" ca="1">CELL("type",L98)</f>
        <v>v</v>
      </c>
      <c r="AL98" s="30" t="str" cm="1">
        <f t="array" aca="1" ref="AL98" ca="1">CELL("type",M98)</f>
        <v>b</v>
      </c>
      <c r="AM98" s="30" t="str" cm="1">
        <f t="array" aca="1" ref="AM98" ca="1">CELL("type",M98)</f>
        <v>b</v>
      </c>
      <c r="AN98" s="30" t="str" cm="1">
        <f t="array" aca="1" ref="AN98" ca="1">CELL("type",N98)</f>
        <v>v</v>
      </c>
      <c r="AO98" s="30" t="str" cm="1">
        <f t="array" aca="1" ref="AO98" ca="1">CELL("type",O98)</f>
        <v>v</v>
      </c>
      <c r="AP98" s="30" t="str" cm="1">
        <f t="array" aca="1" ref="AP98" ca="1">CELL("type",P98)</f>
        <v>v</v>
      </c>
      <c r="AQ98" s="30" t="str">
        <v>1581 Brickell Ave #508</v>
      </c>
      <c r="AR98" s="30" t="str">
        <f>PROPER(Table2[[#This Row],[CITY]])</f>
        <v>Miami</v>
      </c>
      <c r="AS98" s="46">
        <f>Table2[[#This Row],[PRICE]]/Table2[[#This Row],[SQUARE FEET]]</f>
        <v>836.82008368200832</v>
      </c>
      <c r="AT98" s="30" t="b">
        <f>IF(AS98=Table2[[#This Row],[$/SQUARE FEET]], TRUE, FALSE)</f>
        <v>0</v>
      </c>
    </row>
    <row r="99" spans="1:46" x14ac:dyDescent="0.2">
      <c r="A99" s="38" t="s">
        <v>25</v>
      </c>
      <c r="B99" s="38" t="s">
        <v>261</v>
      </c>
      <c r="C99" s="38" t="s">
        <v>33</v>
      </c>
      <c r="D99" s="38" t="s">
        <v>639</v>
      </c>
      <c r="E99" s="38" t="s">
        <v>581</v>
      </c>
      <c r="F99" s="38" t="s">
        <v>582</v>
      </c>
      <c r="G99" s="38">
        <v>33179</v>
      </c>
      <c r="H99" s="40">
        <v>249000</v>
      </c>
      <c r="I99" s="38">
        <v>2</v>
      </c>
      <c r="J99" s="38">
        <v>2</v>
      </c>
      <c r="K99" s="38" t="s">
        <v>640</v>
      </c>
      <c r="L99" s="38">
        <v>1674</v>
      </c>
      <c r="M99" s="38"/>
      <c r="N99" s="38">
        <v>1968</v>
      </c>
      <c r="O99" s="38">
        <v>192</v>
      </c>
      <c r="P99" s="38">
        <v>149</v>
      </c>
      <c r="Q99" s="38">
        <v>1100</v>
      </c>
      <c r="R99" s="38" t="s">
        <v>29</v>
      </c>
      <c r="S99" s="39"/>
      <c r="T99" s="39"/>
      <c r="U99" s="38" t="s">
        <v>641</v>
      </c>
      <c r="V99" s="38" t="s">
        <v>642</v>
      </c>
      <c r="W99" s="38" t="s">
        <v>643</v>
      </c>
      <c r="X99" s="38" t="s">
        <v>31</v>
      </c>
      <c r="Y99" s="38" t="s">
        <v>32</v>
      </c>
      <c r="Z99" s="38">
        <v>25.949477300000002</v>
      </c>
      <c r="AA99" s="38">
        <v>-80.168975700000004</v>
      </c>
      <c r="AD99" s="30">
        <f t="shared" si="1"/>
        <v>5</v>
      </c>
      <c r="AE99" s="30" t="str" cm="1">
        <f t="array" aca="1" ref="AE99" ca="1">CELL("type",H99)</f>
        <v>v</v>
      </c>
      <c r="AJ99" s="30" t="str" cm="1">
        <f t="array" aca="1" ref="AJ99" ca="1">CELL("type",K99)</f>
        <v>l</v>
      </c>
      <c r="AK99" s="30" t="str" cm="1">
        <f t="array" aca="1" ref="AK99" ca="1">CELL("type",L99)</f>
        <v>v</v>
      </c>
      <c r="AL99" s="30" t="str" cm="1">
        <f t="array" aca="1" ref="AL99" ca="1">CELL("type",M99)</f>
        <v>b</v>
      </c>
      <c r="AM99" s="30" t="str" cm="1">
        <f t="array" aca="1" ref="AM99" ca="1">CELL("type",M99)</f>
        <v>b</v>
      </c>
      <c r="AN99" s="30" t="str" cm="1">
        <f t="array" aca="1" ref="AN99" ca="1">CELL("type",N99)</f>
        <v>v</v>
      </c>
      <c r="AO99" s="30" t="str" cm="1">
        <f t="array" aca="1" ref="AO99" ca="1">CELL("type",O99)</f>
        <v>v</v>
      </c>
      <c r="AP99" s="30" t="str" cm="1">
        <f t="array" aca="1" ref="AP99" ca="1">CELL("type",P99)</f>
        <v>v</v>
      </c>
      <c r="AQ99" s="30" t="str">
        <v>1680 NE 191st St Unit 102-2</v>
      </c>
      <c r="AR99" s="30" t="str">
        <f>PROPER(Table2[[#This Row],[CITY]])</f>
        <v>Miami</v>
      </c>
      <c r="AS99" s="46">
        <f>Table2[[#This Row],[PRICE]]/Table2[[#This Row],[SQUARE FEET]]</f>
        <v>148.74551971326164</v>
      </c>
      <c r="AT99" s="30" t="b">
        <f>IF(AS99=Table2[[#This Row],[$/SQUARE FEET]], TRUE, FALSE)</f>
        <v>0</v>
      </c>
    </row>
    <row r="100" spans="1:46" x14ac:dyDescent="0.2">
      <c r="A100" s="34" t="s">
        <v>25</v>
      </c>
      <c r="B100" s="34" t="s">
        <v>261</v>
      </c>
      <c r="C100" s="34" t="s">
        <v>33</v>
      </c>
      <c r="D100" s="34" t="s">
        <v>644</v>
      </c>
      <c r="E100" s="34" t="s">
        <v>581</v>
      </c>
      <c r="F100" s="34" t="s">
        <v>582</v>
      </c>
      <c r="G100" s="34">
        <v>33172</v>
      </c>
      <c r="H100" s="41">
        <v>299000</v>
      </c>
      <c r="I100" s="34">
        <v>2</v>
      </c>
      <c r="J100" s="34">
        <v>2</v>
      </c>
      <c r="K100" s="34" t="s">
        <v>645</v>
      </c>
      <c r="L100" s="34">
        <v>1227</v>
      </c>
      <c r="M100" s="34"/>
      <c r="N100" s="34">
        <v>1982</v>
      </c>
      <c r="O100" s="34">
        <v>484</v>
      </c>
      <c r="P100" s="34">
        <v>244</v>
      </c>
      <c r="Q100" s="34">
        <v>433</v>
      </c>
      <c r="R100" s="34" t="s">
        <v>29</v>
      </c>
      <c r="S100" s="35"/>
      <c r="T100" s="35"/>
      <c r="U100" s="34" t="s">
        <v>646</v>
      </c>
      <c r="V100" s="34" t="s">
        <v>585</v>
      </c>
      <c r="W100" s="34" t="s">
        <v>647</v>
      </c>
      <c r="X100" s="34" t="s">
        <v>31</v>
      </c>
      <c r="Y100" s="34" t="s">
        <v>32</v>
      </c>
      <c r="Z100" s="34">
        <v>25.7722497</v>
      </c>
      <c r="AA100" s="34">
        <v>-80.352064299999995</v>
      </c>
      <c r="AD100" s="30">
        <f t="shared" si="1"/>
        <v>5</v>
      </c>
      <c r="AE100" s="30" t="str" cm="1">
        <f t="array" aca="1" ref="AE100" ca="1">CELL("type",H100)</f>
        <v>v</v>
      </c>
      <c r="AJ100" s="30" t="str" cm="1">
        <f t="array" aca="1" ref="AJ100" ca="1">CELL("type",K100)</f>
        <v>l</v>
      </c>
      <c r="AK100" s="30" t="str" cm="1">
        <f t="array" aca="1" ref="AK100" ca="1">CELL("type",L100)</f>
        <v>v</v>
      </c>
      <c r="AL100" s="30" t="str" cm="1">
        <f t="array" aca="1" ref="AL100" ca="1">CELL("type",M100)</f>
        <v>b</v>
      </c>
      <c r="AM100" s="30" t="str" cm="1">
        <f t="array" aca="1" ref="AM100" ca="1">CELL("type",M100)</f>
        <v>b</v>
      </c>
      <c r="AN100" s="30" t="str" cm="1">
        <f t="array" aca="1" ref="AN100" ca="1">CELL("type",N100)</f>
        <v>v</v>
      </c>
      <c r="AO100" s="30" t="str" cm="1">
        <f t="array" aca="1" ref="AO100" ca="1">CELL("type",O100)</f>
        <v>v</v>
      </c>
      <c r="AP100" s="30" t="str" cm="1">
        <f t="array" aca="1" ref="AP100" ca="1">CELL("type",P100)</f>
        <v>v</v>
      </c>
      <c r="AQ100" s="30" t="str">
        <v>9688 Fontainebleau Blvd #208</v>
      </c>
      <c r="AR100" s="30" t="str">
        <f>PROPER(Table2[[#This Row],[CITY]])</f>
        <v>Miami</v>
      </c>
      <c r="AS100" s="46">
        <f>Table2[[#This Row],[PRICE]]/Table2[[#This Row],[SQUARE FEET]]</f>
        <v>243.68378158109209</v>
      </c>
      <c r="AT100" s="30" t="b">
        <f>IF(AS100=Table2[[#This Row],[$/SQUARE FEET]], TRUE, FALSE)</f>
        <v>0</v>
      </c>
    </row>
    <row r="101" spans="1:46" x14ac:dyDescent="0.2">
      <c r="A101" s="38" t="s">
        <v>25</v>
      </c>
      <c r="B101" s="38" t="s">
        <v>261</v>
      </c>
      <c r="C101" s="38" t="s">
        <v>33</v>
      </c>
      <c r="D101" s="38" t="s">
        <v>648</v>
      </c>
      <c r="E101" s="38" t="s">
        <v>581</v>
      </c>
      <c r="F101" s="38" t="s">
        <v>582</v>
      </c>
      <c r="G101" s="38">
        <v>33127</v>
      </c>
      <c r="H101" s="40">
        <v>850000</v>
      </c>
      <c r="I101" s="38">
        <v>0</v>
      </c>
      <c r="J101" s="38">
        <v>1</v>
      </c>
      <c r="K101" s="38" t="s">
        <v>649</v>
      </c>
      <c r="L101" s="38">
        <v>1463</v>
      </c>
      <c r="M101" s="38"/>
      <c r="N101" s="38">
        <v>2005</v>
      </c>
      <c r="O101" s="38">
        <v>1</v>
      </c>
      <c r="P101" s="38">
        <v>581</v>
      </c>
      <c r="Q101" s="38">
        <v>625</v>
      </c>
      <c r="R101" s="38" t="s">
        <v>29</v>
      </c>
      <c r="S101" s="39"/>
      <c r="T101" s="39"/>
      <c r="U101" s="38" t="s">
        <v>650</v>
      </c>
      <c r="V101" s="38" t="s">
        <v>585</v>
      </c>
      <c r="W101" s="38" t="s">
        <v>651</v>
      </c>
      <c r="X101" s="38" t="s">
        <v>31</v>
      </c>
      <c r="Y101" s="38" t="s">
        <v>32</v>
      </c>
      <c r="Z101" s="38">
        <v>25.799296900000002</v>
      </c>
      <c r="AA101" s="38">
        <v>-80.199852100000001</v>
      </c>
      <c r="AD101" s="30">
        <f t="shared" si="1"/>
        <v>5</v>
      </c>
      <c r="AE101" s="30" t="str" cm="1">
        <f t="array" aca="1" ref="AE101" ca="1">CELL("type",H101)</f>
        <v>v</v>
      </c>
      <c r="AJ101" s="30" t="str" cm="1">
        <f t="array" aca="1" ref="AJ101" ca="1">CELL("type",K101)</f>
        <v>l</v>
      </c>
      <c r="AK101" s="30" t="str" cm="1">
        <f t="array" aca="1" ref="AK101" ca="1">CELL("type",L101)</f>
        <v>v</v>
      </c>
      <c r="AL101" s="30" t="str" cm="1">
        <f t="array" aca="1" ref="AL101" ca="1">CELL("type",M101)</f>
        <v>b</v>
      </c>
      <c r="AM101" s="30" t="str" cm="1">
        <f t="array" aca="1" ref="AM101" ca="1">CELL("type",M101)</f>
        <v>b</v>
      </c>
      <c r="AN101" s="30" t="str" cm="1">
        <f t="array" aca="1" ref="AN101" ca="1">CELL("type",N101)</f>
        <v>v</v>
      </c>
      <c r="AO101" s="30" t="str" cm="1">
        <f t="array" aca="1" ref="AO101" ca="1">CELL("type",O101)</f>
        <v>v</v>
      </c>
      <c r="AP101" s="30" t="str" cm="1">
        <f t="array" aca="1" ref="AP101" ca="1">CELL("type",P101)</f>
        <v>v</v>
      </c>
      <c r="AQ101" s="30" t="str">
        <v>250 NW 23rd St #212</v>
      </c>
      <c r="AR101" s="30" t="str">
        <f>PROPER(Table2[[#This Row],[CITY]])</f>
        <v>Miami</v>
      </c>
      <c r="AS101" s="46">
        <f>Table2[[#This Row],[PRICE]]/Table2[[#This Row],[SQUARE FEET]]</f>
        <v>580.997949419002</v>
      </c>
      <c r="AT101" s="30" t="b">
        <f>IF(AS101=Table2[[#This Row],[$/SQUARE FEET]], TRUE, FALSE)</f>
        <v>0</v>
      </c>
    </row>
    <row r="102" spans="1:46" x14ac:dyDescent="0.2">
      <c r="A102" s="34" t="s">
        <v>25</v>
      </c>
      <c r="B102" s="34" t="s">
        <v>261</v>
      </c>
      <c r="C102" s="34" t="s">
        <v>41</v>
      </c>
      <c r="D102" s="34" t="s">
        <v>652</v>
      </c>
      <c r="E102" s="34" t="s">
        <v>581</v>
      </c>
      <c r="F102" s="34" t="s">
        <v>582</v>
      </c>
      <c r="G102" s="34">
        <v>33173</v>
      </c>
      <c r="H102" s="41">
        <v>720000</v>
      </c>
      <c r="I102" s="34">
        <v>4</v>
      </c>
      <c r="J102" s="34">
        <v>3</v>
      </c>
      <c r="K102" s="34" t="s">
        <v>653</v>
      </c>
      <c r="L102" s="34">
        <v>2012</v>
      </c>
      <c r="M102" s="34">
        <v>4311</v>
      </c>
      <c r="N102" s="34">
        <v>1991</v>
      </c>
      <c r="O102" s="34">
        <v>1</v>
      </c>
      <c r="P102" s="34">
        <v>358</v>
      </c>
      <c r="Q102" s="34">
        <v>122</v>
      </c>
      <c r="R102" s="34" t="s">
        <v>29</v>
      </c>
      <c r="S102" s="35"/>
      <c r="T102" s="35"/>
      <c r="U102" s="34" t="s">
        <v>654</v>
      </c>
      <c r="V102" s="34" t="s">
        <v>585</v>
      </c>
      <c r="W102" s="34" t="s">
        <v>655</v>
      </c>
      <c r="X102" s="34" t="s">
        <v>31</v>
      </c>
      <c r="Y102" s="34" t="s">
        <v>32</v>
      </c>
      <c r="Z102" s="34">
        <v>25.699606599999999</v>
      </c>
      <c r="AA102" s="34">
        <v>-80.3793699</v>
      </c>
      <c r="AD102" s="30">
        <f t="shared" si="1"/>
        <v>5</v>
      </c>
      <c r="AE102" s="30" t="str" cm="1">
        <f t="array" aca="1" ref="AE102" ca="1">CELL("type",H102)</f>
        <v>v</v>
      </c>
      <c r="AJ102" s="30" t="str" cm="1">
        <f t="array" aca="1" ref="AJ102" ca="1">CELL("type",K102)</f>
        <v>l</v>
      </c>
      <c r="AK102" s="30" t="str" cm="1">
        <f t="array" aca="1" ref="AK102" ca="1">CELL("type",L102)</f>
        <v>v</v>
      </c>
      <c r="AL102" s="30" t="str" cm="1">
        <f t="array" aca="1" ref="AL102" ca="1">CELL("type",M102)</f>
        <v>v</v>
      </c>
      <c r="AM102" s="30" t="str" cm="1">
        <f t="array" aca="1" ref="AM102" ca="1">CELL("type",M102)</f>
        <v>v</v>
      </c>
      <c r="AN102" s="30" t="str" cm="1">
        <f t="array" aca="1" ref="AN102" ca="1">CELL("type",N102)</f>
        <v>v</v>
      </c>
      <c r="AO102" s="30" t="str" cm="1">
        <f t="array" aca="1" ref="AO102" ca="1">CELL("type",O102)</f>
        <v>v</v>
      </c>
      <c r="AP102" s="30" t="str" cm="1">
        <f t="array" aca="1" ref="AP102" ca="1">CELL("type",P102)</f>
        <v>v</v>
      </c>
      <c r="AQ102" s="30" t="str">
        <v>11484 SW 73rd St</v>
      </c>
      <c r="AR102" s="30" t="str">
        <f>PROPER(Table2[[#This Row],[CITY]])</f>
        <v>Miami</v>
      </c>
      <c r="AS102" s="46">
        <f>Table2[[#This Row],[PRICE]]/Table2[[#This Row],[SQUARE FEET]]</f>
        <v>357.85288270377731</v>
      </c>
      <c r="AT102" s="30" t="b">
        <f>IF(AS102=Table2[[#This Row],[$/SQUARE FEET]], TRUE, FALSE)</f>
        <v>0</v>
      </c>
    </row>
    <row r="103" spans="1:46" x14ac:dyDescent="0.2">
      <c r="A103" s="38" t="s">
        <v>25</v>
      </c>
      <c r="B103" s="38" t="s">
        <v>261</v>
      </c>
      <c r="C103" s="38" t="s">
        <v>33</v>
      </c>
      <c r="D103" s="38" t="s">
        <v>656</v>
      </c>
      <c r="E103" s="38" t="s">
        <v>581</v>
      </c>
      <c r="F103" s="38" t="s">
        <v>582</v>
      </c>
      <c r="G103" s="38">
        <v>33131</v>
      </c>
      <c r="H103" s="40">
        <v>1390000</v>
      </c>
      <c r="I103" s="38">
        <v>3</v>
      </c>
      <c r="J103" s="38">
        <v>3</v>
      </c>
      <c r="K103" s="38" t="s">
        <v>657</v>
      </c>
      <c r="L103" s="38">
        <v>1778</v>
      </c>
      <c r="M103" s="38"/>
      <c r="N103" s="38">
        <v>2017</v>
      </c>
      <c r="O103" s="38">
        <v>1</v>
      </c>
      <c r="P103" s="38">
        <v>782</v>
      </c>
      <c r="Q103" s="38">
        <v>2300</v>
      </c>
      <c r="R103" s="38" t="s">
        <v>29</v>
      </c>
      <c r="S103" s="39"/>
      <c r="T103" s="39"/>
      <c r="U103" s="38" t="s">
        <v>658</v>
      </c>
      <c r="V103" s="38" t="s">
        <v>585</v>
      </c>
      <c r="W103" s="38" t="s">
        <v>659</v>
      </c>
      <c r="X103" s="38" t="s">
        <v>31</v>
      </c>
      <c r="Y103" s="38" t="s">
        <v>32</v>
      </c>
      <c r="Z103" s="38">
        <v>25.764203200000001</v>
      </c>
      <c r="AA103" s="38">
        <v>-80.192180500000006</v>
      </c>
      <c r="AD103" s="30">
        <f t="shared" si="1"/>
        <v>5</v>
      </c>
      <c r="AE103" s="30" t="str" cm="1">
        <f t="array" aca="1" ref="AE103" ca="1">CELL("type",H103)</f>
        <v>v</v>
      </c>
      <c r="AJ103" s="30" t="str" cm="1">
        <f t="array" aca="1" ref="AJ103" ca="1">CELL("type",K103)</f>
        <v>l</v>
      </c>
      <c r="AK103" s="30" t="str" cm="1">
        <f t="array" aca="1" ref="AK103" ca="1">CELL("type",L103)</f>
        <v>v</v>
      </c>
      <c r="AL103" s="30" t="str" cm="1">
        <f t="array" aca="1" ref="AL103" ca="1">CELL("type",M103)</f>
        <v>b</v>
      </c>
      <c r="AM103" s="30" t="str" cm="1">
        <f t="array" aca="1" ref="AM103" ca="1">CELL("type",M103)</f>
        <v>b</v>
      </c>
      <c r="AN103" s="30" t="str" cm="1">
        <f t="array" aca="1" ref="AN103" ca="1">CELL("type",N103)</f>
        <v>v</v>
      </c>
      <c r="AO103" s="30" t="str" cm="1">
        <f t="array" aca="1" ref="AO103" ca="1">CELL("type",O103)</f>
        <v>v</v>
      </c>
      <c r="AP103" s="30" t="str" cm="1">
        <f t="array" aca="1" ref="AP103" ca="1">CELL("type",P103)</f>
        <v>v</v>
      </c>
      <c r="AQ103" s="30" t="str">
        <v>1010 Brickell Ave #1405</v>
      </c>
      <c r="AR103" s="30" t="str">
        <f>PROPER(Table2[[#This Row],[CITY]])</f>
        <v>Miami</v>
      </c>
      <c r="AS103" s="46">
        <f>Table2[[#This Row],[PRICE]]/Table2[[#This Row],[SQUARE FEET]]</f>
        <v>781.77727784027002</v>
      </c>
      <c r="AT103" s="30" t="b">
        <f>IF(AS103=Table2[[#This Row],[$/SQUARE FEET]], TRUE, FALSE)</f>
        <v>0</v>
      </c>
    </row>
    <row r="104" spans="1:46" x14ac:dyDescent="0.2">
      <c r="A104" s="34" t="s">
        <v>25</v>
      </c>
      <c r="B104" s="34" t="s">
        <v>261</v>
      </c>
      <c r="C104" s="34" t="s">
        <v>41</v>
      </c>
      <c r="D104" s="34" t="s">
        <v>660</v>
      </c>
      <c r="E104" s="34" t="s">
        <v>581</v>
      </c>
      <c r="F104" s="34" t="s">
        <v>582</v>
      </c>
      <c r="G104" s="34">
        <v>33176</v>
      </c>
      <c r="H104" s="41">
        <v>997000</v>
      </c>
      <c r="I104" s="34">
        <v>3</v>
      </c>
      <c r="J104" s="34">
        <v>2</v>
      </c>
      <c r="K104" s="34" t="s">
        <v>661</v>
      </c>
      <c r="L104" s="34">
        <v>1665</v>
      </c>
      <c r="M104" s="34">
        <v>11975</v>
      </c>
      <c r="N104" s="34">
        <v>1966</v>
      </c>
      <c r="O104" s="34">
        <v>1</v>
      </c>
      <c r="P104" s="34">
        <v>599</v>
      </c>
      <c r="Q104" s="34"/>
      <c r="R104" s="34" t="s">
        <v>29</v>
      </c>
      <c r="S104" s="35"/>
      <c r="T104" s="35"/>
      <c r="U104" s="34" t="s">
        <v>662</v>
      </c>
      <c r="V104" s="34" t="s">
        <v>585</v>
      </c>
      <c r="W104" s="34" t="s">
        <v>663</v>
      </c>
      <c r="X104" s="34" t="s">
        <v>31</v>
      </c>
      <c r="Y104" s="34" t="s">
        <v>32</v>
      </c>
      <c r="Z104" s="34">
        <v>25.6793221</v>
      </c>
      <c r="AA104" s="34">
        <v>-80.364868599999994</v>
      </c>
      <c r="AD104" s="30">
        <f t="shared" si="1"/>
        <v>5</v>
      </c>
      <c r="AE104" s="30" t="str" cm="1">
        <f t="array" aca="1" ref="AE104" ca="1">CELL("type",H104)</f>
        <v>v</v>
      </c>
      <c r="AJ104" s="30" t="str" cm="1">
        <f t="array" aca="1" ref="AJ104" ca="1">CELL("type",K104)</f>
        <v>l</v>
      </c>
      <c r="AK104" s="30" t="str" cm="1">
        <f t="array" aca="1" ref="AK104" ca="1">CELL("type",L104)</f>
        <v>v</v>
      </c>
      <c r="AL104" s="30" t="str" cm="1">
        <f t="array" aca="1" ref="AL104" ca="1">CELL("type",M104)</f>
        <v>v</v>
      </c>
      <c r="AM104" s="30" t="str" cm="1">
        <f t="array" aca="1" ref="AM104" ca="1">CELL("type",M104)</f>
        <v>v</v>
      </c>
      <c r="AN104" s="30" t="str" cm="1">
        <f t="array" aca="1" ref="AN104" ca="1">CELL("type",N104)</f>
        <v>v</v>
      </c>
      <c r="AO104" s="30" t="str" cm="1">
        <f t="array" aca="1" ref="AO104" ca="1">CELL("type",O104)</f>
        <v>v</v>
      </c>
      <c r="AP104" s="30" t="str" cm="1">
        <f t="array" aca="1" ref="AP104" ca="1">CELL("type",P104)</f>
        <v>v</v>
      </c>
      <c r="AQ104" s="30" t="str">
        <v>9780 SW 103 Ave Rd</v>
      </c>
      <c r="AR104" s="30" t="str">
        <f>PROPER(Table2[[#This Row],[CITY]])</f>
        <v>Miami</v>
      </c>
      <c r="AS104" s="46">
        <f>Table2[[#This Row],[PRICE]]/Table2[[#This Row],[SQUARE FEET]]</f>
        <v>598.79879879879877</v>
      </c>
      <c r="AT104" s="30" t="b">
        <f>IF(AS104=Table2[[#This Row],[$/SQUARE FEET]], TRUE, FALSE)</f>
        <v>0</v>
      </c>
    </row>
    <row r="105" spans="1:46" x14ac:dyDescent="0.2">
      <c r="A105" s="38" t="s">
        <v>25</v>
      </c>
      <c r="B105" s="38" t="s">
        <v>261</v>
      </c>
      <c r="C105" s="38" t="s">
        <v>33</v>
      </c>
      <c r="D105" s="38" t="s">
        <v>664</v>
      </c>
      <c r="E105" s="38" t="s">
        <v>581</v>
      </c>
      <c r="F105" s="38" t="s">
        <v>582</v>
      </c>
      <c r="G105" s="38">
        <v>33132</v>
      </c>
      <c r="H105" s="40">
        <v>630000</v>
      </c>
      <c r="I105" s="38">
        <v>1</v>
      </c>
      <c r="J105" s="38">
        <v>1.5</v>
      </c>
      <c r="K105" s="38" t="s">
        <v>665</v>
      </c>
      <c r="L105" s="38">
        <v>845</v>
      </c>
      <c r="M105" s="38"/>
      <c r="N105" s="38">
        <v>2008</v>
      </c>
      <c r="O105" s="38">
        <v>1</v>
      </c>
      <c r="P105" s="38">
        <v>746</v>
      </c>
      <c r="Q105" s="38">
        <v>771</v>
      </c>
      <c r="R105" s="38" t="s">
        <v>29</v>
      </c>
      <c r="S105" s="39"/>
      <c r="T105" s="39"/>
      <c r="U105" s="38" t="s">
        <v>666</v>
      </c>
      <c r="V105" s="38" t="s">
        <v>585</v>
      </c>
      <c r="W105" s="38" t="s">
        <v>667</v>
      </c>
      <c r="X105" s="38" t="s">
        <v>31</v>
      </c>
      <c r="Y105" s="38" t="s">
        <v>32</v>
      </c>
      <c r="Z105" s="38">
        <v>25.7825487</v>
      </c>
      <c r="AA105" s="38">
        <v>-80.189867599999999</v>
      </c>
      <c r="AD105" s="30">
        <f t="shared" si="1"/>
        <v>5</v>
      </c>
      <c r="AE105" s="30" t="str" cm="1">
        <f t="array" aca="1" ref="AE105" ca="1">CELL("type",H105)</f>
        <v>v</v>
      </c>
      <c r="AJ105" s="30" t="str" cm="1">
        <f t="array" aca="1" ref="AJ105" ca="1">CELL("type",K105)</f>
        <v>l</v>
      </c>
      <c r="AK105" s="30" t="str" cm="1">
        <f t="array" aca="1" ref="AK105" ca="1">CELL("type",L105)</f>
        <v>v</v>
      </c>
      <c r="AL105" s="30" t="str" cm="1">
        <f t="array" aca="1" ref="AL105" ca="1">CELL("type",M105)</f>
        <v>b</v>
      </c>
      <c r="AM105" s="30" t="str" cm="1">
        <f t="array" aca="1" ref="AM105" ca="1">CELL("type",M105)</f>
        <v>b</v>
      </c>
      <c r="AN105" s="30" t="str" cm="1">
        <f t="array" aca="1" ref="AN105" ca="1">CELL("type",N105)</f>
        <v>v</v>
      </c>
      <c r="AO105" s="30" t="str" cm="1">
        <f t="array" aca="1" ref="AO105" ca="1">CELL("type",O105)</f>
        <v>v</v>
      </c>
      <c r="AP105" s="30" t="str" cm="1">
        <f t="array" aca="1" ref="AP105" ca="1">CELL("type",P105)</f>
        <v>v</v>
      </c>
      <c r="AQ105" s="30" t="str">
        <v>888 Biscayne Blvd #1811</v>
      </c>
      <c r="AR105" s="30" t="str">
        <f>PROPER(Table2[[#This Row],[CITY]])</f>
        <v>Miami</v>
      </c>
      <c r="AS105" s="46">
        <f>Table2[[#This Row],[PRICE]]/Table2[[#This Row],[SQUARE FEET]]</f>
        <v>745.56213017751475</v>
      </c>
      <c r="AT105" s="30" t="b">
        <f>IF(AS105=Table2[[#This Row],[$/SQUARE FEET]], TRUE, FALSE)</f>
        <v>0</v>
      </c>
    </row>
    <row r="106" spans="1:46" x14ac:dyDescent="0.2">
      <c r="A106" s="34" t="s">
        <v>25</v>
      </c>
      <c r="B106" s="34" t="s">
        <v>261</v>
      </c>
      <c r="C106" s="34" t="s">
        <v>33</v>
      </c>
      <c r="D106" s="34" t="s">
        <v>668</v>
      </c>
      <c r="E106" s="34" t="s">
        <v>581</v>
      </c>
      <c r="F106" s="34" t="s">
        <v>582</v>
      </c>
      <c r="G106" s="34">
        <v>33130</v>
      </c>
      <c r="H106" s="41">
        <v>1250000</v>
      </c>
      <c r="I106" s="34">
        <v>2</v>
      </c>
      <c r="J106" s="34">
        <v>2.5</v>
      </c>
      <c r="K106" s="34" t="s">
        <v>669</v>
      </c>
      <c r="L106" s="34">
        <v>1270</v>
      </c>
      <c r="M106" s="34"/>
      <c r="N106" s="34">
        <v>2016</v>
      </c>
      <c r="O106" s="34">
        <v>1</v>
      </c>
      <c r="P106" s="34">
        <v>984</v>
      </c>
      <c r="Q106" s="34">
        <v>1403</v>
      </c>
      <c r="R106" s="34" t="s">
        <v>29</v>
      </c>
      <c r="S106" s="35"/>
      <c r="T106" s="35"/>
      <c r="U106" s="34" t="s">
        <v>670</v>
      </c>
      <c r="V106" s="34" t="s">
        <v>585</v>
      </c>
      <c r="W106" s="34" t="s">
        <v>671</v>
      </c>
      <c r="X106" s="34" t="s">
        <v>31</v>
      </c>
      <c r="Y106" s="34" t="s">
        <v>32</v>
      </c>
      <c r="Z106" s="34">
        <v>25.767172899999998</v>
      </c>
      <c r="AA106" s="34">
        <v>-80.194631599999994</v>
      </c>
      <c r="AD106" s="30">
        <f t="shared" si="1"/>
        <v>5</v>
      </c>
      <c r="AE106" s="30" t="str" cm="1">
        <f t="array" aca="1" ref="AE106" ca="1">CELL("type",H106)</f>
        <v>v</v>
      </c>
      <c r="AJ106" s="30" t="str" cm="1">
        <f t="array" aca="1" ref="AJ106" ca="1">CELL("type",K106)</f>
        <v>l</v>
      </c>
      <c r="AK106" s="30" t="str" cm="1">
        <f t="array" aca="1" ref="AK106" ca="1">CELL("type",L106)</f>
        <v>v</v>
      </c>
      <c r="AL106" s="30" t="str" cm="1">
        <f t="array" aca="1" ref="AL106" ca="1">CELL("type",M106)</f>
        <v>b</v>
      </c>
      <c r="AM106" s="30" t="str" cm="1">
        <f t="array" aca="1" ref="AM106" ca="1">CELL("type",M106)</f>
        <v>b</v>
      </c>
      <c r="AN106" s="30" t="str" cm="1">
        <f t="array" aca="1" ref="AN106" ca="1">CELL("type",N106)</f>
        <v>v</v>
      </c>
      <c r="AO106" s="30" t="str" cm="1">
        <f t="array" aca="1" ref="AO106" ca="1">CELL("type",O106)</f>
        <v>v</v>
      </c>
      <c r="AP106" s="30" t="str" cm="1">
        <f t="array" aca="1" ref="AP106" ca="1">CELL("type",P106)</f>
        <v>v</v>
      </c>
      <c r="AQ106" s="30" t="str">
        <v>88 SW 7th St #2101</v>
      </c>
      <c r="AR106" s="30" t="str">
        <f>PROPER(Table2[[#This Row],[CITY]])</f>
        <v>Miami</v>
      </c>
      <c r="AS106" s="46">
        <f>Table2[[#This Row],[PRICE]]/Table2[[#This Row],[SQUARE FEET]]</f>
        <v>984.25196850393706</v>
      </c>
      <c r="AT106" s="30" t="b">
        <f>IF(AS106=Table2[[#This Row],[$/SQUARE FEET]], TRUE, FALSE)</f>
        <v>0</v>
      </c>
    </row>
    <row r="107" spans="1:46" x14ac:dyDescent="0.2">
      <c r="A107" s="38" t="s">
        <v>25</v>
      </c>
      <c r="B107" s="38" t="s">
        <v>261</v>
      </c>
      <c r="C107" s="38" t="s">
        <v>41</v>
      </c>
      <c r="D107" s="38" t="s">
        <v>672</v>
      </c>
      <c r="E107" s="38" t="s">
        <v>581</v>
      </c>
      <c r="F107" s="38" t="s">
        <v>582</v>
      </c>
      <c r="G107" s="38">
        <v>33137</v>
      </c>
      <c r="H107" s="40">
        <v>5900000</v>
      </c>
      <c r="I107" s="38">
        <v>5</v>
      </c>
      <c r="J107" s="38">
        <v>5.5</v>
      </c>
      <c r="K107" s="38" t="s">
        <v>673</v>
      </c>
      <c r="L107" s="38">
        <v>4917</v>
      </c>
      <c r="M107" s="38">
        <v>18922</v>
      </c>
      <c r="N107" s="38">
        <v>1926</v>
      </c>
      <c r="O107" s="38">
        <v>1</v>
      </c>
      <c r="P107" s="38">
        <v>1200</v>
      </c>
      <c r="Q107" s="38"/>
      <c r="R107" s="38" t="s">
        <v>29</v>
      </c>
      <c r="S107" s="39"/>
      <c r="T107" s="39"/>
      <c r="U107" s="38" t="s">
        <v>674</v>
      </c>
      <c r="V107" s="38" t="s">
        <v>585</v>
      </c>
      <c r="W107" s="38" t="s">
        <v>675</v>
      </c>
      <c r="X107" s="38" t="s">
        <v>31</v>
      </c>
      <c r="Y107" s="38" t="s">
        <v>32</v>
      </c>
      <c r="Z107" s="38">
        <v>25.827999500000001</v>
      </c>
      <c r="AA107" s="38">
        <v>-80.183305099999998</v>
      </c>
      <c r="AD107" s="30">
        <f t="shared" si="1"/>
        <v>5</v>
      </c>
      <c r="AE107" s="30" t="str" cm="1">
        <f t="array" aca="1" ref="AE107" ca="1">CELL("type",H107)</f>
        <v>v</v>
      </c>
      <c r="AJ107" s="30" t="str" cm="1">
        <f t="array" aca="1" ref="AJ107" ca="1">CELL("type",K107)</f>
        <v>l</v>
      </c>
      <c r="AK107" s="30" t="str" cm="1">
        <f t="array" aca="1" ref="AK107" ca="1">CELL("type",L107)</f>
        <v>v</v>
      </c>
      <c r="AL107" s="30" t="str" cm="1">
        <f t="array" aca="1" ref="AL107" ca="1">CELL("type",M107)</f>
        <v>v</v>
      </c>
      <c r="AM107" s="30" t="str" cm="1">
        <f t="array" aca="1" ref="AM107" ca="1">CELL("type",M107)</f>
        <v>v</v>
      </c>
      <c r="AN107" s="30" t="str" cm="1">
        <f t="array" aca="1" ref="AN107" ca="1">CELL("type",N107)</f>
        <v>v</v>
      </c>
      <c r="AO107" s="30" t="str" cm="1">
        <f t="array" aca="1" ref="AO107" ca="1">CELL("type",O107)</f>
        <v>v</v>
      </c>
      <c r="AP107" s="30" t="str" cm="1">
        <f t="array" aca="1" ref="AP107" ca="1">CELL("type",P107)</f>
        <v>v</v>
      </c>
      <c r="AQ107" s="30" t="str">
        <v>5600 NE 6th Ave</v>
      </c>
      <c r="AR107" s="30" t="str">
        <f>PROPER(Table2[[#This Row],[CITY]])</f>
        <v>Miami</v>
      </c>
      <c r="AS107" s="46">
        <f>Table2[[#This Row],[PRICE]]/Table2[[#This Row],[SQUARE FEET]]</f>
        <v>1199.9186495830791</v>
      </c>
      <c r="AT107" s="30" t="b">
        <f>IF(AS107=Table2[[#This Row],[$/SQUARE FEET]], TRUE, FALSE)</f>
        <v>0</v>
      </c>
    </row>
    <row r="108" spans="1:46" x14ac:dyDescent="0.2">
      <c r="A108" s="34" t="s">
        <v>25</v>
      </c>
      <c r="B108" s="34" t="s">
        <v>261</v>
      </c>
      <c r="C108" s="34" t="s">
        <v>33</v>
      </c>
      <c r="D108" s="34" t="s">
        <v>676</v>
      </c>
      <c r="E108" s="34" t="s">
        <v>581</v>
      </c>
      <c r="F108" s="34" t="s">
        <v>582</v>
      </c>
      <c r="G108" s="34">
        <v>33143</v>
      </c>
      <c r="H108" s="41">
        <v>305000</v>
      </c>
      <c r="I108" s="34">
        <v>1</v>
      </c>
      <c r="J108" s="34">
        <v>1</v>
      </c>
      <c r="K108" s="34" t="s">
        <v>677</v>
      </c>
      <c r="L108" s="34">
        <v>833</v>
      </c>
      <c r="M108" s="34"/>
      <c r="N108" s="34">
        <v>1976</v>
      </c>
      <c r="O108" s="34">
        <v>1</v>
      </c>
      <c r="P108" s="34">
        <v>366</v>
      </c>
      <c r="Q108" s="34">
        <v>534</v>
      </c>
      <c r="R108" s="34" t="s">
        <v>29</v>
      </c>
      <c r="S108" s="35"/>
      <c r="T108" s="35"/>
      <c r="U108" s="34" t="s">
        <v>678</v>
      </c>
      <c r="V108" s="34" t="s">
        <v>585</v>
      </c>
      <c r="W108" s="34" t="s">
        <v>679</v>
      </c>
      <c r="X108" s="34" t="s">
        <v>31</v>
      </c>
      <c r="Y108" s="34" t="s">
        <v>32</v>
      </c>
      <c r="Z108" s="34">
        <v>25.6910238</v>
      </c>
      <c r="AA108" s="34">
        <v>-80.322651199999996</v>
      </c>
      <c r="AD108" s="30">
        <f t="shared" si="1"/>
        <v>5</v>
      </c>
      <c r="AE108" s="30" t="str" cm="1">
        <f t="array" aca="1" ref="AE108" ca="1">CELL("type",H108)</f>
        <v>v</v>
      </c>
      <c r="AJ108" s="30" t="str" cm="1">
        <f t="array" aca="1" ref="AJ108" ca="1">CELL("type",K108)</f>
        <v>l</v>
      </c>
      <c r="AK108" s="30" t="str" cm="1">
        <f t="array" aca="1" ref="AK108" ca="1">CELL("type",L108)</f>
        <v>v</v>
      </c>
      <c r="AL108" s="30" t="str" cm="1">
        <f t="array" aca="1" ref="AL108" ca="1">CELL("type",M108)</f>
        <v>b</v>
      </c>
      <c r="AM108" s="30" t="str" cm="1">
        <f t="array" aca="1" ref="AM108" ca="1">CELL("type",M108)</f>
        <v>b</v>
      </c>
      <c r="AN108" s="30" t="str" cm="1">
        <f t="array" aca="1" ref="AN108" ca="1">CELL("type",N108)</f>
        <v>v</v>
      </c>
      <c r="AO108" s="30" t="str" cm="1">
        <f t="array" aca="1" ref="AO108" ca="1">CELL("type",O108)</f>
        <v>v</v>
      </c>
      <c r="AP108" s="30" t="str" cm="1">
        <f t="array" aca="1" ref="AP108" ca="1">CELL("type",P108)</f>
        <v>v</v>
      </c>
      <c r="AQ108" s="30" t="str">
        <v>7915 SW 86th St #729</v>
      </c>
      <c r="AR108" s="30" t="str">
        <f>PROPER(Table2[[#This Row],[CITY]])</f>
        <v>Miami</v>
      </c>
      <c r="AS108" s="46">
        <f>Table2[[#This Row],[PRICE]]/Table2[[#This Row],[SQUARE FEET]]</f>
        <v>366.1464585834334</v>
      </c>
      <c r="AT108" s="30" t="b">
        <f>IF(AS108=Table2[[#This Row],[$/SQUARE FEET]], TRUE, FALSE)</f>
        <v>0</v>
      </c>
    </row>
    <row r="109" spans="1:46" x14ac:dyDescent="0.2">
      <c r="A109" s="38" t="s">
        <v>25</v>
      </c>
      <c r="B109" s="38" t="s">
        <v>261</v>
      </c>
      <c r="C109" s="38" t="s">
        <v>41</v>
      </c>
      <c r="D109" s="38" t="s">
        <v>680</v>
      </c>
      <c r="E109" s="38" t="s">
        <v>581</v>
      </c>
      <c r="F109" s="38" t="s">
        <v>582</v>
      </c>
      <c r="G109" s="38">
        <v>33186</v>
      </c>
      <c r="H109" s="40">
        <v>635999</v>
      </c>
      <c r="I109" s="38">
        <v>3</v>
      </c>
      <c r="J109" s="38">
        <v>2</v>
      </c>
      <c r="K109" s="38" t="s">
        <v>681</v>
      </c>
      <c r="L109" s="38">
        <v>1696</v>
      </c>
      <c r="M109" s="38">
        <v>5500</v>
      </c>
      <c r="N109" s="38">
        <v>2002</v>
      </c>
      <c r="O109" s="38">
        <v>1</v>
      </c>
      <c r="P109" s="38">
        <v>375</v>
      </c>
      <c r="Q109" s="38">
        <v>204</v>
      </c>
      <c r="R109" s="38" t="s">
        <v>29</v>
      </c>
      <c r="S109" s="39"/>
      <c r="T109" s="39"/>
      <c r="U109" s="38" t="s">
        <v>682</v>
      </c>
      <c r="V109" s="38" t="s">
        <v>585</v>
      </c>
      <c r="W109" s="38" t="s">
        <v>683</v>
      </c>
      <c r="X109" s="38" t="s">
        <v>31</v>
      </c>
      <c r="Y109" s="38" t="s">
        <v>32</v>
      </c>
      <c r="Z109" s="38">
        <v>25.6423536</v>
      </c>
      <c r="AA109" s="38">
        <v>-80.391851299999999</v>
      </c>
      <c r="AD109" s="30">
        <f t="shared" si="1"/>
        <v>5</v>
      </c>
      <c r="AE109" s="30" t="str" cm="1">
        <f t="array" aca="1" ref="AE109" ca="1">CELL("type",H109)</f>
        <v>v</v>
      </c>
      <c r="AJ109" s="30" t="str" cm="1">
        <f t="array" aca="1" ref="AJ109" ca="1">CELL("type",K109)</f>
        <v>l</v>
      </c>
      <c r="AK109" s="30" t="str" cm="1">
        <f t="array" aca="1" ref="AK109" ca="1">CELL("type",L109)</f>
        <v>v</v>
      </c>
      <c r="AL109" s="30" t="str" cm="1">
        <f t="array" aca="1" ref="AL109" ca="1">CELL("type",M109)</f>
        <v>v</v>
      </c>
      <c r="AM109" s="30" t="str" cm="1">
        <f t="array" aca="1" ref="AM109" ca="1">CELL("type",M109)</f>
        <v>v</v>
      </c>
      <c r="AN109" s="30" t="str" cm="1">
        <f t="array" aca="1" ref="AN109" ca="1">CELL("type",N109)</f>
        <v>v</v>
      </c>
      <c r="AO109" s="30" t="str" cm="1">
        <f t="array" aca="1" ref="AO109" ca="1">CELL("type",O109)</f>
        <v>v</v>
      </c>
      <c r="AP109" s="30" t="str" cm="1">
        <f t="array" aca="1" ref="AP109" ca="1">CELL("type",P109)</f>
        <v>v</v>
      </c>
      <c r="AQ109" s="30" t="str">
        <v>13464 SW 124th Ave Rd</v>
      </c>
      <c r="AR109" s="30" t="str">
        <f>PROPER(Table2[[#This Row],[CITY]])</f>
        <v>Miami</v>
      </c>
      <c r="AS109" s="46">
        <f>Table2[[#This Row],[PRICE]]/Table2[[#This Row],[SQUARE FEET]]</f>
        <v>374.99941037735852</v>
      </c>
      <c r="AT109" s="30" t="b">
        <f>IF(AS109=Table2[[#This Row],[$/SQUARE FEET]], TRUE, FALSE)</f>
        <v>0</v>
      </c>
    </row>
    <row r="110" spans="1:46" x14ac:dyDescent="0.2">
      <c r="A110" s="34" t="s">
        <v>25</v>
      </c>
      <c r="B110" s="34" t="s">
        <v>261</v>
      </c>
      <c r="C110" s="34" t="s">
        <v>33</v>
      </c>
      <c r="D110" s="34" t="s">
        <v>684</v>
      </c>
      <c r="E110" s="34" t="s">
        <v>581</v>
      </c>
      <c r="F110" s="34" t="s">
        <v>582</v>
      </c>
      <c r="G110" s="34">
        <v>33156</v>
      </c>
      <c r="H110" s="41">
        <v>499000</v>
      </c>
      <c r="I110" s="34">
        <v>2</v>
      </c>
      <c r="J110" s="34">
        <v>2</v>
      </c>
      <c r="K110" s="34" t="s">
        <v>685</v>
      </c>
      <c r="L110" s="34">
        <v>1350</v>
      </c>
      <c r="M110" s="34"/>
      <c r="N110" s="34">
        <v>2006</v>
      </c>
      <c r="O110" s="34">
        <v>1</v>
      </c>
      <c r="P110" s="34">
        <v>370</v>
      </c>
      <c r="Q110" s="34">
        <v>1412</v>
      </c>
      <c r="R110" s="34" t="s">
        <v>29</v>
      </c>
      <c r="S110" s="35"/>
      <c r="T110" s="35"/>
      <c r="U110" s="34" t="s">
        <v>686</v>
      </c>
      <c r="V110" s="34" t="s">
        <v>585</v>
      </c>
      <c r="W110" s="34" t="s">
        <v>687</v>
      </c>
      <c r="X110" s="34" t="s">
        <v>31</v>
      </c>
      <c r="Y110" s="34" t="s">
        <v>32</v>
      </c>
      <c r="Z110" s="34">
        <v>25.6865308</v>
      </c>
      <c r="AA110" s="34">
        <v>-80.314424000000002</v>
      </c>
      <c r="AD110" s="30">
        <f t="shared" si="1"/>
        <v>5</v>
      </c>
      <c r="AE110" s="30" t="str" cm="1">
        <f t="array" aca="1" ref="AE110" ca="1">CELL("type",H110)</f>
        <v>v</v>
      </c>
      <c r="AJ110" s="30" t="str" cm="1">
        <f t="array" aca="1" ref="AJ110" ca="1">CELL("type",K110)</f>
        <v>l</v>
      </c>
      <c r="AK110" s="30" t="str" cm="1">
        <f t="array" aca="1" ref="AK110" ca="1">CELL("type",L110)</f>
        <v>v</v>
      </c>
      <c r="AL110" s="30" t="str" cm="1">
        <f t="array" aca="1" ref="AL110" ca="1">CELL("type",M110)</f>
        <v>b</v>
      </c>
      <c r="AM110" s="30" t="str" cm="1">
        <f t="array" aca="1" ref="AM110" ca="1">CELL("type",M110)</f>
        <v>b</v>
      </c>
      <c r="AN110" s="30" t="str" cm="1">
        <f t="array" aca="1" ref="AN110" ca="1">CELL("type",N110)</f>
        <v>v</v>
      </c>
      <c r="AO110" s="30" t="str" cm="1">
        <f t="array" aca="1" ref="AO110" ca="1">CELL("type",O110)</f>
        <v>v</v>
      </c>
      <c r="AP110" s="30" t="str" cm="1">
        <f t="array" aca="1" ref="AP110" ca="1">CELL("type",P110)</f>
        <v>v</v>
      </c>
      <c r="AQ110" s="30" t="str">
        <v>9066 SW 73rd Ct #1205</v>
      </c>
      <c r="AR110" s="30" t="str">
        <f>PROPER(Table2[[#This Row],[CITY]])</f>
        <v>Miami</v>
      </c>
      <c r="AS110" s="46">
        <f>Table2[[#This Row],[PRICE]]/Table2[[#This Row],[SQUARE FEET]]</f>
        <v>369.62962962962962</v>
      </c>
      <c r="AT110" s="30" t="b">
        <f>IF(AS110=Table2[[#This Row],[$/SQUARE FEET]], TRUE, FALSE)</f>
        <v>0</v>
      </c>
    </row>
    <row r="111" spans="1:46" x14ac:dyDescent="0.2">
      <c r="A111" s="38" t="s">
        <v>25</v>
      </c>
      <c r="B111" s="38" t="s">
        <v>261</v>
      </c>
      <c r="C111" s="38" t="s">
        <v>33</v>
      </c>
      <c r="D111" s="38" t="s">
        <v>688</v>
      </c>
      <c r="E111" s="38" t="s">
        <v>581</v>
      </c>
      <c r="F111" s="38" t="s">
        <v>582</v>
      </c>
      <c r="G111" s="38">
        <v>33130</v>
      </c>
      <c r="H111" s="40">
        <v>525000</v>
      </c>
      <c r="I111" s="38">
        <v>1</v>
      </c>
      <c r="J111" s="38">
        <v>1</v>
      </c>
      <c r="K111" s="38" t="s">
        <v>689</v>
      </c>
      <c r="L111" s="38">
        <v>674</v>
      </c>
      <c r="M111" s="38"/>
      <c r="N111" s="38">
        <v>2015</v>
      </c>
      <c r="O111" s="38">
        <v>1</v>
      </c>
      <c r="P111" s="38">
        <v>779</v>
      </c>
      <c r="Q111" s="38">
        <v>724</v>
      </c>
      <c r="R111" s="38" t="s">
        <v>29</v>
      </c>
      <c r="S111" s="39"/>
      <c r="T111" s="39"/>
      <c r="U111" s="38" t="s">
        <v>690</v>
      </c>
      <c r="V111" s="38" t="s">
        <v>585</v>
      </c>
      <c r="W111" s="38" t="s">
        <v>691</v>
      </c>
      <c r="X111" s="38" t="s">
        <v>31</v>
      </c>
      <c r="Y111" s="38" t="s">
        <v>32</v>
      </c>
      <c r="Z111" s="38">
        <v>25.7646567</v>
      </c>
      <c r="AA111" s="38">
        <v>-80.194969999999998</v>
      </c>
      <c r="AD111" s="30">
        <f t="shared" si="1"/>
        <v>5</v>
      </c>
      <c r="AE111" s="30" t="str" cm="1">
        <f t="array" aca="1" ref="AE111" ca="1">CELL("type",H111)</f>
        <v>v</v>
      </c>
      <c r="AJ111" s="30" t="str" cm="1">
        <f t="array" aca="1" ref="AJ111" ca="1">CELL("type",K111)</f>
        <v>l</v>
      </c>
      <c r="AK111" s="30" t="str" cm="1">
        <f t="array" aca="1" ref="AK111" ca="1">CELL("type",L111)</f>
        <v>v</v>
      </c>
      <c r="AL111" s="30" t="str" cm="1">
        <f t="array" aca="1" ref="AL111" ca="1">CELL("type",M111)</f>
        <v>b</v>
      </c>
      <c r="AM111" s="30" t="str" cm="1">
        <f t="array" aca="1" ref="AM111" ca="1">CELL("type",M111)</f>
        <v>b</v>
      </c>
      <c r="AN111" s="30" t="str" cm="1">
        <f t="array" aca="1" ref="AN111" ca="1">CELL("type",N111)</f>
        <v>v</v>
      </c>
      <c r="AO111" s="30" t="str" cm="1">
        <f t="array" aca="1" ref="AO111" ca="1">CELL("type",O111)</f>
        <v>v</v>
      </c>
      <c r="AP111" s="30" t="str" cm="1">
        <f t="array" aca="1" ref="AP111" ca="1">CELL("type",P111)</f>
        <v>v</v>
      </c>
      <c r="AQ111" s="30" t="str">
        <v>999 SW 1st Ave #2108</v>
      </c>
      <c r="AR111" s="30" t="str">
        <f>PROPER(Table2[[#This Row],[CITY]])</f>
        <v>Miami</v>
      </c>
      <c r="AS111" s="46">
        <f>Table2[[#This Row],[PRICE]]/Table2[[#This Row],[SQUARE FEET]]</f>
        <v>778.93175074183978</v>
      </c>
      <c r="AT111" s="30" t="b">
        <f>IF(AS111=Table2[[#This Row],[$/SQUARE FEET]], TRUE, FALSE)</f>
        <v>0</v>
      </c>
    </row>
    <row r="112" spans="1:46" x14ac:dyDescent="0.2">
      <c r="A112" s="34" t="s">
        <v>25</v>
      </c>
      <c r="B112" s="34" t="s">
        <v>261</v>
      </c>
      <c r="C112" s="34" t="s">
        <v>41</v>
      </c>
      <c r="D112" s="34" t="s">
        <v>692</v>
      </c>
      <c r="E112" s="34" t="s">
        <v>581</v>
      </c>
      <c r="F112" s="34" t="s">
        <v>582</v>
      </c>
      <c r="G112" s="34">
        <v>33125</v>
      </c>
      <c r="H112" s="41">
        <v>700000</v>
      </c>
      <c r="I112" s="34">
        <v>4</v>
      </c>
      <c r="J112" s="34">
        <v>3</v>
      </c>
      <c r="K112" s="34" t="s">
        <v>693</v>
      </c>
      <c r="L112" s="34">
        <v>1964</v>
      </c>
      <c r="M112" s="34">
        <v>5570</v>
      </c>
      <c r="N112" s="34">
        <v>1938</v>
      </c>
      <c r="O112" s="34">
        <v>1</v>
      </c>
      <c r="P112" s="34">
        <v>356</v>
      </c>
      <c r="Q112" s="34"/>
      <c r="R112" s="34" t="s">
        <v>29</v>
      </c>
      <c r="S112" s="35"/>
      <c r="T112" s="35"/>
      <c r="U112" s="34" t="s">
        <v>694</v>
      </c>
      <c r="V112" s="34" t="s">
        <v>585</v>
      </c>
      <c r="W112" s="34" t="s">
        <v>695</v>
      </c>
      <c r="X112" s="34" t="s">
        <v>31</v>
      </c>
      <c r="Y112" s="34" t="s">
        <v>32</v>
      </c>
      <c r="Z112" s="34">
        <v>25.781027399999999</v>
      </c>
      <c r="AA112" s="34">
        <v>-80.220929400000003</v>
      </c>
      <c r="AD112" s="30">
        <f t="shared" si="1"/>
        <v>5</v>
      </c>
      <c r="AE112" s="30" t="str" cm="1">
        <f t="array" aca="1" ref="AE112" ca="1">CELL("type",H112)</f>
        <v>v</v>
      </c>
      <c r="AJ112" s="30" t="str" cm="1">
        <f t="array" aca="1" ref="AJ112" ca="1">CELL("type",K112)</f>
        <v>l</v>
      </c>
      <c r="AK112" s="30" t="str" cm="1">
        <f t="array" aca="1" ref="AK112" ca="1">CELL("type",L112)</f>
        <v>v</v>
      </c>
      <c r="AL112" s="30" t="str" cm="1">
        <f t="array" aca="1" ref="AL112" ca="1">CELL("type",M112)</f>
        <v>v</v>
      </c>
      <c r="AM112" s="30" t="str" cm="1">
        <f t="array" aca="1" ref="AM112" ca="1">CELL("type",M112)</f>
        <v>v</v>
      </c>
      <c r="AN112" s="30" t="str" cm="1">
        <f t="array" aca="1" ref="AN112" ca="1">CELL("type",N112)</f>
        <v>v</v>
      </c>
      <c r="AO112" s="30" t="str" cm="1">
        <f t="array" aca="1" ref="AO112" ca="1">CELL("type",O112)</f>
        <v>v</v>
      </c>
      <c r="AP112" s="30" t="str" cm="1">
        <f t="array" aca="1" ref="AP112" ca="1">CELL("type",P112)</f>
        <v>v</v>
      </c>
      <c r="AQ112" s="30" t="str">
        <v>1527 NW 8th St</v>
      </c>
      <c r="AR112" s="30" t="str">
        <f>PROPER(Table2[[#This Row],[CITY]])</f>
        <v>Miami</v>
      </c>
      <c r="AS112" s="46">
        <f>Table2[[#This Row],[PRICE]]/Table2[[#This Row],[SQUARE FEET]]</f>
        <v>356.41547861507127</v>
      </c>
      <c r="AT112" s="30" t="b">
        <f>IF(AS112=Table2[[#This Row],[$/SQUARE FEET]], TRUE, FALSE)</f>
        <v>0</v>
      </c>
    </row>
    <row r="113" spans="1:46" x14ac:dyDescent="0.2">
      <c r="A113" s="38" t="s">
        <v>25</v>
      </c>
      <c r="B113" s="38" t="s">
        <v>261</v>
      </c>
      <c r="C113" s="38" t="s">
        <v>33</v>
      </c>
      <c r="D113" s="38" t="s">
        <v>696</v>
      </c>
      <c r="E113" s="38" t="s">
        <v>581</v>
      </c>
      <c r="F113" s="38" t="s">
        <v>582</v>
      </c>
      <c r="G113" s="38">
        <v>33176</v>
      </c>
      <c r="H113" s="40">
        <v>320000</v>
      </c>
      <c r="I113" s="38">
        <v>2</v>
      </c>
      <c r="J113" s="38">
        <v>2</v>
      </c>
      <c r="K113" s="38" t="s">
        <v>697</v>
      </c>
      <c r="L113" s="38">
        <v>936</v>
      </c>
      <c r="M113" s="38"/>
      <c r="N113" s="38">
        <v>1978</v>
      </c>
      <c r="O113" s="38">
        <v>1</v>
      </c>
      <c r="P113" s="38">
        <v>342</v>
      </c>
      <c r="Q113" s="38">
        <v>592</v>
      </c>
      <c r="R113" s="38" t="s">
        <v>29</v>
      </c>
      <c r="S113" s="39"/>
      <c r="T113" s="39"/>
      <c r="U113" s="38" t="s">
        <v>698</v>
      </c>
      <c r="V113" s="38" t="s">
        <v>585</v>
      </c>
      <c r="W113" s="38" t="s">
        <v>699</v>
      </c>
      <c r="X113" s="38" t="s">
        <v>31</v>
      </c>
      <c r="Y113" s="38" t="s">
        <v>32</v>
      </c>
      <c r="Z113" s="38">
        <v>25.670690499999999</v>
      </c>
      <c r="AA113" s="38">
        <v>-80.374683000000005</v>
      </c>
      <c r="AD113" s="30">
        <f t="shared" si="1"/>
        <v>5</v>
      </c>
      <c r="AE113" s="30" t="str" cm="1">
        <f t="array" aca="1" ref="AE113" ca="1">CELL("type",H113)</f>
        <v>v</v>
      </c>
      <c r="AJ113" s="30" t="str" cm="1">
        <f t="array" aca="1" ref="AJ113" ca="1">CELL("type",K113)</f>
        <v>l</v>
      </c>
      <c r="AK113" s="30" t="str" cm="1">
        <f t="array" aca="1" ref="AK113" ca="1">CELL("type",L113)</f>
        <v>v</v>
      </c>
      <c r="AL113" s="30" t="str" cm="1">
        <f t="array" aca="1" ref="AL113" ca="1">CELL("type",M113)</f>
        <v>b</v>
      </c>
      <c r="AM113" s="30" t="str" cm="1">
        <f t="array" aca="1" ref="AM113" ca="1">CELL("type",M113)</f>
        <v>b</v>
      </c>
      <c r="AN113" s="30" t="str" cm="1">
        <f t="array" aca="1" ref="AN113" ca="1">CELL("type",N113)</f>
        <v>v</v>
      </c>
      <c r="AO113" s="30" t="str" cm="1">
        <f t="array" aca="1" ref="AO113" ca="1">CELL("type",O113)</f>
        <v>v</v>
      </c>
      <c r="AP113" s="30" t="str" cm="1">
        <f t="array" aca="1" ref="AP113" ca="1">CELL("type",P113)</f>
        <v>v</v>
      </c>
      <c r="AQ113" s="30" t="str">
        <v>10525 SW 112th Ave #117</v>
      </c>
      <c r="AR113" s="30" t="str">
        <f>PROPER(Table2[[#This Row],[CITY]])</f>
        <v>Miami</v>
      </c>
      <c r="AS113" s="46">
        <f>Table2[[#This Row],[PRICE]]/Table2[[#This Row],[SQUARE FEET]]</f>
        <v>341.88034188034186</v>
      </c>
      <c r="AT113" s="30" t="b">
        <f>IF(AS113=Table2[[#This Row],[$/SQUARE FEET]], TRUE, FALSE)</f>
        <v>0</v>
      </c>
    </row>
    <row r="114" spans="1:46" x14ac:dyDescent="0.2">
      <c r="A114" s="34" t="s">
        <v>25</v>
      </c>
      <c r="B114" s="34" t="s">
        <v>261</v>
      </c>
      <c r="C114" s="34" t="s">
        <v>33</v>
      </c>
      <c r="D114" s="34" t="s">
        <v>700</v>
      </c>
      <c r="E114" s="34" t="s">
        <v>581</v>
      </c>
      <c r="F114" s="34" t="s">
        <v>582</v>
      </c>
      <c r="G114" s="34">
        <v>33129</v>
      </c>
      <c r="H114" s="41">
        <v>595000</v>
      </c>
      <c r="I114" s="34">
        <v>2</v>
      </c>
      <c r="J114" s="34">
        <v>2</v>
      </c>
      <c r="K114" s="34" t="s">
        <v>701</v>
      </c>
      <c r="L114" s="34">
        <v>945</v>
      </c>
      <c r="M114" s="34"/>
      <c r="N114" s="34">
        <v>1974</v>
      </c>
      <c r="O114" s="34">
        <v>1</v>
      </c>
      <c r="P114" s="34">
        <v>630</v>
      </c>
      <c r="Q114" s="34">
        <v>1395</v>
      </c>
      <c r="R114" s="34" t="s">
        <v>29</v>
      </c>
      <c r="S114" s="35"/>
      <c r="T114" s="35"/>
      <c r="U114" s="34" t="s">
        <v>702</v>
      </c>
      <c r="V114" s="34" t="s">
        <v>585</v>
      </c>
      <c r="W114" s="34" t="s">
        <v>703</v>
      </c>
      <c r="X114" s="34" t="s">
        <v>31</v>
      </c>
      <c r="Y114" s="34" t="s">
        <v>32</v>
      </c>
      <c r="Z114" s="34">
        <v>25.7567548</v>
      </c>
      <c r="AA114" s="34">
        <v>-80.191281700000005</v>
      </c>
      <c r="AD114" s="30">
        <f t="shared" si="1"/>
        <v>5</v>
      </c>
      <c r="AE114" s="30" t="str" cm="1">
        <f t="array" aca="1" ref="AE114" ca="1">CELL("type",H114)</f>
        <v>v</v>
      </c>
      <c r="AJ114" s="30" t="str" cm="1">
        <f t="array" aca="1" ref="AJ114" ca="1">CELL("type",K114)</f>
        <v>l</v>
      </c>
      <c r="AK114" s="30" t="str" cm="1">
        <f t="array" aca="1" ref="AK114" ca="1">CELL("type",L114)</f>
        <v>v</v>
      </c>
      <c r="AL114" s="30" t="str" cm="1">
        <f t="array" aca="1" ref="AL114" ca="1">CELL("type",M114)</f>
        <v>b</v>
      </c>
      <c r="AM114" s="30" t="str" cm="1">
        <f t="array" aca="1" ref="AM114" ca="1">CELL("type",M114)</f>
        <v>b</v>
      </c>
      <c r="AN114" s="30" t="str" cm="1">
        <f t="array" aca="1" ref="AN114" ca="1">CELL("type",N114)</f>
        <v>v</v>
      </c>
      <c r="AO114" s="30" t="str" cm="1">
        <f t="array" aca="1" ref="AO114" ca="1">CELL("type",O114)</f>
        <v>v</v>
      </c>
      <c r="AP114" s="30" t="str" cm="1">
        <f t="array" aca="1" ref="AP114" ca="1">CELL("type",P114)</f>
        <v>v</v>
      </c>
      <c r="AQ114" s="30" t="str">
        <v>200 SE 15th Rd Unit 5K</v>
      </c>
      <c r="AR114" s="30" t="str">
        <f>PROPER(Table2[[#This Row],[CITY]])</f>
        <v>Miami</v>
      </c>
      <c r="AS114" s="46">
        <f>Table2[[#This Row],[PRICE]]/Table2[[#This Row],[SQUARE FEET]]</f>
        <v>629.62962962962968</v>
      </c>
      <c r="AT114" s="30" t="b">
        <f>IF(AS114=Table2[[#This Row],[$/SQUARE FEET]], TRUE, FALSE)</f>
        <v>0</v>
      </c>
    </row>
    <row r="115" spans="1:46" x14ac:dyDescent="0.2">
      <c r="A115" s="34" t="s">
        <v>25</v>
      </c>
      <c r="B115" s="34" t="s">
        <v>261</v>
      </c>
      <c r="C115" s="34" t="s">
        <v>41</v>
      </c>
      <c r="D115" s="34" t="s">
        <v>704</v>
      </c>
      <c r="E115" s="34" t="s">
        <v>581</v>
      </c>
      <c r="F115" s="34" t="s">
        <v>582</v>
      </c>
      <c r="G115" s="34">
        <v>33125</v>
      </c>
      <c r="H115" s="41">
        <v>525000</v>
      </c>
      <c r="I115" s="34">
        <v>4</v>
      </c>
      <c r="J115" s="34">
        <v>2</v>
      </c>
      <c r="K115" s="34" t="s">
        <v>705</v>
      </c>
      <c r="L115" s="34">
        <v>1453</v>
      </c>
      <c r="M115" s="34">
        <v>5000</v>
      </c>
      <c r="N115" s="34">
        <v>1947</v>
      </c>
      <c r="O115" s="34">
        <v>1</v>
      </c>
      <c r="P115" s="34">
        <v>361</v>
      </c>
      <c r="Q115" s="34"/>
      <c r="R115" s="34" t="s">
        <v>29</v>
      </c>
      <c r="S115" s="35"/>
      <c r="T115" s="35"/>
      <c r="U115" s="34" t="s">
        <v>706</v>
      </c>
      <c r="V115" s="34" t="s">
        <v>585</v>
      </c>
      <c r="W115" s="34" t="s">
        <v>707</v>
      </c>
      <c r="X115" s="34" t="s">
        <v>31</v>
      </c>
      <c r="Y115" s="34" t="s">
        <v>32</v>
      </c>
      <c r="Z115" s="34">
        <v>25.780660900000001</v>
      </c>
      <c r="AA115" s="34">
        <v>-80.230601699999994</v>
      </c>
      <c r="AD115" s="30">
        <f t="shared" si="1"/>
        <v>5</v>
      </c>
      <c r="AE115" s="30" t="str" cm="1">
        <f t="array" aca="1" ref="AE115" ca="1">CELL("type",H115)</f>
        <v>v</v>
      </c>
      <c r="AJ115" s="30" t="str" cm="1">
        <f t="array" aca="1" ref="AJ115" ca="1">CELL("type",K115)</f>
        <v>l</v>
      </c>
      <c r="AK115" s="30" t="str" cm="1">
        <f t="array" aca="1" ref="AK115" ca="1">CELL("type",L115)</f>
        <v>v</v>
      </c>
      <c r="AL115" s="30" t="str" cm="1">
        <f t="array" aca="1" ref="AL115" ca="1">CELL("type",M115)</f>
        <v>v</v>
      </c>
      <c r="AM115" s="30" t="str" cm="1">
        <f t="array" aca="1" ref="AM115" ca="1">CELL("type",M115)</f>
        <v>v</v>
      </c>
      <c r="AN115" s="30" t="str" cm="1">
        <f t="array" aca="1" ref="AN115" ca="1">CELL("type",N115)</f>
        <v>v</v>
      </c>
      <c r="AO115" s="30" t="str" cm="1">
        <f t="array" aca="1" ref="AO115" ca="1">CELL("type",O115)</f>
        <v>v</v>
      </c>
      <c r="AP115" s="30" t="str" cm="1">
        <f t="array" aca="1" ref="AP115" ca="1">CELL("type",P115)</f>
        <v>v</v>
      </c>
      <c r="AQ115" s="30" t="str">
        <v>810 NW 21st Ct</v>
      </c>
      <c r="AR115" s="30" t="str">
        <f>PROPER(Table2[[#This Row],[CITY]])</f>
        <v>Miami</v>
      </c>
      <c r="AS115" s="46">
        <f>Table2[[#This Row],[PRICE]]/Table2[[#This Row],[SQUARE FEET]]</f>
        <v>361.32140399174125</v>
      </c>
      <c r="AT115" s="30" t="b">
        <f>IF(AS115=Table2[[#This Row],[$/SQUARE FEET]], TRUE, FALSE)</f>
        <v>0</v>
      </c>
    </row>
    <row r="116" spans="1:46" x14ac:dyDescent="0.2">
      <c r="A116" s="38" t="s">
        <v>25</v>
      </c>
      <c r="B116" s="38" t="s">
        <v>261</v>
      </c>
      <c r="C116" s="38" t="s">
        <v>33</v>
      </c>
      <c r="D116" s="38" t="s">
        <v>708</v>
      </c>
      <c r="E116" s="38" t="s">
        <v>581</v>
      </c>
      <c r="F116" s="38" t="s">
        <v>582</v>
      </c>
      <c r="G116" s="38">
        <v>33169</v>
      </c>
      <c r="H116" s="40">
        <v>165000</v>
      </c>
      <c r="I116" s="38">
        <v>1</v>
      </c>
      <c r="J116" s="38">
        <v>1</v>
      </c>
      <c r="K116" s="38" t="s">
        <v>709</v>
      </c>
      <c r="L116" s="38">
        <v>840</v>
      </c>
      <c r="M116" s="38"/>
      <c r="N116" s="38">
        <v>1972</v>
      </c>
      <c r="O116" s="38">
        <v>1</v>
      </c>
      <c r="P116" s="38">
        <v>196</v>
      </c>
      <c r="Q116" s="38">
        <v>383</v>
      </c>
      <c r="R116" s="38" t="s">
        <v>29</v>
      </c>
      <c r="S116" s="39"/>
      <c r="T116" s="39"/>
      <c r="U116" s="38" t="s">
        <v>710</v>
      </c>
      <c r="V116" s="38" t="s">
        <v>642</v>
      </c>
      <c r="W116" s="38" t="s">
        <v>711</v>
      </c>
      <c r="X116" s="38" t="s">
        <v>31</v>
      </c>
      <c r="Y116" s="38" t="s">
        <v>32</v>
      </c>
      <c r="Z116" s="38">
        <v>25.917707799999999</v>
      </c>
      <c r="AA116" s="38">
        <v>-80.212828700000003</v>
      </c>
      <c r="AD116" s="30">
        <f t="shared" si="1"/>
        <v>5</v>
      </c>
      <c r="AE116" s="30" t="str" cm="1">
        <f t="array" aca="1" ref="AE116" ca="1">CELL("type",H116)</f>
        <v>v</v>
      </c>
      <c r="AJ116" s="30" t="str" cm="1">
        <f t="array" aca="1" ref="AJ116" ca="1">CELL("type",K116)</f>
        <v>l</v>
      </c>
      <c r="AK116" s="30" t="str" cm="1">
        <f t="array" aca="1" ref="AK116" ca="1">CELL("type",L116)</f>
        <v>v</v>
      </c>
      <c r="AL116" s="30" t="str" cm="1">
        <f t="array" aca="1" ref="AL116" ca="1">CELL("type",M116)</f>
        <v>b</v>
      </c>
      <c r="AM116" s="30" t="str" cm="1">
        <f t="array" aca="1" ref="AM116" ca="1">CELL("type",M116)</f>
        <v>b</v>
      </c>
      <c r="AN116" s="30" t="str" cm="1">
        <f t="array" aca="1" ref="AN116" ca="1">CELL("type",N116)</f>
        <v>v</v>
      </c>
      <c r="AO116" s="30" t="str" cm="1">
        <f t="array" aca="1" ref="AO116" ca="1">CELL("type",O116)</f>
        <v>v</v>
      </c>
      <c r="AP116" s="30" t="str" cm="1">
        <f t="array" aca="1" ref="AP116" ca="1">CELL("type",P116)</f>
        <v>v</v>
      </c>
      <c r="AQ116" s="30" t="str">
        <v>15600 NW 7th Ave #301</v>
      </c>
      <c r="AR116" s="30" t="str">
        <f>PROPER(Table2[[#This Row],[CITY]])</f>
        <v>Miami</v>
      </c>
      <c r="AS116" s="46">
        <f>Table2[[#This Row],[PRICE]]/Table2[[#This Row],[SQUARE FEET]]</f>
        <v>196.42857142857142</v>
      </c>
      <c r="AT116" s="30" t="b">
        <f>IF(AS116=Table2[[#This Row],[$/SQUARE FEET]], TRUE, FALSE)</f>
        <v>0</v>
      </c>
    </row>
    <row r="117" spans="1:46" x14ac:dyDescent="0.2">
      <c r="A117" s="34" t="s">
        <v>25</v>
      </c>
      <c r="B117" s="34" t="s">
        <v>261</v>
      </c>
      <c r="C117" s="34" t="s">
        <v>41</v>
      </c>
      <c r="D117" s="34" t="s">
        <v>712</v>
      </c>
      <c r="E117" s="34" t="s">
        <v>581</v>
      </c>
      <c r="F117" s="34" t="s">
        <v>582</v>
      </c>
      <c r="G117" s="34">
        <v>33125</v>
      </c>
      <c r="H117" s="41">
        <v>1015000</v>
      </c>
      <c r="I117" s="34">
        <v>3</v>
      </c>
      <c r="J117" s="34">
        <v>2.5</v>
      </c>
      <c r="K117" s="34" t="s">
        <v>693</v>
      </c>
      <c r="L117" s="34">
        <v>2149</v>
      </c>
      <c r="M117" s="34">
        <v>8356</v>
      </c>
      <c r="N117" s="34">
        <v>1941</v>
      </c>
      <c r="O117" s="34">
        <v>1</v>
      </c>
      <c r="P117" s="34">
        <v>472</v>
      </c>
      <c r="Q117" s="34"/>
      <c r="R117" s="34" t="s">
        <v>29</v>
      </c>
      <c r="S117" s="35"/>
      <c r="T117" s="35"/>
      <c r="U117" s="34" t="s">
        <v>713</v>
      </c>
      <c r="V117" s="34" t="s">
        <v>585</v>
      </c>
      <c r="W117" s="34" t="s">
        <v>714</v>
      </c>
      <c r="X117" s="34" t="s">
        <v>31</v>
      </c>
      <c r="Y117" s="34" t="s">
        <v>32</v>
      </c>
      <c r="Z117" s="34">
        <v>25.782110599999999</v>
      </c>
      <c r="AA117" s="34">
        <v>-80.221121499999995</v>
      </c>
      <c r="AD117" s="30">
        <f t="shared" si="1"/>
        <v>5</v>
      </c>
      <c r="AE117" s="30" t="str" cm="1">
        <f t="array" aca="1" ref="AE117" ca="1">CELL("type",H117)</f>
        <v>v</v>
      </c>
      <c r="AJ117" s="30" t="str" cm="1">
        <f t="array" aca="1" ref="AJ117" ca="1">CELL("type",K117)</f>
        <v>l</v>
      </c>
      <c r="AK117" s="30" t="str" cm="1">
        <f t="array" aca="1" ref="AK117" ca="1">CELL("type",L117)</f>
        <v>v</v>
      </c>
      <c r="AL117" s="30" t="str" cm="1">
        <f t="array" aca="1" ref="AL117" ca="1">CELL("type",M117)</f>
        <v>v</v>
      </c>
      <c r="AM117" s="30" t="str" cm="1">
        <f t="array" aca="1" ref="AM117" ca="1">CELL("type",M117)</f>
        <v>v</v>
      </c>
      <c r="AN117" s="30" t="str" cm="1">
        <f t="array" aca="1" ref="AN117" ca="1">CELL("type",N117)</f>
        <v>v</v>
      </c>
      <c r="AO117" s="30" t="str" cm="1">
        <f t="array" aca="1" ref="AO117" ca="1">CELL("type",O117)</f>
        <v>v</v>
      </c>
      <c r="AP117" s="30" t="str" cm="1">
        <f t="array" aca="1" ref="AP117" ca="1">CELL("type",P117)</f>
        <v>v</v>
      </c>
      <c r="AQ117" s="30" t="str">
        <v>1536 NW 9th St</v>
      </c>
      <c r="AR117" s="30" t="str">
        <f>PROPER(Table2[[#This Row],[CITY]])</f>
        <v>Miami</v>
      </c>
      <c r="AS117" s="46">
        <f>Table2[[#This Row],[PRICE]]/Table2[[#This Row],[SQUARE FEET]]</f>
        <v>472.31270358306188</v>
      </c>
      <c r="AT117" s="30" t="b">
        <f>IF(AS117=Table2[[#This Row],[$/SQUARE FEET]], TRUE, FALSE)</f>
        <v>0</v>
      </c>
    </row>
    <row r="118" spans="1:46" x14ac:dyDescent="0.2">
      <c r="A118" s="38" t="s">
        <v>25</v>
      </c>
      <c r="B118" s="38" t="s">
        <v>261</v>
      </c>
      <c r="C118" s="38" t="s">
        <v>33</v>
      </c>
      <c r="D118" s="38" t="s">
        <v>715</v>
      </c>
      <c r="E118" s="38" t="s">
        <v>581</v>
      </c>
      <c r="F118" s="38" t="s">
        <v>582</v>
      </c>
      <c r="G118" s="38">
        <v>33183</v>
      </c>
      <c r="H118" s="40">
        <v>270000</v>
      </c>
      <c r="I118" s="38">
        <v>2</v>
      </c>
      <c r="J118" s="38">
        <v>2</v>
      </c>
      <c r="K118" s="38" t="s">
        <v>716</v>
      </c>
      <c r="L118" s="38">
        <v>965</v>
      </c>
      <c r="M118" s="38"/>
      <c r="N118" s="38">
        <v>1981</v>
      </c>
      <c r="O118" s="38">
        <v>1</v>
      </c>
      <c r="P118" s="38">
        <v>280</v>
      </c>
      <c r="Q118" s="38">
        <v>411</v>
      </c>
      <c r="R118" s="38" t="s">
        <v>29</v>
      </c>
      <c r="S118" s="39"/>
      <c r="T118" s="39"/>
      <c r="U118" s="38" t="s">
        <v>717</v>
      </c>
      <c r="V118" s="38" t="s">
        <v>585</v>
      </c>
      <c r="W118" s="38" t="s">
        <v>718</v>
      </c>
      <c r="X118" s="38" t="s">
        <v>31</v>
      </c>
      <c r="Y118" s="38" t="s">
        <v>32</v>
      </c>
      <c r="Z118" s="38">
        <v>25.686223999999999</v>
      </c>
      <c r="AA118" s="38">
        <v>-80.413239500000003</v>
      </c>
      <c r="AD118" s="30">
        <f t="shared" si="1"/>
        <v>5</v>
      </c>
      <c r="AE118" s="30" t="str" cm="1">
        <f t="array" aca="1" ref="AE118" ca="1">CELL("type",H118)</f>
        <v>v</v>
      </c>
      <c r="AJ118" s="30" t="str" cm="1">
        <f t="array" aca="1" ref="AJ118" ca="1">CELL("type",K118)</f>
        <v>l</v>
      </c>
      <c r="AK118" s="30" t="str" cm="1">
        <f t="array" aca="1" ref="AK118" ca="1">CELL("type",L118)</f>
        <v>v</v>
      </c>
      <c r="AL118" s="30" t="str" cm="1">
        <f t="array" aca="1" ref="AL118" ca="1">CELL("type",M118)</f>
        <v>b</v>
      </c>
      <c r="AM118" s="30" t="str" cm="1">
        <f t="array" aca="1" ref="AM118" ca="1">CELL("type",M118)</f>
        <v>b</v>
      </c>
      <c r="AN118" s="30" t="str" cm="1">
        <f t="array" aca="1" ref="AN118" ca="1">CELL("type",N118)</f>
        <v>v</v>
      </c>
      <c r="AO118" s="30" t="str" cm="1">
        <f t="array" aca="1" ref="AO118" ca="1">CELL("type",O118)</f>
        <v>v</v>
      </c>
      <c r="AP118" s="30" t="str" cm="1">
        <f t="array" aca="1" ref="AP118" ca="1">CELL("type",P118)</f>
        <v>v</v>
      </c>
      <c r="AQ118" s="30" t="str">
        <v>8600 SW 133rd Ave Rd #408</v>
      </c>
      <c r="AR118" s="30" t="str">
        <f>PROPER(Table2[[#This Row],[CITY]])</f>
        <v>Miami</v>
      </c>
      <c r="AS118" s="46">
        <f>Table2[[#This Row],[PRICE]]/Table2[[#This Row],[SQUARE FEET]]</f>
        <v>279.79274611398966</v>
      </c>
      <c r="AT118" s="30" t="b">
        <f>IF(AS118=Table2[[#This Row],[$/SQUARE FEET]], TRUE, FALSE)</f>
        <v>0</v>
      </c>
    </row>
    <row r="119" spans="1:46" x14ac:dyDescent="0.2">
      <c r="A119" s="34" t="s">
        <v>25</v>
      </c>
      <c r="B119" s="34" t="s">
        <v>261</v>
      </c>
      <c r="C119" s="34" t="s">
        <v>33</v>
      </c>
      <c r="D119" s="34" t="s">
        <v>719</v>
      </c>
      <c r="E119" s="34" t="s">
        <v>581</v>
      </c>
      <c r="F119" s="34" t="s">
        <v>582</v>
      </c>
      <c r="G119" s="34">
        <v>33130</v>
      </c>
      <c r="H119" s="41">
        <v>669000</v>
      </c>
      <c r="I119" s="34">
        <v>1</v>
      </c>
      <c r="J119" s="34">
        <v>2</v>
      </c>
      <c r="K119" s="34" t="s">
        <v>720</v>
      </c>
      <c r="L119" s="34">
        <v>866</v>
      </c>
      <c r="M119" s="34"/>
      <c r="N119" s="34">
        <v>2018</v>
      </c>
      <c r="O119" s="34">
        <v>1</v>
      </c>
      <c r="P119" s="34">
        <v>773</v>
      </c>
      <c r="Q119" s="34">
        <v>1534</v>
      </c>
      <c r="R119" s="34" t="s">
        <v>29</v>
      </c>
      <c r="S119" s="35"/>
      <c r="T119" s="35"/>
      <c r="U119" s="34" t="s">
        <v>721</v>
      </c>
      <c r="V119" s="34" t="s">
        <v>585</v>
      </c>
      <c r="W119" s="34" t="s">
        <v>722</v>
      </c>
      <c r="X119" s="34" t="s">
        <v>31</v>
      </c>
      <c r="Y119" s="34" t="s">
        <v>32</v>
      </c>
      <c r="Z119" s="34">
        <v>25.765989999999999</v>
      </c>
      <c r="AA119" s="34">
        <v>-80.193097199999997</v>
      </c>
      <c r="AD119" s="30">
        <f t="shared" si="1"/>
        <v>5</v>
      </c>
      <c r="AE119" s="30" t="str" cm="1">
        <f t="array" aca="1" ref="AE119" ca="1">CELL("type",H119)</f>
        <v>v</v>
      </c>
      <c r="AJ119" s="30" t="str" cm="1">
        <f t="array" aca="1" ref="AJ119" ca="1">CELL("type",K119)</f>
        <v>l</v>
      </c>
      <c r="AK119" s="30" t="str" cm="1">
        <f t="array" aca="1" ref="AK119" ca="1">CELL("type",L119)</f>
        <v>v</v>
      </c>
      <c r="AL119" s="30" t="str" cm="1">
        <f t="array" aca="1" ref="AL119" ca="1">CELL("type",M119)</f>
        <v>b</v>
      </c>
      <c r="AM119" s="30" t="str" cm="1">
        <f t="array" aca="1" ref="AM119" ca="1">CELL("type",M119)</f>
        <v>b</v>
      </c>
      <c r="AN119" s="30" t="str" cm="1">
        <f t="array" aca="1" ref="AN119" ca="1">CELL("type",N119)</f>
        <v>v</v>
      </c>
      <c r="AO119" s="30" t="str" cm="1">
        <f t="array" aca="1" ref="AO119" ca="1">CELL("type",O119)</f>
        <v>v</v>
      </c>
      <c r="AP119" s="30" t="str" cm="1">
        <f t="array" aca="1" ref="AP119" ca="1">CELL("type",P119)</f>
        <v>v</v>
      </c>
      <c r="AQ119" s="30" t="str">
        <v>801 S Miami Ave #2707</v>
      </c>
      <c r="AR119" s="30" t="str">
        <f>PROPER(Table2[[#This Row],[CITY]])</f>
        <v>Miami</v>
      </c>
      <c r="AS119" s="46">
        <f>Table2[[#This Row],[PRICE]]/Table2[[#This Row],[SQUARE FEET]]</f>
        <v>772.51732101616631</v>
      </c>
      <c r="AT119" s="30" t="b">
        <f>IF(AS119=Table2[[#This Row],[$/SQUARE FEET]], TRUE, FALSE)</f>
        <v>0</v>
      </c>
    </row>
    <row r="120" spans="1:46" x14ac:dyDescent="0.2">
      <c r="A120" s="38" t="s">
        <v>25</v>
      </c>
      <c r="B120" s="38" t="s">
        <v>261</v>
      </c>
      <c r="C120" s="38" t="s">
        <v>33</v>
      </c>
      <c r="D120" s="38" t="s">
        <v>723</v>
      </c>
      <c r="E120" s="38" t="s">
        <v>581</v>
      </c>
      <c r="F120" s="38" t="s">
        <v>582</v>
      </c>
      <c r="G120" s="38">
        <v>33137</v>
      </c>
      <c r="H120" s="40">
        <v>750000</v>
      </c>
      <c r="I120" s="38">
        <v>2</v>
      </c>
      <c r="J120" s="38">
        <v>2</v>
      </c>
      <c r="K120" s="38" t="s">
        <v>724</v>
      </c>
      <c r="L120" s="38">
        <v>1181</v>
      </c>
      <c r="M120" s="38"/>
      <c r="N120" s="38">
        <v>2008</v>
      </c>
      <c r="O120" s="38">
        <v>1</v>
      </c>
      <c r="P120" s="38">
        <v>635</v>
      </c>
      <c r="Q120" s="38">
        <v>1173</v>
      </c>
      <c r="R120" s="38" t="s">
        <v>29</v>
      </c>
      <c r="S120" s="39"/>
      <c r="T120" s="39"/>
      <c r="U120" s="38" t="s">
        <v>725</v>
      </c>
      <c r="V120" s="38" t="s">
        <v>585</v>
      </c>
      <c r="W120" s="38" t="s">
        <v>726</v>
      </c>
      <c r="X120" s="38" t="s">
        <v>31</v>
      </c>
      <c r="Y120" s="38" t="s">
        <v>32</v>
      </c>
      <c r="Z120" s="38">
        <v>25.807788500000001</v>
      </c>
      <c r="AA120" s="38">
        <v>-80.192301299999997</v>
      </c>
      <c r="AD120" s="30">
        <f t="shared" si="1"/>
        <v>5</v>
      </c>
      <c r="AE120" s="30" t="str" cm="1">
        <f t="array" aca="1" ref="AE120" ca="1">CELL("type",H120)</f>
        <v>v</v>
      </c>
      <c r="AJ120" s="30" t="str" cm="1">
        <f t="array" aca="1" ref="AJ120" ca="1">CELL("type",K120)</f>
        <v>l</v>
      </c>
      <c r="AK120" s="30" t="str" cm="1">
        <f t="array" aca="1" ref="AK120" ca="1">CELL("type",L120)</f>
        <v>v</v>
      </c>
      <c r="AL120" s="30" t="str" cm="1">
        <f t="array" aca="1" ref="AL120" ca="1">CELL("type",M120)</f>
        <v>b</v>
      </c>
      <c r="AM120" s="30" t="str" cm="1">
        <f t="array" aca="1" ref="AM120" ca="1">CELL("type",M120)</f>
        <v>b</v>
      </c>
      <c r="AN120" s="30" t="str" cm="1">
        <f t="array" aca="1" ref="AN120" ca="1">CELL("type",N120)</f>
        <v>v</v>
      </c>
      <c r="AO120" s="30" t="str" cm="1">
        <f t="array" aca="1" ref="AO120" ca="1">CELL("type",O120)</f>
        <v>v</v>
      </c>
      <c r="AP120" s="30" t="str" cm="1">
        <f t="array" aca="1" ref="AP120" ca="1">CELL("type",P120)</f>
        <v>v</v>
      </c>
      <c r="AQ120" s="30" t="str">
        <v>3301 NE 1st Ave Unit H1907</v>
      </c>
      <c r="AR120" s="30" t="str">
        <f>PROPER(Table2[[#This Row],[CITY]])</f>
        <v>Miami</v>
      </c>
      <c r="AS120" s="46">
        <f>Table2[[#This Row],[PRICE]]/Table2[[#This Row],[SQUARE FEET]]</f>
        <v>635.05503810330231</v>
      </c>
      <c r="AT120" s="30" t="b">
        <f>IF(AS120=Table2[[#This Row],[$/SQUARE FEET]], TRUE, FALSE)</f>
        <v>0</v>
      </c>
    </row>
    <row r="121" spans="1:46" x14ac:dyDescent="0.2">
      <c r="A121" s="38" t="s">
        <v>25</v>
      </c>
      <c r="B121" s="38" t="s">
        <v>261</v>
      </c>
      <c r="C121" s="38" t="s">
        <v>33</v>
      </c>
      <c r="D121" s="38" t="s">
        <v>727</v>
      </c>
      <c r="E121" s="38" t="s">
        <v>581</v>
      </c>
      <c r="F121" s="38" t="s">
        <v>582</v>
      </c>
      <c r="G121" s="38">
        <v>33132</v>
      </c>
      <c r="H121" s="40">
        <v>800000</v>
      </c>
      <c r="I121" s="38">
        <v>1</v>
      </c>
      <c r="J121" s="38">
        <v>2</v>
      </c>
      <c r="K121" s="38" t="s">
        <v>728</v>
      </c>
      <c r="L121" s="38">
        <v>1018</v>
      </c>
      <c r="M121" s="38"/>
      <c r="N121" s="38">
        <v>2019</v>
      </c>
      <c r="O121" s="38">
        <v>1</v>
      </c>
      <c r="P121" s="38">
        <v>786</v>
      </c>
      <c r="Q121" s="38">
        <v>1592</v>
      </c>
      <c r="R121" s="38" t="s">
        <v>29</v>
      </c>
      <c r="S121" s="39"/>
      <c r="T121" s="39"/>
      <c r="U121" s="38" t="s">
        <v>729</v>
      </c>
      <c r="V121" s="38" t="s">
        <v>585</v>
      </c>
      <c r="W121" s="38" t="s">
        <v>730</v>
      </c>
      <c r="X121" s="38" t="s">
        <v>31</v>
      </c>
      <c r="Y121" s="38" t="s">
        <v>32</v>
      </c>
      <c r="Z121" s="38">
        <v>25.782453199999999</v>
      </c>
      <c r="AA121" s="38">
        <v>-80.191835900000001</v>
      </c>
      <c r="AD121" s="30">
        <f t="shared" si="1"/>
        <v>5</v>
      </c>
      <c r="AE121" s="30" t="str" cm="1">
        <f t="array" aca="1" ref="AE121" ca="1">CELL("type",H121)</f>
        <v>v</v>
      </c>
      <c r="AJ121" s="30" t="str" cm="1">
        <f t="array" aca="1" ref="AJ121" ca="1">CELL("type",K121)</f>
        <v>l</v>
      </c>
      <c r="AK121" s="30" t="str" cm="1">
        <f t="array" aca="1" ref="AK121" ca="1">CELL("type",L121)</f>
        <v>v</v>
      </c>
      <c r="AL121" s="30" t="str" cm="1">
        <f t="array" aca="1" ref="AL121" ca="1">CELL("type",M121)</f>
        <v>b</v>
      </c>
      <c r="AM121" s="30" t="str" cm="1">
        <f t="array" aca="1" ref="AM121" ca="1">CELL("type",M121)</f>
        <v>b</v>
      </c>
      <c r="AN121" s="30" t="str" cm="1">
        <f t="array" aca="1" ref="AN121" ca="1">CELL("type",N121)</f>
        <v>v</v>
      </c>
      <c r="AO121" s="30" t="str" cm="1">
        <f t="array" aca="1" ref="AO121" ca="1">CELL("type",O121)</f>
        <v>v</v>
      </c>
      <c r="AP121" s="30" t="str" cm="1">
        <f t="array" aca="1" ref="AP121" ca="1">CELL("type",P121)</f>
        <v>v</v>
      </c>
      <c r="AQ121" s="30" t="str">
        <v>851 NE 1st Ave #4100</v>
      </c>
      <c r="AR121" s="30" t="str">
        <f>PROPER(Table2[[#This Row],[CITY]])</f>
        <v>Miami</v>
      </c>
      <c r="AS121" s="46">
        <f>Table2[[#This Row],[PRICE]]/Table2[[#This Row],[SQUARE FEET]]</f>
        <v>785.8546168958743</v>
      </c>
      <c r="AT121" s="30" t="b">
        <f>IF(AS121=Table2[[#This Row],[$/SQUARE FEET]], TRUE, FALSE)</f>
        <v>0</v>
      </c>
    </row>
    <row r="122" spans="1:46" x14ac:dyDescent="0.2">
      <c r="A122" s="34" t="s">
        <v>25</v>
      </c>
      <c r="B122" s="34" t="s">
        <v>261</v>
      </c>
      <c r="C122" s="34" t="s">
        <v>41</v>
      </c>
      <c r="D122" s="34" t="s">
        <v>731</v>
      </c>
      <c r="E122" s="34" t="s">
        <v>581</v>
      </c>
      <c r="F122" s="34" t="s">
        <v>582</v>
      </c>
      <c r="G122" s="34">
        <v>33161</v>
      </c>
      <c r="H122" s="41">
        <v>1195000</v>
      </c>
      <c r="I122" s="34">
        <v>5</v>
      </c>
      <c r="J122" s="34">
        <v>3</v>
      </c>
      <c r="K122" s="34" t="s">
        <v>732</v>
      </c>
      <c r="L122" s="34">
        <v>1719</v>
      </c>
      <c r="M122" s="34">
        <v>8375</v>
      </c>
      <c r="N122" s="34">
        <v>1972</v>
      </c>
      <c r="O122" s="34">
        <v>1</v>
      </c>
      <c r="P122" s="34">
        <v>695</v>
      </c>
      <c r="Q122" s="34"/>
      <c r="R122" s="34" t="s">
        <v>29</v>
      </c>
      <c r="S122" s="35"/>
      <c r="T122" s="35"/>
      <c r="U122" s="34" t="s">
        <v>733</v>
      </c>
      <c r="V122" s="34" t="s">
        <v>585</v>
      </c>
      <c r="W122" s="34" t="s">
        <v>734</v>
      </c>
      <c r="X122" s="34" t="s">
        <v>31</v>
      </c>
      <c r="Y122" s="34" t="s">
        <v>32</v>
      </c>
      <c r="Z122" s="34">
        <v>25.882197600000001</v>
      </c>
      <c r="AA122" s="34">
        <v>-80.190514899999997</v>
      </c>
      <c r="AD122" s="30">
        <f t="shared" si="1"/>
        <v>5</v>
      </c>
      <c r="AE122" s="30" t="str" cm="1">
        <f t="array" aca="1" ref="AE122" ca="1">CELL("type",H122)</f>
        <v>v</v>
      </c>
      <c r="AJ122" s="30" t="str" cm="1">
        <f t="array" aca="1" ref="AJ122" ca="1">CELL("type",K122)</f>
        <v>l</v>
      </c>
      <c r="AK122" s="30" t="str" cm="1">
        <f t="array" aca="1" ref="AK122" ca="1">CELL("type",L122)</f>
        <v>v</v>
      </c>
      <c r="AL122" s="30" t="str" cm="1">
        <f t="array" aca="1" ref="AL122" ca="1">CELL("type",M122)</f>
        <v>v</v>
      </c>
      <c r="AM122" s="30" t="str" cm="1">
        <f t="array" aca="1" ref="AM122" ca="1">CELL("type",M122)</f>
        <v>v</v>
      </c>
      <c r="AN122" s="30" t="str" cm="1">
        <f t="array" aca="1" ref="AN122" ca="1">CELL("type",N122)</f>
        <v>v</v>
      </c>
      <c r="AO122" s="30" t="str" cm="1">
        <f t="array" aca="1" ref="AO122" ca="1">CELL("type",O122)</f>
        <v>v</v>
      </c>
      <c r="AP122" s="30" t="str" cm="1">
        <f t="array" aca="1" ref="AP122" ca="1">CELL("type",P122)</f>
        <v>v</v>
      </c>
      <c r="AQ122" s="30" t="str">
        <v>348 NE 117th St</v>
      </c>
      <c r="AR122" s="30" t="str">
        <f>PROPER(Table2[[#This Row],[CITY]])</f>
        <v>Miami</v>
      </c>
      <c r="AS122" s="46">
        <f>Table2[[#This Row],[PRICE]]/Table2[[#This Row],[SQUARE FEET]]</f>
        <v>695.17161140197788</v>
      </c>
      <c r="AT122" s="30" t="b">
        <f>IF(AS122=Table2[[#This Row],[$/SQUARE FEET]], TRUE, FALSE)</f>
        <v>0</v>
      </c>
    </row>
    <row r="123" spans="1:46" x14ac:dyDescent="0.2">
      <c r="A123" s="38" t="s">
        <v>25</v>
      </c>
      <c r="B123" s="38" t="s">
        <v>261</v>
      </c>
      <c r="C123" s="38" t="s">
        <v>41</v>
      </c>
      <c r="D123" s="38" t="s">
        <v>735</v>
      </c>
      <c r="E123" s="38" t="s">
        <v>581</v>
      </c>
      <c r="F123" s="38" t="s">
        <v>582</v>
      </c>
      <c r="G123" s="38">
        <v>33196</v>
      </c>
      <c r="H123" s="40">
        <v>815000</v>
      </c>
      <c r="I123" s="38">
        <v>5</v>
      </c>
      <c r="J123" s="38">
        <v>4</v>
      </c>
      <c r="K123" s="38" t="s">
        <v>736</v>
      </c>
      <c r="L123" s="38">
        <v>2078</v>
      </c>
      <c r="M123" s="38">
        <v>4820</v>
      </c>
      <c r="N123" s="38">
        <v>1995</v>
      </c>
      <c r="O123" s="38">
        <v>1</v>
      </c>
      <c r="P123" s="38">
        <v>392</v>
      </c>
      <c r="Q123" s="38">
        <v>106</v>
      </c>
      <c r="R123" s="38" t="s">
        <v>29</v>
      </c>
      <c r="S123" s="39"/>
      <c r="T123" s="39"/>
      <c r="U123" s="38" t="s">
        <v>737</v>
      </c>
      <c r="V123" s="38" t="s">
        <v>585</v>
      </c>
      <c r="W123" s="38" t="s">
        <v>738</v>
      </c>
      <c r="X123" s="38" t="s">
        <v>31</v>
      </c>
      <c r="Y123" s="38" t="s">
        <v>32</v>
      </c>
      <c r="Z123" s="38">
        <v>25.681342000000001</v>
      </c>
      <c r="AA123" s="38">
        <v>-80.463908700000005</v>
      </c>
      <c r="AD123" s="30">
        <f t="shared" si="1"/>
        <v>5</v>
      </c>
      <c r="AE123" s="30" t="str" cm="1">
        <f t="array" aca="1" ref="AE123" ca="1">CELL("type",H123)</f>
        <v>v</v>
      </c>
      <c r="AJ123" s="30" t="str" cm="1">
        <f t="array" aca="1" ref="AJ123" ca="1">CELL("type",K123)</f>
        <v>l</v>
      </c>
      <c r="AK123" s="30" t="str" cm="1">
        <f t="array" aca="1" ref="AK123" ca="1">CELL("type",L123)</f>
        <v>v</v>
      </c>
      <c r="AL123" s="30" t="str" cm="1">
        <f t="array" aca="1" ref="AL123" ca="1">CELL("type",M123)</f>
        <v>v</v>
      </c>
      <c r="AM123" s="30" t="str" cm="1">
        <f t="array" aca="1" ref="AM123" ca="1">CELL("type",M123)</f>
        <v>v</v>
      </c>
      <c r="AN123" s="30" t="str" cm="1">
        <f t="array" aca="1" ref="AN123" ca="1">CELL("type",N123)</f>
        <v>v</v>
      </c>
      <c r="AO123" s="30" t="str" cm="1">
        <f t="array" aca="1" ref="AO123" ca="1">CELL("type",O123)</f>
        <v>v</v>
      </c>
      <c r="AP123" s="30" t="str" cm="1">
        <f t="array" aca="1" ref="AP123" ca="1">CELL("type",P123)</f>
        <v>v</v>
      </c>
      <c r="AQ123" s="30" t="str">
        <v>9060 SW 168th Ave</v>
      </c>
      <c r="AR123" s="30" t="str">
        <f>PROPER(Table2[[#This Row],[CITY]])</f>
        <v>Miami</v>
      </c>
      <c r="AS123" s="46">
        <f>Table2[[#This Row],[PRICE]]/Table2[[#This Row],[SQUARE FEET]]</f>
        <v>392.20404234841192</v>
      </c>
      <c r="AT123" s="30" t="b">
        <f>IF(AS123=Table2[[#This Row],[$/SQUARE FEET]], TRUE, FALSE)</f>
        <v>0</v>
      </c>
    </row>
    <row r="124" spans="1:46" x14ac:dyDescent="0.2">
      <c r="A124" s="38" t="s">
        <v>25</v>
      </c>
      <c r="B124" s="38" t="s">
        <v>261</v>
      </c>
      <c r="C124" s="38" t="s">
        <v>33</v>
      </c>
      <c r="D124" s="38" t="s">
        <v>739</v>
      </c>
      <c r="E124" s="38" t="s">
        <v>581</v>
      </c>
      <c r="F124" s="38" t="s">
        <v>582</v>
      </c>
      <c r="G124" s="38">
        <v>33131</v>
      </c>
      <c r="H124" s="40">
        <v>715000</v>
      </c>
      <c r="I124" s="38">
        <v>1</v>
      </c>
      <c r="J124" s="38">
        <v>1.5</v>
      </c>
      <c r="K124" s="38" t="s">
        <v>740</v>
      </c>
      <c r="L124" s="38">
        <v>879</v>
      </c>
      <c r="M124" s="38"/>
      <c r="N124" s="38">
        <v>2016</v>
      </c>
      <c r="O124" s="38">
        <v>1</v>
      </c>
      <c r="P124" s="38">
        <v>813</v>
      </c>
      <c r="Q124" s="38">
        <v>1495</v>
      </c>
      <c r="R124" s="38" t="s">
        <v>29</v>
      </c>
      <c r="S124" s="39"/>
      <c r="T124" s="39"/>
      <c r="U124" s="38" t="s">
        <v>741</v>
      </c>
      <c r="V124" s="38" t="s">
        <v>585</v>
      </c>
      <c r="W124" s="38" t="s">
        <v>742</v>
      </c>
      <c r="X124" s="38" t="s">
        <v>31</v>
      </c>
      <c r="Y124" s="38" t="s">
        <v>32</v>
      </c>
      <c r="Z124" s="38">
        <v>25.768232300000001</v>
      </c>
      <c r="AA124" s="38">
        <v>-80.192373900000007</v>
      </c>
      <c r="AD124" s="30">
        <f t="shared" si="1"/>
        <v>5</v>
      </c>
      <c r="AE124" s="30" t="str" cm="1">
        <f t="array" aca="1" ref="AE124" ca="1">CELL("type",H124)</f>
        <v>v</v>
      </c>
      <c r="AJ124" s="30" t="str" cm="1">
        <f t="array" aca="1" ref="AJ124" ca="1">CELL("type",K124)</f>
        <v>l</v>
      </c>
      <c r="AK124" s="30" t="str" cm="1">
        <f t="array" aca="1" ref="AK124" ca="1">CELL("type",L124)</f>
        <v>v</v>
      </c>
      <c r="AL124" s="30" t="str" cm="1">
        <f t="array" aca="1" ref="AL124" ca="1">CELL("type",M124)</f>
        <v>b</v>
      </c>
      <c r="AM124" s="30" t="str" cm="1">
        <f t="array" aca="1" ref="AM124" ca="1">CELL("type",M124)</f>
        <v>b</v>
      </c>
      <c r="AN124" s="30" t="str" cm="1">
        <f t="array" aca="1" ref="AN124" ca="1">CELL("type",N124)</f>
        <v>v</v>
      </c>
      <c r="AO124" s="30" t="str" cm="1">
        <f t="array" aca="1" ref="AO124" ca="1">CELL("type",O124)</f>
        <v>v</v>
      </c>
      <c r="AP124" s="30" t="str" cm="1">
        <f t="array" aca="1" ref="AP124" ca="1">CELL("type",P124)</f>
        <v>v</v>
      </c>
      <c r="AQ124" s="30" t="str">
        <v>68 SE 6th St #3205</v>
      </c>
      <c r="AR124" s="30" t="str">
        <f>PROPER(Table2[[#This Row],[CITY]])</f>
        <v>Miami</v>
      </c>
      <c r="AS124" s="46">
        <f>Table2[[#This Row],[PRICE]]/Table2[[#This Row],[SQUARE FEET]]</f>
        <v>813.42434584755404</v>
      </c>
      <c r="AT124" s="30" t="b">
        <f>IF(AS124=Table2[[#This Row],[$/SQUARE FEET]], TRUE, FALSE)</f>
        <v>0</v>
      </c>
    </row>
    <row r="125" spans="1:46" x14ac:dyDescent="0.2">
      <c r="A125" s="38" t="s">
        <v>25</v>
      </c>
      <c r="B125" s="38" t="s">
        <v>261</v>
      </c>
      <c r="C125" s="38" t="s">
        <v>41</v>
      </c>
      <c r="D125" s="38" t="s">
        <v>743</v>
      </c>
      <c r="E125" s="38" t="s">
        <v>581</v>
      </c>
      <c r="F125" s="38" t="s">
        <v>582</v>
      </c>
      <c r="G125" s="38">
        <v>33145</v>
      </c>
      <c r="H125" s="40">
        <v>1149000</v>
      </c>
      <c r="I125" s="38">
        <v>3</v>
      </c>
      <c r="J125" s="38">
        <v>2</v>
      </c>
      <c r="K125" s="38" t="s">
        <v>744</v>
      </c>
      <c r="L125" s="38">
        <v>1273</v>
      </c>
      <c r="M125" s="38">
        <v>6650</v>
      </c>
      <c r="N125" s="38">
        <v>1950</v>
      </c>
      <c r="O125" s="38">
        <v>1</v>
      </c>
      <c r="P125" s="38">
        <v>903</v>
      </c>
      <c r="Q125" s="38"/>
      <c r="R125" s="38" t="s">
        <v>29</v>
      </c>
      <c r="S125" s="39">
        <v>45578.541666666664</v>
      </c>
      <c r="T125" s="39">
        <v>45578.625</v>
      </c>
      <c r="U125" s="38" t="s">
        <v>745</v>
      </c>
      <c r="V125" s="38" t="s">
        <v>585</v>
      </c>
      <c r="W125" s="38" t="s">
        <v>746</v>
      </c>
      <c r="X125" s="38" t="s">
        <v>31</v>
      </c>
      <c r="Y125" s="38" t="s">
        <v>32</v>
      </c>
      <c r="Z125" s="38">
        <v>25.754492899999999</v>
      </c>
      <c r="AA125" s="38">
        <v>-80.232943700000007</v>
      </c>
      <c r="AD125" s="30">
        <f t="shared" si="1"/>
        <v>5</v>
      </c>
      <c r="AE125" s="30" t="str" cm="1">
        <f t="array" aca="1" ref="AE125" ca="1">CELL("type",H125)</f>
        <v>v</v>
      </c>
      <c r="AJ125" s="30" t="str" cm="1">
        <f t="array" aca="1" ref="AJ125" ca="1">CELL("type",K125)</f>
        <v>l</v>
      </c>
      <c r="AK125" s="30" t="str" cm="1">
        <f t="array" aca="1" ref="AK125" ca="1">CELL("type",L125)</f>
        <v>v</v>
      </c>
      <c r="AL125" s="30" t="str" cm="1">
        <f t="array" aca="1" ref="AL125" ca="1">CELL("type",M125)</f>
        <v>v</v>
      </c>
      <c r="AM125" s="30" t="str" cm="1">
        <f t="array" aca="1" ref="AM125" ca="1">CELL("type",M125)</f>
        <v>v</v>
      </c>
      <c r="AN125" s="30" t="str" cm="1">
        <f t="array" aca="1" ref="AN125" ca="1">CELL("type",N125)</f>
        <v>v</v>
      </c>
      <c r="AO125" s="30" t="str" cm="1">
        <f t="array" aca="1" ref="AO125" ca="1">CELL("type",O125)</f>
        <v>v</v>
      </c>
      <c r="AP125" s="30" t="str" cm="1">
        <f t="array" aca="1" ref="AP125" ca="1">CELL("type",P125)</f>
        <v>v</v>
      </c>
      <c r="AQ125" s="30" t="str">
        <v>2325 SW 19th St</v>
      </c>
      <c r="AR125" s="30" t="str">
        <f>PROPER(Table2[[#This Row],[CITY]])</f>
        <v>Miami</v>
      </c>
      <c r="AS125" s="46">
        <f>Table2[[#This Row],[PRICE]]/Table2[[#This Row],[SQUARE FEET]]</f>
        <v>902.59230164964652</v>
      </c>
      <c r="AT125" s="30" t="b">
        <f>IF(AS125=Table2[[#This Row],[$/SQUARE FEET]], TRUE, FALSE)</f>
        <v>0</v>
      </c>
    </row>
    <row r="126" spans="1:46" x14ac:dyDescent="0.2">
      <c r="A126" s="34" t="s">
        <v>25</v>
      </c>
      <c r="B126" s="34" t="s">
        <v>261</v>
      </c>
      <c r="C126" s="34" t="s">
        <v>41</v>
      </c>
      <c r="D126" s="34" t="s">
        <v>747</v>
      </c>
      <c r="E126" s="34" t="s">
        <v>581</v>
      </c>
      <c r="F126" s="34" t="s">
        <v>582</v>
      </c>
      <c r="G126" s="34">
        <v>33176</v>
      </c>
      <c r="H126" s="41">
        <v>438987</v>
      </c>
      <c r="I126" s="34">
        <v>3</v>
      </c>
      <c r="J126" s="34">
        <v>1</v>
      </c>
      <c r="K126" s="34" t="s">
        <v>748</v>
      </c>
      <c r="L126" s="34">
        <v>1393</v>
      </c>
      <c r="M126" s="34">
        <v>7500</v>
      </c>
      <c r="N126" s="34">
        <v>1950</v>
      </c>
      <c r="O126" s="34">
        <v>1</v>
      </c>
      <c r="P126" s="34">
        <v>315</v>
      </c>
      <c r="Q126" s="34"/>
      <c r="R126" s="34" t="s">
        <v>29</v>
      </c>
      <c r="S126" s="35"/>
      <c r="T126" s="35"/>
      <c r="U126" s="34" t="s">
        <v>749</v>
      </c>
      <c r="V126" s="34" t="s">
        <v>585</v>
      </c>
      <c r="W126" s="34" t="s">
        <v>750</v>
      </c>
      <c r="X126" s="34" t="s">
        <v>31</v>
      </c>
      <c r="Y126" s="34" t="s">
        <v>32</v>
      </c>
      <c r="Z126" s="34">
        <v>25.630086899999998</v>
      </c>
      <c r="AA126" s="34">
        <v>-80.3686395</v>
      </c>
      <c r="AD126" s="30">
        <f t="shared" si="1"/>
        <v>5</v>
      </c>
      <c r="AE126" s="30" t="str" cm="1">
        <f t="array" aca="1" ref="AE126" ca="1">CELL("type",H126)</f>
        <v>v</v>
      </c>
      <c r="AJ126" s="30" t="str" cm="1">
        <f t="array" aca="1" ref="AJ126" ca="1">CELL("type",K126)</f>
        <v>l</v>
      </c>
      <c r="AK126" s="30" t="str" cm="1">
        <f t="array" aca="1" ref="AK126" ca="1">CELL("type",L126)</f>
        <v>v</v>
      </c>
      <c r="AL126" s="30" t="str" cm="1">
        <f t="array" aca="1" ref="AL126" ca="1">CELL("type",M126)</f>
        <v>v</v>
      </c>
      <c r="AM126" s="30" t="str" cm="1">
        <f t="array" aca="1" ref="AM126" ca="1">CELL("type",M126)</f>
        <v>v</v>
      </c>
      <c r="AN126" s="30" t="str" cm="1">
        <f t="array" aca="1" ref="AN126" ca="1">CELL("type",N126)</f>
        <v>v</v>
      </c>
      <c r="AO126" s="30" t="str" cm="1">
        <f t="array" aca="1" ref="AO126" ca="1">CELL("type",O126)</f>
        <v>v</v>
      </c>
      <c r="AP126" s="30" t="str" cm="1">
        <f t="array" aca="1" ref="AP126" ca="1">CELL("type",P126)</f>
        <v>v</v>
      </c>
      <c r="AQ126" s="30" t="str">
        <v>14960 Buchanan St</v>
      </c>
      <c r="AR126" s="30" t="str">
        <f>PROPER(Table2[[#This Row],[CITY]])</f>
        <v>Miami</v>
      </c>
      <c r="AS126" s="46">
        <f>Table2[[#This Row],[PRICE]]/Table2[[#This Row],[SQUARE FEET]]</f>
        <v>315.13783201722902</v>
      </c>
      <c r="AT126" s="30" t="b">
        <f>IF(AS126=Table2[[#This Row],[$/SQUARE FEET]], TRUE, FALSE)</f>
        <v>0</v>
      </c>
    </row>
    <row r="127" spans="1:46" x14ac:dyDescent="0.2">
      <c r="A127" s="38" t="s">
        <v>25</v>
      </c>
      <c r="B127" s="38" t="s">
        <v>261</v>
      </c>
      <c r="C127" s="38" t="s">
        <v>41</v>
      </c>
      <c r="D127" s="38" t="s">
        <v>751</v>
      </c>
      <c r="E127" s="38" t="s">
        <v>581</v>
      </c>
      <c r="F127" s="38" t="s">
        <v>582</v>
      </c>
      <c r="G127" s="38">
        <v>33172</v>
      </c>
      <c r="H127" s="40">
        <v>335000</v>
      </c>
      <c r="I127" s="38">
        <v>2</v>
      </c>
      <c r="J127" s="38">
        <v>2.5</v>
      </c>
      <c r="K127" s="38" t="s">
        <v>752</v>
      </c>
      <c r="L127" s="38">
        <v>1108</v>
      </c>
      <c r="M127" s="38"/>
      <c r="N127" s="38">
        <v>1984</v>
      </c>
      <c r="O127" s="38">
        <v>1</v>
      </c>
      <c r="P127" s="38">
        <v>302</v>
      </c>
      <c r="Q127" s="38">
        <v>290</v>
      </c>
      <c r="R127" s="38" t="s">
        <v>29</v>
      </c>
      <c r="S127" s="39"/>
      <c r="T127" s="39"/>
      <c r="U127" s="38" t="s">
        <v>753</v>
      </c>
      <c r="V127" s="38" t="s">
        <v>585</v>
      </c>
      <c r="W127" s="38" t="s">
        <v>754</v>
      </c>
      <c r="X127" s="38" t="s">
        <v>31</v>
      </c>
      <c r="Y127" s="38" t="s">
        <v>32</v>
      </c>
      <c r="Z127" s="38">
        <v>25.776979000000001</v>
      </c>
      <c r="AA127" s="38">
        <v>-80.375119999999995</v>
      </c>
      <c r="AD127" s="30">
        <f t="shared" si="1"/>
        <v>5</v>
      </c>
      <c r="AE127" s="30" t="str" cm="1">
        <f t="array" aca="1" ref="AE127" ca="1">CELL("type",H127)</f>
        <v>v</v>
      </c>
      <c r="AJ127" s="30" t="str" cm="1">
        <f t="array" aca="1" ref="AJ127" ca="1">CELL("type",K127)</f>
        <v>l</v>
      </c>
      <c r="AK127" s="30" t="str" cm="1">
        <f t="array" aca="1" ref="AK127" ca="1">CELL("type",L127)</f>
        <v>v</v>
      </c>
      <c r="AL127" s="30" t="str" cm="1">
        <f t="array" aca="1" ref="AL127" ca="1">CELL("type",M127)</f>
        <v>b</v>
      </c>
      <c r="AM127" s="30" t="str" cm="1">
        <f t="array" aca="1" ref="AM127" ca="1">CELL("type",M127)</f>
        <v>b</v>
      </c>
      <c r="AN127" s="30" t="str" cm="1">
        <f t="array" aca="1" ref="AN127" ca="1">CELL("type",N127)</f>
        <v>v</v>
      </c>
      <c r="AO127" s="30" t="str" cm="1">
        <f t="array" aca="1" ref="AO127" ca="1">CELL("type",O127)</f>
        <v>v</v>
      </c>
      <c r="AP127" s="30" t="str" cm="1">
        <f t="array" aca="1" ref="AP127" ca="1">CELL("type",P127)</f>
        <v>v</v>
      </c>
      <c r="AQ127" s="30" t="str">
        <v>11061 NW 7th St Unit 103-12</v>
      </c>
      <c r="AR127" s="30" t="str">
        <f>PROPER(Table2[[#This Row],[CITY]])</f>
        <v>Miami</v>
      </c>
      <c r="AS127" s="46">
        <f>Table2[[#This Row],[PRICE]]/Table2[[#This Row],[SQUARE FEET]]</f>
        <v>302.34657039711192</v>
      </c>
      <c r="AT127" s="30" t="b">
        <f>IF(AS127=Table2[[#This Row],[$/SQUARE FEET]], TRUE, FALSE)</f>
        <v>0</v>
      </c>
    </row>
    <row r="128" spans="1:46" x14ac:dyDescent="0.2">
      <c r="A128" s="34" t="s">
        <v>25</v>
      </c>
      <c r="B128" s="34" t="s">
        <v>261</v>
      </c>
      <c r="C128" s="34" t="s">
        <v>41</v>
      </c>
      <c r="D128" s="34" t="s">
        <v>755</v>
      </c>
      <c r="E128" s="34" t="s">
        <v>581</v>
      </c>
      <c r="F128" s="34" t="s">
        <v>582</v>
      </c>
      <c r="G128" s="34">
        <v>33142</v>
      </c>
      <c r="H128" s="41">
        <v>610000</v>
      </c>
      <c r="I128" s="34">
        <v>4</v>
      </c>
      <c r="J128" s="34">
        <v>3</v>
      </c>
      <c r="K128" s="34" t="s">
        <v>756</v>
      </c>
      <c r="L128" s="34">
        <v>2165</v>
      </c>
      <c r="M128" s="34">
        <v>5000</v>
      </c>
      <c r="N128" s="34">
        <v>1947</v>
      </c>
      <c r="O128" s="34">
        <v>1</v>
      </c>
      <c r="P128" s="34">
        <v>282</v>
      </c>
      <c r="Q128" s="34"/>
      <c r="R128" s="34" t="s">
        <v>29</v>
      </c>
      <c r="S128" s="35"/>
      <c r="T128" s="35"/>
      <c r="U128" s="34" t="s">
        <v>757</v>
      </c>
      <c r="V128" s="34" t="s">
        <v>585</v>
      </c>
      <c r="W128" s="34" t="s">
        <v>758</v>
      </c>
      <c r="X128" s="34" t="s">
        <v>31</v>
      </c>
      <c r="Y128" s="34" t="s">
        <v>32</v>
      </c>
      <c r="Z128" s="34">
        <v>25.823437599999998</v>
      </c>
      <c r="AA128" s="34">
        <v>-80.2239103</v>
      </c>
      <c r="AD128" s="30">
        <f t="shared" si="1"/>
        <v>5</v>
      </c>
      <c r="AE128" s="30" t="str" cm="1">
        <f t="array" aca="1" ref="AE128" ca="1">CELL("type",H128)</f>
        <v>v</v>
      </c>
      <c r="AJ128" s="30" t="str" cm="1">
        <f t="array" aca="1" ref="AJ128" ca="1">CELL("type",K128)</f>
        <v>l</v>
      </c>
      <c r="AK128" s="30" t="str" cm="1">
        <f t="array" aca="1" ref="AK128" ca="1">CELL("type",L128)</f>
        <v>v</v>
      </c>
      <c r="AL128" s="30" t="str" cm="1">
        <f t="array" aca="1" ref="AL128" ca="1">CELL("type",M128)</f>
        <v>v</v>
      </c>
      <c r="AM128" s="30" t="str" cm="1">
        <f t="array" aca="1" ref="AM128" ca="1">CELL("type",M128)</f>
        <v>v</v>
      </c>
      <c r="AN128" s="30" t="str" cm="1">
        <f t="array" aca="1" ref="AN128" ca="1">CELL("type",N128)</f>
        <v>v</v>
      </c>
      <c r="AO128" s="30" t="str" cm="1">
        <f t="array" aca="1" ref="AO128" ca="1">CELL("type",O128)</f>
        <v>v</v>
      </c>
      <c r="AP128" s="30" t="str" cm="1">
        <f t="array" aca="1" ref="AP128" ca="1">CELL("type",P128)</f>
        <v>v</v>
      </c>
      <c r="AQ128" s="30" t="str">
        <v>1610 NW 53rd St</v>
      </c>
      <c r="AR128" s="30" t="str">
        <f>PROPER(Table2[[#This Row],[CITY]])</f>
        <v>Miami</v>
      </c>
      <c r="AS128" s="46">
        <f>Table2[[#This Row],[PRICE]]/Table2[[#This Row],[SQUARE FEET]]</f>
        <v>281.7551963048499</v>
      </c>
      <c r="AT128" s="30" t="b">
        <f>IF(AS128=Table2[[#This Row],[$/SQUARE FEET]], TRUE, FALSE)</f>
        <v>0</v>
      </c>
    </row>
    <row r="129" spans="1:46" x14ac:dyDescent="0.2">
      <c r="A129" s="38" t="s">
        <v>25</v>
      </c>
      <c r="B129" s="38" t="s">
        <v>261</v>
      </c>
      <c r="C129" s="38" t="s">
        <v>33</v>
      </c>
      <c r="D129" s="38" t="s">
        <v>759</v>
      </c>
      <c r="E129" s="38" t="s">
        <v>581</v>
      </c>
      <c r="F129" s="38" t="s">
        <v>582</v>
      </c>
      <c r="G129" s="38">
        <v>33131</v>
      </c>
      <c r="H129" s="40">
        <v>1199000</v>
      </c>
      <c r="I129" s="38">
        <v>2</v>
      </c>
      <c r="J129" s="38">
        <v>2.5</v>
      </c>
      <c r="K129" s="38" t="s">
        <v>760</v>
      </c>
      <c r="L129" s="38">
        <v>1558</v>
      </c>
      <c r="M129" s="38"/>
      <c r="N129" s="38">
        <v>2005</v>
      </c>
      <c r="O129" s="38">
        <v>1</v>
      </c>
      <c r="P129" s="38">
        <v>770</v>
      </c>
      <c r="Q129" s="38">
        <v>1643</v>
      </c>
      <c r="R129" s="38" t="s">
        <v>29</v>
      </c>
      <c r="S129" s="39"/>
      <c r="T129" s="39"/>
      <c r="U129" s="38" t="s">
        <v>761</v>
      </c>
      <c r="V129" s="38" t="s">
        <v>585</v>
      </c>
      <c r="W129" s="38" t="s">
        <v>762</v>
      </c>
      <c r="X129" s="38" t="s">
        <v>31</v>
      </c>
      <c r="Y129" s="38" t="s">
        <v>32</v>
      </c>
      <c r="Z129" s="38">
        <v>25.768991199999999</v>
      </c>
      <c r="AA129" s="38">
        <v>-80.186892400000005</v>
      </c>
      <c r="AD129" s="30">
        <f t="shared" si="1"/>
        <v>5</v>
      </c>
      <c r="AE129" s="30" t="str" cm="1">
        <f t="array" aca="1" ref="AE129" ca="1">CELL("type",H129)</f>
        <v>v</v>
      </c>
      <c r="AJ129" s="30" t="str" cm="1">
        <f t="array" aca="1" ref="AJ129" ca="1">CELL("type",K129)</f>
        <v>l</v>
      </c>
      <c r="AK129" s="30" t="str" cm="1">
        <f t="array" aca="1" ref="AK129" ca="1">CELL("type",L129)</f>
        <v>v</v>
      </c>
      <c r="AL129" s="30" t="str" cm="1">
        <f t="array" aca="1" ref="AL129" ca="1">CELL("type",M129)</f>
        <v>b</v>
      </c>
      <c r="AM129" s="30" t="str" cm="1">
        <f t="array" aca="1" ref="AM129" ca="1">CELL("type",M129)</f>
        <v>b</v>
      </c>
      <c r="AN129" s="30" t="str" cm="1">
        <f t="array" aca="1" ref="AN129" ca="1">CELL("type",N129)</f>
        <v>v</v>
      </c>
      <c r="AO129" s="30" t="str" cm="1">
        <f t="array" aca="1" ref="AO129" ca="1">CELL("type",O129)</f>
        <v>v</v>
      </c>
      <c r="AP129" s="30" t="str" cm="1">
        <f t="array" aca="1" ref="AP129" ca="1">CELL("type",P129)</f>
        <v>v</v>
      </c>
      <c r="AQ129" s="30" t="str">
        <v>901 Brickell Key Blvd #1103</v>
      </c>
      <c r="AR129" s="30" t="str">
        <f>PROPER(Table2[[#This Row],[CITY]])</f>
        <v>Miami</v>
      </c>
      <c r="AS129" s="46">
        <f>Table2[[#This Row],[PRICE]]/Table2[[#This Row],[SQUARE FEET]]</f>
        <v>769.57637997432607</v>
      </c>
      <c r="AT129" s="30" t="b">
        <f>IF(AS129=Table2[[#This Row],[$/SQUARE FEET]], TRUE, FALSE)</f>
        <v>0</v>
      </c>
    </row>
    <row r="130" spans="1:46" x14ac:dyDescent="0.2">
      <c r="A130" s="34" t="s">
        <v>25</v>
      </c>
      <c r="B130" s="34" t="s">
        <v>261</v>
      </c>
      <c r="C130" s="34" t="s">
        <v>33</v>
      </c>
      <c r="D130" s="34" t="s">
        <v>763</v>
      </c>
      <c r="E130" s="34" t="s">
        <v>581</v>
      </c>
      <c r="F130" s="34" t="s">
        <v>582</v>
      </c>
      <c r="G130" s="34">
        <v>33131</v>
      </c>
      <c r="H130" s="41">
        <v>1199000</v>
      </c>
      <c r="I130" s="34">
        <v>2</v>
      </c>
      <c r="J130" s="34">
        <v>2.5</v>
      </c>
      <c r="K130" s="34" t="s">
        <v>760</v>
      </c>
      <c r="L130" s="34">
        <v>1558</v>
      </c>
      <c r="M130" s="34"/>
      <c r="N130" s="34">
        <v>2005</v>
      </c>
      <c r="O130" s="34">
        <v>1</v>
      </c>
      <c r="P130" s="34">
        <v>770</v>
      </c>
      <c r="Q130" s="34">
        <v>1643</v>
      </c>
      <c r="R130" s="34" t="s">
        <v>29</v>
      </c>
      <c r="S130" s="35"/>
      <c r="T130" s="35"/>
      <c r="U130" s="34" t="s">
        <v>764</v>
      </c>
      <c r="V130" s="34" t="s">
        <v>585</v>
      </c>
      <c r="W130" s="34" t="s">
        <v>765</v>
      </c>
      <c r="X130" s="34" t="s">
        <v>31</v>
      </c>
      <c r="Y130" s="34" t="s">
        <v>32</v>
      </c>
      <c r="Z130" s="34">
        <v>25.768991199999999</v>
      </c>
      <c r="AA130" s="34">
        <v>-80.186892400000005</v>
      </c>
      <c r="AD130" s="30">
        <f t="shared" ref="AD130:AD193" si="2">LEN(G130)</f>
        <v>5</v>
      </c>
      <c r="AE130" s="30" t="str" cm="1">
        <f t="array" aca="1" ref="AE130" ca="1">CELL("type",H130)</f>
        <v>v</v>
      </c>
      <c r="AJ130" s="30" t="str" cm="1">
        <f t="array" aca="1" ref="AJ130" ca="1">CELL("type",K130)</f>
        <v>l</v>
      </c>
      <c r="AK130" s="30" t="str" cm="1">
        <f t="array" aca="1" ref="AK130" ca="1">CELL("type",L130)</f>
        <v>v</v>
      </c>
      <c r="AL130" s="30" t="str" cm="1">
        <f t="array" aca="1" ref="AL130" ca="1">CELL("type",M130)</f>
        <v>b</v>
      </c>
      <c r="AM130" s="30" t="str" cm="1">
        <f t="array" aca="1" ref="AM130" ca="1">CELL("type",M130)</f>
        <v>b</v>
      </c>
      <c r="AN130" s="30" t="str" cm="1">
        <f t="array" aca="1" ref="AN130" ca="1">CELL("type",N130)</f>
        <v>v</v>
      </c>
      <c r="AO130" s="30" t="str" cm="1">
        <f t="array" aca="1" ref="AO130" ca="1">CELL("type",O130)</f>
        <v>v</v>
      </c>
      <c r="AP130" s="30" t="str" cm="1">
        <f t="array" aca="1" ref="AP130" ca="1">CELL("type",P130)</f>
        <v>v</v>
      </c>
      <c r="AQ130" s="30" t="str">
        <v>901 Brickell Key Blvd #603</v>
      </c>
      <c r="AR130" s="30" t="str">
        <f>PROPER(Table2[[#This Row],[CITY]])</f>
        <v>Miami</v>
      </c>
      <c r="AS130" s="46">
        <f>Table2[[#This Row],[PRICE]]/Table2[[#This Row],[SQUARE FEET]]</f>
        <v>769.57637997432607</v>
      </c>
      <c r="AT130" s="30" t="b">
        <f>IF(AS130=Table2[[#This Row],[$/SQUARE FEET]], TRUE, FALSE)</f>
        <v>0</v>
      </c>
    </row>
    <row r="131" spans="1:46" x14ac:dyDescent="0.2">
      <c r="A131" s="38" t="s">
        <v>25</v>
      </c>
      <c r="B131" s="38" t="s">
        <v>261</v>
      </c>
      <c r="C131" s="38" t="s">
        <v>33</v>
      </c>
      <c r="D131" s="38" t="s">
        <v>766</v>
      </c>
      <c r="E131" s="38" t="s">
        <v>581</v>
      </c>
      <c r="F131" s="38" t="s">
        <v>582</v>
      </c>
      <c r="G131" s="38">
        <v>33132</v>
      </c>
      <c r="H131" s="40">
        <v>330000</v>
      </c>
      <c r="I131" s="38">
        <v>1</v>
      </c>
      <c r="J131" s="38">
        <v>1</v>
      </c>
      <c r="K131" s="38" t="s">
        <v>767</v>
      </c>
      <c r="L131" s="38">
        <v>665</v>
      </c>
      <c r="M131" s="38"/>
      <c r="N131" s="38">
        <v>2007</v>
      </c>
      <c r="O131" s="38">
        <v>1</v>
      </c>
      <c r="P131" s="38">
        <v>496</v>
      </c>
      <c r="Q131" s="38">
        <v>554</v>
      </c>
      <c r="R131" s="38" t="s">
        <v>29</v>
      </c>
      <c r="S131" s="39"/>
      <c r="T131" s="39"/>
      <c r="U131" s="38" t="s">
        <v>768</v>
      </c>
      <c r="V131" s="38" t="s">
        <v>585</v>
      </c>
      <c r="W131" s="38" t="s">
        <v>769</v>
      </c>
      <c r="X131" s="38" t="s">
        <v>31</v>
      </c>
      <c r="Y131" s="38" t="s">
        <v>32</v>
      </c>
      <c r="Z131" s="38">
        <v>25.775953699999999</v>
      </c>
      <c r="AA131" s="38">
        <v>-80.190192699999997</v>
      </c>
      <c r="AD131" s="30">
        <f t="shared" si="2"/>
        <v>5</v>
      </c>
      <c r="AE131" s="30" t="str" cm="1">
        <f t="array" aca="1" ref="AE131" ca="1">CELL("type",H131)</f>
        <v>v</v>
      </c>
      <c r="AJ131" s="30" t="str" cm="1">
        <f t="array" aca="1" ref="AJ131" ca="1">CELL("type",K131)</f>
        <v>l</v>
      </c>
      <c r="AK131" s="30" t="str" cm="1">
        <f t="array" aca="1" ref="AK131" ca="1">CELL("type",L131)</f>
        <v>v</v>
      </c>
      <c r="AL131" s="30" t="str" cm="1">
        <f t="array" aca="1" ref="AL131" ca="1">CELL("type",M131)</f>
        <v>b</v>
      </c>
      <c r="AM131" s="30" t="str" cm="1">
        <f t="array" aca="1" ref="AM131" ca="1">CELL("type",M131)</f>
        <v>b</v>
      </c>
      <c r="AN131" s="30" t="str" cm="1">
        <f t="array" aca="1" ref="AN131" ca="1">CELL("type",N131)</f>
        <v>v</v>
      </c>
      <c r="AO131" s="30" t="str" cm="1">
        <f t="array" aca="1" ref="AO131" ca="1">CELL("type",O131)</f>
        <v>v</v>
      </c>
      <c r="AP131" s="30" t="str" cm="1">
        <f t="array" aca="1" ref="AP131" ca="1">CELL("type",P131)</f>
        <v>v</v>
      </c>
      <c r="AQ131" s="30" t="str">
        <v>133 NE 2nd Ave #2604</v>
      </c>
      <c r="AR131" s="30" t="str">
        <f>PROPER(Table2[[#This Row],[CITY]])</f>
        <v>Miami</v>
      </c>
      <c r="AS131" s="46">
        <f>Table2[[#This Row],[PRICE]]/Table2[[#This Row],[SQUARE FEET]]</f>
        <v>496.24060150375942</v>
      </c>
      <c r="AT131" s="30" t="b">
        <f>IF(AS131=Table2[[#This Row],[$/SQUARE FEET]], TRUE, FALSE)</f>
        <v>0</v>
      </c>
    </row>
    <row r="132" spans="1:46" x14ac:dyDescent="0.2">
      <c r="A132" s="34" t="s">
        <v>25</v>
      </c>
      <c r="B132" s="34" t="s">
        <v>261</v>
      </c>
      <c r="C132" s="34" t="s">
        <v>33</v>
      </c>
      <c r="D132" s="34" t="s">
        <v>770</v>
      </c>
      <c r="E132" s="34" t="s">
        <v>581</v>
      </c>
      <c r="F132" s="34" t="s">
        <v>582</v>
      </c>
      <c r="G132" s="34">
        <v>33176</v>
      </c>
      <c r="H132" s="41">
        <v>289000</v>
      </c>
      <c r="I132" s="34">
        <v>1</v>
      </c>
      <c r="J132" s="34">
        <v>1</v>
      </c>
      <c r="K132" s="34" t="s">
        <v>771</v>
      </c>
      <c r="L132" s="34">
        <v>850</v>
      </c>
      <c r="M132" s="34"/>
      <c r="N132" s="34">
        <v>1973</v>
      </c>
      <c r="O132" s="34">
        <v>1</v>
      </c>
      <c r="P132" s="34">
        <v>340</v>
      </c>
      <c r="Q132" s="34">
        <v>382</v>
      </c>
      <c r="R132" s="34" t="s">
        <v>29</v>
      </c>
      <c r="S132" s="35"/>
      <c r="T132" s="35"/>
      <c r="U132" s="34" t="s">
        <v>772</v>
      </c>
      <c r="V132" s="34" t="s">
        <v>585</v>
      </c>
      <c r="W132" s="34" t="s">
        <v>773</v>
      </c>
      <c r="X132" s="34" t="s">
        <v>31</v>
      </c>
      <c r="Y132" s="34" t="s">
        <v>32</v>
      </c>
      <c r="Z132" s="34">
        <v>25.6714834</v>
      </c>
      <c r="AA132" s="34">
        <v>-80.371636699999996</v>
      </c>
      <c r="AD132" s="30">
        <f t="shared" si="2"/>
        <v>5</v>
      </c>
      <c r="AE132" s="30" t="str" cm="1">
        <f t="array" aca="1" ref="AE132" ca="1">CELL("type",H132)</f>
        <v>v</v>
      </c>
      <c r="AJ132" s="30" t="str" cm="1">
        <f t="array" aca="1" ref="AJ132" ca="1">CELL("type",K132)</f>
        <v>l</v>
      </c>
      <c r="AK132" s="30" t="str" cm="1">
        <f t="array" aca="1" ref="AK132" ca="1">CELL("type",L132)</f>
        <v>v</v>
      </c>
      <c r="AL132" s="30" t="str" cm="1">
        <f t="array" aca="1" ref="AL132" ca="1">CELL("type",M132)</f>
        <v>b</v>
      </c>
      <c r="AM132" s="30" t="str" cm="1">
        <f t="array" aca="1" ref="AM132" ca="1">CELL("type",M132)</f>
        <v>b</v>
      </c>
      <c r="AN132" s="30" t="str" cm="1">
        <f t="array" aca="1" ref="AN132" ca="1">CELL("type",N132)</f>
        <v>v</v>
      </c>
      <c r="AO132" s="30" t="str" cm="1">
        <f t="array" aca="1" ref="AO132" ca="1">CELL("type",O132)</f>
        <v>v</v>
      </c>
      <c r="AP132" s="30" t="str" cm="1">
        <f t="array" aca="1" ref="AP132" ca="1">CELL("type",P132)</f>
        <v>v</v>
      </c>
      <c r="AQ132" s="30" t="str">
        <v>10900 SW 104th St #314</v>
      </c>
      <c r="AR132" s="30" t="str">
        <f>PROPER(Table2[[#This Row],[CITY]])</f>
        <v>Miami</v>
      </c>
      <c r="AS132" s="46">
        <f>Table2[[#This Row],[PRICE]]/Table2[[#This Row],[SQUARE FEET]]</f>
        <v>340</v>
      </c>
      <c r="AT132" s="30" t="b">
        <f>IF(AS132=Table2[[#This Row],[$/SQUARE FEET]], TRUE, FALSE)</f>
        <v>1</v>
      </c>
    </row>
    <row r="133" spans="1:46" x14ac:dyDescent="0.2">
      <c r="A133" s="38" t="s">
        <v>25</v>
      </c>
      <c r="B133" s="38" t="s">
        <v>261</v>
      </c>
      <c r="C133" s="38" t="s">
        <v>41</v>
      </c>
      <c r="D133" s="38" t="s">
        <v>774</v>
      </c>
      <c r="E133" s="38" t="s">
        <v>581</v>
      </c>
      <c r="F133" s="38" t="s">
        <v>582</v>
      </c>
      <c r="G133" s="38">
        <v>33179</v>
      </c>
      <c r="H133" s="40">
        <v>1275000</v>
      </c>
      <c r="I133" s="38">
        <v>4</v>
      </c>
      <c r="J133" s="38">
        <v>3</v>
      </c>
      <c r="K133" s="38" t="s">
        <v>775</v>
      </c>
      <c r="L133" s="38">
        <v>2502</v>
      </c>
      <c r="M133" s="38">
        <v>8914</v>
      </c>
      <c r="N133" s="38">
        <v>1981</v>
      </c>
      <c r="O133" s="38">
        <v>1</v>
      </c>
      <c r="P133" s="38">
        <v>510</v>
      </c>
      <c r="Q133" s="38"/>
      <c r="R133" s="38" t="s">
        <v>29</v>
      </c>
      <c r="S133" s="39"/>
      <c r="T133" s="39"/>
      <c r="U133" s="38" t="s">
        <v>776</v>
      </c>
      <c r="V133" s="38" t="s">
        <v>585</v>
      </c>
      <c r="W133" s="38" t="s">
        <v>777</v>
      </c>
      <c r="X133" s="38" t="s">
        <v>31</v>
      </c>
      <c r="Y133" s="38" t="s">
        <v>32</v>
      </c>
      <c r="Z133" s="38">
        <v>25.973165900000001</v>
      </c>
      <c r="AA133" s="38">
        <v>-80.164585700000003</v>
      </c>
      <c r="AD133" s="30">
        <f t="shared" si="2"/>
        <v>5</v>
      </c>
      <c r="AE133" s="30" t="str" cm="1">
        <f t="array" aca="1" ref="AE133" ca="1">CELL("type",H133)</f>
        <v>v</v>
      </c>
      <c r="AJ133" s="30" t="str" cm="1">
        <f t="array" aca="1" ref="AJ133" ca="1">CELL("type",K133)</f>
        <v>l</v>
      </c>
      <c r="AK133" s="30" t="str" cm="1">
        <f t="array" aca="1" ref="AK133" ca="1">CELL("type",L133)</f>
        <v>v</v>
      </c>
      <c r="AL133" s="30" t="str" cm="1">
        <f t="array" aca="1" ref="AL133" ca="1">CELL("type",M133)</f>
        <v>v</v>
      </c>
      <c r="AM133" s="30" t="str" cm="1">
        <f t="array" aca="1" ref="AM133" ca="1">CELL("type",M133)</f>
        <v>v</v>
      </c>
      <c r="AN133" s="30" t="str" cm="1">
        <f t="array" aca="1" ref="AN133" ca="1">CELL("type",N133)</f>
        <v>v</v>
      </c>
      <c r="AO133" s="30" t="str" cm="1">
        <f t="array" aca="1" ref="AO133" ca="1">CELL("type",O133)</f>
        <v>v</v>
      </c>
      <c r="AP133" s="30" t="str" cm="1">
        <f t="array" aca="1" ref="AP133" ca="1">CELL("type",P133)</f>
        <v>v</v>
      </c>
      <c r="AQ133" s="30" t="str">
        <v>21332 NE 18th Pl</v>
      </c>
      <c r="AR133" s="30" t="str">
        <f>PROPER(Table2[[#This Row],[CITY]])</f>
        <v>Miami</v>
      </c>
      <c r="AS133" s="46">
        <f>Table2[[#This Row],[PRICE]]/Table2[[#This Row],[SQUARE FEET]]</f>
        <v>509.59232613908875</v>
      </c>
      <c r="AT133" s="30" t="b">
        <f>IF(AS133=Table2[[#This Row],[$/SQUARE FEET]], TRUE, FALSE)</f>
        <v>0</v>
      </c>
    </row>
    <row r="134" spans="1:46" x14ac:dyDescent="0.2">
      <c r="A134" s="34" t="s">
        <v>25</v>
      </c>
      <c r="B134" s="34" t="s">
        <v>261</v>
      </c>
      <c r="C134" s="34" t="s">
        <v>41</v>
      </c>
      <c r="D134" s="34" t="s">
        <v>778</v>
      </c>
      <c r="E134" s="34" t="s">
        <v>581</v>
      </c>
      <c r="F134" s="34" t="s">
        <v>582</v>
      </c>
      <c r="G134" s="34">
        <v>33184</v>
      </c>
      <c r="H134" s="41">
        <v>875000</v>
      </c>
      <c r="I134" s="34">
        <v>5</v>
      </c>
      <c r="J134" s="34">
        <v>3.5</v>
      </c>
      <c r="K134" s="34" t="s">
        <v>779</v>
      </c>
      <c r="L134" s="34">
        <v>2730</v>
      </c>
      <c r="M134" s="34">
        <v>5500</v>
      </c>
      <c r="N134" s="34">
        <v>1998</v>
      </c>
      <c r="O134" s="34">
        <v>1</v>
      </c>
      <c r="P134" s="34">
        <v>321</v>
      </c>
      <c r="Q134" s="34"/>
      <c r="R134" s="34" t="s">
        <v>29</v>
      </c>
      <c r="S134" s="35"/>
      <c r="T134" s="35"/>
      <c r="U134" s="34" t="s">
        <v>780</v>
      </c>
      <c r="V134" s="34" t="s">
        <v>585</v>
      </c>
      <c r="W134" s="34" t="s">
        <v>781</v>
      </c>
      <c r="X134" s="34" t="s">
        <v>31</v>
      </c>
      <c r="Y134" s="34" t="s">
        <v>32</v>
      </c>
      <c r="Z134" s="34">
        <v>25.758065599999998</v>
      </c>
      <c r="AA134" s="34">
        <v>-80.428327199999998</v>
      </c>
      <c r="AD134" s="30">
        <f t="shared" si="2"/>
        <v>5</v>
      </c>
      <c r="AE134" s="30" t="str" cm="1">
        <f t="array" aca="1" ref="AE134" ca="1">CELL("type",H134)</f>
        <v>v</v>
      </c>
      <c r="AJ134" s="30" t="str" cm="1">
        <f t="array" aca="1" ref="AJ134" ca="1">CELL("type",K134)</f>
        <v>l</v>
      </c>
      <c r="AK134" s="30" t="str" cm="1">
        <f t="array" aca="1" ref="AK134" ca="1">CELL("type",L134)</f>
        <v>v</v>
      </c>
      <c r="AL134" s="30" t="str" cm="1">
        <f t="array" aca="1" ref="AL134" ca="1">CELL("type",M134)</f>
        <v>v</v>
      </c>
      <c r="AM134" s="30" t="str" cm="1">
        <f t="array" aca="1" ref="AM134" ca="1">CELL("type",M134)</f>
        <v>v</v>
      </c>
      <c r="AN134" s="30" t="str" cm="1">
        <f t="array" aca="1" ref="AN134" ca="1">CELL("type",N134)</f>
        <v>v</v>
      </c>
      <c r="AO134" s="30" t="str" cm="1">
        <f t="array" aca="1" ref="AO134" ca="1">CELL("type",O134)</f>
        <v>v</v>
      </c>
      <c r="AP134" s="30" t="str" cm="1">
        <f t="array" aca="1" ref="AP134" ca="1">CELL("type",P134)</f>
        <v>v</v>
      </c>
      <c r="AQ134" s="30" t="str">
        <v>970 SW 143rd Pl</v>
      </c>
      <c r="AR134" s="30" t="str">
        <f>PROPER(Table2[[#This Row],[CITY]])</f>
        <v>Miami</v>
      </c>
      <c r="AS134" s="46">
        <f>Table2[[#This Row],[PRICE]]/Table2[[#This Row],[SQUARE FEET]]</f>
        <v>320.5128205128205</v>
      </c>
      <c r="AT134" s="30" t="b">
        <f>IF(AS134=Table2[[#This Row],[$/SQUARE FEET]], TRUE, FALSE)</f>
        <v>0</v>
      </c>
    </row>
    <row r="135" spans="1:46" x14ac:dyDescent="0.2">
      <c r="A135" s="38" t="s">
        <v>25</v>
      </c>
      <c r="B135" s="38" t="s">
        <v>261</v>
      </c>
      <c r="C135" s="38" t="s">
        <v>41</v>
      </c>
      <c r="D135" s="38" t="s">
        <v>782</v>
      </c>
      <c r="E135" s="38" t="s">
        <v>783</v>
      </c>
      <c r="F135" s="38" t="s">
        <v>582</v>
      </c>
      <c r="G135" s="38">
        <v>33156</v>
      </c>
      <c r="H135" s="40">
        <v>3995000</v>
      </c>
      <c r="I135" s="38">
        <v>5</v>
      </c>
      <c r="J135" s="38">
        <v>6</v>
      </c>
      <c r="K135" s="38" t="s">
        <v>784</v>
      </c>
      <c r="L135" s="38">
        <v>4421</v>
      </c>
      <c r="M135" s="38">
        <v>26528</v>
      </c>
      <c r="N135" s="38">
        <v>2018</v>
      </c>
      <c r="O135" s="38">
        <v>1</v>
      </c>
      <c r="P135" s="38">
        <v>904</v>
      </c>
      <c r="Q135" s="38"/>
      <c r="R135" s="38" t="s">
        <v>29</v>
      </c>
      <c r="S135" s="39">
        <v>45578.520833333336</v>
      </c>
      <c r="T135" s="39">
        <v>45578.604166666664</v>
      </c>
      <c r="U135" s="38" t="s">
        <v>785</v>
      </c>
      <c r="V135" s="38" t="s">
        <v>585</v>
      </c>
      <c r="W135" s="38" t="s">
        <v>786</v>
      </c>
      <c r="X135" s="38" t="s">
        <v>31</v>
      </c>
      <c r="Y135" s="38" t="s">
        <v>32</v>
      </c>
      <c r="Z135" s="38">
        <v>25.665382300000001</v>
      </c>
      <c r="AA135" s="38">
        <v>-80.322345499999997</v>
      </c>
      <c r="AD135" s="30">
        <f t="shared" si="2"/>
        <v>5</v>
      </c>
      <c r="AE135" s="30" t="str" cm="1">
        <f t="array" aca="1" ref="AE135" ca="1">CELL("type",H135)</f>
        <v>v</v>
      </c>
      <c r="AJ135" s="30" t="str" cm="1">
        <f t="array" aca="1" ref="AJ135" ca="1">CELL("type",K135)</f>
        <v>l</v>
      </c>
      <c r="AK135" s="30" t="str" cm="1">
        <f t="array" aca="1" ref="AK135" ca="1">CELL("type",L135)</f>
        <v>v</v>
      </c>
      <c r="AL135" s="30" t="str" cm="1">
        <f t="array" aca="1" ref="AL135" ca="1">CELL("type",M135)</f>
        <v>v</v>
      </c>
      <c r="AM135" s="30" t="str" cm="1">
        <f t="array" aca="1" ref="AM135" ca="1">CELL("type",M135)</f>
        <v>v</v>
      </c>
      <c r="AN135" s="30" t="str" cm="1">
        <f t="array" aca="1" ref="AN135" ca="1">CELL("type",N135)</f>
        <v>v</v>
      </c>
      <c r="AO135" s="30" t="str" cm="1">
        <f t="array" aca="1" ref="AO135" ca="1">CELL("type",O135)</f>
        <v>v</v>
      </c>
      <c r="AP135" s="30" t="str" cm="1">
        <f t="array" aca="1" ref="AP135" ca="1">CELL("type",P135)</f>
        <v>v</v>
      </c>
      <c r="AQ135" s="30" t="str">
        <v>11300 SW 80th Rd</v>
      </c>
      <c r="AR135" s="30" t="str">
        <f>PROPER(Table2[[#This Row],[CITY]])</f>
        <v>Pinecrest</v>
      </c>
      <c r="AS135" s="46">
        <f>Table2[[#This Row],[PRICE]]/Table2[[#This Row],[SQUARE FEET]]</f>
        <v>903.64171002035744</v>
      </c>
      <c r="AT135" s="30" t="b">
        <f>IF(AS135=Table2[[#This Row],[$/SQUARE FEET]], TRUE, FALSE)</f>
        <v>0</v>
      </c>
    </row>
    <row r="136" spans="1:46" x14ac:dyDescent="0.2">
      <c r="A136" s="34" t="s">
        <v>25</v>
      </c>
      <c r="B136" s="34" t="s">
        <v>261</v>
      </c>
      <c r="C136" s="34" t="s">
        <v>33</v>
      </c>
      <c r="D136" s="34" t="s">
        <v>787</v>
      </c>
      <c r="E136" s="34" t="s">
        <v>581</v>
      </c>
      <c r="F136" s="34" t="s">
        <v>582</v>
      </c>
      <c r="G136" s="34">
        <v>33135</v>
      </c>
      <c r="H136" s="41">
        <v>259999</v>
      </c>
      <c r="I136" s="34">
        <v>2</v>
      </c>
      <c r="J136" s="34">
        <v>1</v>
      </c>
      <c r="K136" s="34" t="s">
        <v>788</v>
      </c>
      <c r="L136" s="34">
        <v>612</v>
      </c>
      <c r="M136" s="34"/>
      <c r="N136" s="34">
        <v>1970</v>
      </c>
      <c r="O136" s="34">
        <v>1</v>
      </c>
      <c r="P136" s="34">
        <v>425</v>
      </c>
      <c r="Q136" s="34">
        <v>230</v>
      </c>
      <c r="R136" s="34" t="s">
        <v>29</v>
      </c>
      <c r="S136" s="35"/>
      <c r="T136" s="35"/>
      <c r="U136" s="34" t="s">
        <v>789</v>
      </c>
      <c r="V136" s="34" t="s">
        <v>585</v>
      </c>
      <c r="W136" s="34" t="s">
        <v>790</v>
      </c>
      <c r="X136" s="34" t="s">
        <v>31</v>
      </c>
      <c r="Y136" s="34" t="s">
        <v>32</v>
      </c>
      <c r="Z136" s="34">
        <v>25.768863799999998</v>
      </c>
      <c r="AA136" s="34">
        <v>-80.227755400000007</v>
      </c>
      <c r="AD136" s="30">
        <f t="shared" si="2"/>
        <v>5</v>
      </c>
      <c r="AE136" s="30" t="str" cm="1">
        <f t="array" aca="1" ref="AE136" ca="1">CELL("type",H136)</f>
        <v>v</v>
      </c>
      <c r="AJ136" s="30" t="str" cm="1">
        <f t="array" aca="1" ref="AJ136" ca="1">CELL("type",K136)</f>
        <v>l</v>
      </c>
      <c r="AK136" s="30" t="str" cm="1">
        <f t="array" aca="1" ref="AK136" ca="1">CELL("type",L136)</f>
        <v>v</v>
      </c>
      <c r="AL136" s="30" t="str" cm="1">
        <f t="array" aca="1" ref="AL136" ca="1">CELL("type",M136)</f>
        <v>b</v>
      </c>
      <c r="AM136" s="30" t="str" cm="1">
        <f t="array" aca="1" ref="AM136" ca="1">CELL("type",M136)</f>
        <v>b</v>
      </c>
      <c r="AN136" s="30" t="str" cm="1">
        <f t="array" aca="1" ref="AN136" ca="1">CELL("type",N136)</f>
        <v>v</v>
      </c>
      <c r="AO136" s="30" t="str" cm="1">
        <f t="array" aca="1" ref="AO136" ca="1">CELL("type",O136)</f>
        <v>v</v>
      </c>
      <c r="AP136" s="30" t="str" cm="1">
        <f t="array" aca="1" ref="AP136" ca="1">CELL("type",P136)</f>
        <v>v</v>
      </c>
      <c r="AQ136" s="30" t="str">
        <v>1940 SW 4th St #8</v>
      </c>
      <c r="AR136" s="30" t="str">
        <f>PROPER(Table2[[#This Row],[CITY]])</f>
        <v>Miami</v>
      </c>
      <c r="AS136" s="46">
        <f>Table2[[#This Row],[PRICE]]/Table2[[#This Row],[SQUARE FEET]]</f>
        <v>424.83496732026146</v>
      </c>
      <c r="AT136" s="30" t="b">
        <f>IF(AS136=Table2[[#This Row],[$/SQUARE FEET]], TRUE, FALSE)</f>
        <v>0</v>
      </c>
    </row>
    <row r="137" spans="1:46" x14ac:dyDescent="0.2">
      <c r="A137" s="38" t="s">
        <v>25</v>
      </c>
      <c r="B137" s="38" t="s">
        <v>261</v>
      </c>
      <c r="C137" s="38" t="s">
        <v>41</v>
      </c>
      <c r="D137" s="38" t="s">
        <v>791</v>
      </c>
      <c r="E137" s="38" t="s">
        <v>581</v>
      </c>
      <c r="F137" s="38" t="s">
        <v>582</v>
      </c>
      <c r="G137" s="38">
        <v>33175</v>
      </c>
      <c r="H137" s="40">
        <v>999000</v>
      </c>
      <c r="I137" s="38">
        <v>5</v>
      </c>
      <c r="J137" s="38">
        <v>4</v>
      </c>
      <c r="K137" s="38" t="s">
        <v>792</v>
      </c>
      <c r="L137" s="38">
        <v>2842</v>
      </c>
      <c r="M137" s="38"/>
      <c r="N137" s="38">
        <v>2023</v>
      </c>
      <c r="O137" s="38">
        <v>1</v>
      </c>
      <c r="P137" s="38">
        <v>352</v>
      </c>
      <c r="Q137" s="38"/>
      <c r="R137" s="38" t="s">
        <v>29</v>
      </c>
      <c r="S137" s="39">
        <v>45578.541666666664</v>
      </c>
      <c r="T137" s="39">
        <v>45578.625</v>
      </c>
      <c r="U137" s="38" t="s">
        <v>793</v>
      </c>
      <c r="V137" s="38" t="s">
        <v>585</v>
      </c>
      <c r="W137" s="38" t="s">
        <v>794</v>
      </c>
      <c r="X137" s="38" t="s">
        <v>31</v>
      </c>
      <c r="Y137" s="38" t="s">
        <v>32</v>
      </c>
      <c r="Z137" s="38">
        <v>25.745815</v>
      </c>
      <c r="AA137" s="38">
        <v>-80.431477000000001</v>
      </c>
      <c r="AD137" s="30">
        <f t="shared" si="2"/>
        <v>5</v>
      </c>
      <c r="AE137" s="30" t="str" cm="1">
        <f t="array" aca="1" ref="AE137" ca="1">CELL("type",H137)</f>
        <v>v</v>
      </c>
      <c r="AJ137" s="30" t="str" cm="1">
        <f t="array" aca="1" ref="AJ137" ca="1">CELL("type",K137)</f>
        <v>l</v>
      </c>
      <c r="AK137" s="30" t="str" cm="1">
        <f t="array" aca="1" ref="AK137" ca="1">CELL("type",L137)</f>
        <v>v</v>
      </c>
      <c r="AL137" s="30" t="str" cm="1">
        <f t="array" aca="1" ref="AL137" ca="1">CELL("type",M137)</f>
        <v>b</v>
      </c>
      <c r="AM137" s="30" t="str" cm="1">
        <f t="array" aca="1" ref="AM137" ca="1">CELL("type",M137)</f>
        <v>b</v>
      </c>
      <c r="AN137" s="30" t="str" cm="1">
        <f t="array" aca="1" ref="AN137" ca="1">CELL("type",N137)</f>
        <v>v</v>
      </c>
      <c r="AO137" s="30" t="str" cm="1">
        <f t="array" aca="1" ref="AO137" ca="1">CELL("type",O137)</f>
        <v>v</v>
      </c>
      <c r="AP137" s="30" t="str" cm="1">
        <f t="array" aca="1" ref="AP137" ca="1">CELL("type",P137)</f>
        <v>v</v>
      </c>
      <c r="AQ137" s="30" t="str">
        <v>14606 SW 22nd Ter</v>
      </c>
      <c r="AR137" s="30" t="str">
        <f>PROPER(Table2[[#This Row],[CITY]])</f>
        <v>Miami</v>
      </c>
      <c r="AS137" s="46">
        <f>Table2[[#This Row],[PRICE]]/Table2[[#This Row],[SQUARE FEET]]</f>
        <v>351.51301900070371</v>
      </c>
      <c r="AT137" s="30" t="b">
        <f>IF(AS137=Table2[[#This Row],[$/SQUARE FEET]], TRUE, FALSE)</f>
        <v>0</v>
      </c>
    </row>
    <row r="138" spans="1:46" x14ac:dyDescent="0.2">
      <c r="A138" s="34" t="s">
        <v>25</v>
      </c>
      <c r="B138" s="34" t="s">
        <v>261</v>
      </c>
      <c r="C138" s="34" t="s">
        <v>33</v>
      </c>
      <c r="D138" s="34" t="s">
        <v>795</v>
      </c>
      <c r="E138" s="34" t="s">
        <v>581</v>
      </c>
      <c r="F138" s="34" t="s">
        <v>582</v>
      </c>
      <c r="G138" s="34">
        <v>33126</v>
      </c>
      <c r="H138" s="41">
        <v>349000</v>
      </c>
      <c r="I138" s="34">
        <v>1</v>
      </c>
      <c r="J138" s="34">
        <v>1</v>
      </c>
      <c r="K138" s="34" t="s">
        <v>796</v>
      </c>
      <c r="L138" s="34">
        <v>744</v>
      </c>
      <c r="M138" s="34"/>
      <c r="N138" s="34">
        <v>2006</v>
      </c>
      <c r="O138" s="34">
        <v>1</v>
      </c>
      <c r="P138" s="34">
        <v>469</v>
      </c>
      <c r="Q138" s="34">
        <v>319</v>
      </c>
      <c r="R138" s="34" t="s">
        <v>29</v>
      </c>
      <c r="S138" s="35"/>
      <c r="T138" s="35"/>
      <c r="U138" s="34" t="s">
        <v>797</v>
      </c>
      <c r="V138" s="34" t="s">
        <v>585</v>
      </c>
      <c r="W138" s="34" t="s">
        <v>798</v>
      </c>
      <c r="X138" s="34" t="s">
        <v>31</v>
      </c>
      <c r="Y138" s="34" t="s">
        <v>32</v>
      </c>
      <c r="Z138" s="34">
        <v>25.7731408</v>
      </c>
      <c r="AA138" s="34">
        <v>-80.264626500000006</v>
      </c>
      <c r="AD138" s="30">
        <f t="shared" si="2"/>
        <v>5</v>
      </c>
      <c r="AE138" s="30" t="str" cm="1">
        <f t="array" aca="1" ref="AE138" ca="1">CELL("type",H138)</f>
        <v>v</v>
      </c>
      <c r="AJ138" s="30" t="str" cm="1">
        <f t="array" aca="1" ref="AJ138" ca="1">CELL("type",K138)</f>
        <v>l</v>
      </c>
      <c r="AK138" s="30" t="str" cm="1">
        <f t="array" aca="1" ref="AK138" ca="1">CELL("type",L138)</f>
        <v>v</v>
      </c>
      <c r="AL138" s="30" t="str" cm="1">
        <f t="array" aca="1" ref="AL138" ca="1">CELL("type",M138)</f>
        <v>b</v>
      </c>
      <c r="AM138" s="30" t="str" cm="1">
        <f t="array" aca="1" ref="AM138" ca="1">CELL("type",M138)</f>
        <v>b</v>
      </c>
      <c r="AN138" s="30" t="str" cm="1">
        <f t="array" aca="1" ref="AN138" ca="1">CELL("type",N138)</f>
        <v>v</v>
      </c>
      <c r="AO138" s="30" t="str" cm="1">
        <f t="array" aca="1" ref="AO138" ca="1">CELL("type",O138)</f>
        <v>v</v>
      </c>
      <c r="AP138" s="30" t="str" cm="1">
        <f t="array" aca="1" ref="AP138" ca="1">CELL("type",P138)</f>
        <v>v</v>
      </c>
      <c r="AQ138" s="30" t="str">
        <v>4242 NW 2nd St #1409</v>
      </c>
      <c r="AR138" s="30" t="str">
        <f>PROPER(Table2[[#This Row],[CITY]])</f>
        <v>Miami</v>
      </c>
      <c r="AS138" s="46">
        <f>Table2[[#This Row],[PRICE]]/Table2[[#This Row],[SQUARE FEET]]</f>
        <v>469.08602150537632</v>
      </c>
      <c r="AT138" s="30" t="b">
        <f>IF(AS138=Table2[[#This Row],[$/SQUARE FEET]], TRUE, FALSE)</f>
        <v>0</v>
      </c>
    </row>
    <row r="139" spans="1:46" x14ac:dyDescent="0.2">
      <c r="A139" s="34" t="s">
        <v>25</v>
      </c>
      <c r="B139" s="34" t="s">
        <v>261</v>
      </c>
      <c r="C139" s="34" t="s">
        <v>26</v>
      </c>
      <c r="D139" s="34" t="s">
        <v>799</v>
      </c>
      <c r="E139" s="34" t="s">
        <v>581</v>
      </c>
      <c r="F139" s="34" t="s">
        <v>582</v>
      </c>
      <c r="G139" s="34">
        <v>33183</v>
      </c>
      <c r="H139" s="41">
        <v>435000</v>
      </c>
      <c r="I139" s="34">
        <v>2</v>
      </c>
      <c r="J139" s="34">
        <v>2.5</v>
      </c>
      <c r="K139" s="34" t="s">
        <v>800</v>
      </c>
      <c r="L139" s="34">
        <v>1510</v>
      </c>
      <c r="M139" s="34"/>
      <c r="N139" s="34">
        <v>1973</v>
      </c>
      <c r="O139" s="34">
        <v>1</v>
      </c>
      <c r="P139" s="34">
        <v>288</v>
      </c>
      <c r="Q139" s="34">
        <v>430</v>
      </c>
      <c r="R139" s="34" t="s">
        <v>29</v>
      </c>
      <c r="S139" s="35"/>
      <c r="T139" s="35"/>
      <c r="U139" s="34" t="s">
        <v>801</v>
      </c>
      <c r="V139" s="34" t="s">
        <v>585</v>
      </c>
      <c r="W139" s="34" t="s">
        <v>802</v>
      </c>
      <c r="X139" s="34" t="s">
        <v>31</v>
      </c>
      <c r="Y139" s="34" t="s">
        <v>32</v>
      </c>
      <c r="Z139" s="34">
        <v>25.688755199999999</v>
      </c>
      <c r="AA139" s="34">
        <v>-80.420328900000001</v>
      </c>
      <c r="AD139" s="30">
        <f t="shared" si="2"/>
        <v>5</v>
      </c>
      <c r="AE139" s="30" t="str" cm="1">
        <f t="array" aca="1" ref="AE139" ca="1">CELL("type",H139)</f>
        <v>v</v>
      </c>
      <c r="AJ139" s="30" t="str" cm="1">
        <f t="array" aca="1" ref="AJ139" ca="1">CELL("type",K139)</f>
        <v>l</v>
      </c>
      <c r="AK139" s="30" t="str" cm="1">
        <f t="array" aca="1" ref="AK139" ca="1">CELL("type",L139)</f>
        <v>v</v>
      </c>
      <c r="AL139" s="30" t="str" cm="1">
        <f t="array" aca="1" ref="AL139" ca="1">CELL("type",M139)</f>
        <v>b</v>
      </c>
      <c r="AM139" s="30" t="str" cm="1">
        <f t="array" aca="1" ref="AM139" ca="1">CELL("type",M139)</f>
        <v>b</v>
      </c>
      <c r="AN139" s="30" t="str" cm="1">
        <f t="array" aca="1" ref="AN139" ca="1">CELL("type",N139)</f>
        <v>v</v>
      </c>
      <c r="AO139" s="30" t="str" cm="1">
        <f t="array" aca="1" ref="AO139" ca="1">CELL("type",O139)</f>
        <v>v</v>
      </c>
      <c r="AP139" s="30" t="str" cm="1">
        <f t="array" aca="1" ref="AP139" ca="1">CELL("type",P139)</f>
        <v>v</v>
      </c>
      <c r="AQ139" s="30" t="str">
        <v>13933 SW 84th St #904</v>
      </c>
      <c r="AR139" s="30" t="str">
        <f>PROPER(Table2[[#This Row],[CITY]])</f>
        <v>Miami</v>
      </c>
      <c r="AS139" s="46">
        <f>Table2[[#This Row],[PRICE]]/Table2[[#This Row],[SQUARE FEET]]</f>
        <v>288.07947019867549</v>
      </c>
      <c r="AT139" s="30" t="b">
        <f>IF(AS139=Table2[[#This Row],[$/SQUARE FEET]], TRUE, FALSE)</f>
        <v>0</v>
      </c>
    </row>
    <row r="140" spans="1:46" x14ac:dyDescent="0.2">
      <c r="A140" s="38" t="s">
        <v>25</v>
      </c>
      <c r="B140" s="38" t="s">
        <v>261</v>
      </c>
      <c r="C140" s="38" t="s">
        <v>33</v>
      </c>
      <c r="D140" s="38" t="s">
        <v>803</v>
      </c>
      <c r="E140" s="38" t="s">
        <v>581</v>
      </c>
      <c r="F140" s="38" t="s">
        <v>582</v>
      </c>
      <c r="G140" s="38">
        <v>33130</v>
      </c>
      <c r="H140" s="40">
        <v>1150000</v>
      </c>
      <c r="I140" s="38">
        <v>2</v>
      </c>
      <c r="J140" s="38">
        <v>2.5</v>
      </c>
      <c r="K140" s="38" t="s">
        <v>669</v>
      </c>
      <c r="L140" s="38">
        <v>1270</v>
      </c>
      <c r="M140" s="38"/>
      <c r="N140" s="38">
        <v>2016</v>
      </c>
      <c r="O140" s="38">
        <v>1</v>
      </c>
      <c r="P140" s="38">
        <v>906</v>
      </c>
      <c r="Q140" s="38">
        <v>1272</v>
      </c>
      <c r="R140" s="38" t="s">
        <v>29</v>
      </c>
      <c r="S140" s="39"/>
      <c r="T140" s="39"/>
      <c r="U140" s="38" t="s">
        <v>804</v>
      </c>
      <c r="V140" s="38" t="s">
        <v>585</v>
      </c>
      <c r="W140" s="38" t="s">
        <v>805</v>
      </c>
      <c r="X140" s="38" t="s">
        <v>31</v>
      </c>
      <c r="Y140" s="38" t="s">
        <v>32</v>
      </c>
      <c r="Z140" s="38">
        <v>25.767172899999998</v>
      </c>
      <c r="AA140" s="38">
        <v>-80.194631599999994</v>
      </c>
      <c r="AD140" s="30">
        <f t="shared" si="2"/>
        <v>5</v>
      </c>
      <c r="AE140" s="30" t="str" cm="1">
        <f t="array" aca="1" ref="AE140" ca="1">CELL("type",H140)</f>
        <v>v</v>
      </c>
      <c r="AJ140" s="30" t="str" cm="1">
        <f t="array" aca="1" ref="AJ140" ca="1">CELL("type",K140)</f>
        <v>l</v>
      </c>
      <c r="AK140" s="30" t="str" cm="1">
        <f t="array" aca="1" ref="AK140" ca="1">CELL("type",L140)</f>
        <v>v</v>
      </c>
      <c r="AL140" s="30" t="str" cm="1">
        <f t="array" aca="1" ref="AL140" ca="1">CELL("type",M140)</f>
        <v>b</v>
      </c>
      <c r="AM140" s="30" t="str" cm="1">
        <f t="array" aca="1" ref="AM140" ca="1">CELL("type",M140)</f>
        <v>b</v>
      </c>
      <c r="AN140" s="30" t="str" cm="1">
        <f t="array" aca="1" ref="AN140" ca="1">CELL("type",N140)</f>
        <v>v</v>
      </c>
      <c r="AO140" s="30" t="str" cm="1">
        <f t="array" aca="1" ref="AO140" ca="1">CELL("type",O140)</f>
        <v>v</v>
      </c>
      <c r="AP140" s="30" t="str" cm="1">
        <f t="array" aca="1" ref="AP140" ca="1">CELL("type",P140)</f>
        <v>v</v>
      </c>
      <c r="AQ140" s="30" t="str">
        <v>88 SW 7th St #1801</v>
      </c>
      <c r="AR140" s="30" t="str">
        <f>PROPER(Table2[[#This Row],[CITY]])</f>
        <v>Miami</v>
      </c>
      <c r="AS140" s="46">
        <f>Table2[[#This Row],[PRICE]]/Table2[[#This Row],[SQUARE FEET]]</f>
        <v>905.51181102362204</v>
      </c>
      <c r="AT140" s="30" t="b">
        <f>IF(AS140=Table2[[#This Row],[$/SQUARE FEET]], TRUE, FALSE)</f>
        <v>0</v>
      </c>
    </row>
    <row r="141" spans="1:46" x14ac:dyDescent="0.2">
      <c r="A141" s="34" t="s">
        <v>25</v>
      </c>
      <c r="B141" s="34" t="s">
        <v>261</v>
      </c>
      <c r="C141" s="34" t="s">
        <v>41</v>
      </c>
      <c r="D141" s="34" t="s">
        <v>806</v>
      </c>
      <c r="E141" s="34" t="s">
        <v>581</v>
      </c>
      <c r="F141" s="34" t="s">
        <v>582</v>
      </c>
      <c r="G141" s="34">
        <v>33177</v>
      </c>
      <c r="H141" s="41">
        <v>600000</v>
      </c>
      <c r="I141" s="34">
        <v>3</v>
      </c>
      <c r="J141" s="34">
        <v>2</v>
      </c>
      <c r="K141" s="34" t="s">
        <v>807</v>
      </c>
      <c r="L141" s="34">
        <v>1406</v>
      </c>
      <c r="M141" s="34">
        <v>3912</v>
      </c>
      <c r="N141" s="34">
        <v>1996</v>
      </c>
      <c r="O141" s="34">
        <v>1</v>
      </c>
      <c r="P141" s="34">
        <v>427</v>
      </c>
      <c r="Q141" s="34">
        <v>34</v>
      </c>
      <c r="R141" s="34" t="s">
        <v>29</v>
      </c>
      <c r="S141" s="35"/>
      <c r="T141" s="35"/>
      <c r="U141" s="34" t="s">
        <v>808</v>
      </c>
      <c r="V141" s="34" t="s">
        <v>585</v>
      </c>
      <c r="W141" s="34" t="s">
        <v>809</v>
      </c>
      <c r="X141" s="34" t="s">
        <v>31</v>
      </c>
      <c r="Y141" s="34" t="s">
        <v>32</v>
      </c>
      <c r="Z141" s="34">
        <v>25.6061446</v>
      </c>
      <c r="AA141" s="34">
        <v>-80.422805299999993</v>
      </c>
      <c r="AD141" s="30">
        <f t="shared" si="2"/>
        <v>5</v>
      </c>
      <c r="AE141" s="30" t="str" cm="1">
        <f t="array" aca="1" ref="AE141" ca="1">CELL("type",H141)</f>
        <v>v</v>
      </c>
      <c r="AJ141" s="30" t="str" cm="1">
        <f t="array" aca="1" ref="AJ141" ca="1">CELL("type",K141)</f>
        <v>l</v>
      </c>
      <c r="AK141" s="30" t="str" cm="1">
        <f t="array" aca="1" ref="AK141" ca="1">CELL("type",L141)</f>
        <v>v</v>
      </c>
      <c r="AL141" s="30" t="str" cm="1">
        <f t="array" aca="1" ref="AL141" ca="1">CELL("type",M141)</f>
        <v>v</v>
      </c>
      <c r="AM141" s="30" t="str" cm="1">
        <f t="array" aca="1" ref="AM141" ca="1">CELL("type",M141)</f>
        <v>v</v>
      </c>
      <c r="AN141" s="30" t="str" cm="1">
        <f t="array" aca="1" ref="AN141" ca="1">CELL("type",N141)</f>
        <v>v</v>
      </c>
      <c r="AO141" s="30" t="str" cm="1">
        <f t="array" aca="1" ref="AO141" ca="1">CELL("type",O141)</f>
        <v>v</v>
      </c>
      <c r="AP141" s="30" t="str" cm="1">
        <f t="array" aca="1" ref="AP141" ca="1">CELL("type",P141)</f>
        <v>v</v>
      </c>
      <c r="AQ141" s="30" t="str">
        <v>17360 SW 142nd Ct</v>
      </c>
      <c r="AR141" s="30" t="str">
        <f>PROPER(Table2[[#This Row],[CITY]])</f>
        <v>Miami</v>
      </c>
      <c r="AS141" s="46">
        <f>Table2[[#This Row],[PRICE]]/Table2[[#This Row],[SQUARE FEET]]</f>
        <v>426.7425320056899</v>
      </c>
      <c r="AT141" s="30" t="b">
        <f>IF(AS141=Table2[[#This Row],[$/SQUARE FEET]], TRUE, FALSE)</f>
        <v>0</v>
      </c>
    </row>
    <row r="142" spans="1:46" x14ac:dyDescent="0.2">
      <c r="A142" s="38" t="s">
        <v>25</v>
      </c>
      <c r="B142" s="38" t="s">
        <v>261</v>
      </c>
      <c r="C142" s="38" t="s">
        <v>33</v>
      </c>
      <c r="D142" s="38" t="s">
        <v>810</v>
      </c>
      <c r="E142" s="38" t="s">
        <v>581</v>
      </c>
      <c r="F142" s="38" t="s">
        <v>582</v>
      </c>
      <c r="G142" s="38">
        <v>33165</v>
      </c>
      <c r="H142" s="40">
        <v>215000</v>
      </c>
      <c r="I142" s="38">
        <v>1</v>
      </c>
      <c r="J142" s="38">
        <v>1</v>
      </c>
      <c r="K142" s="38" t="s">
        <v>811</v>
      </c>
      <c r="L142" s="38">
        <v>558</v>
      </c>
      <c r="M142" s="38"/>
      <c r="N142" s="38">
        <v>1969</v>
      </c>
      <c r="O142" s="38">
        <v>1</v>
      </c>
      <c r="P142" s="38">
        <v>385</v>
      </c>
      <c r="Q142" s="38">
        <v>468</v>
      </c>
      <c r="R142" s="38" t="s">
        <v>29</v>
      </c>
      <c r="S142" s="39"/>
      <c r="T142" s="39"/>
      <c r="U142" s="38" t="s">
        <v>812</v>
      </c>
      <c r="V142" s="38" t="s">
        <v>585</v>
      </c>
      <c r="W142" s="38" t="s">
        <v>813</v>
      </c>
      <c r="X142" s="38" t="s">
        <v>31</v>
      </c>
      <c r="Y142" s="38" t="s">
        <v>32</v>
      </c>
      <c r="Z142" s="38">
        <v>25.733022299999998</v>
      </c>
      <c r="AA142" s="38">
        <v>-80.3752171</v>
      </c>
      <c r="AD142" s="30">
        <f t="shared" si="2"/>
        <v>5</v>
      </c>
      <c r="AE142" s="30" t="str" cm="1">
        <f t="array" aca="1" ref="AE142" ca="1">CELL("type",H142)</f>
        <v>v</v>
      </c>
      <c r="AJ142" s="30" t="str" cm="1">
        <f t="array" aca="1" ref="AJ142" ca="1">CELL("type",K142)</f>
        <v>l</v>
      </c>
      <c r="AK142" s="30" t="str" cm="1">
        <f t="array" aca="1" ref="AK142" ca="1">CELL("type",L142)</f>
        <v>v</v>
      </c>
      <c r="AL142" s="30" t="str" cm="1">
        <f t="array" aca="1" ref="AL142" ca="1">CELL("type",M142)</f>
        <v>b</v>
      </c>
      <c r="AM142" s="30" t="str" cm="1">
        <f t="array" aca="1" ref="AM142" ca="1">CELL("type",M142)</f>
        <v>b</v>
      </c>
      <c r="AN142" s="30" t="str" cm="1">
        <f t="array" aca="1" ref="AN142" ca="1">CELL("type",N142)</f>
        <v>v</v>
      </c>
      <c r="AO142" s="30" t="str" cm="1">
        <f t="array" aca="1" ref="AO142" ca="1">CELL("type",O142)</f>
        <v>v</v>
      </c>
      <c r="AP142" s="30" t="str" cm="1">
        <f t="array" aca="1" ref="AP142" ca="1">CELL("type",P142)</f>
        <v>v</v>
      </c>
      <c r="AQ142" s="30" t="str">
        <v>3901 SW 112th Ave #11</v>
      </c>
      <c r="AR142" s="30" t="str">
        <f>PROPER(Table2[[#This Row],[CITY]])</f>
        <v>Miami</v>
      </c>
      <c r="AS142" s="46">
        <f>Table2[[#This Row],[PRICE]]/Table2[[#This Row],[SQUARE FEET]]</f>
        <v>385.30465949820791</v>
      </c>
      <c r="AT142" s="30" t="b">
        <f>IF(AS142=Table2[[#This Row],[$/SQUARE FEET]], TRUE, FALSE)</f>
        <v>0</v>
      </c>
    </row>
    <row r="143" spans="1:46" x14ac:dyDescent="0.2">
      <c r="A143" s="34" t="s">
        <v>25</v>
      </c>
      <c r="B143" s="34" t="s">
        <v>261</v>
      </c>
      <c r="C143" s="34" t="s">
        <v>41</v>
      </c>
      <c r="D143" s="34" t="s">
        <v>814</v>
      </c>
      <c r="E143" s="34" t="s">
        <v>581</v>
      </c>
      <c r="F143" s="34" t="s">
        <v>582</v>
      </c>
      <c r="G143" s="34">
        <v>33186</v>
      </c>
      <c r="H143" s="41">
        <v>565900</v>
      </c>
      <c r="I143" s="34">
        <v>3</v>
      </c>
      <c r="J143" s="34">
        <v>2</v>
      </c>
      <c r="K143" s="34" t="s">
        <v>815</v>
      </c>
      <c r="L143" s="34">
        <v>1820</v>
      </c>
      <c r="M143" s="34">
        <v>7500</v>
      </c>
      <c r="N143" s="34">
        <v>1984</v>
      </c>
      <c r="O143" s="34">
        <v>1</v>
      </c>
      <c r="P143" s="34">
        <v>311</v>
      </c>
      <c r="Q143" s="34"/>
      <c r="R143" s="34" t="s">
        <v>29</v>
      </c>
      <c r="S143" s="35"/>
      <c r="T143" s="35"/>
      <c r="U143" s="34" t="s">
        <v>816</v>
      </c>
      <c r="V143" s="34" t="s">
        <v>642</v>
      </c>
      <c r="W143" s="34" t="s">
        <v>817</v>
      </c>
      <c r="X143" s="34" t="s">
        <v>31</v>
      </c>
      <c r="Y143" s="34" t="s">
        <v>32</v>
      </c>
      <c r="Z143" s="34">
        <v>25.665774200000001</v>
      </c>
      <c r="AA143" s="34">
        <v>-80.426120400000002</v>
      </c>
      <c r="AD143" s="30">
        <f t="shared" si="2"/>
        <v>5</v>
      </c>
      <c r="AE143" s="30" t="str" cm="1">
        <f t="array" aca="1" ref="AE143" ca="1">CELL("type",H143)</f>
        <v>v</v>
      </c>
      <c r="AJ143" s="30" t="str" cm="1">
        <f t="array" aca="1" ref="AJ143" ca="1">CELL("type",K143)</f>
        <v>l</v>
      </c>
      <c r="AK143" s="30" t="str" cm="1">
        <f t="array" aca="1" ref="AK143" ca="1">CELL("type",L143)</f>
        <v>v</v>
      </c>
      <c r="AL143" s="30" t="str" cm="1">
        <f t="array" aca="1" ref="AL143" ca="1">CELL("type",M143)</f>
        <v>v</v>
      </c>
      <c r="AM143" s="30" t="str" cm="1">
        <f t="array" aca="1" ref="AM143" ca="1">CELL("type",M143)</f>
        <v>v</v>
      </c>
      <c r="AN143" s="30" t="str" cm="1">
        <f t="array" aca="1" ref="AN143" ca="1">CELL("type",N143)</f>
        <v>v</v>
      </c>
      <c r="AO143" s="30" t="str" cm="1">
        <f t="array" aca="1" ref="AO143" ca="1">CELL("type",O143)</f>
        <v>v</v>
      </c>
      <c r="AP143" s="30" t="str" cm="1">
        <f t="array" aca="1" ref="AP143" ca="1">CELL("type",P143)</f>
        <v>v</v>
      </c>
      <c r="AQ143" s="30" t="str">
        <v>10844 SW 142nd Pl</v>
      </c>
      <c r="AR143" s="30" t="str">
        <f>PROPER(Table2[[#This Row],[CITY]])</f>
        <v>Miami</v>
      </c>
      <c r="AS143" s="46">
        <f>Table2[[#This Row],[PRICE]]/Table2[[#This Row],[SQUARE FEET]]</f>
        <v>310.93406593406593</v>
      </c>
      <c r="AT143" s="30" t="b">
        <f>IF(AS143=Table2[[#This Row],[$/SQUARE FEET]], TRUE, FALSE)</f>
        <v>0</v>
      </c>
    </row>
    <row r="144" spans="1:46" x14ac:dyDescent="0.2">
      <c r="A144" s="38" t="s">
        <v>25</v>
      </c>
      <c r="B144" s="38" t="s">
        <v>261</v>
      </c>
      <c r="C144" s="38" t="s">
        <v>33</v>
      </c>
      <c r="D144" s="38" t="s">
        <v>818</v>
      </c>
      <c r="E144" s="38" t="s">
        <v>581</v>
      </c>
      <c r="F144" s="38" t="s">
        <v>582</v>
      </c>
      <c r="G144" s="38">
        <v>33132</v>
      </c>
      <c r="H144" s="40">
        <v>420000</v>
      </c>
      <c r="I144" s="38">
        <v>1</v>
      </c>
      <c r="J144" s="38">
        <v>1.5</v>
      </c>
      <c r="K144" s="38" t="s">
        <v>612</v>
      </c>
      <c r="L144" s="38">
        <v>838</v>
      </c>
      <c r="M144" s="38"/>
      <c r="N144" s="38">
        <v>2007</v>
      </c>
      <c r="O144" s="38">
        <v>1</v>
      </c>
      <c r="P144" s="38">
        <v>501</v>
      </c>
      <c r="Q144" s="38">
        <v>866</v>
      </c>
      <c r="R144" s="38" t="s">
        <v>29</v>
      </c>
      <c r="S144" s="39"/>
      <c r="T144" s="39"/>
      <c r="U144" s="38" t="s">
        <v>819</v>
      </c>
      <c r="V144" s="38" t="s">
        <v>585</v>
      </c>
      <c r="W144" s="38" t="s">
        <v>820</v>
      </c>
      <c r="X144" s="38" t="s">
        <v>31</v>
      </c>
      <c r="Y144" s="38" t="s">
        <v>32</v>
      </c>
      <c r="Z144" s="38">
        <v>25.795042500000001</v>
      </c>
      <c r="AA144" s="38">
        <v>-80.187128799999996</v>
      </c>
      <c r="AD144" s="30">
        <f t="shared" si="2"/>
        <v>5</v>
      </c>
      <c r="AE144" s="30" t="str" cm="1">
        <f t="array" aca="1" ref="AE144" ca="1">CELL("type",H144)</f>
        <v>v</v>
      </c>
      <c r="AJ144" s="30" t="str" cm="1">
        <f t="array" aca="1" ref="AJ144" ca="1">CELL("type",K144)</f>
        <v>l</v>
      </c>
      <c r="AK144" s="30" t="str" cm="1">
        <f t="array" aca="1" ref="AK144" ca="1">CELL("type",L144)</f>
        <v>v</v>
      </c>
      <c r="AL144" s="30" t="str" cm="1">
        <f t="array" aca="1" ref="AL144" ca="1">CELL("type",M144)</f>
        <v>b</v>
      </c>
      <c r="AM144" s="30" t="str" cm="1">
        <f t="array" aca="1" ref="AM144" ca="1">CELL("type",M144)</f>
        <v>b</v>
      </c>
      <c r="AN144" s="30" t="str" cm="1">
        <f t="array" aca="1" ref="AN144" ca="1">CELL("type",N144)</f>
        <v>v</v>
      </c>
      <c r="AO144" s="30" t="str" cm="1">
        <f t="array" aca="1" ref="AO144" ca="1">CELL("type",O144)</f>
        <v>v</v>
      </c>
      <c r="AP144" s="30" t="str" cm="1">
        <f t="array" aca="1" ref="AP144" ca="1">CELL("type",P144)</f>
        <v>v</v>
      </c>
      <c r="AQ144" s="30" t="str">
        <v>1900 N Bayshore Dr #1509</v>
      </c>
      <c r="AR144" s="30" t="str">
        <f>PROPER(Table2[[#This Row],[CITY]])</f>
        <v>Miami</v>
      </c>
      <c r="AS144" s="46">
        <f>Table2[[#This Row],[PRICE]]/Table2[[#This Row],[SQUARE FEET]]</f>
        <v>501.19331742243435</v>
      </c>
      <c r="AT144" s="30" t="b">
        <f>IF(AS144=Table2[[#This Row],[$/SQUARE FEET]], TRUE, FALSE)</f>
        <v>0</v>
      </c>
    </row>
    <row r="145" spans="1:46" x14ac:dyDescent="0.2">
      <c r="A145" s="34" t="s">
        <v>25</v>
      </c>
      <c r="B145" s="34" t="s">
        <v>261</v>
      </c>
      <c r="C145" s="34" t="s">
        <v>41</v>
      </c>
      <c r="D145" s="34" t="s">
        <v>821</v>
      </c>
      <c r="E145" s="34" t="s">
        <v>581</v>
      </c>
      <c r="F145" s="34" t="s">
        <v>582</v>
      </c>
      <c r="G145" s="34">
        <v>33130</v>
      </c>
      <c r="H145" s="41">
        <v>699000</v>
      </c>
      <c r="I145" s="34">
        <v>2</v>
      </c>
      <c r="J145" s="34">
        <v>1</v>
      </c>
      <c r="K145" s="34" t="s">
        <v>822</v>
      </c>
      <c r="L145" s="34">
        <v>1201</v>
      </c>
      <c r="M145" s="34">
        <v>5000</v>
      </c>
      <c r="N145" s="34">
        <v>1937</v>
      </c>
      <c r="O145" s="34">
        <v>1</v>
      </c>
      <c r="P145" s="34">
        <v>582</v>
      </c>
      <c r="Q145" s="34"/>
      <c r="R145" s="34" t="s">
        <v>29</v>
      </c>
      <c r="S145" s="35"/>
      <c r="T145" s="35"/>
      <c r="U145" s="34" t="s">
        <v>823</v>
      </c>
      <c r="V145" s="34" t="s">
        <v>585</v>
      </c>
      <c r="W145" s="34" t="s">
        <v>824</v>
      </c>
      <c r="X145" s="34" t="s">
        <v>31</v>
      </c>
      <c r="Y145" s="34" t="s">
        <v>32</v>
      </c>
      <c r="Z145" s="34">
        <v>25.767256700000001</v>
      </c>
      <c r="AA145" s="34">
        <v>-80.211489</v>
      </c>
      <c r="AD145" s="30">
        <f t="shared" si="2"/>
        <v>5</v>
      </c>
      <c r="AE145" s="30" t="str" cm="1">
        <f t="array" aca="1" ref="AE145" ca="1">CELL("type",H145)</f>
        <v>v</v>
      </c>
      <c r="AJ145" s="30" t="str" cm="1">
        <f t="array" aca="1" ref="AJ145" ca="1">CELL("type",K145)</f>
        <v>l</v>
      </c>
      <c r="AK145" s="30" t="str" cm="1">
        <f t="array" aca="1" ref="AK145" ca="1">CELL("type",L145)</f>
        <v>v</v>
      </c>
      <c r="AL145" s="30" t="str" cm="1">
        <f t="array" aca="1" ref="AL145" ca="1">CELL("type",M145)</f>
        <v>v</v>
      </c>
      <c r="AM145" s="30" t="str" cm="1">
        <f t="array" aca="1" ref="AM145" ca="1">CELL("type",M145)</f>
        <v>v</v>
      </c>
      <c r="AN145" s="30" t="str" cm="1">
        <f t="array" aca="1" ref="AN145" ca="1">CELL("type",N145)</f>
        <v>v</v>
      </c>
      <c r="AO145" s="30" t="str" cm="1">
        <f t="array" aca="1" ref="AO145" ca="1">CELL("type",O145)</f>
        <v>v</v>
      </c>
      <c r="AP145" s="30" t="str" cm="1">
        <f t="array" aca="1" ref="AP145" ca="1">CELL("type",P145)</f>
        <v>v</v>
      </c>
      <c r="AQ145" s="30" t="str">
        <v>626 SW 10th Ave</v>
      </c>
      <c r="AR145" s="30" t="str">
        <f>PROPER(Table2[[#This Row],[CITY]])</f>
        <v>Miami</v>
      </c>
      <c r="AS145" s="46">
        <f>Table2[[#This Row],[PRICE]]/Table2[[#This Row],[SQUARE FEET]]</f>
        <v>582.01498751040799</v>
      </c>
      <c r="AT145" s="30" t="b">
        <f>IF(AS145=Table2[[#This Row],[$/SQUARE FEET]], TRUE, FALSE)</f>
        <v>0</v>
      </c>
    </row>
    <row r="146" spans="1:46" x14ac:dyDescent="0.2">
      <c r="A146" s="38" t="s">
        <v>25</v>
      </c>
      <c r="B146" s="38" t="s">
        <v>261</v>
      </c>
      <c r="C146" s="38" t="s">
        <v>33</v>
      </c>
      <c r="D146" s="38" t="s">
        <v>825</v>
      </c>
      <c r="E146" s="38" t="s">
        <v>581</v>
      </c>
      <c r="F146" s="38" t="s">
        <v>582</v>
      </c>
      <c r="G146" s="38">
        <v>33169</v>
      </c>
      <c r="H146" s="40">
        <v>140000</v>
      </c>
      <c r="I146" s="38">
        <v>1</v>
      </c>
      <c r="J146" s="38">
        <v>1</v>
      </c>
      <c r="K146" s="38" t="s">
        <v>826</v>
      </c>
      <c r="L146" s="38">
        <v>826</v>
      </c>
      <c r="M146" s="38"/>
      <c r="N146" s="38">
        <v>1972</v>
      </c>
      <c r="O146" s="38">
        <v>1</v>
      </c>
      <c r="P146" s="38">
        <v>169</v>
      </c>
      <c r="Q146" s="38">
        <v>637</v>
      </c>
      <c r="R146" s="38" t="s">
        <v>29</v>
      </c>
      <c r="S146" s="39"/>
      <c r="T146" s="39"/>
      <c r="U146" s="38" t="s">
        <v>827</v>
      </c>
      <c r="V146" s="38" t="s">
        <v>585</v>
      </c>
      <c r="W146" s="38" t="s">
        <v>828</v>
      </c>
      <c r="X146" s="38" t="s">
        <v>31</v>
      </c>
      <c r="Y146" s="38" t="s">
        <v>32</v>
      </c>
      <c r="Z146" s="38">
        <v>25.922950700000001</v>
      </c>
      <c r="AA146" s="38">
        <v>-80.207646299999993</v>
      </c>
      <c r="AD146" s="30">
        <f t="shared" si="2"/>
        <v>5</v>
      </c>
      <c r="AE146" s="30" t="str" cm="1">
        <f t="array" aca="1" ref="AE146" ca="1">CELL("type",H146)</f>
        <v>v</v>
      </c>
      <c r="AJ146" s="30" t="str" cm="1">
        <f t="array" aca="1" ref="AJ146" ca="1">CELL("type",K146)</f>
        <v>l</v>
      </c>
      <c r="AK146" s="30" t="str" cm="1">
        <f t="array" aca="1" ref="AK146" ca="1">CELL("type",L146)</f>
        <v>v</v>
      </c>
      <c r="AL146" s="30" t="str" cm="1">
        <f t="array" aca="1" ref="AL146" ca="1">CELL("type",M146)</f>
        <v>b</v>
      </c>
      <c r="AM146" s="30" t="str" cm="1">
        <f t="array" aca="1" ref="AM146" ca="1">CELL("type",M146)</f>
        <v>b</v>
      </c>
      <c r="AN146" s="30" t="str" cm="1">
        <f t="array" aca="1" ref="AN146" ca="1">CELL("type",N146)</f>
        <v>v</v>
      </c>
      <c r="AO146" s="30" t="str" cm="1">
        <f t="array" aca="1" ref="AO146" ca="1">CELL("type",O146)</f>
        <v>v</v>
      </c>
      <c r="AP146" s="30" t="str" cm="1">
        <f t="array" aca="1" ref="AP146" ca="1">CELL("type",P146)</f>
        <v>v</v>
      </c>
      <c r="AQ146" s="30" t="str">
        <v>496 NW 165th St Rd Unit D-111</v>
      </c>
      <c r="AR146" s="30" t="str">
        <f>PROPER(Table2[[#This Row],[CITY]])</f>
        <v>Miami</v>
      </c>
      <c r="AS146" s="46">
        <f>Table2[[#This Row],[PRICE]]/Table2[[#This Row],[SQUARE FEET]]</f>
        <v>169.4915254237288</v>
      </c>
      <c r="AT146" s="30" t="b">
        <f>IF(AS146=Table2[[#This Row],[$/SQUARE FEET]], TRUE, FALSE)</f>
        <v>0</v>
      </c>
    </row>
    <row r="147" spans="1:46" x14ac:dyDescent="0.2">
      <c r="A147" s="34" t="s">
        <v>25</v>
      </c>
      <c r="B147" s="34" t="s">
        <v>261</v>
      </c>
      <c r="C147" s="34" t="s">
        <v>33</v>
      </c>
      <c r="D147" s="34" t="s">
        <v>829</v>
      </c>
      <c r="E147" s="34" t="s">
        <v>581</v>
      </c>
      <c r="F147" s="34" t="s">
        <v>582</v>
      </c>
      <c r="G147" s="34">
        <v>33169</v>
      </c>
      <c r="H147" s="41">
        <v>160000</v>
      </c>
      <c r="I147" s="34">
        <v>2</v>
      </c>
      <c r="J147" s="34">
        <v>2</v>
      </c>
      <c r="K147" s="34" t="s">
        <v>826</v>
      </c>
      <c r="L147" s="34">
        <v>1175</v>
      </c>
      <c r="M147" s="34"/>
      <c r="N147" s="34">
        <v>1972</v>
      </c>
      <c r="O147" s="34">
        <v>1</v>
      </c>
      <c r="P147" s="34">
        <v>136</v>
      </c>
      <c r="Q147" s="34">
        <v>932</v>
      </c>
      <c r="R147" s="34" t="s">
        <v>29</v>
      </c>
      <c r="S147" s="35"/>
      <c r="T147" s="35"/>
      <c r="U147" s="34" t="s">
        <v>830</v>
      </c>
      <c r="V147" s="34" t="s">
        <v>585</v>
      </c>
      <c r="W147" s="34" t="s">
        <v>831</v>
      </c>
      <c r="X147" s="34" t="s">
        <v>31</v>
      </c>
      <c r="Y147" s="34" t="s">
        <v>32</v>
      </c>
      <c r="Z147" s="34">
        <v>25.9233312</v>
      </c>
      <c r="AA147" s="34">
        <v>-80.207226700000007</v>
      </c>
      <c r="AD147" s="30">
        <f t="shared" si="2"/>
        <v>5</v>
      </c>
      <c r="AE147" s="30" t="str" cm="1">
        <f t="array" aca="1" ref="AE147" ca="1">CELL("type",H147)</f>
        <v>v</v>
      </c>
      <c r="AJ147" s="30" t="str" cm="1">
        <f t="array" aca="1" ref="AJ147" ca="1">CELL("type",K147)</f>
        <v>l</v>
      </c>
      <c r="AK147" s="30" t="str" cm="1">
        <f t="array" aca="1" ref="AK147" ca="1">CELL("type",L147)</f>
        <v>v</v>
      </c>
      <c r="AL147" s="30" t="str" cm="1">
        <f t="array" aca="1" ref="AL147" ca="1">CELL("type",M147)</f>
        <v>b</v>
      </c>
      <c r="AM147" s="30" t="str" cm="1">
        <f t="array" aca="1" ref="AM147" ca="1">CELL("type",M147)</f>
        <v>b</v>
      </c>
      <c r="AN147" s="30" t="str" cm="1">
        <f t="array" aca="1" ref="AN147" ca="1">CELL("type",N147)</f>
        <v>v</v>
      </c>
      <c r="AO147" s="30" t="str" cm="1">
        <f t="array" aca="1" ref="AO147" ca="1">CELL("type",O147)</f>
        <v>v</v>
      </c>
      <c r="AP147" s="30" t="str" cm="1">
        <f t="array" aca="1" ref="AP147" ca="1">CELL("type",P147)</f>
        <v>v</v>
      </c>
      <c r="AQ147" s="30" t="str">
        <v>492 NW 165th St Rd Unit C-209</v>
      </c>
      <c r="AR147" s="30" t="str">
        <f>PROPER(Table2[[#This Row],[CITY]])</f>
        <v>Miami</v>
      </c>
      <c r="AS147" s="46">
        <f>Table2[[#This Row],[PRICE]]/Table2[[#This Row],[SQUARE FEET]]</f>
        <v>136.17021276595744</v>
      </c>
      <c r="AT147" s="30" t="b">
        <f>IF(AS147=Table2[[#This Row],[$/SQUARE FEET]], TRUE, FALSE)</f>
        <v>0</v>
      </c>
    </row>
    <row r="148" spans="1:46" x14ac:dyDescent="0.2">
      <c r="A148" s="38" t="s">
        <v>25</v>
      </c>
      <c r="B148" s="38" t="s">
        <v>261</v>
      </c>
      <c r="C148" s="38" t="s">
        <v>26</v>
      </c>
      <c r="D148" s="38" t="s">
        <v>832</v>
      </c>
      <c r="E148" s="38" t="s">
        <v>581</v>
      </c>
      <c r="F148" s="38" t="s">
        <v>582</v>
      </c>
      <c r="G148" s="38">
        <v>33173</v>
      </c>
      <c r="H148" s="40">
        <v>450000</v>
      </c>
      <c r="I148" s="38">
        <v>3</v>
      </c>
      <c r="J148" s="38">
        <v>2</v>
      </c>
      <c r="K148" s="38" t="s">
        <v>833</v>
      </c>
      <c r="L148" s="38">
        <v>1199</v>
      </c>
      <c r="M148" s="38"/>
      <c r="N148" s="38">
        <v>1981</v>
      </c>
      <c r="O148" s="38">
        <v>1</v>
      </c>
      <c r="P148" s="38">
        <v>375</v>
      </c>
      <c r="Q148" s="38"/>
      <c r="R148" s="38" t="s">
        <v>29</v>
      </c>
      <c r="S148" s="39"/>
      <c r="T148" s="39"/>
      <c r="U148" s="38" t="s">
        <v>834</v>
      </c>
      <c r="V148" s="38" t="s">
        <v>585</v>
      </c>
      <c r="W148" s="38" t="s">
        <v>835</v>
      </c>
      <c r="X148" s="38" t="s">
        <v>31</v>
      </c>
      <c r="Y148" s="38" t="s">
        <v>32</v>
      </c>
      <c r="Z148" s="38">
        <v>25.702149800000001</v>
      </c>
      <c r="AA148" s="38">
        <v>-80.3584551</v>
      </c>
      <c r="AD148" s="30">
        <f t="shared" si="2"/>
        <v>5</v>
      </c>
      <c r="AE148" s="30" t="str" cm="1">
        <f t="array" aca="1" ref="AE148" ca="1">CELL("type",H148)</f>
        <v>v</v>
      </c>
      <c r="AJ148" s="30" t="str" cm="1">
        <f t="array" aca="1" ref="AJ148" ca="1">CELL("type",K148)</f>
        <v>l</v>
      </c>
      <c r="AK148" s="30" t="str" cm="1">
        <f t="array" aca="1" ref="AK148" ca="1">CELL("type",L148)</f>
        <v>v</v>
      </c>
      <c r="AL148" s="30" t="str" cm="1">
        <f t="array" aca="1" ref="AL148" ca="1">CELL("type",M148)</f>
        <v>b</v>
      </c>
      <c r="AM148" s="30" t="str" cm="1">
        <f t="array" aca="1" ref="AM148" ca="1">CELL("type",M148)</f>
        <v>b</v>
      </c>
      <c r="AN148" s="30" t="str" cm="1">
        <f t="array" aca="1" ref="AN148" ca="1">CELL("type",N148)</f>
        <v>v</v>
      </c>
      <c r="AO148" s="30" t="str" cm="1">
        <f t="array" aca="1" ref="AO148" ca="1">CELL("type",O148)</f>
        <v>v</v>
      </c>
      <c r="AP148" s="30" t="str" cm="1">
        <f t="array" aca="1" ref="AP148" ca="1">CELL("type",P148)</f>
        <v>v</v>
      </c>
      <c r="AQ148" s="30" t="str">
        <v>7100 SW 102nd Ave #7100</v>
      </c>
      <c r="AR148" s="30" t="str">
        <f>PROPER(Table2[[#This Row],[CITY]])</f>
        <v>Miami</v>
      </c>
      <c r="AS148" s="46">
        <f>Table2[[#This Row],[PRICE]]/Table2[[#This Row],[SQUARE FEET]]</f>
        <v>375.31276063386156</v>
      </c>
      <c r="AT148" s="30" t="b">
        <f>IF(AS148=Table2[[#This Row],[$/SQUARE FEET]], TRUE, FALSE)</f>
        <v>0</v>
      </c>
    </row>
    <row r="149" spans="1:46" x14ac:dyDescent="0.2">
      <c r="A149" s="34" t="s">
        <v>25</v>
      </c>
      <c r="B149" s="34" t="s">
        <v>261</v>
      </c>
      <c r="C149" s="34" t="s">
        <v>41</v>
      </c>
      <c r="D149" s="34" t="s">
        <v>836</v>
      </c>
      <c r="E149" s="34" t="s">
        <v>581</v>
      </c>
      <c r="F149" s="34" t="s">
        <v>582</v>
      </c>
      <c r="G149" s="34">
        <v>33155</v>
      </c>
      <c r="H149" s="41">
        <v>609000</v>
      </c>
      <c r="I149" s="34">
        <v>4</v>
      </c>
      <c r="J149" s="34">
        <v>2</v>
      </c>
      <c r="K149" s="34" t="s">
        <v>837</v>
      </c>
      <c r="L149" s="34">
        <v>1206</v>
      </c>
      <c r="M149" s="34">
        <v>6500</v>
      </c>
      <c r="N149" s="34">
        <v>1952</v>
      </c>
      <c r="O149" s="34">
        <v>1</v>
      </c>
      <c r="P149" s="34">
        <v>505</v>
      </c>
      <c r="Q149" s="34"/>
      <c r="R149" s="34" t="s">
        <v>29</v>
      </c>
      <c r="S149" s="35"/>
      <c r="T149" s="35"/>
      <c r="U149" s="34" t="s">
        <v>838</v>
      </c>
      <c r="V149" s="34" t="s">
        <v>585</v>
      </c>
      <c r="W149" s="34" t="s">
        <v>839</v>
      </c>
      <c r="X149" s="34" t="s">
        <v>31</v>
      </c>
      <c r="Y149" s="34" t="s">
        <v>32</v>
      </c>
      <c r="Z149" s="34">
        <v>25.741533</v>
      </c>
      <c r="AA149" s="34">
        <v>-80.317705399999994</v>
      </c>
      <c r="AD149" s="30">
        <f t="shared" si="2"/>
        <v>5</v>
      </c>
      <c r="AE149" s="30" t="str" cm="1">
        <f t="array" aca="1" ref="AE149" ca="1">CELL("type",H149)</f>
        <v>v</v>
      </c>
      <c r="AJ149" s="30" t="str" cm="1">
        <f t="array" aca="1" ref="AJ149" ca="1">CELL("type",K149)</f>
        <v>l</v>
      </c>
      <c r="AK149" s="30" t="str" cm="1">
        <f t="array" aca="1" ref="AK149" ca="1">CELL("type",L149)</f>
        <v>v</v>
      </c>
      <c r="AL149" s="30" t="str" cm="1">
        <f t="array" aca="1" ref="AL149" ca="1">CELL("type",M149)</f>
        <v>v</v>
      </c>
      <c r="AM149" s="30" t="str" cm="1">
        <f t="array" aca="1" ref="AM149" ca="1">CELL("type",M149)</f>
        <v>v</v>
      </c>
      <c r="AN149" s="30" t="str" cm="1">
        <f t="array" aca="1" ref="AN149" ca="1">CELL("type",N149)</f>
        <v>v</v>
      </c>
      <c r="AO149" s="30" t="str" cm="1">
        <f t="array" aca="1" ref="AO149" ca="1">CELL("type",O149)</f>
        <v>v</v>
      </c>
      <c r="AP149" s="30" t="str" cm="1">
        <f t="array" aca="1" ref="AP149" ca="1">CELL("type",P149)</f>
        <v>v</v>
      </c>
      <c r="AQ149" s="30" t="str">
        <v>7540 SW 30th Ter</v>
      </c>
      <c r="AR149" s="30" t="str">
        <f>PROPER(Table2[[#This Row],[CITY]])</f>
        <v>Miami</v>
      </c>
      <c r="AS149" s="46">
        <f>Table2[[#This Row],[PRICE]]/Table2[[#This Row],[SQUARE FEET]]</f>
        <v>504.97512437810946</v>
      </c>
      <c r="AT149" s="30" t="b">
        <f>IF(AS149=Table2[[#This Row],[$/SQUARE FEET]], TRUE, FALSE)</f>
        <v>0</v>
      </c>
    </row>
    <row r="150" spans="1:46" x14ac:dyDescent="0.2">
      <c r="A150" s="38" t="s">
        <v>25</v>
      </c>
      <c r="B150" s="38" t="s">
        <v>261</v>
      </c>
      <c r="C150" s="38" t="s">
        <v>41</v>
      </c>
      <c r="D150" s="38" t="s">
        <v>840</v>
      </c>
      <c r="E150" s="38" t="s">
        <v>581</v>
      </c>
      <c r="F150" s="38" t="s">
        <v>582</v>
      </c>
      <c r="G150" s="38">
        <v>33125</v>
      </c>
      <c r="H150" s="40">
        <v>499900</v>
      </c>
      <c r="I150" s="38">
        <v>2</v>
      </c>
      <c r="J150" s="38">
        <v>1</v>
      </c>
      <c r="K150" s="38" t="s">
        <v>841</v>
      </c>
      <c r="L150" s="38">
        <v>898</v>
      </c>
      <c r="M150" s="38">
        <v>4319</v>
      </c>
      <c r="N150" s="38">
        <v>1950</v>
      </c>
      <c r="O150" s="38">
        <v>1</v>
      </c>
      <c r="P150" s="38">
        <v>557</v>
      </c>
      <c r="Q150" s="38"/>
      <c r="R150" s="38" t="s">
        <v>29</v>
      </c>
      <c r="S150" s="39"/>
      <c r="T150" s="39"/>
      <c r="U150" s="38" t="s">
        <v>842</v>
      </c>
      <c r="V150" s="38" t="s">
        <v>585</v>
      </c>
      <c r="W150" s="38" t="s">
        <v>843</v>
      </c>
      <c r="X150" s="38" t="s">
        <v>31</v>
      </c>
      <c r="Y150" s="38" t="s">
        <v>32</v>
      </c>
      <c r="Z150" s="38">
        <v>25.776423699999999</v>
      </c>
      <c r="AA150" s="38">
        <v>-80.2281622</v>
      </c>
      <c r="AD150" s="30">
        <f t="shared" si="2"/>
        <v>5</v>
      </c>
      <c r="AE150" s="30" t="str" cm="1">
        <f t="array" aca="1" ref="AE150" ca="1">CELL("type",H150)</f>
        <v>v</v>
      </c>
      <c r="AJ150" s="30" t="str" cm="1">
        <f t="array" aca="1" ref="AJ150" ca="1">CELL("type",K150)</f>
        <v>l</v>
      </c>
      <c r="AK150" s="30" t="str" cm="1">
        <f t="array" aca="1" ref="AK150" ca="1">CELL("type",L150)</f>
        <v>v</v>
      </c>
      <c r="AL150" s="30" t="str" cm="1">
        <f t="array" aca="1" ref="AL150" ca="1">CELL("type",M150)</f>
        <v>v</v>
      </c>
      <c r="AM150" s="30" t="str" cm="1">
        <f t="array" aca="1" ref="AM150" ca="1">CELL("type",M150)</f>
        <v>v</v>
      </c>
      <c r="AN150" s="30" t="str" cm="1">
        <f t="array" aca="1" ref="AN150" ca="1">CELL("type",N150)</f>
        <v>v</v>
      </c>
      <c r="AO150" s="30" t="str" cm="1">
        <f t="array" aca="1" ref="AO150" ca="1">CELL("type",O150)</f>
        <v>v</v>
      </c>
      <c r="AP150" s="30" t="str" cm="1">
        <f t="array" aca="1" ref="AP150" ca="1">CELL("type",P150)</f>
        <v>v</v>
      </c>
      <c r="AQ150" s="30" t="str">
        <v>300 NW 20th Ave</v>
      </c>
      <c r="AR150" s="30" t="str">
        <f>PROPER(Table2[[#This Row],[CITY]])</f>
        <v>Miami</v>
      </c>
      <c r="AS150" s="46">
        <f>Table2[[#This Row],[PRICE]]/Table2[[#This Row],[SQUARE FEET]]</f>
        <v>556.68151447661467</v>
      </c>
      <c r="AT150" s="30" t="b">
        <f>IF(AS150=Table2[[#This Row],[$/SQUARE FEET]], TRUE, FALSE)</f>
        <v>0</v>
      </c>
    </row>
    <row r="151" spans="1:46" x14ac:dyDescent="0.2">
      <c r="A151" s="34" t="s">
        <v>25</v>
      </c>
      <c r="B151" s="34" t="s">
        <v>261</v>
      </c>
      <c r="C151" s="34" t="s">
        <v>33</v>
      </c>
      <c r="D151" s="34" t="s">
        <v>844</v>
      </c>
      <c r="E151" s="34" t="s">
        <v>581</v>
      </c>
      <c r="F151" s="34" t="s">
        <v>582</v>
      </c>
      <c r="G151" s="34">
        <v>33172</v>
      </c>
      <c r="H151" s="41">
        <v>389000</v>
      </c>
      <c r="I151" s="34">
        <v>3</v>
      </c>
      <c r="J151" s="34">
        <v>2</v>
      </c>
      <c r="K151" s="34" t="s">
        <v>845</v>
      </c>
      <c r="L151" s="34">
        <v>1172</v>
      </c>
      <c r="M151" s="34"/>
      <c r="N151" s="34">
        <v>2003</v>
      </c>
      <c r="O151" s="34">
        <v>1</v>
      </c>
      <c r="P151" s="34">
        <v>332</v>
      </c>
      <c r="Q151" s="34">
        <v>375</v>
      </c>
      <c r="R151" s="34" t="s">
        <v>29</v>
      </c>
      <c r="S151" s="35"/>
      <c r="T151" s="35"/>
      <c r="U151" s="34" t="s">
        <v>846</v>
      </c>
      <c r="V151" s="34" t="s">
        <v>585</v>
      </c>
      <c r="W151" s="34" t="s">
        <v>847</v>
      </c>
      <c r="X151" s="34" t="s">
        <v>31</v>
      </c>
      <c r="Y151" s="34" t="s">
        <v>32</v>
      </c>
      <c r="Z151" s="34">
        <v>25.772302799999999</v>
      </c>
      <c r="AA151" s="34">
        <v>-80.347473699999995</v>
      </c>
      <c r="AD151" s="30">
        <f t="shared" si="2"/>
        <v>5</v>
      </c>
      <c r="AE151" s="30" t="str" cm="1">
        <f t="array" aca="1" ref="AE151" ca="1">CELL("type",H151)</f>
        <v>v</v>
      </c>
      <c r="AJ151" s="30" t="str" cm="1">
        <f t="array" aca="1" ref="AJ151" ca="1">CELL("type",K151)</f>
        <v>l</v>
      </c>
      <c r="AK151" s="30" t="str" cm="1">
        <f t="array" aca="1" ref="AK151" ca="1">CELL("type",L151)</f>
        <v>v</v>
      </c>
      <c r="AL151" s="30" t="str" cm="1">
        <f t="array" aca="1" ref="AL151" ca="1">CELL("type",M151)</f>
        <v>b</v>
      </c>
      <c r="AM151" s="30" t="str" cm="1">
        <f t="array" aca="1" ref="AM151" ca="1">CELL("type",M151)</f>
        <v>b</v>
      </c>
      <c r="AN151" s="30" t="str" cm="1">
        <f t="array" aca="1" ref="AN151" ca="1">CELL("type",N151)</f>
        <v>v</v>
      </c>
      <c r="AO151" s="30" t="str" cm="1">
        <f t="array" aca="1" ref="AO151" ca="1">CELL("type",O151)</f>
        <v>v</v>
      </c>
      <c r="AP151" s="30" t="str" cm="1">
        <f t="array" aca="1" ref="AP151" ca="1">CELL("type",P151)</f>
        <v>v</v>
      </c>
      <c r="AQ151" s="30" t="str">
        <v>9300 Fontainebleau Blvd Unit E109</v>
      </c>
      <c r="AR151" s="30" t="str">
        <f>PROPER(Table2[[#This Row],[CITY]])</f>
        <v>Miami</v>
      </c>
      <c r="AS151" s="46">
        <f>Table2[[#This Row],[PRICE]]/Table2[[#This Row],[SQUARE FEET]]</f>
        <v>331.91126279863482</v>
      </c>
      <c r="AT151" s="30" t="b">
        <f>IF(AS151=Table2[[#This Row],[$/SQUARE FEET]], TRUE, FALSE)</f>
        <v>0</v>
      </c>
    </row>
    <row r="152" spans="1:46" x14ac:dyDescent="0.2">
      <c r="A152" s="38" t="s">
        <v>25</v>
      </c>
      <c r="B152" s="38" t="s">
        <v>261</v>
      </c>
      <c r="C152" s="38" t="s">
        <v>41</v>
      </c>
      <c r="D152" s="38" t="s">
        <v>848</v>
      </c>
      <c r="E152" s="38" t="s">
        <v>581</v>
      </c>
      <c r="F152" s="38" t="s">
        <v>582</v>
      </c>
      <c r="G152" s="38">
        <v>33196</v>
      </c>
      <c r="H152" s="40">
        <v>699900</v>
      </c>
      <c r="I152" s="38">
        <v>4</v>
      </c>
      <c r="J152" s="38">
        <v>2</v>
      </c>
      <c r="K152" s="38" t="s">
        <v>849</v>
      </c>
      <c r="L152" s="38">
        <v>2168</v>
      </c>
      <c r="M152" s="38">
        <v>8108</v>
      </c>
      <c r="N152" s="38">
        <v>1997</v>
      </c>
      <c r="O152" s="38">
        <v>1</v>
      </c>
      <c r="P152" s="38">
        <v>323</v>
      </c>
      <c r="Q152" s="38"/>
      <c r="R152" s="38" t="s">
        <v>29</v>
      </c>
      <c r="S152" s="39">
        <v>45577.5</v>
      </c>
      <c r="T152" s="39">
        <v>45577.583333333336</v>
      </c>
      <c r="U152" s="38" t="s">
        <v>850</v>
      </c>
      <c r="V152" s="38" t="s">
        <v>585</v>
      </c>
      <c r="W152" s="38" t="s">
        <v>851</v>
      </c>
      <c r="X152" s="38" t="s">
        <v>31</v>
      </c>
      <c r="Y152" s="38" t="s">
        <v>32</v>
      </c>
      <c r="Z152" s="38">
        <v>25.626372700000001</v>
      </c>
      <c r="AA152" s="38">
        <v>-80.451199200000005</v>
      </c>
      <c r="AD152" s="30">
        <f t="shared" si="2"/>
        <v>5</v>
      </c>
      <c r="AE152" s="30" t="str" cm="1">
        <f t="array" aca="1" ref="AE152" ca="1">CELL("type",H152)</f>
        <v>v</v>
      </c>
      <c r="AJ152" s="30" t="str" cm="1">
        <f t="array" aca="1" ref="AJ152" ca="1">CELL("type",K152)</f>
        <v>l</v>
      </c>
      <c r="AK152" s="30" t="str" cm="1">
        <f t="array" aca="1" ref="AK152" ca="1">CELL("type",L152)</f>
        <v>v</v>
      </c>
      <c r="AL152" s="30" t="str" cm="1">
        <f t="array" aca="1" ref="AL152" ca="1">CELL("type",M152)</f>
        <v>v</v>
      </c>
      <c r="AM152" s="30" t="str" cm="1">
        <f t="array" aca="1" ref="AM152" ca="1">CELL("type",M152)</f>
        <v>v</v>
      </c>
      <c r="AN152" s="30" t="str" cm="1">
        <f t="array" aca="1" ref="AN152" ca="1">CELL("type",N152)</f>
        <v>v</v>
      </c>
      <c r="AO152" s="30" t="str" cm="1">
        <f t="array" aca="1" ref="AO152" ca="1">CELL("type",O152)</f>
        <v>v</v>
      </c>
      <c r="AP152" s="30" t="str" cm="1">
        <f t="array" aca="1" ref="AP152" ca="1">CELL("type",P152)</f>
        <v>v</v>
      </c>
      <c r="AQ152" s="30" t="str">
        <v>15072 SW 158th Pl</v>
      </c>
      <c r="AR152" s="30" t="str">
        <f>PROPER(Table2[[#This Row],[CITY]])</f>
        <v>Miami</v>
      </c>
      <c r="AS152" s="46">
        <f>Table2[[#This Row],[PRICE]]/Table2[[#This Row],[SQUARE FEET]]</f>
        <v>322.83210332103323</v>
      </c>
      <c r="AT152" s="30" t="b">
        <f>IF(AS152=Table2[[#This Row],[$/SQUARE FEET]], TRUE, FALSE)</f>
        <v>0</v>
      </c>
    </row>
    <row r="153" spans="1:46" x14ac:dyDescent="0.2">
      <c r="A153" s="34" t="s">
        <v>25</v>
      </c>
      <c r="B153" s="34" t="s">
        <v>261</v>
      </c>
      <c r="C153" s="34" t="s">
        <v>41</v>
      </c>
      <c r="D153" s="34" t="s">
        <v>852</v>
      </c>
      <c r="E153" s="34" t="s">
        <v>581</v>
      </c>
      <c r="F153" s="34" t="s">
        <v>582</v>
      </c>
      <c r="G153" s="34">
        <v>33196</v>
      </c>
      <c r="H153" s="41">
        <v>645000</v>
      </c>
      <c r="I153" s="34">
        <v>3</v>
      </c>
      <c r="J153" s="34">
        <v>2.5</v>
      </c>
      <c r="K153" s="34" t="s">
        <v>853</v>
      </c>
      <c r="L153" s="34">
        <v>1712</v>
      </c>
      <c r="M153" s="34">
        <v>4244</v>
      </c>
      <c r="N153" s="34">
        <v>1986</v>
      </c>
      <c r="O153" s="34">
        <v>1</v>
      </c>
      <c r="P153" s="34">
        <v>377</v>
      </c>
      <c r="Q153" s="34">
        <v>96</v>
      </c>
      <c r="R153" s="34" t="s">
        <v>29</v>
      </c>
      <c r="S153" s="35"/>
      <c r="T153" s="35"/>
      <c r="U153" s="34" t="s">
        <v>854</v>
      </c>
      <c r="V153" s="34" t="s">
        <v>585</v>
      </c>
      <c r="W153" s="34" t="s">
        <v>855</v>
      </c>
      <c r="X153" s="34" t="s">
        <v>31</v>
      </c>
      <c r="Y153" s="34" t="s">
        <v>32</v>
      </c>
      <c r="Z153" s="34">
        <v>25.678966299999999</v>
      </c>
      <c r="AA153" s="34">
        <v>-80.439908799999998</v>
      </c>
      <c r="AD153" s="30">
        <f t="shared" si="2"/>
        <v>5</v>
      </c>
      <c r="AE153" s="30" t="str" cm="1">
        <f t="array" aca="1" ref="AE153" ca="1">CELL("type",H153)</f>
        <v>v</v>
      </c>
      <c r="AJ153" s="30" t="str" cm="1">
        <f t="array" aca="1" ref="AJ153" ca="1">CELL("type",K153)</f>
        <v>l</v>
      </c>
      <c r="AK153" s="30" t="str" cm="1">
        <f t="array" aca="1" ref="AK153" ca="1">CELL("type",L153)</f>
        <v>v</v>
      </c>
      <c r="AL153" s="30" t="str" cm="1">
        <f t="array" aca="1" ref="AL153" ca="1">CELL("type",M153)</f>
        <v>v</v>
      </c>
      <c r="AM153" s="30" t="str" cm="1">
        <f t="array" aca="1" ref="AM153" ca="1">CELL("type",M153)</f>
        <v>v</v>
      </c>
      <c r="AN153" s="30" t="str" cm="1">
        <f t="array" aca="1" ref="AN153" ca="1">CELL("type",N153)</f>
        <v>v</v>
      </c>
      <c r="AO153" s="30" t="str" cm="1">
        <f t="array" aca="1" ref="AO153" ca="1">CELL("type",O153)</f>
        <v>v</v>
      </c>
      <c r="AP153" s="30" t="str" cm="1">
        <f t="array" aca="1" ref="AP153" ca="1">CELL("type",P153)</f>
        <v>v</v>
      </c>
      <c r="AQ153" s="30" t="str">
        <v>15151 SW 94th Ter</v>
      </c>
      <c r="AR153" s="30" t="str">
        <f>PROPER(Table2[[#This Row],[CITY]])</f>
        <v>Miami</v>
      </c>
      <c r="AS153" s="46">
        <f>Table2[[#This Row],[PRICE]]/Table2[[#This Row],[SQUARE FEET]]</f>
        <v>376.75233644859816</v>
      </c>
      <c r="AT153" s="30" t="b">
        <f>IF(AS153=Table2[[#This Row],[$/SQUARE FEET]], TRUE, FALSE)</f>
        <v>0</v>
      </c>
    </row>
    <row r="154" spans="1:46" x14ac:dyDescent="0.2">
      <c r="A154" s="38" t="s">
        <v>25</v>
      </c>
      <c r="B154" s="38" t="s">
        <v>261</v>
      </c>
      <c r="C154" s="38" t="s">
        <v>33</v>
      </c>
      <c r="D154" s="38" t="s">
        <v>856</v>
      </c>
      <c r="E154" s="38" t="s">
        <v>581</v>
      </c>
      <c r="F154" s="38" t="s">
        <v>582</v>
      </c>
      <c r="G154" s="38">
        <v>33131</v>
      </c>
      <c r="H154" s="40">
        <v>680000</v>
      </c>
      <c r="I154" s="38">
        <v>2</v>
      </c>
      <c r="J154" s="38">
        <v>2</v>
      </c>
      <c r="K154" s="38" t="s">
        <v>857</v>
      </c>
      <c r="L154" s="38">
        <v>1005</v>
      </c>
      <c r="M154" s="38"/>
      <c r="N154" s="38">
        <v>2008</v>
      </c>
      <c r="O154" s="38">
        <v>1</v>
      </c>
      <c r="P154" s="38">
        <v>677</v>
      </c>
      <c r="Q154" s="38">
        <v>2554</v>
      </c>
      <c r="R154" s="38" t="s">
        <v>29</v>
      </c>
      <c r="S154" s="39"/>
      <c r="T154" s="39"/>
      <c r="U154" s="38" t="s">
        <v>858</v>
      </c>
      <c r="V154" s="38" t="s">
        <v>585</v>
      </c>
      <c r="W154" s="38" t="s">
        <v>859</v>
      </c>
      <c r="X154" s="38" t="s">
        <v>31</v>
      </c>
      <c r="Y154" s="38" t="s">
        <v>32</v>
      </c>
      <c r="Z154" s="38">
        <v>25.7714365</v>
      </c>
      <c r="AA154" s="38">
        <v>-80.187770400000005</v>
      </c>
      <c r="AD154" s="30">
        <f t="shared" si="2"/>
        <v>5</v>
      </c>
      <c r="AE154" s="30" t="str" cm="1">
        <f t="array" aca="1" ref="AE154" ca="1">CELL("type",H154)</f>
        <v>v</v>
      </c>
      <c r="AJ154" s="30" t="str" cm="1">
        <f t="array" aca="1" ref="AJ154" ca="1">CELL("type",K154)</f>
        <v>l</v>
      </c>
      <c r="AK154" s="30" t="str" cm="1">
        <f t="array" aca="1" ref="AK154" ca="1">CELL("type",L154)</f>
        <v>v</v>
      </c>
      <c r="AL154" s="30" t="str" cm="1">
        <f t="array" aca="1" ref="AL154" ca="1">CELL("type",M154)</f>
        <v>b</v>
      </c>
      <c r="AM154" s="30" t="str" cm="1">
        <f t="array" aca="1" ref="AM154" ca="1">CELL("type",M154)</f>
        <v>b</v>
      </c>
      <c r="AN154" s="30" t="str" cm="1">
        <f t="array" aca="1" ref="AN154" ca="1">CELL("type",N154)</f>
        <v>v</v>
      </c>
      <c r="AO154" s="30" t="str" cm="1">
        <f t="array" aca="1" ref="AO154" ca="1">CELL("type",O154)</f>
        <v>v</v>
      </c>
      <c r="AP154" s="30" t="str" cm="1">
        <f t="array" aca="1" ref="AP154" ca="1">CELL("type",P154)</f>
        <v>v</v>
      </c>
      <c r="AQ154" s="30" t="str">
        <v>300 S Biscayne Blvd Unit T-2106</v>
      </c>
      <c r="AR154" s="30" t="str">
        <f>PROPER(Table2[[#This Row],[CITY]])</f>
        <v>Miami</v>
      </c>
      <c r="AS154" s="46">
        <f>Table2[[#This Row],[PRICE]]/Table2[[#This Row],[SQUARE FEET]]</f>
        <v>676.61691542288554</v>
      </c>
      <c r="AT154" s="30" t="b">
        <f>IF(AS154=Table2[[#This Row],[$/SQUARE FEET]], TRUE, FALSE)</f>
        <v>0</v>
      </c>
    </row>
    <row r="155" spans="1:46" x14ac:dyDescent="0.2">
      <c r="A155" s="34" t="s">
        <v>25</v>
      </c>
      <c r="B155" s="34" t="s">
        <v>261</v>
      </c>
      <c r="C155" s="34" t="s">
        <v>33</v>
      </c>
      <c r="D155" s="34" t="s">
        <v>860</v>
      </c>
      <c r="E155" s="34" t="s">
        <v>581</v>
      </c>
      <c r="F155" s="34" t="s">
        <v>582</v>
      </c>
      <c r="G155" s="34">
        <v>33131</v>
      </c>
      <c r="H155" s="41">
        <v>579999</v>
      </c>
      <c r="I155" s="34">
        <v>1</v>
      </c>
      <c r="J155" s="34">
        <v>1.5</v>
      </c>
      <c r="K155" s="34" t="s">
        <v>861</v>
      </c>
      <c r="L155" s="34">
        <v>952</v>
      </c>
      <c r="M155" s="34"/>
      <c r="N155" s="34">
        <v>2006</v>
      </c>
      <c r="O155" s="34">
        <v>1</v>
      </c>
      <c r="P155" s="34">
        <v>609</v>
      </c>
      <c r="Q155" s="34">
        <v>796</v>
      </c>
      <c r="R155" s="34" t="s">
        <v>29</v>
      </c>
      <c r="S155" s="35"/>
      <c r="T155" s="35"/>
      <c r="U155" s="34" t="s">
        <v>862</v>
      </c>
      <c r="V155" s="34" t="s">
        <v>585</v>
      </c>
      <c r="W155" s="34" t="s">
        <v>863</v>
      </c>
      <c r="X155" s="34" t="s">
        <v>31</v>
      </c>
      <c r="Y155" s="34" t="s">
        <v>32</v>
      </c>
      <c r="Z155" s="34">
        <v>25.769061600000001</v>
      </c>
      <c r="AA155" s="34">
        <v>-80.191815300000002</v>
      </c>
      <c r="AD155" s="30">
        <f t="shared" si="2"/>
        <v>5</v>
      </c>
      <c r="AE155" s="30" t="str" cm="1">
        <f t="array" aca="1" ref="AE155" ca="1">CELL("type",H155)</f>
        <v>v</v>
      </c>
      <c r="AJ155" s="30" t="str" cm="1">
        <f t="array" aca="1" ref="AJ155" ca="1">CELL("type",K155)</f>
        <v>l</v>
      </c>
      <c r="AK155" s="30" t="str" cm="1">
        <f t="array" aca="1" ref="AK155" ca="1">CELL("type",L155)</f>
        <v>v</v>
      </c>
      <c r="AL155" s="30" t="str" cm="1">
        <f t="array" aca="1" ref="AL155" ca="1">CELL("type",M155)</f>
        <v>b</v>
      </c>
      <c r="AM155" s="30" t="str" cm="1">
        <f t="array" aca="1" ref="AM155" ca="1">CELL("type",M155)</f>
        <v>b</v>
      </c>
      <c r="AN155" s="30" t="str" cm="1">
        <f t="array" aca="1" ref="AN155" ca="1">CELL("type",N155)</f>
        <v>v</v>
      </c>
      <c r="AO155" s="30" t="str" cm="1">
        <f t="array" aca="1" ref="AO155" ca="1">CELL("type",O155)</f>
        <v>v</v>
      </c>
      <c r="AP155" s="30" t="str" cm="1">
        <f t="array" aca="1" ref="AP155" ca="1">CELL("type",P155)</f>
        <v>v</v>
      </c>
      <c r="AQ155" s="30" t="str">
        <v>41 SE 5th St #703</v>
      </c>
      <c r="AR155" s="30" t="str">
        <f>PROPER(Table2[[#This Row],[CITY]])</f>
        <v>Miami</v>
      </c>
      <c r="AS155" s="46">
        <f>Table2[[#This Row],[PRICE]]/Table2[[#This Row],[SQUARE FEET]]</f>
        <v>609.24264705882354</v>
      </c>
      <c r="AT155" s="30" t="b">
        <f>IF(AS155=Table2[[#This Row],[$/SQUARE FEET]], TRUE, FALSE)</f>
        <v>0</v>
      </c>
    </row>
    <row r="156" spans="1:46" x14ac:dyDescent="0.2">
      <c r="A156" s="34" t="s">
        <v>25</v>
      </c>
      <c r="B156" s="34" t="s">
        <v>261</v>
      </c>
      <c r="C156" s="34" t="s">
        <v>41</v>
      </c>
      <c r="D156" s="34" t="s">
        <v>864</v>
      </c>
      <c r="E156" s="34" t="s">
        <v>581</v>
      </c>
      <c r="F156" s="34" t="s">
        <v>582</v>
      </c>
      <c r="G156" s="34">
        <v>33176</v>
      </c>
      <c r="H156" s="41">
        <v>550000</v>
      </c>
      <c r="I156" s="34">
        <v>3</v>
      </c>
      <c r="J156" s="34">
        <v>1</v>
      </c>
      <c r="K156" s="34" t="s">
        <v>865</v>
      </c>
      <c r="L156" s="34">
        <v>1058</v>
      </c>
      <c r="M156" s="34">
        <v>7500</v>
      </c>
      <c r="N156" s="34">
        <v>1972</v>
      </c>
      <c r="O156" s="34">
        <v>1</v>
      </c>
      <c r="P156" s="34">
        <v>520</v>
      </c>
      <c r="Q156" s="34"/>
      <c r="R156" s="34" t="s">
        <v>29</v>
      </c>
      <c r="S156" s="35"/>
      <c r="T156" s="35"/>
      <c r="U156" s="34" t="s">
        <v>866</v>
      </c>
      <c r="V156" s="34" t="s">
        <v>585</v>
      </c>
      <c r="W156" s="34" t="s">
        <v>867</v>
      </c>
      <c r="X156" s="34" t="s">
        <v>31</v>
      </c>
      <c r="Y156" s="34" t="s">
        <v>32</v>
      </c>
      <c r="Z156" s="34">
        <v>25.634884899999999</v>
      </c>
      <c r="AA156" s="34">
        <v>-80.366843700000004</v>
      </c>
      <c r="AD156" s="30">
        <f t="shared" si="2"/>
        <v>5</v>
      </c>
      <c r="AE156" s="30" t="str" cm="1">
        <f t="array" aca="1" ref="AE156" ca="1">CELL("type",H156)</f>
        <v>v</v>
      </c>
      <c r="AJ156" s="30" t="str" cm="1">
        <f t="array" aca="1" ref="AJ156" ca="1">CELL("type",K156)</f>
        <v>l</v>
      </c>
      <c r="AK156" s="30" t="str" cm="1">
        <f t="array" aca="1" ref="AK156" ca="1">CELL("type",L156)</f>
        <v>v</v>
      </c>
      <c r="AL156" s="30" t="str" cm="1">
        <f t="array" aca="1" ref="AL156" ca="1">CELL("type",M156)</f>
        <v>v</v>
      </c>
      <c r="AM156" s="30" t="str" cm="1">
        <f t="array" aca="1" ref="AM156" ca="1">CELL("type",M156)</f>
        <v>v</v>
      </c>
      <c r="AN156" s="30" t="str" cm="1">
        <f t="array" aca="1" ref="AN156" ca="1">CELL("type",N156)</f>
        <v>v</v>
      </c>
      <c r="AO156" s="30" t="str" cm="1">
        <f t="array" aca="1" ref="AO156" ca="1">CELL("type",O156)</f>
        <v>v</v>
      </c>
      <c r="AP156" s="30" t="str" cm="1">
        <f t="array" aca="1" ref="AP156" ca="1">CELL("type",P156)</f>
        <v>v</v>
      </c>
      <c r="AQ156" s="30" t="str">
        <v>14425 SW 107th Ct</v>
      </c>
      <c r="AR156" s="30" t="str">
        <f>PROPER(Table2[[#This Row],[CITY]])</f>
        <v>Miami</v>
      </c>
      <c r="AS156" s="46">
        <f>Table2[[#This Row],[PRICE]]/Table2[[#This Row],[SQUARE FEET]]</f>
        <v>519.84877126654067</v>
      </c>
      <c r="AT156" s="30" t="b">
        <f>IF(AS156=Table2[[#This Row],[$/SQUARE FEET]], TRUE, FALSE)</f>
        <v>0</v>
      </c>
    </row>
    <row r="157" spans="1:46" x14ac:dyDescent="0.2">
      <c r="A157" s="38" t="s">
        <v>25</v>
      </c>
      <c r="B157" s="38" t="s">
        <v>261</v>
      </c>
      <c r="C157" s="38" t="s">
        <v>41</v>
      </c>
      <c r="D157" s="38" t="s">
        <v>868</v>
      </c>
      <c r="E157" s="38" t="s">
        <v>581</v>
      </c>
      <c r="F157" s="38" t="s">
        <v>582</v>
      </c>
      <c r="G157" s="38">
        <v>33186</v>
      </c>
      <c r="H157" s="40">
        <v>725000</v>
      </c>
      <c r="I157" s="38">
        <v>4</v>
      </c>
      <c r="J157" s="38">
        <v>2</v>
      </c>
      <c r="K157" s="38" t="s">
        <v>869</v>
      </c>
      <c r="L157" s="38">
        <v>1680</v>
      </c>
      <c r="M157" s="38">
        <v>8500</v>
      </c>
      <c r="N157" s="38">
        <v>1977</v>
      </c>
      <c r="O157" s="38">
        <v>1</v>
      </c>
      <c r="P157" s="38">
        <v>432</v>
      </c>
      <c r="Q157" s="38"/>
      <c r="R157" s="38" t="s">
        <v>29</v>
      </c>
      <c r="S157" s="39">
        <v>45578.041666666664</v>
      </c>
      <c r="T157" s="39">
        <v>45578.666666666664</v>
      </c>
      <c r="U157" s="38" t="s">
        <v>870</v>
      </c>
      <c r="V157" s="38" t="s">
        <v>585</v>
      </c>
      <c r="W157" s="38" t="s">
        <v>871</v>
      </c>
      <c r="X157" s="38" t="s">
        <v>31</v>
      </c>
      <c r="Y157" s="38" t="s">
        <v>32</v>
      </c>
      <c r="Z157" s="38">
        <v>25.675075499999998</v>
      </c>
      <c r="AA157" s="38">
        <v>-80.413957199999999</v>
      </c>
      <c r="AD157" s="30">
        <f t="shared" si="2"/>
        <v>5</v>
      </c>
      <c r="AE157" s="30" t="str" cm="1">
        <f t="array" aca="1" ref="AE157" ca="1">CELL("type",H157)</f>
        <v>v</v>
      </c>
      <c r="AJ157" s="30" t="str" cm="1">
        <f t="array" aca="1" ref="AJ157" ca="1">CELL("type",K157)</f>
        <v>l</v>
      </c>
      <c r="AK157" s="30" t="str" cm="1">
        <f t="array" aca="1" ref="AK157" ca="1">CELL("type",L157)</f>
        <v>v</v>
      </c>
      <c r="AL157" s="30" t="str" cm="1">
        <f t="array" aca="1" ref="AL157" ca="1">CELL("type",M157)</f>
        <v>v</v>
      </c>
      <c r="AM157" s="30" t="str" cm="1">
        <f t="array" aca="1" ref="AM157" ca="1">CELL("type",M157)</f>
        <v>v</v>
      </c>
      <c r="AN157" s="30" t="str" cm="1">
        <f t="array" aca="1" ref="AN157" ca="1">CELL("type",N157)</f>
        <v>v</v>
      </c>
      <c r="AO157" s="30" t="str" cm="1">
        <f t="array" aca="1" ref="AO157" ca="1">CELL("type",O157)</f>
        <v>v</v>
      </c>
      <c r="AP157" s="30" t="str" cm="1">
        <f t="array" aca="1" ref="AP157" ca="1">CELL("type",P157)</f>
        <v>v</v>
      </c>
      <c r="AQ157" s="30" t="str">
        <v>13481 SW 99th Ter</v>
      </c>
      <c r="AR157" s="30" t="str">
        <f>PROPER(Table2[[#This Row],[CITY]])</f>
        <v>Miami</v>
      </c>
      <c r="AS157" s="46">
        <f>Table2[[#This Row],[PRICE]]/Table2[[#This Row],[SQUARE FEET]]</f>
        <v>431.54761904761904</v>
      </c>
      <c r="AT157" s="30" t="b">
        <f>IF(AS157=Table2[[#This Row],[$/SQUARE FEET]], TRUE, FALSE)</f>
        <v>0</v>
      </c>
    </row>
    <row r="158" spans="1:46" x14ac:dyDescent="0.2">
      <c r="A158" s="34" t="s">
        <v>25</v>
      </c>
      <c r="B158" s="34" t="s">
        <v>261</v>
      </c>
      <c r="C158" s="34" t="s">
        <v>41</v>
      </c>
      <c r="D158" s="34" t="s">
        <v>872</v>
      </c>
      <c r="E158" s="34" t="s">
        <v>581</v>
      </c>
      <c r="F158" s="34" t="s">
        <v>582</v>
      </c>
      <c r="G158" s="34">
        <v>33161</v>
      </c>
      <c r="H158" s="41">
        <v>877777</v>
      </c>
      <c r="I158" s="34">
        <v>3</v>
      </c>
      <c r="J158" s="34">
        <v>3</v>
      </c>
      <c r="K158" s="34" t="s">
        <v>873</v>
      </c>
      <c r="L158" s="34">
        <v>1104</v>
      </c>
      <c r="M158" s="34">
        <v>10147</v>
      </c>
      <c r="N158" s="34">
        <v>1952</v>
      </c>
      <c r="O158" s="34">
        <v>1</v>
      </c>
      <c r="P158" s="34">
        <v>795</v>
      </c>
      <c r="Q158" s="34"/>
      <c r="R158" s="34" t="s">
        <v>29</v>
      </c>
      <c r="S158" s="35"/>
      <c r="T158" s="35"/>
      <c r="U158" s="34" t="s">
        <v>874</v>
      </c>
      <c r="V158" s="34" t="s">
        <v>585</v>
      </c>
      <c r="W158" s="34" t="s">
        <v>875</v>
      </c>
      <c r="X158" s="34" t="s">
        <v>31</v>
      </c>
      <c r="Y158" s="34" t="s">
        <v>32</v>
      </c>
      <c r="Z158" s="34">
        <v>25.8765161</v>
      </c>
      <c r="AA158" s="34">
        <v>-80.187702700000003</v>
      </c>
      <c r="AD158" s="30">
        <f t="shared" si="2"/>
        <v>5</v>
      </c>
      <c r="AE158" s="30" t="str" cm="1">
        <f t="array" aca="1" ref="AE158" ca="1">CELL("type",H158)</f>
        <v>v</v>
      </c>
      <c r="AJ158" s="30" t="str" cm="1">
        <f t="array" aca="1" ref="AJ158" ca="1">CELL("type",K158)</f>
        <v>l</v>
      </c>
      <c r="AK158" s="30" t="str" cm="1">
        <f t="array" aca="1" ref="AK158" ca="1">CELL("type",L158)</f>
        <v>v</v>
      </c>
      <c r="AL158" s="30" t="str" cm="1">
        <f t="array" aca="1" ref="AL158" ca="1">CELL("type",M158)</f>
        <v>v</v>
      </c>
      <c r="AM158" s="30" t="str" cm="1">
        <f t="array" aca="1" ref="AM158" ca="1">CELL("type",M158)</f>
        <v>v</v>
      </c>
      <c r="AN158" s="30" t="str" cm="1">
        <f t="array" aca="1" ref="AN158" ca="1">CELL("type",N158)</f>
        <v>v</v>
      </c>
      <c r="AO158" s="30" t="str" cm="1">
        <f t="array" aca="1" ref="AO158" ca="1">CELL("type",O158)</f>
        <v>v</v>
      </c>
      <c r="AP158" s="30" t="str" cm="1">
        <f t="array" aca="1" ref="AP158" ca="1">CELL("type",P158)</f>
        <v>v</v>
      </c>
      <c r="AQ158" s="30" t="str">
        <v>501 NE 110th St</v>
      </c>
      <c r="AR158" s="30" t="str">
        <f>PROPER(Table2[[#This Row],[CITY]])</f>
        <v>Miami</v>
      </c>
      <c r="AS158" s="46">
        <f>Table2[[#This Row],[PRICE]]/Table2[[#This Row],[SQUARE FEET]]</f>
        <v>795.08786231884062</v>
      </c>
      <c r="AT158" s="30" t="b">
        <f>IF(AS158=Table2[[#This Row],[$/SQUARE FEET]], TRUE, FALSE)</f>
        <v>0</v>
      </c>
    </row>
    <row r="159" spans="1:46" x14ac:dyDescent="0.2">
      <c r="A159" s="38" t="s">
        <v>25</v>
      </c>
      <c r="B159" s="38" t="s">
        <v>261</v>
      </c>
      <c r="C159" s="38" t="s">
        <v>33</v>
      </c>
      <c r="D159" s="38" t="s">
        <v>876</v>
      </c>
      <c r="E159" s="38" t="s">
        <v>581</v>
      </c>
      <c r="F159" s="38" t="s">
        <v>582</v>
      </c>
      <c r="G159" s="38">
        <v>33179</v>
      </c>
      <c r="H159" s="40">
        <v>215000</v>
      </c>
      <c r="I159" s="38">
        <v>2</v>
      </c>
      <c r="J159" s="38">
        <v>2</v>
      </c>
      <c r="K159" s="38" t="s">
        <v>877</v>
      </c>
      <c r="L159" s="38">
        <v>1070</v>
      </c>
      <c r="M159" s="38"/>
      <c r="N159" s="38">
        <v>1987</v>
      </c>
      <c r="O159" s="38">
        <v>1</v>
      </c>
      <c r="P159" s="38">
        <v>201</v>
      </c>
      <c r="Q159" s="38">
        <v>399</v>
      </c>
      <c r="R159" s="38" t="s">
        <v>29</v>
      </c>
      <c r="S159" s="39"/>
      <c r="T159" s="39"/>
      <c r="U159" s="38" t="s">
        <v>878</v>
      </c>
      <c r="V159" s="38" t="s">
        <v>585</v>
      </c>
      <c r="W159" s="38" t="s">
        <v>879</v>
      </c>
      <c r="X159" s="38" t="s">
        <v>31</v>
      </c>
      <c r="Y159" s="38" t="s">
        <v>32</v>
      </c>
      <c r="Z159" s="38">
        <v>25.959591</v>
      </c>
      <c r="AA159" s="38">
        <v>-80.182626999999997</v>
      </c>
      <c r="AD159" s="30">
        <f t="shared" si="2"/>
        <v>5</v>
      </c>
      <c r="AE159" s="30" t="str" cm="1">
        <f t="array" aca="1" ref="AE159" ca="1">CELL("type",H159)</f>
        <v>v</v>
      </c>
      <c r="AJ159" s="30" t="str" cm="1">
        <f t="array" aca="1" ref="AJ159" ca="1">CELL("type",K159)</f>
        <v>l</v>
      </c>
      <c r="AK159" s="30" t="str" cm="1">
        <f t="array" aca="1" ref="AK159" ca="1">CELL("type",L159)</f>
        <v>v</v>
      </c>
      <c r="AL159" s="30" t="str" cm="1">
        <f t="array" aca="1" ref="AL159" ca="1">CELL("type",M159)</f>
        <v>b</v>
      </c>
      <c r="AM159" s="30" t="str" cm="1">
        <f t="array" aca="1" ref="AM159" ca="1">CELL("type",M159)</f>
        <v>b</v>
      </c>
      <c r="AN159" s="30" t="str" cm="1">
        <f t="array" aca="1" ref="AN159" ca="1">CELL("type",N159)</f>
        <v>v</v>
      </c>
      <c r="AO159" s="30" t="str" cm="1">
        <f t="array" aca="1" ref="AO159" ca="1">CELL("type",O159)</f>
        <v>v</v>
      </c>
      <c r="AP159" s="30" t="str" cm="1">
        <f t="array" aca="1" ref="AP159" ca="1">CELL("type",P159)</f>
        <v>v</v>
      </c>
      <c r="AQ159" s="30" t="str">
        <v>927 NE 199th St #107</v>
      </c>
      <c r="AR159" s="30" t="str">
        <f>PROPER(Table2[[#This Row],[CITY]])</f>
        <v>Miami</v>
      </c>
      <c r="AS159" s="46">
        <f>Table2[[#This Row],[PRICE]]/Table2[[#This Row],[SQUARE FEET]]</f>
        <v>200.93457943925233</v>
      </c>
      <c r="AT159" s="30" t="b">
        <f>IF(AS159=Table2[[#This Row],[$/SQUARE FEET]], TRUE, FALSE)</f>
        <v>0</v>
      </c>
    </row>
    <row r="160" spans="1:46" x14ac:dyDescent="0.2">
      <c r="A160" s="34" t="s">
        <v>25</v>
      </c>
      <c r="B160" s="34" t="s">
        <v>261</v>
      </c>
      <c r="C160" s="34" t="s">
        <v>26</v>
      </c>
      <c r="D160" s="34" t="s">
        <v>880</v>
      </c>
      <c r="E160" s="34" t="s">
        <v>581</v>
      </c>
      <c r="F160" s="34" t="s">
        <v>582</v>
      </c>
      <c r="G160" s="34">
        <v>33179</v>
      </c>
      <c r="H160" s="41">
        <v>469999</v>
      </c>
      <c r="I160" s="34">
        <v>2</v>
      </c>
      <c r="J160" s="34">
        <v>2.5</v>
      </c>
      <c r="K160" s="34" t="s">
        <v>881</v>
      </c>
      <c r="L160" s="34">
        <v>2070</v>
      </c>
      <c r="M160" s="34"/>
      <c r="N160" s="34">
        <v>1980</v>
      </c>
      <c r="O160" s="34">
        <v>1</v>
      </c>
      <c r="P160" s="34">
        <v>227</v>
      </c>
      <c r="Q160" s="34">
        <v>258</v>
      </c>
      <c r="R160" s="34" t="s">
        <v>29</v>
      </c>
      <c r="S160" s="35"/>
      <c r="T160" s="35"/>
      <c r="U160" s="34" t="s">
        <v>882</v>
      </c>
      <c r="V160" s="34" t="s">
        <v>585</v>
      </c>
      <c r="W160" s="34" t="s">
        <v>883</v>
      </c>
      <c r="X160" s="34" t="s">
        <v>31</v>
      </c>
      <c r="Y160" s="34" t="s">
        <v>32</v>
      </c>
      <c r="Z160" s="34">
        <v>25.965261999999999</v>
      </c>
      <c r="AA160" s="34">
        <v>-80.188243299999996</v>
      </c>
      <c r="AD160" s="30">
        <f t="shared" si="2"/>
        <v>5</v>
      </c>
      <c r="AE160" s="30" t="str" cm="1">
        <f t="array" aca="1" ref="AE160" ca="1">CELL("type",H160)</f>
        <v>v</v>
      </c>
      <c r="AJ160" s="30" t="str" cm="1">
        <f t="array" aca="1" ref="AJ160" ca="1">CELL("type",K160)</f>
        <v>l</v>
      </c>
      <c r="AK160" s="30" t="str" cm="1">
        <f t="array" aca="1" ref="AK160" ca="1">CELL("type",L160)</f>
        <v>v</v>
      </c>
      <c r="AL160" s="30" t="str" cm="1">
        <f t="array" aca="1" ref="AL160" ca="1">CELL("type",M160)</f>
        <v>b</v>
      </c>
      <c r="AM160" s="30" t="str" cm="1">
        <f t="array" aca="1" ref="AM160" ca="1">CELL("type",M160)</f>
        <v>b</v>
      </c>
      <c r="AN160" s="30" t="str" cm="1">
        <f t="array" aca="1" ref="AN160" ca="1">CELL("type",N160)</f>
        <v>v</v>
      </c>
      <c r="AO160" s="30" t="str" cm="1">
        <f t="array" aca="1" ref="AO160" ca="1">CELL("type",O160)</f>
        <v>v</v>
      </c>
      <c r="AP160" s="30" t="str" cm="1">
        <f t="array" aca="1" ref="AP160" ca="1">CELL("type",P160)</f>
        <v>v</v>
      </c>
      <c r="AQ160" s="30" t="str">
        <v>20633 NE 7th Ct</v>
      </c>
      <c r="AR160" s="30" t="str">
        <f>PROPER(Table2[[#This Row],[CITY]])</f>
        <v>Miami</v>
      </c>
      <c r="AS160" s="46">
        <f>Table2[[#This Row],[PRICE]]/Table2[[#This Row],[SQUARE FEET]]</f>
        <v>227.05265700483091</v>
      </c>
      <c r="AT160" s="30" t="b">
        <f>IF(AS160=Table2[[#This Row],[$/SQUARE FEET]], TRUE, FALSE)</f>
        <v>0</v>
      </c>
    </row>
    <row r="161" spans="1:46" x14ac:dyDescent="0.2">
      <c r="A161" s="34" t="s">
        <v>25</v>
      </c>
      <c r="B161" s="34" t="s">
        <v>261</v>
      </c>
      <c r="C161" s="34" t="s">
        <v>33</v>
      </c>
      <c r="D161" s="34" t="s">
        <v>884</v>
      </c>
      <c r="E161" s="34" t="s">
        <v>581</v>
      </c>
      <c r="F161" s="34" t="s">
        <v>582</v>
      </c>
      <c r="G161" s="34">
        <v>33179</v>
      </c>
      <c r="H161" s="41">
        <v>235000</v>
      </c>
      <c r="I161" s="34">
        <v>1</v>
      </c>
      <c r="J161" s="34">
        <v>1</v>
      </c>
      <c r="K161" s="34" t="s">
        <v>885</v>
      </c>
      <c r="L161" s="34">
        <v>660</v>
      </c>
      <c r="M161" s="34"/>
      <c r="N161" s="34">
        <v>1965</v>
      </c>
      <c r="O161" s="34">
        <v>1</v>
      </c>
      <c r="P161" s="34">
        <v>356</v>
      </c>
      <c r="Q161" s="34">
        <v>330</v>
      </c>
      <c r="R161" s="34" t="s">
        <v>29</v>
      </c>
      <c r="S161" s="35"/>
      <c r="T161" s="35"/>
      <c r="U161" s="34" t="s">
        <v>886</v>
      </c>
      <c r="V161" s="34" t="s">
        <v>585</v>
      </c>
      <c r="W161" s="34" t="s">
        <v>887</v>
      </c>
      <c r="X161" s="34" t="s">
        <v>31</v>
      </c>
      <c r="Y161" s="34" t="s">
        <v>32</v>
      </c>
      <c r="Z161" s="34">
        <v>25.947475699999998</v>
      </c>
      <c r="AA161" s="34">
        <v>-80.165465499999996</v>
      </c>
      <c r="AD161" s="30">
        <f t="shared" si="2"/>
        <v>5</v>
      </c>
      <c r="AE161" s="30" t="str" cm="1">
        <f t="array" aca="1" ref="AE161" ca="1">CELL("type",H161)</f>
        <v>v</v>
      </c>
      <c r="AJ161" s="30" t="str" cm="1">
        <f t="array" aca="1" ref="AJ161" ca="1">CELL("type",K161)</f>
        <v>l</v>
      </c>
      <c r="AK161" s="30" t="str" cm="1">
        <f t="array" aca="1" ref="AK161" ca="1">CELL("type",L161)</f>
        <v>v</v>
      </c>
      <c r="AL161" s="30" t="str" cm="1">
        <f t="array" aca="1" ref="AL161" ca="1">CELL("type",M161)</f>
        <v>b</v>
      </c>
      <c r="AM161" s="30" t="str" cm="1">
        <f t="array" aca="1" ref="AM161" ca="1">CELL("type",M161)</f>
        <v>b</v>
      </c>
      <c r="AN161" s="30" t="str" cm="1">
        <f t="array" aca="1" ref="AN161" ca="1">CELL("type",N161)</f>
        <v>v</v>
      </c>
      <c r="AO161" s="30" t="str" cm="1">
        <f t="array" aca="1" ref="AO161" ca="1">CELL("type",O161)</f>
        <v>v</v>
      </c>
      <c r="AP161" s="30" t="str" cm="1">
        <f t="array" aca="1" ref="AP161" ca="1">CELL("type",P161)</f>
        <v>v</v>
      </c>
      <c r="AQ161" s="30" t="str">
        <v>18630 NE 18th Ave #235</v>
      </c>
      <c r="AR161" s="30" t="str">
        <f>PROPER(Table2[[#This Row],[CITY]])</f>
        <v>Miami</v>
      </c>
      <c r="AS161" s="46">
        <f>Table2[[#This Row],[PRICE]]/Table2[[#This Row],[SQUARE FEET]]</f>
        <v>356.06060606060606</v>
      </c>
      <c r="AT161" s="30" t="b">
        <f>IF(AS161=Table2[[#This Row],[$/SQUARE FEET]], TRUE, FALSE)</f>
        <v>0</v>
      </c>
    </row>
    <row r="162" spans="1:46" x14ac:dyDescent="0.2">
      <c r="A162" s="38" t="s">
        <v>25</v>
      </c>
      <c r="B162" s="38" t="s">
        <v>261</v>
      </c>
      <c r="C162" s="38" t="s">
        <v>41</v>
      </c>
      <c r="D162" s="38" t="s">
        <v>888</v>
      </c>
      <c r="E162" s="38" t="s">
        <v>581</v>
      </c>
      <c r="F162" s="38" t="s">
        <v>582</v>
      </c>
      <c r="G162" s="38">
        <v>33165</v>
      </c>
      <c r="H162" s="40">
        <v>465000</v>
      </c>
      <c r="I162" s="38">
        <v>3</v>
      </c>
      <c r="J162" s="38">
        <v>2</v>
      </c>
      <c r="K162" s="38" t="s">
        <v>889</v>
      </c>
      <c r="L162" s="38">
        <v>1660</v>
      </c>
      <c r="M162" s="38">
        <v>4000</v>
      </c>
      <c r="N162" s="38">
        <v>1976</v>
      </c>
      <c r="O162" s="38">
        <v>1</v>
      </c>
      <c r="P162" s="38">
        <v>280</v>
      </c>
      <c r="Q162" s="38"/>
      <c r="R162" s="38" t="s">
        <v>29</v>
      </c>
      <c r="S162" s="39"/>
      <c r="T162" s="39"/>
      <c r="U162" s="38" t="s">
        <v>890</v>
      </c>
      <c r="V162" s="38" t="s">
        <v>585</v>
      </c>
      <c r="W162" s="38" t="s">
        <v>891</v>
      </c>
      <c r="X162" s="38" t="s">
        <v>31</v>
      </c>
      <c r="Y162" s="38" t="s">
        <v>32</v>
      </c>
      <c r="Z162" s="38">
        <v>25.744925500000001</v>
      </c>
      <c r="AA162" s="38">
        <v>-80.365355899999997</v>
      </c>
      <c r="AD162" s="30">
        <f t="shared" si="2"/>
        <v>5</v>
      </c>
      <c r="AE162" s="30" t="str" cm="1">
        <f t="array" aca="1" ref="AE162" ca="1">CELL("type",H162)</f>
        <v>v</v>
      </c>
      <c r="AJ162" s="30" t="str" cm="1">
        <f t="array" aca="1" ref="AJ162" ca="1">CELL("type",K162)</f>
        <v>l</v>
      </c>
      <c r="AK162" s="30" t="str" cm="1">
        <f t="array" aca="1" ref="AK162" ca="1">CELL("type",L162)</f>
        <v>v</v>
      </c>
      <c r="AL162" s="30" t="str" cm="1">
        <f t="array" aca="1" ref="AL162" ca="1">CELL("type",M162)</f>
        <v>v</v>
      </c>
      <c r="AM162" s="30" t="str" cm="1">
        <f t="array" aca="1" ref="AM162" ca="1">CELL("type",M162)</f>
        <v>v</v>
      </c>
      <c r="AN162" s="30" t="str" cm="1">
        <f t="array" aca="1" ref="AN162" ca="1">CELL("type",N162)</f>
        <v>v</v>
      </c>
      <c r="AO162" s="30" t="str" cm="1">
        <f t="array" aca="1" ref="AO162" ca="1">CELL("type",O162)</f>
        <v>v</v>
      </c>
      <c r="AP162" s="30" t="str" cm="1">
        <f t="array" aca="1" ref="AP162" ca="1">CELL("type",P162)</f>
        <v>v</v>
      </c>
      <c r="AQ162" s="30" t="str">
        <v>10485 SW 26th Ter</v>
      </c>
      <c r="AR162" s="30" t="str">
        <f>PROPER(Table2[[#This Row],[CITY]])</f>
        <v>Miami</v>
      </c>
      <c r="AS162" s="46">
        <f>Table2[[#This Row],[PRICE]]/Table2[[#This Row],[SQUARE FEET]]</f>
        <v>280.12048192771084</v>
      </c>
      <c r="AT162" s="30" t="b">
        <f>IF(AS162=Table2[[#This Row],[$/SQUARE FEET]], TRUE, FALSE)</f>
        <v>0</v>
      </c>
    </row>
    <row r="163" spans="1:46" x14ac:dyDescent="0.2">
      <c r="A163" s="34" t="s">
        <v>25</v>
      </c>
      <c r="B163" s="34" t="s">
        <v>261</v>
      </c>
      <c r="C163" s="34" t="s">
        <v>33</v>
      </c>
      <c r="D163" s="34" t="s">
        <v>892</v>
      </c>
      <c r="E163" s="34" t="s">
        <v>581</v>
      </c>
      <c r="F163" s="34" t="s">
        <v>582</v>
      </c>
      <c r="G163" s="34">
        <v>33131</v>
      </c>
      <c r="H163" s="41">
        <v>590000</v>
      </c>
      <c r="I163" s="34">
        <v>1</v>
      </c>
      <c r="J163" s="34">
        <v>1</v>
      </c>
      <c r="K163" s="34" t="s">
        <v>893</v>
      </c>
      <c r="L163" s="34">
        <v>825</v>
      </c>
      <c r="M163" s="34"/>
      <c r="N163" s="34">
        <v>2005</v>
      </c>
      <c r="O163" s="34">
        <v>1</v>
      </c>
      <c r="P163" s="34">
        <v>715</v>
      </c>
      <c r="Q163" s="34">
        <v>767</v>
      </c>
      <c r="R163" s="34" t="s">
        <v>29</v>
      </c>
      <c r="S163" s="35"/>
      <c r="T163" s="35"/>
      <c r="U163" s="34" t="s">
        <v>894</v>
      </c>
      <c r="V163" s="34" t="s">
        <v>585</v>
      </c>
      <c r="W163" s="34" t="s">
        <v>895</v>
      </c>
      <c r="X163" s="34" t="s">
        <v>31</v>
      </c>
      <c r="Y163" s="34" t="s">
        <v>32</v>
      </c>
      <c r="Z163" s="34">
        <v>25.761769399999999</v>
      </c>
      <c r="AA163" s="34">
        <v>-80.189921400000003</v>
      </c>
      <c r="AD163" s="30">
        <f t="shared" si="2"/>
        <v>5</v>
      </c>
      <c r="AE163" s="30" t="str" cm="1">
        <f t="array" aca="1" ref="AE163" ca="1">CELL("type",H163)</f>
        <v>v</v>
      </c>
      <c r="AJ163" s="30" t="str" cm="1">
        <f t="array" aca="1" ref="AJ163" ca="1">CELL("type",K163)</f>
        <v>l</v>
      </c>
      <c r="AK163" s="30" t="str" cm="1">
        <f t="array" aca="1" ref="AK163" ca="1">CELL("type",L163)</f>
        <v>v</v>
      </c>
      <c r="AL163" s="30" t="str" cm="1">
        <f t="array" aca="1" ref="AL163" ca="1">CELL("type",M163)</f>
        <v>b</v>
      </c>
      <c r="AM163" s="30" t="str" cm="1">
        <f t="array" aca="1" ref="AM163" ca="1">CELL("type",M163)</f>
        <v>b</v>
      </c>
      <c r="AN163" s="30" t="str" cm="1">
        <f t="array" aca="1" ref="AN163" ca="1">CELL("type",N163)</f>
        <v>v</v>
      </c>
      <c r="AO163" s="30" t="str" cm="1">
        <f t="array" aca="1" ref="AO163" ca="1">CELL("type",O163)</f>
        <v>v</v>
      </c>
      <c r="AP163" s="30" t="str" cm="1">
        <f t="array" aca="1" ref="AP163" ca="1">CELL("type",P163)</f>
        <v>v</v>
      </c>
      <c r="AQ163" s="30" t="str">
        <v>1200 Brickell Bay Dr #2821</v>
      </c>
      <c r="AR163" s="30" t="str">
        <f>PROPER(Table2[[#This Row],[CITY]])</f>
        <v>Miami</v>
      </c>
      <c r="AS163" s="46">
        <f>Table2[[#This Row],[PRICE]]/Table2[[#This Row],[SQUARE FEET]]</f>
        <v>715.15151515151513</v>
      </c>
      <c r="AT163" s="30" t="b">
        <f>IF(AS163=Table2[[#This Row],[$/SQUARE FEET]], TRUE, FALSE)</f>
        <v>0</v>
      </c>
    </row>
    <row r="164" spans="1:46" x14ac:dyDescent="0.2">
      <c r="A164" s="38" t="s">
        <v>25</v>
      </c>
      <c r="B164" s="38" t="s">
        <v>261</v>
      </c>
      <c r="C164" s="38" t="s">
        <v>41</v>
      </c>
      <c r="D164" s="38" t="s">
        <v>896</v>
      </c>
      <c r="E164" s="38" t="s">
        <v>581</v>
      </c>
      <c r="F164" s="38" t="s">
        <v>582</v>
      </c>
      <c r="G164" s="38">
        <v>33186</v>
      </c>
      <c r="H164" s="40">
        <v>679500</v>
      </c>
      <c r="I164" s="38">
        <v>3</v>
      </c>
      <c r="J164" s="38">
        <v>2</v>
      </c>
      <c r="K164" s="38" t="s">
        <v>897</v>
      </c>
      <c r="L164" s="38">
        <v>1810</v>
      </c>
      <c r="M164" s="38">
        <v>6363</v>
      </c>
      <c r="N164" s="38">
        <v>1984</v>
      </c>
      <c r="O164" s="38">
        <v>1</v>
      </c>
      <c r="P164" s="38">
        <v>375</v>
      </c>
      <c r="Q164" s="38">
        <v>43</v>
      </c>
      <c r="R164" s="38" t="s">
        <v>29</v>
      </c>
      <c r="S164" s="39"/>
      <c r="T164" s="39"/>
      <c r="U164" s="38" t="s">
        <v>898</v>
      </c>
      <c r="V164" s="38" t="s">
        <v>585</v>
      </c>
      <c r="W164" s="38" t="s">
        <v>899</v>
      </c>
      <c r="X164" s="38" t="s">
        <v>31</v>
      </c>
      <c r="Y164" s="38" t="s">
        <v>32</v>
      </c>
      <c r="Z164" s="38">
        <v>25.672766899999999</v>
      </c>
      <c r="AA164" s="38">
        <v>-80.428805499999996</v>
      </c>
      <c r="AD164" s="30">
        <f t="shared" si="2"/>
        <v>5</v>
      </c>
      <c r="AE164" s="30" t="str" cm="1">
        <f t="array" aca="1" ref="AE164" ca="1">CELL("type",H164)</f>
        <v>v</v>
      </c>
      <c r="AJ164" s="30" t="str" cm="1">
        <f t="array" aca="1" ref="AJ164" ca="1">CELL("type",K164)</f>
        <v>l</v>
      </c>
      <c r="AK164" s="30" t="str" cm="1">
        <f t="array" aca="1" ref="AK164" ca="1">CELL("type",L164)</f>
        <v>v</v>
      </c>
      <c r="AL164" s="30" t="str" cm="1">
        <f t="array" aca="1" ref="AL164" ca="1">CELL("type",M164)</f>
        <v>v</v>
      </c>
      <c r="AM164" s="30" t="str" cm="1">
        <f t="array" aca="1" ref="AM164" ca="1">CELL("type",M164)</f>
        <v>v</v>
      </c>
      <c r="AN164" s="30" t="str" cm="1">
        <f t="array" aca="1" ref="AN164" ca="1">CELL("type",N164)</f>
        <v>v</v>
      </c>
      <c r="AO164" s="30" t="str" cm="1">
        <f t="array" aca="1" ref="AO164" ca="1">CELL("type",O164)</f>
        <v>v</v>
      </c>
      <c r="AP164" s="30" t="str" cm="1">
        <f t="array" aca="1" ref="AP164" ca="1">CELL("type",P164)</f>
        <v>v</v>
      </c>
      <c r="AQ164" s="30" t="str">
        <v>10116 SW 144th Pl</v>
      </c>
      <c r="AR164" s="30" t="str">
        <f>PROPER(Table2[[#This Row],[CITY]])</f>
        <v>Miami</v>
      </c>
      <c r="AS164" s="46">
        <f>Table2[[#This Row],[PRICE]]/Table2[[#This Row],[SQUARE FEET]]</f>
        <v>375.414364640884</v>
      </c>
      <c r="AT164" s="30" t="b">
        <f>IF(AS164=Table2[[#This Row],[$/SQUARE FEET]], TRUE, FALSE)</f>
        <v>0</v>
      </c>
    </row>
    <row r="165" spans="1:46" x14ac:dyDescent="0.2">
      <c r="A165" s="34" t="s">
        <v>25</v>
      </c>
      <c r="B165" s="34" t="s">
        <v>261</v>
      </c>
      <c r="C165" s="34" t="s">
        <v>33</v>
      </c>
      <c r="D165" s="34" t="s">
        <v>900</v>
      </c>
      <c r="E165" s="34" t="s">
        <v>581</v>
      </c>
      <c r="F165" s="34" t="s">
        <v>582</v>
      </c>
      <c r="G165" s="34">
        <v>33133</v>
      </c>
      <c r="H165" s="41">
        <v>380000</v>
      </c>
      <c r="I165" s="34">
        <v>2</v>
      </c>
      <c r="J165" s="34">
        <v>1</v>
      </c>
      <c r="K165" s="34" t="s">
        <v>901</v>
      </c>
      <c r="L165" s="34">
        <v>708</v>
      </c>
      <c r="M165" s="34"/>
      <c r="N165" s="34">
        <v>1963</v>
      </c>
      <c r="O165" s="34">
        <v>1</v>
      </c>
      <c r="P165" s="34">
        <v>537</v>
      </c>
      <c r="Q165" s="34">
        <v>360</v>
      </c>
      <c r="R165" s="34" t="s">
        <v>29</v>
      </c>
      <c r="S165" s="35"/>
      <c r="T165" s="35"/>
      <c r="U165" s="34" t="s">
        <v>902</v>
      </c>
      <c r="V165" s="34" t="s">
        <v>585</v>
      </c>
      <c r="W165" s="34" t="s">
        <v>903</v>
      </c>
      <c r="X165" s="34" t="s">
        <v>31</v>
      </c>
      <c r="Y165" s="34" t="s">
        <v>32</v>
      </c>
      <c r="Z165" s="34">
        <v>25.733802000000001</v>
      </c>
      <c r="AA165" s="34">
        <v>-80.237250399999994</v>
      </c>
      <c r="AD165" s="30">
        <f t="shared" si="2"/>
        <v>5</v>
      </c>
      <c r="AE165" s="30" t="str" cm="1">
        <f t="array" aca="1" ref="AE165" ca="1">CELL("type",H165)</f>
        <v>v</v>
      </c>
      <c r="AJ165" s="30" t="str" cm="1">
        <f t="array" aca="1" ref="AJ165" ca="1">CELL("type",K165)</f>
        <v>l</v>
      </c>
      <c r="AK165" s="30" t="str" cm="1">
        <f t="array" aca="1" ref="AK165" ca="1">CELL("type",L165)</f>
        <v>v</v>
      </c>
      <c r="AL165" s="30" t="str" cm="1">
        <f t="array" aca="1" ref="AL165" ca="1">CELL("type",M165)</f>
        <v>b</v>
      </c>
      <c r="AM165" s="30" t="str" cm="1">
        <f t="array" aca="1" ref="AM165" ca="1">CELL("type",M165)</f>
        <v>b</v>
      </c>
      <c r="AN165" s="30" t="str" cm="1">
        <f t="array" aca="1" ref="AN165" ca="1">CELL("type",N165)</f>
        <v>v</v>
      </c>
      <c r="AO165" s="30" t="str" cm="1">
        <f t="array" aca="1" ref="AO165" ca="1">CELL("type",O165)</f>
        <v>v</v>
      </c>
      <c r="AP165" s="30" t="str" cm="1">
        <f t="array" aca="1" ref="AP165" ca="1">CELL("type",P165)</f>
        <v>v</v>
      </c>
      <c r="AQ165" s="30" t="str">
        <v>3101 SW 27th Ave #305</v>
      </c>
      <c r="AR165" s="30" t="str">
        <f>PROPER(Table2[[#This Row],[CITY]])</f>
        <v>Miami</v>
      </c>
      <c r="AS165" s="46">
        <f>Table2[[#This Row],[PRICE]]/Table2[[#This Row],[SQUARE FEET]]</f>
        <v>536.72316384180795</v>
      </c>
      <c r="AT165" s="30" t="b">
        <f>IF(AS165=Table2[[#This Row],[$/SQUARE FEET]], TRUE, FALSE)</f>
        <v>0</v>
      </c>
    </row>
    <row r="166" spans="1:46" x14ac:dyDescent="0.2">
      <c r="A166" s="38" t="s">
        <v>25</v>
      </c>
      <c r="B166" s="38" t="s">
        <v>261</v>
      </c>
      <c r="C166" s="38" t="s">
        <v>33</v>
      </c>
      <c r="D166" s="38" t="s">
        <v>904</v>
      </c>
      <c r="E166" s="38" t="s">
        <v>581</v>
      </c>
      <c r="F166" s="38" t="s">
        <v>582</v>
      </c>
      <c r="G166" s="38">
        <v>33126</v>
      </c>
      <c r="H166" s="40">
        <v>280000</v>
      </c>
      <c r="I166" s="38">
        <v>1</v>
      </c>
      <c r="J166" s="38">
        <v>1</v>
      </c>
      <c r="K166" s="38" t="s">
        <v>905</v>
      </c>
      <c r="L166" s="38">
        <v>608</v>
      </c>
      <c r="M166" s="38"/>
      <c r="N166" s="38">
        <v>1987</v>
      </c>
      <c r="O166" s="38">
        <v>1</v>
      </c>
      <c r="P166" s="38">
        <v>461</v>
      </c>
      <c r="Q166" s="38">
        <v>217</v>
      </c>
      <c r="R166" s="38" t="s">
        <v>29</v>
      </c>
      <c r="S166" s="39"/>
      <c r="T166" s="39"/>
      <c r="U166" s="38" t="s">
        <v>906</v>
      </c>
      <c r="V166" s="38" t="s">
        <v>585</v>
      </c>
      <c r="W166" s="38" t="s">
        <v>907</v>
      </c>
      <c r="X166" s="38" t="s">
        <v>31</v>
      </c>
      <c r="Y166" s="38" t="s">
        <v>32</v>
      </c>
      <c r="Z166" s="38">
        <v>25.775999299999999</v>
      </c>
      <c r="AA166" s="38">
        <v>-80.334343500000003</v>
      </c>
      <c r="AD166" s="30">
        <f t="shared" si="2"/>
        <v>5</v>
      </c>
      <c r="AE166" s="30" t="str" cm="1">
        <f t="array" aca="1" ref="AE166" ca="1">CELL("type",H166)</f>
        <v>v</v>
      </c>
      <c r="AJ166" s="30" t="str" cm="1">
        <f t="array" aca="1" ref="AJ166" ca="1">CELL("type",K166)</f>
        <v>l</v>
      </c>
      <c r="AK166" s="30" t="str" cm="1">
        <f t="array" aca="1" ref="AK166" ca="1">CELL("type",L166)</f>
        <v>v</v>
      </c>
      <c r="AL166" s="30" t="str" cm="1">
        <f t="array" aca="1" ref="AL166" ca="1">CELL("type",M166)</f>
        <v>b</v>
      </c>
      <c r="AM166" s="30" t="str" cm="1">
        <f t="array" aca="1" ref="AM166" ca="1">CELL("type",M166)</f>
        <v>b</v>
      </c>
      <c r="AN166" s="30" t="str" cm="1">
        <f t="array" aca="1" ref="AN166" ca="1">CELL("type",N166)</f>
        <v>v</v>
      </c>
      <c r="AO166" s="30" t="str" cm="1">
        <f t="array" aca="1" ref="AO166" ca="1">CELL("type",O166)</f>
        <v>v</v>
      </c>
      <c r="AP166" s="30" t="str" cm="1">
        <f t="array" aca="1" ref="AP166" ca="1">CELL("type",P166)</f>
        <v>v</v>
      </c>
      <c r="AQ166" s="30" t="str">
        <v>670 NW 85th Pl Unit 11-108</v>
      </c>
      <c r="AR166" s="30" t="str">
        <f>PROPER(Table2[[#This Row],[CITY]])</f>
        <v>Miami</v>
      </c>
      <c r="AS166" s="46">
        <f>Table2[[#This Row],[PRICE]]/Table2[[#This Row],[SQUARE FEET]]</f>
        <v>460.5263157894737</v>
      </c>
      <c r="AT166" s="30" t="b">
        <f>IF(AS166=Table2[[#This Row],[$/SQUARE FEET]], TRUE, FALSE)</f>
        <v>0</v>
      </c>
    </row>
    <row r="167" spans="1:46" x14ac:dyDescent="0.2">
      <c r="A167" s="38" t="s">
        <v>25</v>
      </c>
      <c r="B167" s="38" t="s">
        <v>261</v>
      </c>
      <c r="C167" s="38" t="s">
        <v>33</v>
      </c>
      <c r="D167" s="38" t="s">
        <v>908</v>
      </c>
      <c r="E167" s="38" t="s">
        <v>581</v>
      </c>
      <c r="F167" s="38" t="s">
        <v>582</v>
      </c>
      <c r="G167" s="38">
        <v>33169</v>
      </c>
      <c r="H167" s="40">
        <v>180000</v>
      </c>
      <c r="I167" s="38">
        <v>1</v>
      </c>
      <c r="J167" s="38">
        <v>1</v>
      </c>
      <c r="K167" s="38" t="s">
        <v>709</v>
      </c>
      <c r="L167" s="38">
        <v>840</v>
      </c>
      <c r="M167" s="38"/>
      <c r="N167" s="38">
        <v>1972</v>
      </c>
      <c r="O167" s="38">
        <v>1</v>
      </c>
      <c r="P167" s="38">
        <v>214</v>
      </c>
      <c r="Q167" s="38">
        <v>415</v>
      </c>
      <c r="R167" s="38" t="s">
        <v>29</v>
      </c>
      <c r="S167" s="39"/>
      <c r="T167" s="39"/>
      <c r="U167" s="38" t="s">
        <v>909</v>
      </c>
      <c r="V167" s="38" t="s">
        <v>642</v>
      </c>
      <c r="W167" s="38" t="s">
        <v>910</v>
      </c>
      <c r="X167" s="38" t="s">
        <v>31</v>
      </c>
      <c r="Y167" s="38" t="s">
        <v>32</v>
      </c>
      <c r="Z167" s="38">
        <v>25.917707799999999</v>
      </c>
      <c r="AA167" s="38">
        <v>-80.212828700000003</v>
      </c>
      <c r="AD167" s="30">
        <f t="shared" si="2"/>
        <v>5</v>
      </c>
      <c r="AE167" s="30" t="str" cm="1">
        <f t="array" aca="1" ref="AE167" ca="1">CELL("type",H167)</f>
        <v>v</v>
      </c>
      <c r="AJ167" s="30" t="str" cm="1">
        <f t="array" aca="1" ref="AJ167" ca="1">CELL("type",K167)</f>
        <v>l</v>
      </c>
      <c r="AK167" s="30" t="str" cm="1">
        <f t="array" aca="1" ref="AK167" ca="1">CELL("type",L167)</f>
        <v>v</v>
      </c>
      <c r="AL167" s="30" t="str" cm="1">
        <f t="array" aca="1" ref="AL167" ca="1">CELL("type",M167)</f>
        <v>b</v>
      </c>
      <c r="AM167" s="30" t="str" cm="1">
        <f t="array" aca="1" ref="AM167" ca="1">CELL("type",M167)</f>
        <v>b</v>
      </c>
      <c r="AN167" s="30" t="str" cm="1">
        <f t="array" aca="1" ref="AN167" ca="1">CELL("type",N167)</f>
        <v>v</v>
      </c>
      <c r="AO167" s="30" t="str" cm="1">
        <f t="array" aca="1" ref="AO167" ca="1">CELL("type",O167)</f>
        <v>v</v>
      </c>
      <c r="AP167" s="30" t="str" cm="1">
        <f t="array" aca="1" ref="AP167" ca="1">CELL("type",P167)</f>
        <v>v</v>
      </c>
      <c r="AQ167" s="30" t="str">
        <v>15600 NW 7th Ave #704</v>
      </c>
      <c r="AR167" s="30" t="str">
        <f>PROPER(Table2[[#This Row],[CITY]])</f>
        <v>Miami</v>
      </c>
      <c r="AS167" s="46">
        <f>Table2[[#This Row],[PRICE]]/Table2[[#This Row],[SQUARE FEET]]</f>
        <v>214.28571428571428</v>
      </c>
      <c r="AT167" s="30" t="b">
        <f>IF(AS167=Table2[[#This Row],[$/SQUARE FEET]], TRUE, FALSE)</f>
        <v>0</v>
      </c>
    </row>
    <row r="168" spans="1:46" x14ac:dyDescent="0.2">
      <c r="A168" s="34" t="s">
        <v>25</v>
      </c>
      <c r="B168" s="34" t="s">
        <v>261</v>
      </c>
      <c r="C168" s="34" t="s">
        <v>33</v>
      </c>
      <c r="D168" s="34" t="s">
        <v>911</v>
      </c>
      <c r="E168" s="34" t="s">
        <v>581</v>
      </c>
      <c r="F168" s="34" t="s">
        <v>582</v>
      </c>
      <c r="G168" s="34">
        <v>33131</v>
      </c>
      <c r="H168" s="41">
        <v>1550000</v>
      </c>
      <c r="I168" s="34">
        <v>3</v>
      </c>
      <c r="J168" s="34">
        <v>3.5</v>
      </c>
      <c r="K168" s="34" t="s">
        <v>912</v>
      </c>
      <c r="L168" s="34">
        <v>2306</v>
      </c>
      <c r="M168" s="34"/>
      <c r="N168" s="34">
        <v>1998</v>
      </c>
      <c r="O168" s="34">
        <v>1</v>
      </c>
      <c r="P168" s="34">
        <v>672</v>
      </c>
      <c r="Q168" s="34">
        <v>2008</v>
      </c>
      <c r="R168" s="34" t="s">
        <v>29</v>
      </c>
      <c r="S168" s="35"/>
      <c r="T168" s="35"/>
      <c r="U168" s="34" t="s">
        <v>913</v>
      </c>
      <c r="V168" s="34" t="s">
        <v>585</v>
      </c>
      <c r="W168" s="34" t="s">
        <v>914</v>
      </c>
      <c r="X168" s="34" t="s">
        <v>31</v>
      </c>
      <c r="Y168" s="34" t="s">
        <v>32</v>
      </c>
      <c r="Z168" s="34">
        <v>25.768789699999999</v>
      </c>
      <c r="AA168" s="34">
        <v>-80.183330299999994</v>
      </c>
      <c r="AD168" s="30">
        <f t="shared" si="2"/>
        <v>5</v>
      </c>
      <c r="AE168" s="30" t="str" cm="1">
        <f t="array" aca="1" ref="AE168" ca="1">CELL("type",H168)</f>
        <v>v</v>
      </c>
      <c r="AJ168" s="30" t="str" cm="1">
        <f t="array" aca="1" ref="AJ168" ca="1">CELL("type",K168)</f>
        <v>l</v>
      </c>
      <c r="AK168" s="30" t="str" cm="1">
        <f t="array" aca="1" ref="AK168" ca="1">CELL("type",L168)</f>
        <v>v</v>
      </c>
      <c r="AL168" s="30" t="str" cm="1">
        <f t="array" aca="1" ref="AL168" ca="1">CELL("type",M168)</f>
        <v>b</v>
      </c>
      <c r="AM168" s="30" t="str" cm="1">
        <f t="array" aca="1" ref="AM168" ca="1">CELL("type",M168)</f>
        <v>b</v>
      </c>
      <c r="AN168" s="30" t="str" cm="1">
        <f t="array" aca="1" ref="AN168" ca="1">CELL("type",N168)</f>
        <v>v</v>
      </c>
      <c r="AO168" s="30" t="str" cm="1">
        <f t="array" aca="1" ref="AO168" ca="1">CELL("type",O168)</f>
        <v>v</v>
      </c>
      <c r="AP168" s="30" t="str" cm="1">
        <f t="array" aca="1" ref="AP168" ca="1">CELL("type",P168)</f>
        <v>v</v>
      </c>
      <c r="AQ168" s="30" t="str">
        <v>808 Brickell Key Dr #201</v>
      </c>
      <c r="AR168" s="30" t="str">
        <f>PROPER(Table2[[#This Row],[CITY]])</f>
        <v>Miami</v>
      </c>
      <c r="AS168" s="46">
        <f>Table2[[#This Row],[PRICE]]/Table2[[#This Row],[SQUARE FEET]]</f>
        <v>672.15958369470945</v>
      </c>
      <c r="AT168" s="30" t="b">
        <f>IF(AS168=Table2[[#This Row],[$/SQUARE FEET]], TRUE, FALSE)</f>
        <v>0</v>
      </c>
    </row>
    <row r="169" spans="1:46" x14ac:dyDescent="0.2">
      <c r="A169" s="38" t="s">
        <v>25</v>
      </c>
      <c r="B169" s="38" t="s">
        <v>261</v>
      </c>
      <c r="C169" s="38" t="s">
        <v>41</v>
      </c>
      <c r="D169" s="38" t="s">
        <v>915</v>
      </c>
      <c r="E169" s="38" t="s">
        <v>581</v>
      </c>
      <c r="F169" s="38" t="s">
        <v>582</v>
      </c>
      <c r="G169" s="38">
        <v>33142</v>
      </c>
      <c r="H169" s="40">
        <v>465000</v>
      </c>
      <c r="I169" s="38">
        <v>2</v>
      </c>
      <c r="J169" s="38">
        <v>2</v>
      </c>
      <c r="K169" s="38" t="s">
        <v>916</v>
      </c>
      <c r="L169" s="38">
        <v>1178</v>
      </c>
      <c r="M169" s="38">
        <v>4240</v>
      </c>
      <c r="N169" s="38">
        <v>1930</v>
      </c>
      <c r="O169" s="38">
        <v>1</v>
      </c>
      <c r="P169" s="38">
        <v>395</v>
      </c>
      <c r="Q169" s="38"/>
      <c r="R169" s="38" t="s">
        <v>29</v>
      </c>
      <c r="S169" s="39"/>
      <c r="T169" s="39"/>
      <c r="U169" s="38" t="s">
        <v>917</v>
      </c>
      <c r="V169" s="38" t="s">
        <v>585</v>
      </c>
      <c r="W169" s="38" t="s">
        <v>918</v>
      </c>
      <c r="X169" s="38" t="s">
        <v>31</v>
      </c>
      <c r="Y169" s="38" t="s">
        <v>32</v>
      </c>
      <c r="Z169" s="38">
        <v>25.8246121</v>
      </c>
      <c r="AA169" s="38">
        <v>-80.235241900000005</v>
      </c>
      <c r="AD169" s="30">
        <f t="shared" si="2"/>
        <v>5</v>
      </c>
      <c r="AE169" s="30" t="str" cm="1">
        <f t="array" aca="1" ref="AE169" ca="1">CELL("type",H169)</f>
        <v>v</v>
      </c>
      <c r="AJ169" s="30" t="str" cm="1">
        <f t="array" aca="1" ref="AJ169" ca="1">CELL("type",K169)</f>
        <v>l</v>
      </c>
      <c r="AK169" s="30" t="str" cm="1">
        <f t="array" aca="1" ref="AK169" ca="1">CELL("type",L169)</f>
        <v>v</v>
      </c>
      <c r="AL169" s="30" t="str" cm="1">
        <f t="array" aca="1" ref="AL169" ca="1">CELL("type",M169)</f>
        <v>v</v>
      </c>
      <c r="AM169" s="30" t="str" cm="1">
        <f t="array" aca="1" ref="AM169" ca="1">CELL("type",M169)</f>
        <v>v</v>
      </c>
      <c r="AN169" s="30" t="str" cm="1">
        <f t="array" aca="1" ref="AN169" ca="1">CELL("type",N169)</f>
        <v>v</v>
      </c>
      <c r="AO169" s="30" t="str" cm="1">
        <f t="array" aca="1" ref="AO169" ca="1">CELL("type",O169)</f>
        <v>v</v>
      </c>
      <c r="AP169" s="30" t="str" cm="1">
        <f t="array" aca="1" ref="AP169" ca="1">CELL("type",P169)</f>
        <v>v</v>
      </c>
      <c r="AQ169" s="30" t="str">
        <v>2320 NW 55th St</v>
      </c>
      <c r="AR169" s="30" t="str">
        <f>PROPER(Table2[[#This Row],[CITY]])</f>
        <v>Miami</v>
      </c>
      <c r="AS169" s="46">
        <f>Table2[[#This Row],[PRICE]]/Table2[[#This Row],[SQUARE FEET]]</f>
        <v>394.73684210526318</v>
      </c>
      <c r="AT169" s="30" t="b">
        <f>IF(AS169=Table2[[#This Row],[$/SQUARE FEET]], TRUE, FALSE)</f>
        <v>0</v>
      </c>
    </row>
    <row r="170" spans="1:46" x14ac:dyDescent="0.2">
      <c r="A170" s="34" t="s">
        <v>25</v>
      </c>
      <c r="B170" s="34" t="s">
        <v>261</v>
      </c>
      <c r="C170" s="34" t="s">
        <v>33</v>
      </c>
      <c r="D170" s="34" t="s">
        <v>919</v>
      </c>
      <c r="E170" s="34" t="s">
        <v>581</v>
      </c>
      <c r="F170" s="34" t="s">
        <v>582</v>
      </c>
      <c r="G170" s="34">
        <v>33132</v>
      </c>
      <c r="H170" s="41">
        <v>740000</v>
      </c>
      <c r="I170" s="34">
        <v>1</v>
      </c>
      <c r="J170" s="34">
        <v>1</v>
      </c>
      <c r="K170" s="34" t="s">
        <v>920</v>
      </c>
      <c r="L170" s="34">
        <v>492</v>
      </c>
      <c r="M170" s="34"/>
      <c r="N170" s="34">
        <v>2022</v>
      </c>
      <c r="O170" s="34">
        <v>1</v>
      </c>
      <c r="P170" s="34">
        <v>1504</v>
      </c>
      <c r="Q170" s="34">
        <v>500</v>
      </c>
      <c r="R170" s="34" t="s">
        <v>29</v>
      </c>
      <c r="S170" s="35"/>
      <c r="T170" s="35"/>
      <c r="U170" s="34" t="s">
        <v>921</v>
      </c>
      <c r="V170" s="34" t="s">
        <v>585</v>
      </c>
      <c r="W170" s="34" t="s">
        <v>922</v>
      </c>
      <c r="X170" s="34" t="s">
        <v>31</v>
      </c>
      <c r="Y170" s="34" t="s">
        <v>32</v>
      </c>
      <c r="Z170" s="34">
        <v>25.7788802</v>
      </c>
      <c r="AA170" s="34">
        <v>-80.189055600000003</v>
      </c>
      <c r="AD170" s="30">
        <f t="shared" si="2"/>
        <v>5</v>
      </c>
      <c r="AE170" s="30" t="str" cm="1">
        <f t="array" aca="1" ref="AE170" ca="1">CELL("type",H170)</f>
        <v>v</v>
      </c>
      <c r="AJ170" s="30" t="str" cm="1">
        <f t="array" aca="1" ref="AJ170" ca="1">CELL("type",K170)</f>
        <v>l</v>
      </c>
      <c r="AK170" s="30" t="str" cm="1">
        <f t="array" aca="1" ref="AK170" ca="1">CELL("type",L170)</f>
        <v>v</v>
      </c>
      <c r="AL170" s="30" t="str" cm="1">
        <f t="array" aca="1" ref="AL170" ca="1">CELL("type",M170)</f>
        <v>b</v>
      </c>
      <c r="AM170" s="30" t="str" cm="1">
        <f t="array" aca="1" ref="AM170" ca="1">CELL("type",M170)</f>
        <v>b</v>
      </c>
      <c r="AN170" s="30" t="str" cm="1">
        <f t="array" aca="1" ref="AN170" ca="1">CELL("type",N170)</f>
        <v>v</v>
      </c>
      <c r="AO170" s="30" t="str" cm="1">
        <f t="array" aca="1" ref="AO170" ca="1">CELL("type",O170)</f>
        <v>v</v>
      </c>
      <c r="AP170" s="30" t="str" cm="1">
        <f t="array" aca="1" ref="AP170" ca="1">CELL("type",P170)</f>
        <v>v</v>
      </c>
      <c r="AQ170" s="30" t="str">
        <v>398 NE 5th St #2602</v>
      </c>
      <c r="AR170" s="30" t="str">
        <f>PROPER(Table2[[#This Row],[CITY]])</f>
        <v>Miami</v>
      </c>
      <c r="AS170" s="46">
        <f>Table2[[#This Row],[PRICE]]/Table2[[#This Row],[SQUARE FEET]]</f>
        <v>1504.0650406504064</v>
      </c>
      <c r="AT170" s="30" t="b">
        <f>IF(AS170=Table2[[#This Row],[$/SQUARE FEET]], TRUE, FALSE)</f>
        <v>0</v>
      </c>
    </row>
    <row r="171" spans="1:46" x14ac:dyDescent="0.2">
      <c r="A171" s="38" t="s">
        <v>25</v>
      </c>
      <c r="B171" s="38" t="s">
        <v>261</v>
      </c>
      <c r="C171" s="38" t="s">
        <v>41</v>
      </c>
      <c r="D171" s="38" t="s">
        <v>923</v>
      </c>
      <c r="E171" s="38" t="s">
        <v>581</v>
      </c>
      <c r="F171" s="38" t="s">
        <v>582</v>
      </c>
      <c r="G171" s="38">
        <v>33177</v>
      </c>
      <c r="H171" s="40">
        <v>830000</v>
      </c>
      <c r="I171" s="38">
        <v>4</v>
      </c>
      <c r="J171" s="38">
        <v>3</v>
      </c>
      <c r="K171" s="38" t="s">
        <v>924</v>
      </c>
      <c r="L171" s="38">
        <v>2115</v>
      </c>
      <c r="M171" s="38">
        <v>15642</v>
      </c>
      <c r="N171" s="38">
        <v>2006</v>
      </c>
      <c r="O171" s="38">
        <v>1</v>
      </c>
      <c r="P171" s="38">
        <v>392</v>
      </c>
      <c r="Q171" s="38"/>
      <c r="R171" s="38" t="s">
        <v>29</v>
      </c>
      <c r="S171" s="39"/>
      <c r="T171" s="39"/>
      <c r="U171" s="38" t="s">
        <v>925</v>
      </c>
      <c r="V171" s="38" t="s">
        <v>585</v>
      </c>
      <c r="W171" s="38" t="s">
        <v>926</v>
      </c>
      <c r="X171" s="38" t="s">
        <v>31</v>
      </c>
      <c r="Y171" s="38" t="s">
        <v>32</v>
      </c>
      <c r="Z171" s="38">
        <v>25.5746243</v>
      </c>
      <c r="AA171" s="38">
        <v>-80.406786299999993</v>
      </c>
      <c r="AD171" s="30">
        <f t="shared" si="2"/>
        <v>5</v>
      </c>
      <c r="AE171" s="30" t="str" cm="1">
        <f t="array" aca="1" ref="AE171" ca="1">CELL("type",H171)</f>
        <v>v</v>
      </c>
      <c r="AJ171" s="30" t="str" cm="1">
        <f t="array" aca="1" ref="AJ171" ca="1">CELL("type",K171)</f>
        <v>l</v>
      </c>
      <c r="AK171" s="30" t="str" cm="1">
        <f t="array" aca="1" ref="AK171" ca="1">CELL("type",L171)</f>
        <v>v</v>
      </c>
      <c r="AL171" s="30" t="str" cm="1">
        <f t="array" aca="1" ref="AL171" ca="1">CELL("type",M171)</f>
        <v>v</v>
      </c>
      <c r="AM171" s="30" t="str" cm="1">
        <f t="array" aca="1" ref="AM171" ca="1">CELL("type",M171)</f>
        <v>v</v>
      </c>
      <c r="AN171" s="30" t="str" cm="1">
        <f t="array" aca="1" ref="AN171" ca="1">CELL("type",N171)</f>
        <v>v</v>
      </c>
      <c r="AO171" s="30" t="str" cm="1">
        <f t="array" aca="1" ref="AO171" ca="1">CELL("type",O171)</f>
        <v>v</v>
      </c>
      <c r="AP171" s="30" t="str" cm="1">
        <f t="array" aca="1" ref="AP171" ca="1">CELL("type",P171)</f>
        <v>v</v>
      </c>
      <c r="AQ171" s="30" t="str">
        <v>13282 SW 206th Ter</v>
      </c>
      <c r="AR171" s="30" t="str">
        <f>PROPER(Table2[[#This Row],[CITY]])</f>
        <v>Miami</v>
      </c>
      <c r="AS171" s="46">
        <f>Table2[[#This Row],[PRICE]]/Table2[[#This Row],[SQUARE FEET]]</f>
        <v>392.43498817966901</v>
      </c>
      <c r="AT171" s="30" t="b">
        <f>IF(AS171=Table2[[#This Row],[$/SQUARE FEET]], TRUE, FALSE)</f>
        <v>0</v>
      </c>
    </row>
    <row r="172" spans="1:46" x14ac:dyDescent="0.2">
      <c r="A172" s="34" t="s">
        <v>25</v>
      </c>
      <c r="B172" s="34" t="s">
        <v>261</v>
      </c>
      <c r="C172" s="34" t="s">
        <v>33</v>
      </c>
      <c r="D172" s="34" t="s">
        <v>927</v>
      </c>
      <c r="E172" s="34" t="s">
        <v>581</v>
      </c>
      <c r="F172" s="34" t="s">
        <v>582</v>
      </c>
      <c r="G172" s="34">
        <v>33179</v>
      </c>
      <c r="H172" s="41">
        <v>299000</v>
      </c>
      <c r="I172" s="34">
        <v>3</v>
      </c>
      <c r="J172" s="34">
        <v>2</v>
      </c>
      <c r="K172" s="34" t="s">
        <v>928</v>
      </c>
      <c r="L172" s="34">
        <v>1070</v>
      </c>
      <c r="M172" s="34"/>
      <c r="N172" s="34">
        <v>1994</v>
      </c>
      <c r="O172" s="34">
        <v>1</v>
      </c>
      <c r="P172" s="34">
        <v>279</v>
      </c>
      <c r="Q172" s="34">
        <v>800</v>
      </c>
      <c r="R172" s="34" t="s">
        <v>29</v>
      </c>
      <c r="S172" s="35"/>
      <c r="T172" s="35"/>
      <c r="U172" s="34" t="s">
        <v>929</v>
      </c>
      <c r="V172" s="34" t="s">
        <v>585</v>
      </c>
      <c r="W172" s="34" t="s">
        <v>930</v>
      </c>
      <c r="X172" s="34" t="s">
        <v>31</v>
      </c>
      <c r="Y172" s="34" t="s">
        <v>32</v>
      </c>
      <c r="Z172" s="34">
        <v>25.9713718</v>
      </c>
      <c r="AA172" s="34">
        <v>-80.184188899999995</v>
      </c>
      <c r="AD172" s="30">
        <f t="shared" si="2"/>
        <v>5</v>
      </c>
      <c r="AE172" s="30" t="str" cm="1">
        <f t="array" aca="1" ref="AE172" ca="1">CELL("type",H172)</f>
        <v>v</v>
      </c>
      <c r="AJ172" s="30" t="str" cm="1">
        <f t="array" aca="1" ref="AJ172" ca="1">CELL("type",K172)</f>
        <v>l</v>
      </c>
      <c r="AK172" s="30" t="str" cm="1">
        <f t="array" aca="1" ref="AK172" ca="1">CELL("type",L172)</f>
        <v>v</v>
      </c>
      <c r="AL172" s="30" t="str" cm="1">
        <f t="array" aca="1" ref="AL172" ca="1">CELL("type",M172)</f>
        <v>b</v>
      </c>
      <c r="AM172" s="30" t="str" cm="1">
        <f t="array" aca="1" ref="AM172" ca="1">CELL("type",M172)</f>
        <v>b</v>
      </c>
      <c r="AN172" s="30" t="str" cm="1">
        <f t="array" aca="1" ref="AN172" ca="1">CELL("type",N172)</f>
        <v>v</v>
      </c>
      <c r="AO172" s="30" t="str" cm="1">
        <f t="array" aca="1" ref="AO172" ca="1">CELL("type",O172)</f>
        <v>v</v>
      </c>
      <c r="AP172" s="30" t="str" cm="1">
        <f t="array" aca="1" ref="AP172" ca="1">CELL("type",P172)</f>
        <v>v</v>
      </c>
      <c r="AQ172" s="30" t="str">
        <v>21240 NE 9th Ct #4</v>
      </c>
      <c r="AR172" s="30" t="str">
        <f>PROPER(Table2[[#This Row],[CITY]])</f>
        <v>Miami</v>
      </c>
      <c r="AS172" s="46">
        <f>Table2[[#This Row],[PRICE]]/Table2[[#This Row],[SQUARE FEET]]</f>
        <v>279.43925233644859</v>
      </c>
      <c r="AT172" s="30" t="b">
        <f>IF(AS172=Table2[[#This Row],[$/SQUARE FEET]], TRUE, FALSE)</f>
        <v>0</v>
      </c>
    </row>
    <row r="173" spans="1:46" x14ac:dyDescent="0.2">
      <c r="A173" s="38" t="s">
        <v>25</v>
      </c>
      <c r="B173" s="38" t="s">
        <v>261</v>
      </c>
      <c r="C173" s="38" t="s">
        <v>26</v>
      </c>
      <c r="D173" s="38" t="s">
        <v>931</v>
      </c>
      <c r="E173" s="38" t="s">
        <v>581</v>
      </c>
      <c r="F173" s="38" t="s">
        <v>582</v>
      </c>
      <c r="G173" s="38">
        <v>33194</v>
      </c>
      <c r="H173" s="40">
        <v>620000</v>
      </c>
      <c r="I173" s="38">
        <v>4</v>
      </c>
      <c r="J173" s="38">
        <v>2.5</v>
      </c>
      <c r="K173" s="38" t="s">
        <v>932</v>
      </c>
      <c r="L173" s="38">
        <v>2082</v>
      </c>
      <c r="M173" s="38"/>
      <c r="N173" s="38">
        <v>2004</v>
      </c>
      <c r="O173" s="38">
        <v>1</v>
      </c>
      <c r="P173" s="38">
        <v>298</v>
      </c>
      <c r="Q173" s="38">
        <v>150</v>
      </c>
      <c r="R173" s="38" t="s">
        <v>29</v>
      </c>
      <c r="S173" s="39"/>
      <c r="T173" s="39"/>
      <c r="U173" s="38" t="s">
        <v>933</v>
      </c>
      <c r="V173" s="38" t="s">
        <v>585</v>
      </c>
      <c r="W173" s="38" t="s">
        <v>934</v>
      </c>
      <c r="X173" s="38" t="s">
        <v>31</v>
      </c>
      <c r="Y173" s="38" t="s">
        <v>32</v>
      </c>
      <c r="Z173" s="38">
        <v>25.7591769</v>
      </c>
      <c r="AA173" s="38">
        <v>-80.442834899999994</v>
      </c>
      <c r="AD173" s="30">
        <f t="shared" si="2"/>
        <v>5</v>
      </c>
      <c r="AE173" s="30" t="str" cm="1">
        <f t="array" aca="1" ref="AE173" ca="1">CELL("type",H173)</f>
        <v>v</v>
      </c>
      <c r="AJ173" s="30" t="str" cm="1">
        <f t="array" aca="1" ref="AJ173" ca="1">CELL("type",K173)</f>
        <v>l</v>
      </c>
      <c r="AK173" s="30" t="str" cm="1">
        <f t="array" aca="1" ref="AK173" ca="1">CELL("type",L173)</f>
        <v>v</v>
      </c>
      <c r="AL173" s="30" t="str" cm="1">
        <f t="array" aca="1" ref="AL173" ca="1">CELL("type",M173)</f>
        <v>b</v>
      </c>
      <c r="AM173" s="30" t="str" cm="1">
        <f t="array" aca="1" ref="AM173" ca="1">CELL("type",M173)</f>
        <v>b</v>
      </c>
      <c r="AN173" s="30" t="str" cm="1">
        <f t="array" aca="1" ref="AN173" ca="1">CELL("type",N173)</f>
        <v>v</v>
      </c>
      <c r="AO173" s="30" t="str" cm="1">
        <f t="array" aca="1" ref="AO173" ca="1">CELL("type",O173)</f>
        <v>v</v>
      </c>
      <c r="AP173" s="30" t="str" cm="1">
        <f t="array" aca="1" ref="AP173" ca="1">CELL("type",P173)</f>
        <v>v</v>
      </c>
      <c r="AQ173" s="30" t="str">
        <v>15314 SW 8th Way #15314</v>
      </c>
      <c r="AR173" s="30" t="str">
        <f>PROPER(Table2[[#This Row],[CITY]])</f>
        <v>Miami</v>
      </c>
      <c r="AS173" s="46">
        <f>Table2[[#This Row],[PRICE]]/Table2[[#This Row],[SQUARE FEET]]</f>
        <v>297.79058597502399</v>
      </c>
      <c r="AT173" s="30" t="b">
        <f>IF(AS173=Table2[[#This Row],[$/SQUARE FEET]], TRUE, FALSE)</f>
        <v>0</v>
      </c>
    </row>
    <row r="174" spans="1:46" x14ac:dyDescent="0.2">
      <c r="A174" s="34" t="s">
        <v>25</v>
      </c>
      <c r="B174" s="34" t="s">
        <v>261</v>
      </c>
      <c r="C174" s="34" t="s">
        <v>41</v>
      </c>
      <c r="D174" s="34" t="s">
        <v>935</v>
      </c>
      <c r="E174" s="34" t="s">
        <v>581</v>
      </c>
      <c r="F174" s="34" t="s">
        <v>582</v>
      </c>
      <c r="G174" s="34">
        <v>33142</v>
      </c>
      <c r="H174" s="41">
        <v>619000</v>
      </c>
      <c r="I174" s="34">
        <v>3</v>
      </c>
      <c r="J174" s="34">
        <v>2</v>
      </c>
      <c r="K174" s="34" t="s">
        <v>936</v>
      </c>
      <c r="L174" s="34">
        <v>1478</v>
      </c>
      <c r="M174" s="34">
        <v>11512</v>
      </c>
      <c r="N174" s="34">
        <v>1948</v>
      </c>
      <c r="O174" s="34">
        <v>1</v>
      </c>
      <c r="P174" s="34">
        <v>419</v>
      </c>
      <c r="Q174" s="34"/>
      <c r="R174" s="34" t="s">
        <v>29</v>
      </c>
      <c r="S174" s="35"/>
      <c r="T174" s="35"/>
      <c r="U174" s="34" t="s">
        <v>937</v>
      </c>
      <c r="V174" s="34" t="s">
        <v>585</v>
      </c>
      <c r="W174" s="34" t="s">
        <v>938</v>
      </c>
      <c r="X174" s="34" t="s">
        <v>31</v>
      </c>
      <c r="Y174" s="34" t="s">
        <v>32</v>
      </c>
      <c r="Z174" s="34">
        <v>25.827300699999999</v>
      </c>
      <c r="AA174" s="34">
        <v>-80.220737700000001</v>
      </c>
      <c r="AD174" s="30">
        <f t="shared" si="2"/>
        <v>5</v>
      </c>
      <c r="AE174" s="30" t="str" cm="1">
        <f t="array" aca="1" ref="AE174" ca="1">CELL("type",H174)</f>
        <v>v</v>
      </c>
      <c r="AJ174" s="30" t="str" cm="1">
        <f t="array" aca="1" ref="AJ174" ca="1">CELL("type",K174)</f>
        <v>l</v>
      </c>
      <c r="AK174" s="30" t="str" cm="1">
        <f t="array" aca="1" ref="AK174" ca="1">CELL("type",L174)</f>
        <v>v</v>
      </c>
      <c r="AL174" s="30" t="str" cm="1">
        <f t="array" aca="1" ref="AL174" ca="1">CELL("type",M174)</f>
        <v>v</v>
      </c>
      <c r="AM174" s="30" t="str" cm="1">
        <f t="array" aca="1" ref="AM174" ca="1">CELL("type",M174)</f>
        <v>v</v>
      </c>
      <c r="AN174" s="30" t="str" cm="1">
        <f t="array" aca="1" ref="AN174" ca="1">CELL("type",N174)</f>
        <v>v</v>
      </c>
      <c r="AO174" s="30" t="str" cm="1">
        <f t="array" aca="1" ref="AO174" ca="1">CELL("type",O174)</f>
        <v>v</v>
      </c>
      <c r="AP174" s="30" t="str" cm="1">
        <f t="array" aca="1" ref="AP174" ca="1">CELL("type",P174)</f>
        <v>v</v>
      </c>
      <c r="AQ174" s="30" t="str">
        <v>1400 NW 57th St</v>
      </c>
      <c r="AR174" s="30" t="str">
        <f>PROPER(Table2[[#This Row],[CITY]])</f>
        <v>Miami</v>
      </c>
      <c r="AS174" s="46">
        <f>Table2[[#This Row],[PRICE]]/Table2[[#This Row],[SQUARE FEET]]</f>
        <v>418.80920162381597</v>
      </c>
      <c r="AT174" s="30" t="b">
        <f>IF(AS174=Table2[[#This Row],[$/SQUARE FEET]], TRUE, FALSE)</f>
        <v>0</v>
      </c>
    </row>
    <row r="175" spans="1:46" x14ac:dyDescent="0.2">
      <c r="A175" s="38" t="s">
        <v>25</v>
      </c>
      <c r="B175" s="38" t="s">
        <v>261</v>
      </c>
      <c r="C175" s="38" t="s">
        <v>33</v>
      </c>
      <c r="D175" s="38" t="s">
        <v>939</v>
      </c>
      <c r="E175" s="38" t="s">
        <v>581</v>
      </c>
      <c r="F175" s="38" t="s">
        <v>582</v>
      </c>
      <c r="G175" s="38">
        <v>33137</v>
      </c>
      <c r="H175" s="40">
        <v>550000</v>
      </c>
      <c r="I175" s="38">
        <v>1</v>
      </c>
      <c r="J175" s="38">
        <v>1.5</v>
      </c>
      <c r="K175" s="38" t="s">
        <v>724</v>
      </c>
      <c r="L175" s="38">
        <v>761</v>
      </c>
      <c r="M175" s="38"/>
      <c r="N175" s="38">
        <v>2008</v>
      </c>
      <c r="O175" s="38">
        <v>1</v>
      </c>
      <c r="P175" s="38">
        <v>723</v>
      </c>
      <c r="Q175" s="38">
        <v>776</v>
      </c>
      <c r="R175" s="38" t="s">
        <v>29</v>
      </c>
      <c r="S175" s="39"/>
      <c r="T175" s="39"/>
      <c r="U175" s="38" t="s">
        <v>940</v>
      </c>
      <c r="V175" s="38" t="s">
        <v>585</v>
      </c>
      <c r="W175" s="38" t="s">
        <v>941</v>
      </c>
      <c r="X175" s="38" t="s">
        <v>31</v>
      </c>
      <c r="Y175" s="38" t="s">
        <v>32</v>
      </c>
      <c r="Z175" s="38">
        <v>25.807788500000001</v>
      </c>
      <c r="AA175" s="38">
        <v>-80.192301299999997</v>
      </c>
      <c r="AD175" s="30">
        <f t="shared" si="2"/>
        <v>5</v>
      </c>
      <c r="AE175" s="30" t="str" cm="1">
        <f t="array" aca="1" ref="AE175" ca="1">CELL("type",H175)</f>
        <v>v</v>
      </c>
      <c r="AJ175" s="30" t="str" cm="1">
        <f t="array" aca="1" ref="AJ175" ca="1">CELL("type",K175)</f>
        <v>l</v>
      </c>
      <c r="AK175" s="30" t="str" cm="1">
        <f t="array" aca="1" ref="AK175" ca="1">CELL("type",L175)</f>
        <v>v</v>
      </c>
      <c r="AL175" s="30" t="str" cm="1">
        <f t="array" aca="1" ref="AL175" ca="1">CELL("type",M175)</f>
        <v>b</v>
      </c>
      <c r="AM175" s="30" t="str" cm="1">
        <f t="array" aca="1" ref="AM175" ca="1">CELL("type",M175)</f>
        <v>b</v>
      </c>
      <c r="AN175" s="30" t="str" cm="1">
        <f t="array" aca="1" ref="AN175" ca="1">CELL("type",N175)</f>
        <v>v</v>
      </c>
      <c r="AO175" s="30" t="str" cm="1">
        <f t="array" aca="1" ref="AO175" ca="1">CELL("type",O175)</f>
        <v>v</v>
      </c>
      <c r="AP175" s="30" t="str" cm="1">
        <f t="array" aca="1" ref="AP175" ca="1">CELL("type",P175)</f>
        <v>v</v>
      </c>
      <c r="AQ175" s="30" t="str">
        <v>3301 NE 1st Ave Unit H1105</v>
      </c>
      <c r="AR175" s="30" t="str">
        <f>PROPER(Table2[[#This Row],[CITY]])</f>
        <v>Miami</v>
      </c>
      <c r="AS175" s="46">
        <f>Table2[[#This Row],[PRICE]]/Table2[[#This Row],[SQUARE FEET]]</f>
        <v>722.73324572930358</v>
      </c>
      <c r="AT175" s="30" t="b">
        <f>IF(AS175=Table2[[#This Row],[$/SQUARE FEET]], TRUE, FALSE)</f>
        <v>0</v>
      </c>
    </row>
    <row r="176" spans="1:46" x14ac:dyDescent="0.2">
      <c r="A176" s="34" t="s">
        <v>25</v>
      </c>
      <c r="B176" s="34" t="s">
        <v>261</v>
      </c>
      <c r="C176" s="34" t="s">
        <v>33</v>
      </c>
      <c r="D176" s="34" t="s">
        <v>942</v>
      </c>
      <c r="E176" s="34" t="s">
        <v>581</v>
      </c>
      <c r="F176" s="34" t="s">
        <v>582</v>
      </c>
      <c r="G176" s="34">
        <v>33137</v>
      </c>
      <c r="H176" s="41">
        <v>439000</v>
      </c>
      <c r="I176" s="34">
        <v>2</v>
      </c>
      <c r="J176" s="34">
        <v>1</v>
      </c>
      <c r="K176" s="34" t="s">
        <v>943</v>
      </c>
      <c r="L176" s="34">
        <v>964</v>
      </c>
      <c r="M176" s="34"/>
      <c r="N176" s="34">
        <v>2004</v>
      </c>
      <c r="O176" s="34">
        <v>1</v>
      </c>
      <c r="P176" s="34">
        <v>455</v>
      </c>
      <c r="Q176" s="34">
        <v>834</v>
      </c>
      <c r="R176" s="34" t="s">
        <v>29</v>
      </c>
      <c r="S176" s="35"/>
      <c r="T176" s="35"/>
      <c r="U176" s="34" t="s">
        <v>944</v>
      </c>
      <c r="V176" s="34" t="s">
        <v>585</v>
      </c>
      <c r="W176" s="34" t="s">
        <v>945</v>
      </c>
      <c r="X176" s="34" t="s">
        <v>31</v>
      </c>
      <c r="Y176" s="34" t="s">
        <v>32</v>
      </c>
      <c r="Z176" s="34">
        <v>25.795437199999999</v>
      </c>
      <c r="AA176" s="34">
        <v>-80.187580499999996</v>
      </c>
      <c r="AD176" s="30">
        <f t="shared" si="2"/>
        <v>5</v>
      </c>
      <c r="AE176" s="30" t="str" cm="1">
        <f t="array" aca="1" ref="AE176" ca="1">CELL("type",H176)</f>
        <v>v</v>
      </c>
      <c r="AJ176" s="30" t="str" cm="1">
        <f t="array" aca="1" ref="AJ176" ca="1">CELL("type",K176)</f>
        <v>l</v>
      </c>
      <c r="AK176" s="30" t="str" cm="1">
        <f t="array" aca="1" ref="AK176" ca="1">CELL("type",L176)</f>
        <v>v</v>
      </c>
      <c r="AL176" s="30" t="str" cm="1">
        <f t="array" aca="1" ref="AL176" ca="1">CELL("type",M176)</f>
        <v>b</v>
      </c>
      <c r="AM176" s="30" t="str" cm="1">
        <f t="array" aca="1" ref="AM176" ca="1">CELL("type",M176)</f>
        <v>b</v>
      </c>
      <c r="AN176" s="30" t="str" cm="1">
        <f t="array" aca="1" ref="AN176" ca="1">CELL("type",N176)</f>
        <v>v</v>
      </c>
      <c r="AO176" s="30" t="str" cm="1">
        <f t="array" aca="1" ref="AO176" ca="1">CELL("type",O176)</f>
        <v>v</v>
      </c>
      <c r="AP176" s="30" t="str" cm="1">
        <f t="array" aca="1" ref="AP176" ca="1">CELL("type",P176)</f>
        <v>v</v>
      </c>
      <c r="AQ176" s="30" t="str">
        <v>2000 N Bayshore Dr #401</v>
      </c>
      <c r="AR176" s="30" t="str">
        <f>PROPER(Table2[[#This Row],[CITY]])</f>
        <v>Miami</v>
      </c>
      <c r="AS176" s="46">
        <f>Table2[[#This Row],[PRICE]]/Table2[[#This Row],[SQUARE FEET]]</f>
        <v>455.39419087136929</v>
      </c>
      <c r="AT176" s="30" t="b">
        <f>IF(AS176=Table2[[#This Row],[$/SQUARE FEET]], TRUE, FALSE)</f>
        <v>0</v>
      </c>
    </row>
    <row r="177" spans="1:46" x14ac:dyDescent="0.2">
      <c r="A177" s="38" t="s">
        <v>25</v>
      </c>
      <c r="B177" s="38" t="s">
        <v>261</v>
      </c>
      <c r="C177" s="38" t="s">
        <v>41</v>
      </c>
      <c r="D177" s="38" t="s">
        <v>946</v>
      </c>
      <c r="E177" s="38" t="s">
        <v>581</v>
      </c>
      <c r="F177" s="38" t="s">
        <v>582</v>
      </c>
      <c r="G177" s="38">
        <v>33168</v>
      </c>
      <c r="H177" s="40">
        <v>489000</v>
      </c>
      <c r="I177" s="38">
        <v>3</v>
      </c>
      <c r="J177" s="38">
        <v>2</v>
      </c>
      <c r="K177" s="38" t="s">
        <v>947</v>
      </c>
      <c r="L177" s="38">
        <v>1220</v>
      </c>
      <c r="M177" s="38">
        <v>9165</v>
      </c>
      <c r="N177" s="38">
        <v>1950</v>
      </c>
      <c r="O177" s="38">
        <v>1</v>
      </c>
      <c r="P177" s="38">
        <v>401</v>
      </c>
      <c r="Q177" s="38"/>
      <c r="R177" s="38" t="s">
        <v>29</v>
      </c>
      <c r="S177" s="39"/>
      <c r="T177" s="39"/>
      <c r="U177" s="38" t="s">
        <v>948</v>
      </c>
      <c r="V177" s="38" t="s">
        <v>585</v>
      </c>
      <c r="W177" s="38" t="s">
        <v>949</v>
      </c>
      <c r="X177" s="38" t="s">
        <v>31</v>
      </c>
      <c r="Y177" s="38" t="s">
        <v>32</v>
      </c>
      <c r="Z177" s="38">
        <v>25.882442399999999</v>
      </c>
      <c r="AA177" s="38">
        <v>-80.202941100000004</v>
      </c>
      <c r="AD177" s="30">
        <f t="shared" si="2"/>
        <v>5</v>
      </c>
      <c r="AE177" s="30" t="str" cm="1">
        <f t="array" aca="1" ref="AE177" ca="1">CELL("type",H177)</f>
        <v>v</v>
      </c>
      <c r="AJ177" s="30" t="str" cm="1">
        <f t="array" aca="1" ref="AJ177" ca="1">CELL("type",K177)</f>
        <v>l</v>
      </c>
      <c r="AK177" s="30" t="str" cm="1">
        <f t="array" aca="1" ref="AK177" ca="1">CELL("type",L177)</f>
        <v>v</v>
      </c>
      <c r="AL177" s="30" t="str" cm="1">
        <f t="array" aca="1" ref="AL177" ca="1">CELL("type",M177)</f>
        <v>v</v>
      </c>
      <c r="AM177" s="30" t="str" cm="1">
        <f t="array" aca="1" ref="AM177" ca="1">CELL("type",M177)</f>
        <v>v</v>
      </c>
      <c r="AN177" s="30" t="str" cm="1">
        <f t="array" aca="1" ref="AN177" ca="1">CELL("type",N177)</f>
        <v>v</v>
      </c>
      <c r="AO177" s="30" t="str" cm="1">
        <f t="array" aca="1" ref="AO177" ca="1">CELL("type",O177)</f>
        <v>v</v>
      </c>
      <c r="AP177" s="30" t="str" cm="1">
        <f t="array" aca="1" ref="AP177" ca="1">CELL("type",P177)</f>
        <v>v</v>
      </c>
      <c r="AQ177" s="30" t="str">
        <v>215 NW 117th St</v>
      </c>
      <c r="AR177" s="30" t="str">
        <f>PROPER(Table2[[#This Row],[CITY]])</f>
        <v>Miami</v>
      </c>
      <c r="AS177" s="46">
        <f>Table2[[#This Row],[PRICE]]/Table2[[#This Row],[SQUARE FEET]]</f>
        <v>400.81967213114751</v>
      </c>
      <c r="AT177" s="30" t="b">
        <f>IF(AS177=Table2[[#This Row],[$/SQUARE FEET]], TRUE, FALSE)</f>
        <v>0</v>
      </c>
    </row>
    <row r="178" spans="1:46" x14ac:dyDescent="0.2">
      <c r="A178" s="38" t="s">
        <v>25</v>
      </c>
      <c r="B178" s="38" t="s">
        <v>261</v>
      </c>
      <c r="C178" s="38" t="s">
        <v>26</v>
      </c>
      <c r="D178" s="38" t="s">
        <v>950</v>
      </c>
      <c r="E178" s="38" t="s">
        <v>581</v>
      </c>
      <c r="F178" s="38" t="s">
        <v>582</v>
      </c>
      <c r="G178" s="38">
        <v>33172</v>
      </c>
      <c r="H178" s="40">
        <v>400000</v>
      </c>
      <c r="I178" s="38">
        <v>3</v>
      </c>
      <c r="J178" s="38">
        <v>2.5</v>
      </c>
      <c r="K178" s="38" t="s">
        <v>951</v>
      </c>
      <c r="L178" s="38">
        <v>1900</v>
      </c>
      <c r="M178" s="38"/>
      <c r="N178" s="38">
        <v>1975</v>
      </c>
      <c r="O178" s="38">
        <v>2</v>
      </c>
      <c r="P178" s="38">
        <v>211</v>
      </c>
      <c r="Q178" s="38">
        <v>350</v>
      </c>
      <c r="R178" s="38" t="s">
        <v>29</v>
      </c>
      <c r="S178" s="39"/>
      <c r="T178" s="39"/>
      <c r="U178" s="38" t="s">
        <v>952</v>
      </c>
      <c r="V178" s="38" t="s">
        <v>585</v>
      </c>
      <c r="W178" s="38" t="s">
        <v>953</v>
      </c>
      <c r="X178" s="38" t="s">
        <v>31</v>
      </c>
      <c r="Y178" s="38" t="s">
        <v>32</v>
      </c>
      <c r="Z178" s="38">
        <v>25.777035000000001</v>
      </c>
      <c r="AA178" s="38">
        <v>-80.343158000000003</v>
      </c>
      <c r="AD178" s="30">
        <f t="shared" si="2"/>
        <v>5</v>
      </c>
      <c r="AE178" s="30" t="str" cm="1">
        <f t="array" aca="1" ref="AE178" ca="1">CELL("type",H178)</f>
        <v>v</v>
      </c>
      <c r="AJ178" s="30" t="str" cm="1">
        <f t="array" aca="1" ref="AJ178" ca="1">CELL("type",K178)</f>
        <v>l</v>
      </c>
      <c r="AK178" s="30" t="str" cm="1">
        <f t="array" aca="1" ref="AK178" ca="1">CELL("type",L178)</f>
        <v>v</v>
      </c>
      <c r="AL178" s="30" t="str" cm="1">
        <f t="array" aca="1" ref="AL178" ca="1">CELL("type",M178)</f>
        <v>b</v>
      </c>
      <c r="AM178" s="30" t="str" cm="1">
        <f t="array" aca="1" ref="AM178" ca="1">CELL("type",M178)</f>
        <v>b</v>
      </c>
      <c r="AN178" s="30" t="str" cm="1">
        <f t="array" aca="1" ref="AN178" ca="1">CELL("type",N178)</f>
        <v>v</v>
      </c>
      <c r="AO178" s="30" t="str" cm="1">
        <f t="array" aca="1" ref="AO178" ca="1">CELL("type",O178)</f>
        <v>v</v>
      </c>
      <c r="AP178" s="30" t="str" cm="1">
        <f t="array" aca="1" ref="AP178" ca="1">CELL("type",P178)</f>
        <v>v</v>
      </c>
      <c r="AQ178" s="30" t="str">
        <v>9173 Fontainebleau Blvd #3</v>
      </c>
      <c r="AR178" s="30" t="str">
        <f>PROPER(Table2[[#This Row],[CITY]])</f>
        <v>Miami</v>
      </c>
      <c r="AS178" s="46">
        <f>Table2[[#This Row],[PRICE]]/Table2[[#This Row],[SQUARE FEET]]</f>
        <v>210.52631578947367</v>
      </c>
      <c r="AT178" s="30" t="b">
        <f>IF(AS178=Table2[[#This Row],[$/SQUARE FEET]], TRUE, FALSE)</f>
        <v>0</v>
      </c>
    </row>
    <row r="179" spans="1:46" x14ac:dyDescent="0.2">
      <c r="A179" s="34" t="s">
        <v>25</v>
      </c>
      <c r="B179" s="34" t="s">
        <v>261</v>
      </c>
      <c r="C179" s="34" t="s">
        <v>33</v>
      </c>
      <c r="D179" s="34" t="s">
        <v>954</v>
      </c>
      <c r="E179" s="34" t="s">
        <v>581</v>
      </c>
      <c r="F179" s="34" t="s">
        <v>582</v>
      </c>
      <c r="G179" s="34">
        <v>33173</v>
      </c>
      <c r="H179" s="41">
        <v>315000</v>
      </c>
      <c r="I179" s="34">
        <v>2</v>
      </c>
      <c r="J179" s="34">
        <v>2</v>
      </c>
      <c r="K179" s="34" t="s">
        <v>955</v>
      </c>
      <c r="L179" s="34">
        <v>1262</v>
      </c>
      <c r="M179" s="34"/>
      <c r="N179" s="34">
        <v>1969</v>
      </c>
      <c r="O179" s="34">
        <v>2</v>
      </c>
      <c r="P179" s="34">
        <v>250</v>
      </c>
      <c r="Q179" s="34">
        <v>624</v>
      </c>
      <c r="R179" s="34" t="s">
        <v>29</v>
      </c>
      <c r="S179" s="35"/>
      <c r="T179" s="35"/>
      <c r="U179" s="34" t="s">
        <v>956</v>
      </c>
      <c r="V179" s="34" t="s">
        <v>585</v>
      </c>
      <c r="W179" s="34" t="s">
        <v>957</v>
      </c>
      <c r="X179" s="34" t="s">
        <v>31</v>
      </c>
      <c r="Y179" s="34" t="s">
        <v>32</v>
      </c>
      <c r="Z179" s="34">
        <v>25.698543300000001</v>
      </c>
      <c r="AA179" s="34">
        <v>-80.346841100000006</v>
      </c>
      <c r="AD179" s="30">
        <f t="shared" si="2"/>
        <v>5</v>
      </c>
      <c r="AE179" s="30" t="str" cm="1">
        <f t="array" aca="1" ref="AE179" ca="1">CELL("type",H179)</f>
        <v>v</v>
      </c>
      <c r="AJ179" s="30" t="str" cm="1">
        <f t="array" aca="1" ref="AJ179" ca="1">CELL("type",K179)</f>
        <v>l</v>
      </c>
      <c r="AK179" s="30" t="str" cm="1">
        <f t="array" aca="1" ref="AK179" ca="1">CELL("type",L179)</f>
        <v>v</v>
      </c>
      <c r="AL179" s="30" t="str" cm="1">
        <f t="array" aca="1" ref="AL179" ca="1">CELL("type",M179)</f>
        <v>b</v>
      </c>
      <c r="AM179" s="30" t="str" cm="1">
        <f t="array" aca="1" ref="AM179" ca="1">CELL("type",M179)</f>
        <v>b</v>
      </c>
      <c r="AN179" s="30" t="str" cm="1">
        <f t="array" aca="1" ref="AN179" ca="1">CELL("type",N179)</f>
        <v>v</v>
      </c>
      <c r="AO179" s="30" t="str" cm="1">
        <f t="array" aca="1" ref="AO179" ca="1">CELL("type",O179)</f>
        <v>v</v>
      </c>
      <c r="AP179" s="30" t="str" cm="1">
        <f t="array" aca="1" ref="AP179" ca="1">CELL("type",P179)</f>
        <v>v</v>
      </c>
      <c r="AQ179" s="30" t="str">
        <v>9403 SW 76th St Unit Y17</v>
      </c>
      <c r="AR179" s="30" t="str">
        <f>PROPER(Table2[[#This Row],[CITY]])</f>
        <v>Miami</v>
      </c>
      <c r="AS179" s="46">
        <f>Table2[[#This Row],[PRICE]]/Table2[[#This Row],[SQUARE FEET]]</f>
        <v>249.60380348652933</v>
      </c>
      <c r="AT179" s="30" t="b">
        <f>IF(AS179=Table2[[#This Row],[$/SQUARE FEET]], TRUE, FALSE)</f>
        <v>0</v>
      </c>
    </row>
    <row r="180" spans="1:46" x14ac:dyDescent="0.2">
      <c r="A180" s="38" t="s">
        <v>25</v>
      </c>
      <c r="B180" s="38" t="s">
        <v>261</v>
      </c>
      <c r="C180" s="38" t="s">
        <v>41</v>
      </c>
      <c r="D180" s="38" t="s">
        <v>958</v>
      </c>
      <c r="E180" s="38" t="s">
        <v>959</v>
      </c>
      <c r="F180" s="38" t="s">
        <v>582</v>
      </c>
      <c r="G180" s="38">
        <v>33157</v>
      </c>
      <c r="H180" s="40">
        <v>625000</v>
      </c>
      <c r="I180" s="38">
        <v>4</v>
      </c>
      <c r="J180" s="38">
        <v>2</v>
      </c>
      <c r="K180" s="38" t="s">
        <v>960</v>
      </c>
      <c r="L180" s="38">
        <v>1558</v>
      </c>
      <c r="M180" s="38"/>
      <c r="N180" s="38">
        <v>1970</v>
      </c>
      <c r="O180" s="38">
        <v>2</v>
      </c>
      <c r="P180" s="42">
        <f>Table2[[#This Row],[PRICE]]/Table2[[#This Row],[SQUARE FEET]]</f>
        <v>401.15532734274711</v>
      </c>
      <c r="Q180" s="38"/>
      <c r="R180" s="38" t="s">
        <v>29</v>
      </c>
      <c r="S180" s="39"/>
      <c r="T180" s="39"/>
      <c r="U180" s="38" t="s">
        <v>961</v>
      </c>
      <c r="V180" s="38" t="s">
        <v>585</v>
      </c>
      <c r="W180" s="38" t="s">
        <v>962</v>
      </c>
      <c r="X180" s="38" t="s">
        <v>31</v>
      </c>
      <c r="Y180" s="38" t="s">
        <v>32</v>
      </c>
      <c r="Z180" s="38">
        <v>25.586516</v>
      </c>
      <c r="AA180" s="38">
        <v>-80.3800016</v>
      </c>
      <c r="AD180" s="30">
        <f t="shared" si="2"/>
        <v>5</v>
      </c>
      <c r="AE180" s="30" t="str" cm="1">
        <f t="array" aca="1" ref="AE180" ca="1">CELL("type",H180)</f>
        <v>v</v>
      </c>
      <c r="AJ180" s="30" t="str" cm="1">
        <f t="array" aca="1" ref="AJ180" ca="1">CELL("type",K180)</f>
        <v>l</v>
      </c>
      <c r="AK180" s="30" t="str" cm="1">
        <f t="array" aca="1" ref="AK180" ca="1">CELL("type",L180)</f>
        <v>v</v>
      </c>
      <c r="AL180" s="30" t="str" cm="1">
        <f t="array" aca="1" ref="AL180" ca="1">CELL("type",M180)</f>
        <v>b</v>
      </c>
      <c r="AM180" s="30" t="str" cm="1">
        <f t="array" aca="1" ref="AM180" ca="1">CELL("type",M180)</f>
        <v>b</v>
      </c>
      <c r="AN180" s="30" t="str" cm="1">
        <f t="array" aca="1" ref="AN180" ca="1">CELL("type",N180)</f>
        <v>v</v>
      </c>
      <c r="AO180" s="30" t="str" cm="1">
        <f t="array" aca="1" ref="AO180" ca="1">CELL("type",O180)</f>
        <v>v</v>
      </c>
      <c r="AP180" s="30" t="str" cm="1">
        <f t="array" aca="1" ref="AP180" ca="1">CELL("type",P180)</f>
        <v>v</v>
      </c>
      <c r="AQ180" s="30" t="str">
        <v>19360 SW 116 Ave</v>
      </c>
      <c r="AR180" s="30" t="str">
        <f>PROPER(Table2[[#This Row],[CITY]])</f>
        <v>Cutler Bay</v>
      </c>
      <c r="AS180" s="46">
        <f>Table2[[#This Row],[PRICE]]/Table2[[#This Row],[SQUARE FEET]]</f>
        <v>401.15532734274711</v>
      </c>
      <c r="AT180" s="30" t="b">
        <f>IF(AS180=Table2[[#This Row],[$/SQUARE FEET]], TRUE, FALSE)</f>
        <v>1</v>
      </c>
    </row>
    <row r="181" spans="1:46" x14ac:dyDescent="0.2">
      <c r="A181" s="34" t="s">
        <v>25</v>
      </c>
      <c r="B181" s="34" t="s">
        <v>261</v>
      </c>
      <c r="C181" s="34" t="s">
        <v>33</v>
      </c>
      <c r="D181" s="34" t="s">
        <v>963</v>
      </c>
      <c r="E181" s="34" t="s">
        <v>581</v>
      </c>
      <c r="F181" s="34" t="s">
        <v>582</v>
      </c>
      <c r="G181" s="34">
        <v>33175</v>
      </c>
      <c r="H181" s="41">
        <v>390000</v>
      </c>
      <c r="I181" s="34">
        <v>3</v>
      </c>
      <c r="J181" s="34">
        <v>1.5</v>
      </c>
      <c r="K181" s="34" t="s">
        <v>964</v>
      </c>
      <c r="L181" s="34">
        <v>1351</v>
      </c>
      <c r="M181" s="34"/>
      <c r="N181" s="34">
        <v>1981</v>
      </c>
      <c r="O181" s="34">
        <v>2</v>
      </c>
      <c r="P181" s="34">
        <v>289</v>
      </c>
      <c r="Q181" s="34">
        <v>427</v>
      </c>
      <c r="R181" s="34" t="s">
        <v>29</v>
      </c>
      <c r="S181" s="35"/>
      <c r="T181" s="35"/>
      <c r="U181" s="34" t="s">
        <v>965</v>
      </c>
      <c r="V181" s="34" t="s">
        <v>585</v>
      </c>
      <c r="W181" s="34" t="s">
        <v>966</v>
      </c>
      <c r="X181" s="34" t="s">
        <v>31</v>
      </c>
      <c r="Y181" s="34" t="s">
        <v>32</v>
      </c>
      <c r="Z181" s="34">
        <v>25.751970199999999</v>
      </c>
      <c r="AA181" s="34">
        <v>-80.390764200000007</v>
      </c>
      <c r="AD181" s="30">
        <f t="shared" si="2"/>
        <v>5</v>
      </c>
      <c r="AE181" s="30" t="str" cm="1">
        <f t="array" aca="1" ref="AE181" ca="1">CELL("type",H181)</f>
        <v>v</v>
      </c>
      <c r="AJ181" s="30" t="str" cm="1">
        <f t="array" aca="1" ref="AJ181" ca="1">CELL("type",K181)</f>
        <v>l</v>
      </c>
      <c r="AK181" s="30" t="str" cm="1">
        <f t="array" aca="1" ref="AK181" ca="1">CELL("type",L181)</f>
        <v>v</v>
      </c>
      <c r="AL181" s="30" t="str" cm="1">
        <f t="array" aca="1" ref="AL181" ca="1">CELL("type",M181)</f>
        <v>b</v>
      </c>
      <c r="AM181" s="30" t="str" cm="1">
        <f t="array" aca="1" ref="AM181" ca="1">CELL("type",M181)</f>
        <v>b</v>
      </c>
      <c r="AN181" s="30" t="str" cm="1">
        <f t="array" aca="1" ref="AN181" ca="1">CELL("type",N181)</f>
        <v>v</v>
      </c>
      <c r="AO181" s="30" t="str" cm="1">
        <f t="array" aca="1" ref="AO181" ca="1">CELL("type",O181)</f>
        <v>v</v>
      </c>
      <c r="AP181" s="30" t="str" cm="1">
        <f t="array" aca="1" ref="AP181" ca="1">CELL("type",P181)</f>
        <v>v</v>
      </c>
      <c r="AQ181" s="30" t="str">
        <v>1691 SW 122nd Ct Unit G-102</v>
      </c>
      <c r="AR181" s="30" t="str">
        <f>PROPER(Table2[[#This Row],[CITY]])</f>
        <v>Miami</v>
      </c>
      <c r="AS181" s="46">
        <f>Table2[[#This Row],[PRICE]]/Table2[[#This Row],[SQUARE FEET]]</f>
        <v>288.67505551443378</v>
      </c>
      <c r="AT181" s="30" t="b">
        <f>IF(AS181=Table2[[#This Row],[$/SQUARE FEET]], TRUE, FALSE)</f>
        <v>0</v>
      </c>
    </row>
    <row r="182" spans="1:46" x14ac:dyDescent="0.2">
      <c r="A182" s="38" t="s">
        <v>25</v>
      </c>
      <c r="B182" s="38" t="s">
        <v>261</v>
      </c>
      <c r="C182" s="38" t="s">
        <v>41</v>
      </c>
      <c r="D182" s="38" t="s">
        <v>967</v>
      </c>
      <c r="E182" s="38" t="s">
        <v>581</v>
      </c>
      <c r="F182" s="38" t="s">
        <v>582</v>
      </c>
      <c r="G182" s="38">
        <v>33138</v>
      </c>
      <c r="H182" s="40">
        <v>1045000</v>
      </c>
      <c r="I182" s="38">
        <v>3</v>
      </c>
      <c r="J182" s="38">
        <v>2</v>
      </c>
      <c r="K182" s="38" t="s">
        <v>968</v>
      </c>
      <c r="L182" s="38">
        <v>1418</v>
      </c>
      <c r="M182" s="38">
        <v>6240</v>
      </c>
      <c r="N182" s="38">
        <v>1940</v>
      </c>
      <c r="O182" s="38">
        <v>2</v>
      </c>
      <c r="P182" s="38">
        <v>737</v>
      </c>
      <c r="Q182" s="38"/>
      <c r="R182" s="38" t="s">
        <v>29</v>
      </c>
      <c r="S182" s="39"/>
      <c r="T182" s="39"/>
      <c r="U182" s="38" t="s">
        <v>969</v>
      </c>
      <c r="V182" s="38" t="s">
        <v>585</v>
      </c>
      <c r="W182" s="38" t="s">
        <v>970</v>
      </c>
      <c r="X182" s="38" t="s">
        <v>31</v>
      </c>
      <c r="Y182" s="38" t="s">
        <v>32</v>
      </c>
      <c r="Z182" s="38">
        <v>25.849369599999999</v>
      </c>
      <c r="AA182" s="38">
        <v>-80.178497100000001</v>
      </c>
      <c r="AD182" s="30">
        <f t="shared" si="2"/>
        <v>5</v>
      </c>
      <c r="AE182" s="30" t="str" cm="1">
        <f t="array" aca="1" ref="AE182" ca="1">CELL("type",H182)</f>
        <v>v</v>
      </c>
      <c r="AJ182" s="30" t="str" cm="1">
        <f t="array" aca="1" ref="AJ182" ca="1">CELL("type",K182)</f>
        <v>l</v>
      </c>
      <c r="AK182" s="30" t="str" cm="1">
        <f t="array" aca="1" ref="AK182" ca="1">CELL("type",L182)</f>
        <v>v</v>
      </c>
      <c r="AL182" s="30" t="str" cm="1">
        <f t="array" aca="1" ref="AL182" ca="1">CELL("type",M182)</f>
        <v>v</v>
      </c>
      <c r="AM182" s="30" t="str" cm="1">
        <f t="array" aca="1" ref="AM182" ca="1">CELL("type",M182)</f>
        <v>v</v>
      </c>
      <c r="AN182" s="30" t="str" cm="1">
        <f t="array" aca="1" ref="AN182" ca="1">CELL("type",N182)</f>
        <v>v</v>
      </c>
      <c r="AO182" s="30" t="str" cm="1">
        <f t="array" aca="1" ref="AO182" ca="1">CELL("type",O182)</f>
        <v>v</v>
      </c>
      <c r="AP182" s="30" t="str" cm="1">
        <f t="array" aca="1" ref="AP182" ca="1">CELL("type",P182)</f>
        <v>v</v>
      </c>
      <c r="AQ182" s="30" t="str">
        <v>876 NE 81st St</v>
      </c>
      <c r="AR182" s="30" t="str">
        <f>PROPER(Table2[[#This Row],[CITY]])</f>
        <v>Miami</v>
      </c>
      <c r="AS182" s="46">
        <f>Table2[[#This Row],[PRICE]]/Table2[[#This Row],[SQUARE FEET]]</f>
        <v>736.9534555712271</v>
      </c>
      <c r="AT182" s="30" t="b">
        <f>IF(AS182=Table2[[#This Row],[$/SQUARE FEET]], TRUE, FALSE)</f>
        <v>0</v>
      </c>
    </row>
    <row r="183" spans="1:46" x14ac:dyDescent="0.2">
      <c r="A183" s="31" t="s">
        <v>25</v>
      </c>
      <c r="B183" s="31" t="s">
        <v>261</v>
      </c>
      <c r="C183" s="31" t="s">
        <v>41</v>
      </c>
      <c r="D183" s="31" t="s">
        <v>971</v>
      </c>
      <c r="E183" s="31" t="s">
        <v>581</v>
      </c>
      <c r="F183" s="31" t="s">
        <v>582</v>
      </c>
      <c r="G183" s="31">
        <v>33155</v>
      </c>
      <c r="H183" s="37">
        <v>775000</v>
      </c>
      <c r="I183" s="31">
        <v>3</v>
      </c>
      <c r="J183" s="31">
        <v>2</v>
      </c>
      <c r="K183" s="31" t="s">
        <v>837</v>
      </c>
      <c r="L183" s="31">
        <v>1315</v>
      </c>
      <c r="M183" s="31">
        <v>10925</v>
      </c>
      <c r="N183" s="31">
        <v>1967</v>
      </c>
      <c r="O183" s="31">
        <v>2</v>
      </c>
      <c r="P183" s="31">
        <v>589</v>
      </c>
      <c r="Q183" s="31"/>
      <c r="R183" s="31" t="s">
        <v>29</v>
      </c>
      <c r="S183" s="32"/>
      <c r="T183" s="32"/>
      <c r="U183" s="31" t="s">
        <v>972</v>
      </c>
      <c r="V183" s="31" t="s">
        <v>585</v>
      </c>
      <c r="W183" s="31" t="s">
        <v>973</v>
      </c>
      <c r="X183" s="31" t="s">
        <v>31</v>
      </c>
      <c r="Y183" s="31" t="s">
        <v>32</v>
      </c>
      <c r="Z183" s="31">
        <v>25.745431700000001</v>
      </c>
      <c r="AA183" s="31">
        <v>-80.318845100000004</v>
      </c>
      <c r="AD183" s="30">
        <f t="shared" si="2"/>
        <v>5</v>
      </c>
      <c r="AE183" s="30" t="str" cm="1">
        <f t="array" aca="1" ref="AE183" ca="1">CELL("type",H183)</f>
        <v>v</v>
      </c>
      <c r="AJ183" s="30" t="str" cm="1">
        <f t="array" aca="1" ref="AJ183" ca="1">CELL("type",K183)</f>
        <v>l</v>
      </c>
      <c r="AK183" s="30" t="str" cm="1">
        <f t="array" aca="1" ref="AK183" ca="1">CELL("type",L183)</f>
        <v>v</v>
      </c>
      <c r="AL183" s="30" t="str" cm="1">
        <f t="array" aca="1" ref="AL183" ca="1">CELL("type",M183)</f>
        <v>v</v>
      </c>
      <c r="AM183" s="30" t="str" cm="1">
        <f t="array" aca="1" ref="AM183" ca="1">CELL("type",M183)</f>
        <v>v</v>
      </c>
      <c r="AN183" s="30" t="str" cm="1">
        <f t="array" aca="1" ref="AN183" ca="1">CELL("type",N183)</f>
        <v>v</v>
      </c>
      <c r="AO183" s="30" t="str" cm="1">
        <f t="array" aca="1" ref="AO183" ca="1">CELL("type",O183)</f>
        <v>v</v>
      </c>
      <c r="AP183" s="30" t="str" cm="1">
        <f t="array" aca="1" ref="AP183" ca="1">CELL("type",P183)</f>
        <v>v</v>
      </c>
      <c r="AQ183" s="30" t="str">
        <v>2691 SW 76th Ave</v>
      </c>
      <c r="AR183" s="30" t="str">
        <f>PROPER(Table2[[#This Row],[CITY]])</f>
        <v>Miami</v>
      </c>
      <c r="AS183" s="46">
        <f>Table2[[#This Row],[PRICE]]/Table2[[#This Row],[SQUARE FEET]]</f>
        <v>589.35361216730041</v>
      </c>
      <c r="AT183" s="30" t="b">
        <f>IF(AS183=Table2[[#This Row],[$/SQUARE FEET]], TRUE, FALSE)</f>
        <v>0</v>
      </c>
    </row>
    <row r="184" spans="1:46" x14ac:dyDescent="0.2">
      <c r="A184" s="31" t="s">
        <v>25</v>
      </c>
      <c r="B184" s="34"/>
      <c r="C184" s="33" t="s">
        <v>41</v>
      </c>
      <c r="D184" s="33" t="s">
        <v>206</v>
      </c>
      <c r="E184" s="33" t="s">
        <v>34</v>
      </c>
      <c r="F184" s="33" t="s">
        <v>28</v>
      </c>
      <c r="G184" s="33">
        <v>90045</v>
      </c>
      <c r="H184" s="36">
        <v>1475000</v>
      </c>
      <c r="I184" s="33">
        <v>3</v>
      </c>
      <c r="J184" s="33">
        <v>2</v>
      </c>
      <c r="K184" s="33" t="s">
        <v>69</v>
      </c>
      <c r="L184" s="33">
        <v>1779</v>
      </c>
      <c r="M184" s="33">
        <v>5708</v>
      </c>
      <c r="N184" s="33">
        <v>1942</v>
      </c>
      <c r="O184" s="33">
        <v>2</v>
      </c>
      <c r="P184" s="33">
        <v>829</v>
      </c>
      <c r="Q184" s="33"/>
      <c r="R184" s="33" t="s">
        <v>29</v>
      </c>
      <c r="S184" s="35"/>
      <c r="T184" s="35"/>
      <c r="U184" s="34"/>
      <c r="V184" s="34"/>
      <c r="W184" s="34"/>
      <c r="X184" s="34"/>
      <c r="Y184" s="34"/>
      <c r="Z184" s="33">
        <v>33.956613500000003</v>
      </c>
      <c r="AA184" s="33">
        <v>-118.3873273</v>
      </c>
      <c r="AD184" s="30">
        <f t="shared" si="2"/>
        <v>5</v>
      </c>
      <c r="AE184" s="30" t="str" cm="1">
        <f t="array" aca="1" ref="AE184" ca="1">CELL("type",H184)</f>
        <v>v</v>
      </c>
      <c r="AJ184" s="30" t="str" cm="1">
        <f t="array" aca="1" ref="AJ184" ca="1">CELL("type",K184)</f>
        <v>l</v>
      </c>
      <c r="AK184" s="30" t="str" cm="1">
        <f t="array" aca="1" ref="AK184" ca="1">CELL("type",L184)</f>
        <v>v</v>
      </c>
      <c r="AL184" s="30" t="str" cm="1">
        <f t="array" aca="1" ref="AL184" ca="1">CELL("type",M184)</f>
        <v>v</v>
      </c>
      <c r="AM184" s="30" t="str" cm="1">
        <f t="array" aca="1" ref="AM184" ca="1">CELL("type",M184)</f>
        <v>v</v>
      </c>
      <c r="AN184" s="30" t="str" cm="1">
        <f t="array" aca="1" ref="AN184" ca="1">CELL("type",N184)</f>
        <v>v</v>
      </c>
      <c r="AO184" s="30" t="str" cm="1">
        <f t="array" aca="1" ref="AO184" ca="1">CELL("type",O184)</f>
        <v>v</v>
      </c>
      <c r="AP184" s="30" t="str" cm="1">
        <f t="array" aca="1" ref="AP184" ca="1">CELL("type",P184)</f>
        <v>v</v>
      </c>
      <c r="AQ184" s="30" t="str">
        <v>8912 Yorktown Ave</v>
      </c>
      <c r="AR184" s="30" t="str">
        <f>PROPER(Table2[[#This Row],[CITY]])</f>
        <v>Los Angeles</v>
      </c>
      <c r="AS184" s="46">
        <f>Table2[[#This Row],[PRICE]]/Table2[[#This Row],[SQUARE FEET]]</f>
        <v>829.11748173130968</v>
      </c>
      <c r="AT184" s="30" t="b">
        <f>IF(AS184=Table2[[#This Row],[$/SQUARE FEET]], TRUE, FALSE)</f>
        <v>0</v>
      </c>
    </row>
    <row r="185" spans="1:46" x14ac:dyDescent="0.2">
      <c r="A185" s="31" t="s">
        <v>25</v>
      </c>
      <c r="B185" s="34"/>
      <c r="C185" s="33" t="s">
        <v>41</v>
      </c>
      <c r="D185" s="33" t="s">
        <v>207</v>
      </c>
      <c r="E185" s="33" t="s">
        <v>34</v>
      </c>
      <c r="F185" s="33" t="s">
        <v>28</v>
      </c>
      <c r="G185" s="33">
        <v>90045</v>
      </c>
      <c r="H185" s="36">
        <v>1300000</v>
      </c>
      <c r="I185" s="33">
        <v>4</v>
      </c>
      <c r="J185" s="33">
        <v>2</v>
      </c>
      <c r="K185" s="33" t="s">
        <v>69</v>
      </c>
      <c r="L185" s="33">
        <v>1363</v>
      </c>
      <c r="M185" s="33">
        <v>6084</v>
      </c>
      <c r="N185" s="33">
        <v>1944</v>
      </c>
      <c r="O185" s="33">
        <v>3</v>
      </c>
      <c r="P185" s="33">
        <v>954</v>
      </c>
      <c r="Q185" s="33"/>
      <c r="R185" s="33" t="s">
        <v>29</v>
      </c>
      <c r="S185" s="35"/>
      <c r="T185" s="35"/>
      <c r="U185" s="34"/>
      <c r="V185" s="34"/>
      <c r="W185" s="34"/>
      <c r="X185" s="34"/>
      <c r="Y185" s="34"/>
      <c r="Z185" s="33">
        <v>33.964416399999998</v>
      </c>
      <c r="AA185" s="33">
        <v>-118.4022865</v>
      </c>
      <c r="AD185" s="30">
        <f t="shared" si="2"/>
        <v>5</v>
      </c>
      <c r="AE185" s="30" t="str" cm="1">
        <f t="array" aca="1" ref="AE185" ca="1">CELL("type",H185)</f>
        <v>v</v>
      </c>
      <c r="AJ185" s="30" t="str" cm="1">
        <f t="array" aca="1" ref="AJ185" ca="1">CELL("type",K185)</f>
        <v>l</v>
      </c>
      <c r="AK185" s="30" t="str" cm="1">
        <f t="array" aca="1" ref="AK185" ca="1">CELL("type",L185)</f>
        <v>v</v>
      </c>
      <c r="AL185" s="30" t="str" cm="1">
        <f t="array" aca="1" ref="AL185" ca="1">CELL("type",M185)</f>
        <v>v</v>
      </c>
      <c r="AM185" s="30" t="str" cm="1">
        <f t="array" aca="1" ref="AM185" ca="1">CELL("type",M185)</f>
        <v>v</v>
      </c>
      <c r="AN185" s="30" t="str" cm="1">
        <f t="array" aca="1" ref="AN185" ca="1">CELL("type",N185)</f>
        <v>v</v>
      </c>
      <c r="AO185" s="30" t="str" cm="1">
        <f t="array" aca="1" ref="AO185" ca="1">CELL("type",O185)</f>
        <v>v</v>
      </c>
      <c r="AP185" s="30" t="str" cm="1">
        <f t="array" aca="1" ref="AP185" ca="1">CELL("type",P185)</f>
        <v>v</v>
      </c>
      <c r="AQ185" s="30" t="str">
        <v>6516 W 82nd St</v>
      </c>
      <c r="AR185" s="30" t="str">
        <f>PROPER(Table2[[#This Row],[CITY]])</f>
        <v>Los Angeles</v>
      </c>
      <c r="AS185" s="46">
        <f>Table2[[#This Row],[PRICE]]/Table2[[#This Row],[SQUARE FEET]]</f>
        <v>953.77842993396916</v>
      </c>
      <c r="AT185" s="30" t="b">
        <f>IF(AS185=Table2[[#This Row],[$/SQUARE FEET]], TRUE, FALSE)</f>
        <v>0</v>
      </c>
    </row>
    <row r="186" spans="1:46" x14ac:dyDescent="0.2">
      <c r="A186" s="31" t="s">
        <v>25</v>
      </c>
      <c r="B186" s="34"/>
      <c r="C186" s="33" t="s">
        <v>41</v>
      </c>
      <c r="D186" s="33" t="s">
        <v>208</v>
      </c>
      <c r="E186" s="33" t="s">
        <v>34</v>
      </c>
      <c r="F186" s="33" t="s">
        <v>28</v>
      </c>
      <c r="G186" s="33">
        <v>90045</v>
      </c>
      <c r="H186" s="36">
        <v>1295000</v>
      </c>
      <c r="I186" s="33">
        <v>3</v>
      </c>
      <c r="J186" s="33">
        <v>1</v>
      </c>
      <c r="K186" s="33" t="s">
        <v>65</v>
      </c>
      <c r="L186" s="33">
        <v>1233</v>
      </c>
      <c r="M186" s="33">
        <v>5786</v>
      </c>
      <c r="N186" s="33">
        <v>1948</v>
      </c>
      <c r="O186" s="33">
        <v>3</v>
      </c>
      <c r="P186" s="33">
        <v>1050</v>
      </c>
      <c r="Q186" s="33">
        <v>2</v>
      </c>
      <c r="R186" s="33" t="s">
        <v>29</v>
      </c>
      <c r="S186" s="35"/>
      <c r="T186" s="35"/>
      <c r="U186" s="34"/>
      <c r="V186" s="34"/>
      <c r="W186" s="34"/>
      <c r="X186" s="34"/>
      <c r="Y186" s="34"/>
      <c r="Z186" s="33">
        <v>33.969429900000002</v>
      </c>
      <c r="AA186" s="33">
        <v>-118.4075777</v>
      </c>
      <c r="AD186" s="30">
        <f t="shared" si="2"/>
        <v>5</v>
      </c>
      <c r="AE186" s="30" t="str" cm="1">
        <f t="array" aca="1" ref="AE186" ca="1">CELL("type",H186)</f>
        <v>v</v>
      </c>
      <c r="AJ186" s="30" t="str" cm="1">
        <f t="array" aca="1" ref="AJ186" ca="1">CELL("type",K186)</f>
        <v>l</v>
      </c>
      <c r="AK186" s="30" t="str" cm="1">
        <f t="array" aca="1" ref="AK186" ca="1">CELL("type",L186)</f>
        <v>v</v>
      </c>
      <c r="AL186" s="30" t="str" cm="1">
        <f t="array" aca="1" ref="AL186" ca="1">CELL("type",M186)</f>
        <v>v</v>
      </c>
      <c r="AM186" s="30" t="str" cm="1">
        <f t="array" aca="1" ref="AM186" ca="1">CELL("type",M186)</f>
        <v>v</v>
      </c>
      <c r="AN186" s="30" t="str" cm="1">
        <f t="array" aca="1" ref="AN186" ca="1">CELL("type",N186)</f>
        <v>v</v>
      </c>
      <c r="AO186" s="30" t="str" cm="1">
        <f t="array" aca="1" ref="AO186" ca="1">CELL("type",O186)</f>
        <v>v</v>
      </c>
      <c r="AP186" s="30" t="str" cm="1">
        <f t="array" aca="1" ref="AP186" ca="1">CELL("type",P186)</f>
        <v>v</v>
      </c>
      <c r="AQ186" s="30" t="str">
        <v>7833 Denrock Ave</v>
      </c>
      <c r="AR186" s="30" t="str">
        <f>PROPER(Table2[[#This Row],[CITY]])</f>
        <v>Los Angeles</v>
      </c>
      <c r="AS186" s="46">
        <f>Table2[[#This Row],[PRICE]]/Table2[[#This Row],[SQUARE FEET]]</f>
        <v>1050.2838605028387</v>
      </c>
      <c r="AT186" s="30" t="b">
        <f>IF(AS186=Table2[[#This Row],[$/SQUARE FEET]], TRUE, FALSE)</f>
        <v>0</v>
      </c>
    </row>
    <row r="187" spans="1:46" x14ac:dyDescent="0.2">
      <c r="A187" s="31" t="s">
        <v>25</v>
      </c>
      <c r="B187" s="34"/>
      <c r="C187" s="33" t="s">
        <v>41</v>
      </c>
      <c r="D187" s="33" t="s">
        <v>209</v>
      </c>
      <c r="E187" s="33" t="s">
        <v>34</v>
      </c>
      <c r="F187" s="33" t="s">
        <v>28</v>
      </c>
      <c r="G187" s="33">
        <v>90045</v>
      </c>
      <c r="H187" s="36">
        <v>1575000</v>
      </c>
      <c r="I187" s="33">
        <v>3</v>
      </c>
      <c r="J187" s="33">
        <v>3</v>
      </c>
      <c r="K187" s="33" t="s">
        <v>65</v>
      </c>
      <c r="L187" s="33">
        <v>1910</v>
      </c>
      <c r="M187" s="33">
        <v>5502</v>
      </c>
      <c r="N187" s="33">
        <v>1950</v>
      </c>
      <c r="O187" s="33">
        <v>3</v>
      </c>
      <c r="P187" s="33">
        <v>825</v>
      </c>
      <c r="Q187" s="33"/>
      <c r="R187" s="33" t="s">
        <v>29</v>
      </c>
      <c r="S187" s="35"/>
      <c r="T187" s="35"/>
      <c r="U187" s="34"/>
      <c r="V187" s="34"/>
      <c r="W187" s="34"/>
      <c r="X187" s="34"/>
      <c r="Y187" s="34"/>
      <c r="Z187" s="33">
        <v>33.967658800000002</v>
      </c>
      <c r="AA187" s="33">
        <v>-118.374928</v>
      </c>
      <c r="AD187" s="30">
        <f t="shared" si="2"/>
        <v>5</v>
      </c>
      <c r="AE187" s="30" t="str" cm="1">
        <f t="array" aca="1" ref="AE187" ca="1">CELL("type",H187)</f>
        <v>v</v>
      </c>
      <c r="AJ187" s="30" t="str" cm="1">
        <f t="array" aca="1" ref="AJ187" ca="1">CELL("type",K187)</f>
        <v>l</v>
      </c>
      <c r="AK187" s="30" t="str" cm="1">
        <f t="array" aca="1" ref="AK187" ca="1">CELL("type",L187)</f>
        <v>v</v>
      </c>
      <c r="AL187" s="30" t="str" cm="1">
        <f t="array" aca="1" ref="AL187" ca="1">CELL("type",M187)</f>
        <v>v</v>
      </c>
      <c r="AM187" s="30" t="str" cm="1">
        <f t="array" aca="1" ref="AM187" ca="1">CELL("type",M187)</f>
        <v>v</v>
      </c>
      <c r="AN187" s="30" t="str" cm="1">
        <f t="array" aca="1" ref="AN187" ca="1">CELL("type",N187)</f>
        <v>v</v>
      </c>
      <c r="AO187" s="30" t="str" cm="1">
        <f t="array" aca="1" ref="AO187" ca="1">CELL("type",O187)</f>
        <v>v</v>
      </c>
      <c r="AP187" s="30" t="str" cm="1">
        <f t="array" aca="1" ref="AP187" ca="1">CELL("type",P187)</f>
        <v>v</v>
      </c>
      <c r="AQ187" s="30" t="str">
        <v>5407 W 77th St</v>
      </c>
      <c r="AR187" s="30" t="str">
        <f>PROPER(Table2[[#This Row],[CITY]])</f>
        <v>Los Angeles</v>
      </c>
      <c r="AS187" s="46">
        <f>Table2[[#This Row],[PRICE]]/Table2[[#This Row],[SQUARE FEET]]</f>
        <v>824.6073298429319</v>
      </c>
      <c r="AT187" s="30" t="b">
        <f>IF(AS187=Table2[[#This Row],[$/SQUARE FEET]], TRUE, FALSE)</f>
        <v>0</v>
      </c>
    </row>
    <row r="188" spans="1:46" x14ac:dyDescent="0.2">
      <c r="A188" s="31" t="s">
        <v>25</v>
      </c>
      <c r="B188" s="34"/>
      <c r="C188" s="33" t="s">
        <v>41</v>
      </c>
      <c r="D188" s="33" t="s">
        <v>210</v>
      </c>
      <c r="E188" s="33" t="s">
        <v>34</v>
      </c>
      <c r="F188" s="33" t="s">
        <v>28</v>
      </c>
      <c r="G188" s="33">
        <v>90045</v>
      </c>
      <c r="H188" s="36">
        <v>1899000</v>
      </c>
      <c r="I188" s="33">
        <v>4</v>
      </c>
      <c r="J188" s="33">
        <v>3</v>
      </c>
      <c r="K188" s="33" t="s">
        <v>65</v>
      </c>
      <c r="L188" s="33">
        <v>2548</v>
      </c>
      <c r="M188" s="33">
        <v>8044</v>
      </c>
      <c r="N188" s="33">
        <v>1950</v>
      </c>
      <c r="O188" s="33">
        <v>4</v>
      </c>
      <c r="P188" s="33">
        <v>745</v>
      </c>
      <c r="Q188" s="33">
        <v>2</v>
      </c>
      <c r="R188" s="33" t="s">
        <v>29</v>
      </c>
      <c r="S188" s="35"/>
      <c r="T188" s="35"/>
      <c r="U188" s="34"/>
      <c r="V188" s="34"/>
      <c r="W188" s="34"/>
      <c r="X188" s="34"/>
      <c r="Y188" s="34"/>
      <c r="Z188" s="33">
        <v>33.9703029</v>
      </c>
      <c r="AA188" s="33">
        <v>-118.4047174</v>
      </c>
      <c r="AD188" s="30">
        <f t="shared" si="2"/>
        <v>5</v>
      </c>
      <c r="AE188" s="30" t="str" cm="1">
        <f t="array" aca="1" ref="AE188" ca="1">CELL("type",H188)</f>
        <v>v</v>
      </c>
      <c r="AJ188" s="30" t="str" cm="1">
        <f t="array" aca="1" ref="AJ188" ca="1">CELL("type",K188)</f>
        <v>l</v>
      </c>
      <c r="AK188" s="30" t="str" cm="1">
        <f t="array" aca="1" ref="AK188" ca="1">CELL("type",L188)</f>
        <v>v</v>
      </c>
      <c r="AL188" s="30" t="str" cm="1">
        <f t="array" aca="1" ref="AL188" ca="1">CELL("type",M188)</f>
        <v>v</v>
      </c>
      <c r="AM188" s="30" t="str" cm="1">
        <f t="array" aca="1" ref="AM188" ca="1">CELL("type",M188)</f>
        <v>v</v>
      </c>
      <c r="AN188" s="30" t="str" cm="1">
        <f t="array" aca="1" ref="AN188" ca="1">CELL("type",N188)</f>
        <v>v</v>
      </c>
      <c r="AO188" s="30" t="str" cm="1">
        <f t="array" aca="1" ref="AO188" ca="1">CELL("type",O188)</f>
        <v>v</v>
      </c>
      <c r="AP188" s="30" t="str" cm="1">
        <f t="array" aca="1" ref="AP188" ca="1">CELL("type",P188)</f>
        <v>v</v>
      </c>
      <c r="AQ188" s="30" t="str">
        <v>7831 Beland Ave</v>
      </c>
      <c r="AR188" s="30" t="str">
        <f>PROPER(Table2[[#This Row],[CITY]])</f>
        <v>Los Angeles</v>
      </c>
      <c r="AS188" s="46">
        <f>Table2[[#This Row],[PRICE]]/Table2[[#This Row],[SQUARE FEET]]</f>
        <v>745.29042386185245</v>
      </c>
      <c r="AT188" s="30" t="b">
        <f>IF(AS188=Table2[[#This Row],[$/SQUARE FEET]], TRUE, FALSE)</f>
        <v>0</v>
      </c>
    </row>
    <row r="189" spans="1:46" x14ac:dyDescent="0.2">
      <c r="A189" s="31" t="s">
        <v>25</v>
      </c>
      <c r="B189" s="34"/>
      <c r="C189" s="33" t="s">
        <v>41</v>
      </c>
      <c r="D189" s="33" t="s">
        <v>211</v>
      </c>
      <c r="E189" s="33" t="s">
        <v>34</v>
      </c>
      <c r="F189" s="33" t="s">
        <v>28</v>
      </c>
      <c r="G189" s="33">
        <v>90045</v>
      </c>
      <c r="H189" s="36">
        <v>3695000</v>
      </c>
      <c r="I189" s="33">
        <v>6</v>
      </c>
      <c r="J189" s="33">
        <v>5.5</v>
      </c>
      <c r="K189" s="33" t="s">
        <v>69</v>
      </c>
      <c r="L189" s="33">
        <v>3934</v>
      </c>
      <c r="M189" s="33">
        <v>6116</v>
      </c>
      <c r="N189" s="33">
        <v>1947</v>
      </c>
      <c r="O189" s="33">
        <v>4</v>
      </c>
      <c r="P189" s="33">
        <v>939</v>
      </c>
      <c r="Q189" s="33">
        <v>2</v>
      </c>
      <c r="R189" s="33" t="s">
        <v>29</v>
      </c>
      <c r="S189" s="35"/>
      <c r="T189" s="35"/>
      <c r="U189" s="34"/>
      <c r="V189" s="34"/>
      <c r="W189" s="34"/>
      <c r="X189" s="34"/>
      <c r="Y189" s="34"/>
      <c r="Z189" s="33">
        <v>33.967745999999998</v>
      </c>
      <c r="AA189" s="33">
        <v>-118.4096716</v>
      </c>
      <c r="AD189" s="30">
        <f t="shared" si="2"/>
        <v>5</v>
      </c>
      <c r="AE189" s="30" t="str" cm="1">
        <f t="array" aca="1" ref="AE189" ca="1">CELL("type",H189)</f>
        <v>v</v>
      </c>
      <c r="AJ189" s="30" t="str" cm="1">
        <f t="array" aca="1" ref="AJ189" ca="1">CELL("type",K189)</f>
        <v>l</v>
      </c>
      <c r="AK189" s="30" t="str" cm="1">
        <f t="array" aca="1" ref="AK189" ca="1">CELL("type",L189)</f>
        <v>v</v>
      </c>
      <c r="AL189" s="30" t="str" cm="1">
        <f t="array" aca="1" ref="AL189" ca="1">CELL("type",M189)</f>
        <v>v</v>
      </c>
      <c r="AM189" s="30" t="str" cm="1">
        <f t="array" aca="1" ref="AM189" ca="1">CELL("type",M189)</f>
        <v>v</v>
      </c>
      <c r="AN189" s="30" t="str" cm="1">
        <f t="array" aca="1" ref="AN189" ca="1">CELL("type",N189)</f>
        <v>v</v>
      </c>
      <c r="AO189" s="30" t="str" cm="1">
        <f t="array" aca="1" ref="AO189" ca="1">CELL("type",O189)</f>
        <v>v</v>
      </c>
      <c r="AP189" s="30" t="str" cm="1">
        <f t="array" aca="1" ref="AP189" ca="1">CELL("type",P189)</f>
        <v>v</v>
      </c>
      <c r="AQ189" s="30" t="str">
        <v>7927 Westlawn Ave</v>
      </c>
      <c r="AR189" s="30" t="str">
        <f>PROPER(Table2[[#This Row],[CITY]])</f>
        <v>Los Angeles</v>
      </c>
      <c r="AS189" s="46">
        <f>Table2[[#This Row],[PRICE]]/Table2[[#This Row],[SQUARE FEET]]</f>
        <v>939.24758515505846</v>
      </c>
      <c r="AT189" s="30" t="b">
        <f>IF(AS189=Table2[[#This Row],[$/SQUARE FEET]], TRUE, FALSE)</f>
        <v>0</v>
      </c>
    </row>
    <row r="190" spans="1:46" x14ac:dyDescent="0.2">
      <c r="A190" s="31" t="s">
        <v>25</v>
      </c>
      <c r="B190" s="34"/>
      <c r="C190" s="33" t="s">
        <v>41</v>
      </c>
      <c r="D190" s="33" t="s">
        <v>212</v>
      </c>
      <c r="E190" s="33" t="s">
        <v>34</v>
      </c>
      <c r="F190" s="33" t="s">
        <v>28</v>
      </c>
      <c r="G190" s="33">
        <v>90045</v>
      </c>
      <c r="H190" s="36">
        <v>1899000</v>
      </c>
      <c r="I190" s="33">
        <v>6</v>
      </c>
      <c r="J190" s="33">
        <v>3</v>
      </c>
      <c r="K190" s="33" t="s">
        <v>65</v>
      </c>
      <c r="L190" s="33">
        <v>3175</v>
      </c>
      <c r="M190" s="33">
        <v>5879</v>
      </c>
      <c r="N190" s="33">
        <v>1947</v>
      </c>
      <c r="O190" s="33">
        <v>6</v>
      </c>
      <c r="P190" s="33">
        <v>598</v>
      </c>
      <c r="Q190" s="33"/>
      <c r="R190" s="33" t="s">
        <v>29</v>
      </c>
      <c r="S190" s="35"/>
      <c r="T190" s="35"/>
      <c r="U190" s="34"/>
      <c r="V190" s="34"/>
      <c r="W190" s="34"/>
      <c r="X190" s="34"/>
      <c r="Y190" s="34"/>
      <c r="Z190" s="33">
        <v>33.971987599999999</v>
      </c>
      <c r="AA190" s="33">
        <v>-118.3928276</v>
      </c>
      <c r="AD190" s="30">
        <f t="shared" si="2"/>
        <v>5</v>
      </c>
      <c r="AE190" s="30" t="str" cm="1">
        <f t="array" aca="1" ref="AE190" ca="1">CELL("type",H190)</f>
        <v>v</v>
      </c>
      <c r="AJ190" s="30" t="str" cm="1">
        <f t="array" aca="1" ref="AJ190" ca="1">CELL("type",K190)</f>
        <v>l</v>
      </c>
      <c r="AK190" s="30" t="str" cm="1">
        <f t="array" aca="1" ref="AK190" ca="1">CELL("type",L190)</f>
        <v>v</v>
      </c>
      <c r="AL190" s="30" t="str" cm="1">
        <f t="array" aca="1" ref="AL190" ca="1">CELL("type",M190)</f>
        <v>v</v>
      </c>
      <c r="AM190" s="30" t="str" cm="1">
        <f t="array" aca="1" ref="AM190" ca="1">CELL("type",M190)</f>
        <v>v</v>
      </c>
      <c r="AN190" s="30" t="str" cm="1">
        <f t="array" aca="1" ref="AN190" ca="1">CELL("type",N190)</f>
        <v>v</v>
      </c>
      <c r="AO190" s="30" t="str" cm="1">
        <f t="array" aca="1" ref="AO190" ca="1">CELL("type",O190)</f>
        <v>v</v>
      </c>
      <c r="AP190" s="30" t="str" cm="1">
        <f t="array" aca="1" ref="AP190" ca="1">CELL("type",P190)</f>
        <v>v</v>
      </c>
      <c r="AQ190" s="30" t="str">
        <v>6124 W 75th Pl</v>
      </c>
      <c r="AR190" s="30" t="str">
        <f>PROPER(Table2[[#This Row],[CITY]])</f>
        <v>Los Angeles</v>
      </c>
      <c r="AS190" s="46">
        <f>Table2[[#This Row],[PRICE]]/Table2[[#This Row],[SQUARE FEET]]</f>
        <v>598.11023622047242</v>
      </c>
      <c r="AT190" s="30" t="b">
        <f>IF(AS190=Table2[[#This Row],[$/SQUARE FEET]], TRUE, FALSE)</f>
        <v>0</v>
      </c>
    </row>
    <row r="191" spans="1:46" x14ac:dyDescent="0.2">
      <c r="A191" s="31" t="s">
        <v>25</v>
      </c>
      <c r="B191" s="34"/>
      <c r="C191" s="33" t="s">
        <v>41</v>
      </c>
      <c r="D191" s="33" t="s">
        <v>213</v>
      </c>
      <c r="E191" s="33" t="s">
        <v>34</v>
      </c>
      <c r="F191" s="33" t="s">
        <v>28</v>
      </c>
      <c r="G191" s="33">
        <v>90045</v>
      </c>
      <c r="H191" s="36">
        <v>1399000</v>
      </c>
      <c r="I191" s="33">
        <v>3</v>
      </c>
      <c r="J191" s="33">
        <v>2</v>
      </c>
      <c r="K191" s="33" t="s">
        <v>65</v>
      </c>
      <c r="L191" s="33">
        <v>1665</v>
      </c>
      <c r="M191" s="33">
        <v>6037</v>
      </c>
      <c r="N191" s="33">
        <v>1947</v>
      </c>
      <c r="O191" s="33">
        <v>10</v>
      </c>
      <c r="P191" s="33">
        <v>840</v>
      </c>
      <c r="Q191" s="33"/>
      <c r="R191" s="33" t="s">
        <v>29</v>
      </c>
      <c r="S191" s="35"/>
      <c r="T191" s="35"/>
      <c r="U191" s="34"/>
      <c r="V191" s="34"/>
      <c r="W191" s="34"/>
      <c r="X191" s="34"/>
      <c r="Y191" s="34"/>
      <c r="Z191" s="33">
        <v>33.963882400000003</v>
      </c>
      <c r="AA191" s="33">
        <v>-118.38355540000001</v>
      </c>
      <c r="AD191" s="30">
        <f t="shared" si="2"/>
        <v>5</v>
      </c>
      <c r="AE191" s="30" t="str" cm="1">
        <f t="array" aca="1" ref="AE191" ca="1">CELL("type",H191)</f>
        <v>v</v>
      </c>
      <c r="AJ191" s="30" t="str" cm="1">
        <f t="array" aca="1" ref="AJ191" ca="1">CELL("type",K191)</f>
        <v>l</v>
      </c>
      <c r="AK191" s="30" t="str" cm="1">
        <f t="array" aca="1" ref="AK191" ca="1">CELL("type",L191)</f>
        <v>v</v>
      </c>
      <c r="AL191" s="30" t="str" cm="1">
        <f t="array" aca="1" ref="AL191" ca="1">CELL("type",M191)</f>
        <v>v</v>
      </c>
      <c r="AM191" s="30" t="str" cm="1">
        <f t="array" aca="1" ref="AM191" ca="1">CELL("type",M191)</f>
        <v>v</v>
      </c>
      <c r="AN191" s="30" t="str" cm="1">
        <f t="array" aca="1" ref="AN191" ca="1">CELL("type",N191)</f>
        <v>v</v>
      </c>
      <c r="AO191" s="30" t="str" cm="1">
        <f t="array" aca="1" ref="AO191" ca="1">CELL("type",O191)</f>
        <v>v</v>
      </c>
      <c r="AP191" s="30" t="str" cm="1">
        <f t="array" aca="1" ref="AP191" ca="1">CELL("type",P191)</f>
        <v>v</v>
      </c>
      <c r="AQ191" s="30" t="str">
        <v>8218 Belford Ave</v>
      </c>
      <c r="AR191" s="30" t="str">
        <f>PROPER(Table2[[#This Row],[CITY]])</f>
        <v>Los Angeles</v>
      </c>
      <c r="AS191" s="46">
        <f>Table2[[#This Row],[PRICE]]/Table2[[#This Row],[SQUARE FEET]]</f>
        <v>840.24024024024027</v>
      </c>
      <c r="AT191" s="30" t="b">
        <f>IF(AS191=Table2[[#This Row],[$/SQUARE FEET]], TRUE, FALSE)</f>
        <v>0</v>
      </c>
    </row>
    <row r="192" spans="1:46" x14ac:dyDescent="0.2">
      <c r="A192" s="31" t="s">
        <v>25</v>
      </c>
      <c r="B192" s="34"/>
      <c r="C192" s="33" t="s">
        <v>41</v>
      </c>
      <c r="D192" s="33" t="s">
        <v>214</v>
      </c>
      <c r="E192" s="33" t="s">
        <v>34</v>
      </c>
      <c r="F192" s="33" t="s">
        <v>28</v>
      </c>
      <c r="G192" s="33">
        <v>90045</v>
      </c>
      <c r="H192" s="36">
        <v>3395000</v>
      </c>
      <c r="I192" s="33">
        <v>5</v>
      </c>
      <c r="J192" s="33">
        <v>4</v>
      </c>
      <c r="K192" s="33" t="s">
        <v>65</v>
      </c>
      <c r="L192" s="33">
        <v>4631</v>
      </c>
      <c r="M192" s="33">
        <v>5802</v>
      </c>
      <c r="N192" s="33">
        <v>2006</v>
      </c>
      <c r="O192" s="33">
        <v>10</v>
      </c>
      <c r="P192" s="33">
        <v>733</v>
      </c>
      <c r="Q192" s="33">
        <v>360</v>
      </c>
      <c r="R192" s="33" t="s">
        <v>29</v>
      </c>
      <c r="S192" s="35"/>
      <c r="T192" s="35"/>
      <c r="U192" s="34"/>
      <c r="V192" s="34"/>
      <c r="W192" s="34"/>
      <c r="X192" s="34"/>
      <c r="Y192" s="34"/>
      <c r="Z192" s="33">
        <v>33.964980699999998</v>
      </c>
      <c r="AA192" s="33">
        <v>-118.4299833</v>
      </c>
      <c r="AD192" s="30">
        <f t="shared" si="2"/>
        <v>5</v>
      </c>
      <c r="AE192" s="30" t="str" cm="1">
        <f t="array" aca="1" ref="AE192" ca="1">CELL("type",H192)</f>
        <v>v</v>
      </c>
      <c r="AJ192" s="30" t="str" cm="1">
        <f t="array" aca="1" ref="AJ192" ca="1">CELL("type",K192)</f>
        <v>l</v>
      </c>
      <c r="AK192" s="30" t="str" cm="1">
        <f t="array" aca="1" ref="AK192" ca="1">CELL("type",L192)</f>
        <v>v</v>
      </c>
      <c r="AL192" s="30" t="str" cm="1">
        <f t="array" aca="1" ref="AL192" ca="1">CELL("type",M192)</f>
        <v>v</v>
      </c>
      <c r="AM192" s="30" t="str" cm="1">
        <f t="array" aca="1" ref="AM192" ca="1">CELL("type",M192)</f>
        <v>v</v>
      </c>
      <c r="AN192" s="30" t="str" cm="1">
        <f t="array" aca="1" ref="AN192" ca="1">CELL("type",N192)</f>
        <v>v</v>
      </c>
      <c r="AO192" s="30" t="str" cm="1">
        <f t="array" aca="1" ref="AO192" ca="1">CELL("type",O192)</f>
        <v>v</v>
      </c>
      <c r="AP192" s="30" t="str" cm="1">
        <f t="array" aca="1" ref="AP192" ca="1">CELL("type",P192)</f>
        <v>v</v>
      </c>
      <c r="AQ192" s="30" t="str">
        <v>7551 Shore Cliff Dr</v>
      </c>
      <c r="AR192" s="30" t="str">
        <f>PROPER(Table2[[#This Row],[CITY]])</f>
        <v>Los Angeles</v>
      </c>
      <c r="AS192" s="46">
        <f>Table2[[#This Row],[PRICE]]/Table2[[#This Row],[SQUARE FEET]]</f>
        <v>733.10300151155263</v>
      </c>
      <c r="AT192" s="30" t="b">
        <f>IF(AS192=Table2[[#This Row],[$/SQUARE FEET]], TRUE, FALSE)</f>
        <v>0</v>
      </c>
    </row>
    <row r="193" spans="1:46" x14ac:dyDescent="0.2">
      <c r="A193" s="31" t="s">
        <v>25</v>
      </c>
      <c r="B193" s="34"/>
      <c r="C193" s="33" t="s">
        <v>41</v>
      </c>
      <c r="D193" s="33" t="s">
        <v>215</v>
      </c>
      <c r="E193" s="33" t="s">
        <v>34</v>
      </c>
      <c r="F193" s="33" t="s">
        <v>28</v>
      </c>
      <c r="G193" s="33">
        <v>90045</v>
      </c>
      <c r="H193" s="36">
        <v>1429000</v>
      </c>
      <c r="I193" s="33">
        <v>4</v>
      </c>
      <c r="J193" s="33">
        <v>3</v>
      </c>
      <c r="K193" s="33" t="s">
        <v>69</v>
      </c>
      <c r="L193" s="33">
        <v>2205</v>
      </c>
      <c r="M193" s="33">
        <v>7372</v>
      </c>
      <c r="N193" s="33">
        <v>1956</v>
      </c>
      <c r="O193" s="33">
        <v>10</v>
      </c>
      <c r="P193" s="33">
        <v>648</v>
      </c>
      <c r="Q193" s="33"/>
      <c r="R193" s="33" t="s">
        <v>216</v>
      </c>
      <c r="S193" s="35"/>
      <c r="T193" s="35"/>
      <c r="U193" s="34"/>
      <c r="V193" s="34"/>
      <c r="W193" s="34"/>
      <c r="X193" s="34"/>
      <c r="Y193" s="34"/>
      <c r="Z193" s="33">
        <v>33.954728799999998</v>
      </c>
      <c r="AA193" s="33">
        <v>-118.4275141</v>
      </c>
      <c r="AD193" s="30">
        <f t="shared" si="2"/>
        <v>5</v>
      </c>
      <c r="AE193" s="30" t="str" cm="1">
        <f t="array" aca="1" ref="AE193" ca="1">CELL("type",H193)</f>
        <v>v</v>
      </c>
      <c r="AJ193" s="30" t="str" cm="1">
        <f t="array" aca="1" ref="AJ193" ca="1">CELL("type",K193)</f>
        <v>l</v>
      </c>
      <c r="AK193" s="30" t="str" cm="1">
        <f t="array" aca="1" ref="AK193" ca="1">CELL("type",L193)</f>
        <v>v</v>
      </c>
      <c r="AL193" s="30" t="str" cm="1">
        <f t="array" aca="1" ref="AL193" ca="1">CELL("type",M193)</f>
        <v>v</v>
      </c>
      <c r="AM193" s="30" t="str" cm="1">
        <f t="array" aca="1" ref="AM193" ca="1">CELL("type",M193)</f>
        <v>v</v>
      </c>
      <c r="AN193" s="30" t="str" cm="1">
        <f t="array" aca="1" ref="AN193" ca="1">CELL("type",N193)</f>
        <v>v</v>
      </c>
      <c r="AO193" s="30" t="str" cm="1">
        <f t="array" aca="1" ref="AO193" ca="1">CELL("type",O193)</f>
        <v>v</v>
      </c>
      <c r="AP193" s="30" t="str" cm="1">
        <f t="array" aca="1" ref="AP193" ca="1">CELL("type",P193)</f>
        <v>v</v>
      </c>
      <c r="AQ193" s="30" t="str">
        <v>7514 W 91st St</v>
      </c>
      <c r="AR193" s="30" t="str">
        <f>PROPER(Table2[[#This Row],[CITY]])</f>
        <v>Los Angeles</v>
      </c>
      <c r="AS193" s="46">
        <f>Table2[[#This Row],[PRICE]]/Table2[[#This Row],[SQUARE FEET]]</f>
        <v>648.07256235827663</v>
      </c>
      <c r="AT193" s="30" t="b">
        <f>IF(AS193=Table2[[#This Row],[$/SQUARE FEET]], TRUE, FALSE)</f>
        <v>0</v>
      </c>
    </row>
    <row r="194" spans="1:46" x14ac:dyDescent="0.2">
      <c r="A194" s="31" t="s">
        <v>25</v>
      </c>
      <c r="B194" s="34"/>
      <c r="C194" s="33" t="s">
        <v>41</v>
      </c>
      <c r="D194" s="33" t="s">
        <v>217</v>
      </c>
      <c r="E194" s="33" t="s">
        <v>34</v>
      </c>
      <c r="F194" s="33" t="s">
        <v>28</v>
      </c>
      <c r="G194" s="33">
        <v>90045</v>
      </c>
      <c r="H194" s="36">
        <v>3995000</v>
      </c>
      <c r="I194" s="33">
        <v>5</v>
      </c>
      <c r="J194" s="33">
        <v>4</v>
      </c>
      <c r="K194" s="33" t="s">
        <v>65</v>
      </c>
      <c r="L194" s="33">
        <v>4505</v>
      </c>
      <c r="M194" s="33">
        <v>6149</v>
      </c>
      <c r="N194" s="33">
        <v>2006</v>
      </c>
      <c r="O194" s="33">
        <v>11</v>
      </c>
      <c r="P194" s="33">
        <v>887</v>
      </c>
      <c r="Q194" s="33">
        <v>360</v>
      </c>
      <c r="R194" s="33" t="s">
        <v>29</v>
      </c>
      <c r="S194" s="35"/>
      <c r="T194" s="35"/>
      <c r="U194" s="34"/>
      <c r="V194" s="34"/>
      <c r="W194" s="34"/>
      <c r="X194" s="34"/>
      <c r="Y194" s="34"/>
      <c r="Z194" s="33">
        <v>33.9645625</v>
      </c>
      <c r="AA194" s="33">
        <v>-118.4267938</v>
      </c>
      <c r="AD194" s="30">
        <f t="shared" ref="AD194:AD239" si="3">LEN(G194)</f>
        <v>5</v>
      </c>
      <c r="AE194" s="30" t="str" cm="1">
        <f t="array" aca="1" ref="AE194" ca="1">CELL("type",H194)</f>
        <v>v</v>
      </c>
      <c r="AJ194" s="30" t="str" cm="1">
        <f t="array" aca="1" ref="AJ194" ca="1">CELL("type",K194)</f>
        <v>l</v>
      </c>
      <c r="AK194" s="30" t="str" cm="1">
        <f t="array" aca="1" ref="AK194" ca="1">CELL("type",L194)</f>
        <v>v</v>
      </c>
      <c r="AL194" s="30" t="str" cm="1">
        <f t="array" aca="1" ref="AL194" ca="1">CELL("type",M194)</f>
        <v>v</v>
      </c>
      <c r="AM194" s="30" t="str" cm="1">
        <f t="array" aca="1" ref="AM194" ca="1">CELL("type",M194)</f>
        <v>v</v>
      </c>
      <c r="AN194" s="30" t="str" cm="1">
        <f t="array" aca="1" ref="AN194" ca="1">CELL("type",N194)</f>
        <v>v</v>
      </c>
      <c r="AO194" s="30" t="str" cm="1">
        <f t="array" aca="1" ref="AO194" ca="1">CELL("type",O194)</f>
        <v>v</v>
      </c>
      <c r="AP194" s="30" t="str" cm="1">
        <f t="array" aca="1" ref="AP194" ca="1">CELL("type",P194)</f>
        <v>v</v>
      </c>
      <c r="AQ194" s="30" t="str">
        <v>7413 Coastal View Dr</v>
      </c>
      <c r="AR194" s="30" t="str">
        <f>PROPER(Table2[[#This Row],[CITY]])</f>
        <v>Los Angeles</v>
      </c>
      <c r="AS194" s="46">
        <f>Table2[[#This Row],[PRICE]]/Table2[[#This Row],[SQUARE FEET]]</f>
        <v>886.79245283018872</v>
      </c>
      <c r="AT194" s="30" t="b">
        <f>IF(AS194=Table2[[#This Row],[$/SQUARE FEET]], TRUE, FALSE)</f>
        <v>0</v>
      </c>
    </row>
    <row r="195" spans="1:46" x14ac:dyDescent="0.2">
      <c r="A195" s="31" t="s">
        <v>25</v>
      </c>
      <c r="B195" s="34"/>
      <c r="C195" s="33" t="s">
        <v>41</v>
      </c>
      <c r="D195" s="33" t="s">
        <v>218</v>
      </c>
      <c r="E195" s="33" t="s">
        <v>34</v>
      </c>
      <c r="F195" s="33" t="s">
        <v>28</v>
      </c>
      <c r="G195" s="33">
        <v>90045</v>
      </c>
      <c r="H195" s="36">
        <v>3495000</v>
      </c>
      <c r="I195" s="33">
        <v>5</v>
      </c>
      <c r="J195" s="33">
        <v>5</v>
      </c>
      <c r="K195" s="33" t="s">
        <v>65</v>
      </c>
      <c r="L195" s="33">
        <v>4207</v>
      </c>
      <c r="M195" s="33">
        <v>8142</v>
      </c>
      <c r="N195" s="33">
        <v>2006</v>
      </c>
      <c r="O195" s="33">
        <v>12</v>
      </c>
      <c r="P195" s="33">
        <v>831</v>
      </c>
      <c r="Q195" s="33">
        <v>360</v>
      </c>
      <c r="R195" s="33" t="s">
        <v>216</v>
      </c>
      <c r="S195" s="35"/>
      <c r="T195" s="35"/>
      <c r="U195" s="34"/>
      <c r="V195" s="34"/>
      <c r="W195" s="34"/>
      <c r="X195" s="34"/>
      <c r="Y195" s="34"/>
      <c r="Z195" s="33">
        <v>33.964004099999997</v>
      </c>
      <c r="AA195" s="33">
        <v>-118.4282551</v>
      </c>
      <c r="AD195" s="30">
        <f t="shared" si="3"/>
        <v>5</v>
      </c>
      <c r="AE195" s="30" t="str" cm="1">
        <f t="array" aca="1" ref="AE195" ca="1">CELL("type",H195)</f>
        <v>v</v>
      </c>
      <c r="AJ195" s="30" t="str" cm="1">
        <f t="array" aca="1" ref="AJ195" ca="1">CELL("type",K195)</f>
        <v>l</v>
      </c>
      <c r="AK195" s="30" t="str" cm="1">
        <f t="array" aca="1" ref="AK195" ca="1">CELL("type",L195)</f>
        <v>v</v>
      </c>
      <c r="AL195" s="30" t="str" cm="1">
        <f t="array" aca="1" ref="AL195" ca="1">CELL("type",M195)</f>
        <v>v</v>
      </c>
      <c r="AM195" s="30" t="str" cm="1">
        <f t="array" aca="1" ref="AM195" ca="1">CELL("type",M195)</f>
        <v>v</v>
      </c>
      <c r="AN195" s="30" t="str" cm="1">
        <f t="array" aca="1" ref="AN195" ca="1">CELL("type",N195)</f>
        <v>v</v>
      </c>
      <c r="AO195" s="30" t="str" cm="1">
        <f t="array" aca="1" ref="AO195" ca="1">CELL("type",O195)</f>
        <v>v</v>
      </c>
      <c r="AP195" s="30" t="str" cm="1">
        <f t="array" aca="1" ref="AP195" ca="1">CELL("type",P195)</f>
        <v>v</v>
      </c>
      <c r="AQ195" s="30" t="str">
        <v>7485 W 80th St</v>
      </c>
      <c r="AR195" s="30" t="str">
        <f>PROPER(Table2[[#This Row],[CITY]])</f>
        <v>Los Angeles</v>
      </c>
      <c r="AS195" s="46">
        <f>Table2[[#This Row],[PRICE]]/Table2[[#This Row],[SQUARE FEET]]</f>
        <v>830.75826004278588</v>
      </c>
      <c r="AT195" s="30" t="b">
        <f>IF(AS195=Table2[[#This Row],[$/SQUARE FEET]], TRUE, FALSE)</f>
        <v>0</v>
      </c>
    </row>
    <row r="196" spans="1:46" x14ac:dyDescent="0.2">
      <c r="A196" s="31" t="s">
        <v>25</v>
      </c>
      <c r="B196" s="34"/>
      <c r="C196" s="33" t="s">
        <v>41</v>
      </c>
      <c r="D196" s="33" t="s">
        <v>219</v>
      </c>
      <c r="E196" s="33" t="s">
        <v>34</v>
      </c>
      <c r="F196" s="33" t="s">
        <v>28</v>
      </c>
      <c r="G196" s="33">
        <v>90045</v>
      </c>
      <c r="H196" s="36">
        <v>1599000</v>
      </c>
      <c r="I196" s="33">
        <v>4</v>
      </c>
      <c r="J196" s="33">
        <v>2</v>
      </c>
      <c r="K196" s="33" t="s">
        <v>69</v>
      </c>
      <c r="L196" s="33">
        <v>1696</v>
      </c>
      <c r="M196" s="33">
        <v>6007</v>
      </c>
      <c r="N196" s="33">
        <v>1941</v>
      </c>
      <c r="O196" s="33">
        <v>12</v>
      </c>
      <c r="P196" s="33">
        <v>943</v>
      </c>
      <c r="Q196" s="33"/>
      <c r="R196" s="33" t="s">
        <v>29</v>
      </c>
      <c r="S196" s="35"/>
      <c r="T196" s="35"/>
      <c r="U196" s="34"/>
      <c r="V196" s="34"/>
      <c r="W196" s="34"/>
      <c r="X196" s="34"/>
      <c r="Y196" s="34"/>
      <c r="Z196" s="33">
        <v>33.964900100000001</v>
      </c>
      <c r="AA196" s="33">
        <v>-118.39417520000001</v>
      </c>
      <c r="AD196" s="30">
        <f t="shared" si="3"/>
        <v>5</v>
      </c>
      <c r="AE196" s="30" t="str" cm="1">
        <f t="array" aca="1" ref="AE196" ca="1">CELL("type",H196)</f>
        <v>v</v>
      </c>
      <c r="AJ196" s="30" t="str" cm="1">
        <f t="array" aca="1" ref="AJ196" ca="1">CELL("type",K196)</f>
        <v>l</v>
      </c>
      <c r="AK196" s="30" t="str" cm="1">
        <f t="array" aca="1" ref="AK196" ca="1">CELL("type",L196)</f>
        <v>v</v>
      </c>
      <c r="AL196" s="30" t="str" cm="1">
        <f t="array" aca="1" ref="AL196" ca="1">CELL("type",M196)</f>
        <v>v</v>
      </c>
      <c r="AM196" s="30" t="str" cm="1">
        <f t="array" aca="1" ref="AM196" ca="1">CELL("type",M196)</f>
        <v>v</v>
      </c>
      <c r="AN196" s="30" t="str" cm="1">
        <f t="array" aca="1" ref="AN196" ca="1">CELL("type",N196)</f>
        <v>v</v>
      </c>
      <c r="AO196" s="30" t="str" cm="1">
        <f t="array" aca="1" ref="AO196" ca="1">CELL("type",O196)</f>
        <v>v</v>
      </c>
      <c r="AP196" s="30" t="str" cm="1">
        <f t="array" aca="1" ref="AP196" ca="1">CELL("type",P196)</f>
        <v>v</v>
      </c>
      <c r="AQ196" s="30" t="str">
        <v>8106 Vicksburg Ave</v>
      </c>
      <c r="AR196" s="30" t="str">
        <f>PROPER(Table2[[#This Row],[CITY]])</f>
        <v>Los Angeles</v>
      </c>
      <c r="AS196" s="46">
        <f>Table2[[#This Row],[PRICE]]/Table2[[#This Row],[SQUARE FEET]]</f>
        <v>942.80660377358492</v>
      </c>
      <c r="AT196" s="30" t="b">
        <f>IF(AS196=Table2[[#This Row],[$/SQUARE FEET]], TRUE, FALSE)</f>
        <v>0</v>
      </c>
    </row>
    <row r="197" spans="1:46" x14ac:dyDescent="0.2">
      <c r="A197" s="31" t="s">
        <v>25</v>
      </c>
      <c r="B197" s="34"/>
      <c r="C197" s="33" t="s">
        <v>41</v>
      </c>
      <c r="D197" s="33" t="s">
        <v>220</v>
      </c>
      <c r="E197" s="33" t="s">
        <v>34</v>
      </c>
      <c r="F197" s="33" t="s">
        <v>28</v>
      </c>
      <c r="G197" s="33">
        <v>90045</v>
      </c>
      <c r="H197" s="36">
        <v>1695000</v>
      </c>
      <c r="I197" s="33">
        <v>3</v>
      </c>
      <c r="J197" s="33">
        <v>2</v>
      </c>
      <c r="K197" s="33" t="s">
        <v>65</v>
      </c>
      <c r="L197" s="33">
        <v>1551</v>
      </c>
      <c r="M197" s="33">
        <v>12142</v>
      </c>
      <c r="N197" s="33">
        <v>1950</v>
      </c>
      <c r="O197" s="33">
        <v>14</v>
      </c>
      <c r="P197" s="33">
        <v>1093</v>
      </c>
      <c r="Q197" s="33"/>
      <c r="R197" s="33" t="s">
        <v>29</v>
      </c>
      <c r="S197" s="35"/>
      <c r="T197" s="35"/>
      <c r="U197" s="34"/>
      <c r="V197" s="34"/>
      <c r="W197" s="34"/>
      <c r="X197" s="34"/>
      <c r="Y197" s="34"/>
      <c r="Z197" s="33">
        <v>33.9730147</v>
      </c>
      <c r="AA197" s="33">
        <v>-118.3816885</v>
      </c>
      <c r="AD197" s="30">
        <f t="shared" si="3"/>
        <v>5</v>
      </c>
      <c r="AE197" s="30" t="str" cm="1">
        <f t="array" aca="1" ref="AE197" ca="1">CELL("type",H197)</f>
        <v>v</v>
      </c>
      <c r="AJ197" s="30" t="str" cm="1">
        <f t="array" aca="1" ref="AJ197" ca="1">CELL("type",K197)</f>
        <v>l</v>
      </c>
      <c r="AK197" s="30" t="str" cm="1">
        <f t="array" aca="1" ref="AK197" ca="1">CELL("type",L197)</f>
        <v>v</v>
      </c>
      <c r="AL197" s="30" t="str" cm="1">
        <f t="array" aca="1" ref="AL197" ca="1">CELL("type",M197)</f>
        <v>v</v>
      </c>
      <c r="AM197" s="30" t="str" cm="1">
        <f t="array" aca="1" ref="AM197" ca="1">CELL("type",M197)</f>
        <v>v</v>
      </c>
      <c r="AN197" s="30" t="str" cm="1">
        <f t="array" aca="1" ref="AN197" ca="1">CELL("type",N197)</f>
        <v>v</v>
      </c>
      <c r="AO197" s="30" t="str" cm="1">
        <f t="array" aca="1" ref="AO197" ca="1">CELL("type",O197)</f>
        <v>v</v>
      </c>
      <c r="AP197" s="30" t="str" cm="1">
        <f t="array" aca="1" ref="AP197" ca="1">CELL("type",P197)</f>
        <v>v</v>
      </c>
      <c r="AQ197" s="30" t="str">
        <v>5769 W 74th St</v>
      </c>
      <c r="AR197" s="30" t="str">
        <f>PROPER(Table2[[#This Row],[CITY]])</f>
        <v>Los Angeles</v>
      </c>
      <c r="AS197" s="46">
        <f>Table2[[#This Row],[PRICE]]/Table2[[#This Row],[SQUARE FEET]]</f>
        <v>1092.8433268858801</v>
      </c>
      <c r="AT197" s="30" t="b">
        <f>IF(AS197=Table2[[#This Row],[$/SQUARE FEET]], TRUE, FALSE)</f>
        <v>0</v>
      </c>
    </row>
    <row r="198" spans="1:46" x14ac:dyDescent="0.2">
      <c r="A198" s="31" t="s">
        <v>25</v>
      </c>
      <c r="B198" s="34"/>
      <c r="C198" s="33" t="s">
        <v>41</v>
      </c>
      <c r="D198" s="33" t="s">
        <v>221</v>
      </c>
      <c r="E198" s="33" t="s">
        <v>34</v>
      </c>
      <c r="F198" s="33" t="s">
        <v>28</v>
      </c>
      <c r="G198" s="33">
        <v>90045</v>
      </c>
      <c r="H198" s="36">
        <v>3895000</v>
      </c>
      <c r="I198" s="33">
        <v>4</v>
      </c>
      <c r="J198" s="33">
        <v>4</v>
      </c>
      <c r="K198" s="33" t="s">
        <v>65</v>
      </c>
      <c r="L198" s="33">
        <v>3460</v>
      </c>
      <c r="M198" s="33">
        <v>6344</v>
      </c>
      <c r="N198" s="33">
        <v>2001</v>
      </c>
      <c r="O198" s="33">
        <v>17</v>
      </c>
      <c r="P198" s="33">
        <v>1126</v>
      </c>
      <c r="Q198" s="33">
        <v>2</v>
      </c>
      <c r="R198" s="33" t="s">
        <v>216</v>
      </c>
      <c r="S198" s="35"/>
      <c r="T198" s="35"/>
      <c r="U198" s="34"/>
      <c r="V198" s="34"/>
      <c r="W198" s="34"/>
      <c r="X198" s="34"/>
      <c r="Y198" s="34"/>
      <c r="Z198" s="33">
        <v>33.976367400000001</v>
      </c>
      <c r="AA198" s="33">
        <v>-118.4030295</v>
      </c>
      <c r="AD198" s="30">
        <f t="shared" si="3"/>
        <v>5</v>
      </c>
      <c r="AE198" s="30" t="str" cm="1">
        <f t="array" aca="1" ref="AE198" ca="1">CELL("type",H198)</f>
        <v>v</v>
      </c>
      <c r="AJ198" s="30" t="str" cm="1">
        <f t="array" aca="1" ref="AJ198" ca="1">CELL("type",K198)</f>
        <v>l</v>
      </c>
      <c r="AK198" s="30" t="str" cm="1">
        <f t="array" aca="1" ref="AK198" ca="1">CELL("type",L198)</f>
        <v>v</v>
      </c>
      <c r="AL198" s="30" t="str" cm="1">
        <f t="array" aca="1" ref="AL198" ca="1">CELL("type",M198)</f>
        <v>v</v>
      </c>
      <c r="AM198" s="30" t="str" cm="1">
        <f t="array" aca="1" ref="AM198" ca="1">CELL("type",M198)</f>
        <v>v</v>
      </c>
      <c r="AN198" s="30" t="str" cm="1">
        <f t="array" aca="1" ref="AN198" ca="1">CELL("type",N198)</f>
        <v>v</v>
      </c>
      <c r="AO198" s="30" t="str" cm="1">
        <f t="array" aca="1" ref="AO198" ca="1">CELL("type",O198)</f>
        <v>v</v>
      </c>
      <c r="AP198" s="30" t="str" cm="1">
        <f t="array" aca="1" ref="AP198" ca="1">CELL("type",P198)</f>
        <v>v</v>
      </c>
      <c r="AQ198" s="30" t="str">
        <v>7427 Henefer Ave</v>
      </c>
      <c r="AR198" s="30" t="str">
        <f>PROPER(Table2[[#This Row],[CITY]])</f>
        <v>Los Angeles</v>
      </c>
      <c r="AS198" s="46">
        <f>Table2[[#This Row],[PRICE]]/Table2[[#This Row],[SQUARE FEET]]</f>
        <v>1125.7225433526012</v>
      </c>
      <c r="AT198" s="30" t="b">
        <f>IF(AS198=Table2[[#This Row],[$/SQUARE FEET]], TRUE, FALSE)</f>
        <v>0</v>
      </c>
    </row>
    <row r="199" spans="1:46" x14ac:dyDescent="0.2">
      <c r="A199" s="31" t="s">
        <v>25</v>
      </c>
      <c r="B199" s="34"/>
      <c r="C199" s="33" t="s">
        <v>41</v>
      </c>
      <c r="D199" s="33" t="s">
        <v>222</v>
      </c>
      <c r="E199" s="33" t="s">
        <v>34</v>
      </c>
      <c r="F199" s="33" t="s">
        <v>28</v>
      </c>
      <c r="G199" s="33">
        <v>90045</v>
      </c>
      <c r="H199" s="36">
        <v>1275000</v>
      </c>
      <c r="I199" s="33">
        <v>3</v>
      </c>
      <c r="J199" s="33">
        <v>2</v>
      </c>
      <c r="K199" s="33" t="s">
        <v>65</v>
      </c>
      <c r="L199" s="33">
        <v>1225</v>
      </c>
      <c r="M199" s="33">
        <v>5999</v>
      </c>
      <c r="N199" s="33">
        <v>1944</v>
      </c>
      <c r="O199" s="33">
        <v>17</v>
      </c>
      <c r="P199" s="33">
        <v>1041</v>
      </c>
      <c r="Q199" s="33"/>
      <c r="R199" s="33" t="s">
        <v>29</v>
      </c>
      <c r="S199" s="35"/>
      <c r="T199" s="35"/>
      <c r="U199" s="34"/>
      <c r="V199" s="34"/>
      <c r="W199" s="34"/>
      <c r="X199" s="34"/>
      <c r="Y199" s="34"/>
      <c r="Z199" s="33">
        <v>33.969131599999997</v>
      </c>
      <c r="AA199" s="33">
        <v>-118.3940657</v>
      </c>
      <c r="AD199" s="30">
        <f t="shared" si="3"/>
        <v>5</v>
      </c>
      <c r="AE199" s="30" t="str" cm="1">
        <f t="array" aca="1" ref="AE199" ca="1">CELL("type",H199)</f>
        <v>v</v>
      </c>
      <c r="AJ199" s="30" t="str" cm="1">
        <f t="array" aca="1" ref="AJ199" ca="1">CELL("type",K199)</f>
        <v>l</v>
      </c>
      <c r="AK199" s="30" t="str" cm="1">
        <f t="array" aca="1" ref="AK199" ca="1">CELL("type",L199)</f>
        <v>v</v>
      </c>
      <c r="AL199" s="30" t="str" cm="1">
        <f t="array" aca="1" ref="AL199" ca="1">CELL("type",M199)</f>
        <v>v</v>
      </c>
      <c r="AM199" s="30" t="str" cm="1">
        <f t="array" aca="1" ref="AM199" ca="1">CELL("type",M199)</f>
        <v>v</v>
      </c>
      <c r="AN199" s="30" t="str" cm="1">
        <f t="array" aca="1" ref="AN199" ca="1">CELL("type",N199)</f>
        <v>v</v>
      </c>
      <c r="AO199" s="30" t="str" cm="1">
        <f t="array" aca="1" ref="AO199" ca="1">CELL("type",O199)</f>
        <v>v</v>
      </c>
      <c r="AP199" s="30" t="str" cm="1">
        <f t="array" aca="1" ref="AP199" ca="1">CELL("type",P199)</f>
        <v>v</v>
      </c>
      <c r="AQ199" s="30" t="str">
        <v>7817 Vicksburg Ave</v>
      </c>
      <c r="AR199" s="30" t="str">
        <f>PROPER(Table2[[#This Row],[CITY]])</f>
        <v>Los Angeles</v>
      </c>
      <c r="AS199" s="46">
        <f>Table2[[#This Row],[PRICE]]/Table2[[#This Row],[SQUARE FEET]]</f>
        <v>1040.8163265306123</v>
      </c>
      <c r="AT199" s="30" t="b">
        <f>IF(AS199=Table2[[#This Row],[$/SQUARE FEET]], TRUE, FALSE)</f>
        <v>0</v>
      </c>
    </row>
    <row r="200" spans="1:46" x14ac:dyDescent="0.2">
      <c r="A200" s="31" t="s">
        <v>25</v>
      </c>
      <c r="B200" s="34"/>
      <c r="C200" s="33" t="s">
        <v>41</v>
      </c>
      <c r="D200" s="33" t="s">
        <v>223</v>
      </c>
      <c r="E200" s="33" t="s">
        <v>65</v>
      </c>
      <c r="F200" s="33" t="s">
        <v>28</v>
      </c>
      <c r="G200" s="33">
        <v>90045</v>
      </c>
      <c r="H200" s="36">
        <v>2350000</v>
      </c>
      <c r="I200" s="33">
        <v>4</v>
      </c>
      <c r="J200" s="33">
        <v>2</v>
      </c>
      <c r="K200" s="33" t="s">
        <v>65</v>
      </c>
      <c r="L200" s="33">
        <v>2171</v>
      </c>
      <c r="M200" s="33">
        <v>7244</v>
      </c>
      <c r="N200" s="33">
        <v>1951</v>
      </c>
      <c r="O200" s="33">
        <v>17</v>
      </c>
      <c r="P200" s="33">
        <v>1082</v>
      </c>
      <c r="Q200" s="33">
        <v>3</v>
      </c>
      <c r="R200" s="33" t="s">
        <v>29</v>
      </c>
      <c r="S200" s="35"/>
      <c r="T200" s="35"/>
      <c r="U200" s="34"/>
      <c r="V200" s="34"/>
      <c r="W200" s="34"/>
      <c r="X200" s="34"/>
      <c r="Y200" s="34"/>
      <c r="Z200" s="33">
        <v>33.968572500000001</v>
      </c>
      <c r="AA200" s="33">
        <v>-118.3991767</v>
      </c>
      <c r="AD200" s="30">
        <f t="shared" si="3"/>
        <v>5</v>
      </c>
      <c r="AE200" s="30" t="str" cm="1">
        <f t="array" aca="1" ref="AE200" ca="1">CELL("type",H200)</f>
        <v>v</v>
      </c>
      <c r="AJ200" s="30" t="str" cm="1">
        <f t="array" aca="1" ref="AJ200" ca="1">CELL("type",K200)</f>
        <v>l</v>
      </c>
      <c r="AK200" s="30" t="str" cm="1">
        <f t="array" aca="1" ref="AK200" ca="1">CELL("type",L200)</f>
        <v>v</v>
      </c>
      <c r="AL200" s="30" t="str" cm="1">
        <f t="array" aca="1" ref="AL200" ca="1">CELL("type",M200)</f>
        <v>v</v>
      </c>
      <c r="AM200" s="30" t="str" cm="1">
        <f t="array" aca="1" ref="AM200" ca="1">CELL("type",M200)</f>
        <v>v</v>
      </c>
      <c r="AN200" s="30" t="str" cm="1">
        <f t="array" aca="1" ref="AN200" ca="1">CELL("type",N200)</f>
        <v>v</v>
      </c>
      <c r="AO200" s="30" t="str" cm="1">
        <f t="array" aca="1" ref="AO200" ca="1">CELL("type",O200)</f>
        <v>v</v>
      </c>
      <c r="AP200" s="30" t="str" cm="1">
        <f t="array" aca="1" ref="AP200" ca="1">CELL("type",P200)</f>
        <v>v</v>
      </c>
      <c r="AQ200" s="30" t="str">
        <v>6372 W 80th St</v>
      </c>
      <c r="AR200" s="30" t="str">
        <f>PROPER(Table2[[#This Row],[CITY]])</f>
        <v>Westchester</v>
      </c>
      <c r="AS200" s="46">
        <f>Table2[[#This Row],[PRICE]]/Table2[[#This Row],[SQUARE FEET]]</f>
        <v>1082.4504836480885</v>
      </c>
      <c r="AT200" s="30" t="b">
        <f>IF(AS200=Table2[[#This Row],[$/SQUARE FEET]], TRUE, FALSE)</f>
        <v>0</v>
      </c>
    </row>
    <row r="201" spans="1:46" x14ac:dyDescent="0.2">
      <c r="A201" s="31" t="s">
        <v>25</v>
      </c>
      <c r="B201" s="34"/>
      <c r="C201" s="33" t="s">
        <v>41</v>
      </c>
      <c r="D201" s="33" t="s">
        <v>203</v>
      </c>
      <c r="E201" s="33" t="s">
        <v>51</v>
      </c>
      <c r="F201" s="33" t="s">
        <v>28</v>
      </c>
      <c r="G201" s="33">
        <v>90293</v>
      </c>
      <c r="H201" s="36">
        <v>3750000</v>
      </c>
      <c r="I201" s="33">
        <v>4</v>
      </c>
      <c r="J201" s="33">
        <v>4</v>
      </c>
      <c r="K201" s="33" t="s">
        <v>51</v>
      </c>
      <c r="L201" s="33">
        <v>5115</v>
      </c>
      <c r="M201" s="33">
        <v>5212</v>
      </c>
      <c r="N201" s="33">
        <v>2007</v>
      </c>
      <c r="O201" s="33">
        <v>17</v>
      </c>
      <c r="P201" s="33">
        <v>733</v>
      </c>
      <c r="Q201" s="33"/>
      <c r="R201" s="33" t="s">
        <v>29</v>
      </c>
      <c r="S201" s="35"/>
      <c r="T201" s="35"/>
      <c r="U201" s="34"/>
      <c r="V201" s="34"/>
      <c r="W201" s="34"/>
      <c r="X201" s="34"/>
      <c r="Y201" s="34"/>
      <c r="Z201" s="33">
        <v>33.9648562</v>
      </c>
      <c r="AA201" s="33">
        <v>-118.4338024</v>
      </c>
      <c r="AD201" s="30">
        <f t="shared" si="3"/>
        <v>5</v>
      </c>
      <c r="AE201" s="30" t="str" cm="1">
        <f t="array" aca="1" ref="AE201" ca="1">CELL("type",H201)</f>
        <v>v</v>
      </c>
      <c r="AJ201" s="30" t="str" cm="1">
        <f t="array" aca="1" ref="AJ201" ca="1">CELL("type",K201)</f>
        <v>l</v>
      </c>
      <c r="AK201" s="30" t="str" cm="1">
        <f t="array" aca="1" ref="AK201" ca="1">CELL("type",L201)</f>
        <v>v</v>
      </c>
      <c r="AL201" s="30" t="str" cm="1">
        <f t="array" aca="1" ref="AL201" ca="1">CELL("type",M201)</f>
        <v>v</v>
      </c>
      <c r="AM201" s="30" t="str" cm="1">
        <f t="array" aca="1" ref="AM201" ca="1">CELL("type",M201)</f>
        <v>v</v>
      </c>
      <c r="AN201" s="30" t="str" cm="1">
        <f t="array" aca="1" ref="AN201" ca="1">CELL("type",N201)</f>
        <v>v</v>
      </c>
      <c r="AO201" s="30" t="str" cm="1">
        <f t="array" aca="1" ref="AO201" ca="1">CELL("type",O201)</f>
        <v>v</v>
      </c>
      <c r="AP201" s="30" t="str" cm="1">
        <f t="array" aca="1" ref="AP201" ca="1">CELL("type",P201)</f>
        <v>v</v>
      </c>
      <c r="AQ201" s="30" t="str">
        <v>7779 Veragua Dr</v>
      </c>
      <c r="AR201" s="30" t="str">
        <f>PROPER(Table2[[#This Row],[CITY]])</f>
        <v>Playa Del Rey</v>
      </c>
      <c r="AS201" s="46">
        <f>Table2[[#This Row],[PRICE]]/Table2[[#This Row],[SQUARE FEET]]</f>
        <v>733.13782991202345</v>
      </c>
      <c r="AT201" s="30" t="b">
        <f>IF(AS201=Table2[[#This Row],[$/SQUARE FEET]], TRUE, FALSE)</f>
        <v>0</v>
      </c>
    </row>
    <row r="202" spans="1:46" x14ac:dyDescent="0.2">
      <c r="A202" s="31" t="s">
        <v>25</v>
      </c>
      <c r="B202" s="34"/>
      <c r="C202" s="33" t="s">
        <v>41</v>
      </c>
      <c r="D202" s="33" t="s">
        <v>224</v>
      </c>
      <c r="E202" s="33" t="s">
        <v>34</v>
      </c>
      <c r="F202" s="33" t="s">
        <v>28</v>
      </c>
      <c r="G202" s="33">
        <v>90045</v>
      </c>
      <c r="H202" s="36">
        <v>1275000</v>
      </c>
      <c r="I202" s="33">
        <v>2</v>
      </c>
      <c r="J202" s="33">
        <v>1</v>
      </c>
      <c r="K202" s="33" t="s">
        <v>65</v>
      </c>
      <c r="L202" s="33">
        <v>1221</v>
      </c>
      <c r="M202" s="33">
        <v>6462</v>
      </c>
      <c r="N202" s="33">
        <v>1942</v>
      </c>
      <c r="O202" s="33">
        <v>17</v>
      </c>
      <c r="P202" s="33">
        <v>1044</v>
      </c>
      <c r="Q202" s="33"/>
      <c r="R202" s="33" t="s">
        <v>29</v>
      </c>
      <c r="S202" s="35"/>
      <c r="T202" s="35"/>
      <c r="U202" s="34"/>
      <c r="V202" s="34"/>
      <c r="W202" s="34"/>
      <c r="X202" s="34"/>
      <c r="Y202" s="34"/>
      <c r="Z202" s="33">
        <v>33.965631000000002</v>
      </c>
      <c r="AA202" s="33">
        <v>-118.39126229999999</v>
      </c>
      <c r="AD202" s="30">
        <f t="shared" si="3"/>
        <v>5</v>
      </c>
      <c r="AE202" s="30" t="str" cm="1">
        <f t="array" aca="1" ref="AE202" ca="1">CELL("type",H202)</f>
        <v>v</v>
      </c>
      <c r="AJ202" s="30" t="str" cm="1">
        <f t="array" aca="1" ref="AJ202" ca="1">CELL("type",K202)</f>
        <v>l</v>
      </c>
      <c r="AK202" s="30" t="str" cm="1">
        <f t="array" aca="1" ref="AK202" ca="1">CELL("type",L202)</f>
        <v>v</v>
      </c>
      <c r="AL202" s="30" t="str" cm="1">
        <f t="array" aca="1" ref="AL202" ca="1">CELL("type",M202)</f>
        <v>v</v>
      </c>
      <c r="AM202" s="30" t="str" cm="1">
        <f t="array" aca="1" ref="AM202" ca="1">CELL("type",M202)</f>
        <v>v</v>
      </c>
      <c r="AN202" s="30" t="str" cm="1">
        <f t="array" aca="1" ref="AN202" ca="1">CELL("type",N202)</f>
        <v>v</v>
      </c>
      <c r="AO202" s="30" t="str" cm="1">
        <f t="array" aca="1" ref="AO202" ca="1">CELL("type",O202)</f>
        <v>v</v>
      </c>
      <c r="AP202" s="30" t="str" cm="1">
        <f t="array" aca="1" ref="AP202" ca="1">CELL("type",P202)</f>
        <v>v</v>
      </c>
      <c r="AQ202" s="30" t="str">
        <v>8016 Bleriot Ave</v>
      </c>
      <c r="AR202" s="30" t="str">
        <f>PROPER(Table2[[#This Row],[CITY]])</f>
        <v>Los Angeles</v>
      </c>
      <c r="AS202" s="46">
        <f>Table2[[#This Row],[PRICE]]/Table2[[#This Row],[SQUARE FEET]]</f>
        <v>1044.2260442260442</v>
      </c>
      <c r="AT202" s="30" t="b">
        <f>IF(AS202=Table2[[#This Row],[$/SQUARE FEET]], TRUE, FALSE)</f>
        <v>0</v>
      </c>
    </row>
    <row r="203" spans="1:46" x14ac:dyDescent="0.2">
      <c r="A203" s="31" t="s">
        <v>25</v>
      </c>
      <c r="B203" s="34"/>
      <c r="C203" s="33" t="s">
        <v>41</v>
      </c>
      <c r="D203" s="33" t="s">
        <v>225</v>
      </c>
      <c r="E203" s="33" t="s">
        <v>34</v>
      </c>
      <c r="F203" s="33" t="s">
        <v>28</v>
      </c>
      <c r="G203" s="33">
        <v>90045</v>
      </c>
      <c r="H203" s="36">
        <v>2895000</v>
      </c>
      <c r="I203" s="33">
        <v>6</v>
      </c>
      <c r="J203" s="33">
        <v>4.5</v>
      </c>
      <c r="K203" s="33" t="s">
        <v>65</v>
      </c>
      <c r="L203" s="33">
        <v>3075</v>
      </c>
      <c r="M203" s="33">
        <v>6731</v>
      </c>
      <c r="N203" s="33">
        <v>1943</v>
      </c>
      <c r="O203" s="33">
        <v>18</v>
      </c>
      <c r="P203" s="33">
        <v>941</v>
      </c>
      <c r="Q203" s="33"/>
      <c r="R203" s="33" t="s">
        <v>29</v>
      </c>
      <c r="S203" s="35"/>
      <c r="T203" s="35"/>
      <c r="U203" s="34"/>
      <c r="V203" s="34"/>
      <c r="W203" s="34"/>
      <c r="X203" s="34"/>
      <c r="Y203" s="34"/>
      <c r="Z203" s="33">
        <v>33.963174799999997</v>
      </c>
      <c r="AA203" s="33">
        <v>-118.38997670000001</v>
      </c>
      <c r="AD203" s="30">
        <f t="shared" si="3"/>
        <v>5</v>
      </c>
      <c r="AE203" s="30" t="str" cm="1">
        <f t="array" aca="1" ref="AE203" ca="1">CELL("type",H203)</f>
        <v>v</v>
      </c>
      <c r="AJ203" s="30" t="str" cm="1">
        <f t="array" aca="1" ref="AJ203" ca="1">CELL("type",K203)</f>
        <v>l</v>
      </c>
      <c r="AK203" s="30" t="str" cm="1">
        <f t="array" aca="1" ref="AK203" ca="1">CELL("type",L203)</f>
        <v>v</v>
      </c>
      <c r="AL203" s="30" t="str" cm="1">
        <f t="array" aca="1" ref="AL203" ca="1">CELL("type",M203)</f>
        <v>v</v>
      </c>
      <c r="AM203" s="30" t="str" cm="1">
        <f t="array" aca="1" ref="AM203" ca="1">CELL("type",M203)</f>
        <v>v</v>
      </c>
      <c r="AN203" s="30" t="str" cm="1">
        <f t="array" aca="1" ref="AN203" ca="1">CELL("type",N203)</f>
        <v>v</v>
      </c>
      <c r="AO203" s="30" t="str" cm="1">
        <f t="array" aca="1" ref="AO203" ca="1">CELL("type",O203)</f>
        <v>v</v>
      </c>
      <c r="AP203" s="30" t="str" cm="1">
        <f t="array" aca="1" ref="AP203" ca="1">CELL("type",P203)</f>
        <v>v</v>
      </c>
      <c r="AQ203" s="30" t="str">
        <v>6023 W 83rd Pl</v>
      </c>
      <c r="AR203" s="30" t="str">
        <f>PROPER(Table2[[#This Row],[CITY]])</f>
        <v>Los Angeles</v>
      </c>
      <c r="AS203" s="46">
        <f>Table2[[#This Row],[PRICE]]/Table2[[#This Row],[SQUARE FEET]]</f>
        <v>941.46341463414637</v>
      </c>
      <c r="AT203" s="30" t="b">
        <f>IF(AS203=Table2[[#This Row],[$/SQUARE FEET]], TRUE, FALSE)</f>
        <v>0</v>
      </c>
    </row>
    <row r="204" spans="1:46" x14ac:dyDescent="0.2">
      <c r="A204" s="31" t="s">
        <v>25</v>
      </c>
      <c r="B204" s="34"/>
      <c r="C204" s="33" t="s">
        <v>41</v>
      </c>
      <c r="D204" s="33" t="s">
        <v>226</v>
      </c>
      <c r="E204" s="33" t="s">
        <v>34</v>
      </c>
      <c r="F204" s="33" t="s">
        <v>28</v>
      </c>
      <c r="G204" s="33">
        <v>90045</v>
      </c>
      <c r="H204" s="36">
        <v>2399000</v>
      </c>
      <c r="I204" s="33">
        <v>4</v>
      </c>
      <c r="J204" s="33">
        <v>2.5</v>
      </c>
      <c r="K204" s="33" t="s">
        <v>65</v>
      </c>
      <c r="L204" s="33">
        <v>2216</v>
      </c>
      <c r="M204" s="33">
        <v>6031</v>
      </c>
      <c r="N204" s="33">
        <v>1950</v>
      </c>
      <c r="O204" s="33">
        <v>20</v>
      </c>
      <c r="P204" s="33">
        <v>1083</v>
      </c>
      <c r="Q204" s="33">
        <v>2</v>
      </c>
      <c r="R204" s="33" t="s">
        <v>29</v>
      </c>
      <c r="S204" s="35"/>
      <c r="T204" s="35"/>
      <c r="U204" s="34"/>
      <c r="V204" s="34"/>
      <c r="W204" s="34"/>
      <c r="X204" s="34"/>
      <c r="Y204" s="34"/>
      <c r="Z204" s="33">
        <v>33.974321799999998</v>
      </c>
      <c r="AA204" s="33">
        <v>-118.406638</v>
      </c>
      <c r="AD204" s="30">
        <f t="shared" si="3"/>
        <v>5</v>
      </c>
      <c r="AE204" s="30" t="str" cm="1">
        <f t="array" aca="1" ref="AE204" ca="1">CELL("type",H204)</f>
        <v>v</v>
      </c>
      <c r="AJ204" s="30" t="str" cm="1">
        <f t="array" aca="1" ref="AJ204" ca="1">CELL("type",K204)</f>
        <v>l</v>
      </c>
      <c r="AK204" s="30" t="str" cm="1">
        <f t="array" aca="1" ref="AK204" ca="1">CELL("type",L204)</f>
        <v>v</v>
      </c>
      <c r="AL204" s="30" t="str" cm="1">
        <f t="array" aca="1" ref="AL204" ca="1">CELL("type",M204)</f>
        <v>v</v>
      </c>
      <c r="AM204" s="30" t="str" cm="1">
        <f t="array" aca="1" ref="AM204" ca="1">CELL("type",M204)</f>
        <v>v</v>
      </c>
      <c r="AN204" s="30" t="str" cm="1">
        <f t="array" aca="1" ref="AN204" ca="1">CELL("type",N204)</f>
        <v>v</v>
      </c>
      <c r="AO204" s="30" t="str" cm="1">
        <f t="array" aca="1" ref="AO204" ca="1">CELL("type",O204)</f>
        <v>v</v>
      </c>
      <c r="AP204" s="30" t="str" cm="1">
        <f t="array" aca="1" ref="AP204" ca="1">CELL("type",P204)</f>
        <v>v</v>
      </c>
      <c r="AQ204" s="30" t="str">
        <v>7507 Cowan Ave</v>
      </c>
      <c r="AR204" s="30" t="str">
        <f>PROPER(Table2[[#This Row],[CITY]])</f>
        <v>Los Angeles</v>
      </c>
      <c r="AS204" s="46">
        <f>Table2[[#This Row],[PRICE]]/Table2[[#This Row],[SQUARE FEET]]</f>
        <v>1082.5812274368232</v>
      </c>
      <c r="AT204" s="30" t="b">
        <f>IF(AS204=Table2[[#This Row],[$/SQUARE FEET]], TRUE, FALSE)</f>
        <v>0</v>
      </c>
    </row>
    <row r="205" spans="1:46" x14ac:dyDescent="0.2">
      <c r="A205" s="31" t="s">
        <v>25</v>
      </c>
      <c r="B205" s="34"/>
      <c r="C205" s="33" t="s">
        <v>41</v>
      </c>
      <c r="D205" s="33" t="s">
        <v>227</v>
      </c>
      <c r="E205" s="33" t="s">
        <v>34</v>
      </c>
      <c r="F205" s="33" t="s">
        <v>28</v>
      </c>
      <c r="G205" s="33">
        <v>90045</v>
      </c>
      <c r="H205" s="36">
        <v>3895000</v>
      </c>
      <c r="I205" s="33">
        <v>4</v>
      </c>
      <c r="J205" s="33">
        <v>4.5</v>
      </c>
      <c r="K205" s="33" t="s">
        <v>65</v>
      </c>
      <c r="L205" s="33">
        <v>2890</v>
      </c>
      <c r="M205" s="33">
        <v>6001</v>
      </c>
      <c r="N205" s="33">
        <v>1948</v>
      </c>
      <c r="O205" s="33">
        <v>20</v>
      </c>
      <c r="P205" s="33">
        <v>1348</v>
      </c>
      <c r="Q205" s="33"/>
      <c r="R205" s="33" t="s">
        <v>29</v>
      </c>
      <c r="S205" s="35"/>
      <c r="T205" s="35"/>
      <c r="U205" s="34"/>
      <c r="V205" s="34"/>
      <c r="W205" s="34"/>
      <c r="X205" s="34"/>
      <c r="Y205" s="34"/>
      <c r="Z205" s="33">
        <v>33.968472599999998</v>
      </c>
      <c r="AA205" s="33">
        <v>-118.4112421</v>
      </c>
      <c r="AD205" s="30">
        <f t="shared" si="3"/>
        <v>5</v>
      </c>
      <c r="AE205" s="30" t="str" cm="1">
        <f t="array" aca="1" ref="AE205" ca="1">CELL("type",H205)</f>
        <v>v</v>
      </c>
      <c r="AJ205" s="30" t="str" cm="1">
        <f t="array" aca="1" ref="AJ205" ca="1">CELL("type",K205)</f>
        <v>l</v>
      </c>
      <c r="AK205" s="30" t="str" cm="1">
        <f t="array" aca="1" ref="AK205" ca="1">CELL("type",L205)</f>
        <v>v</v>
      </c>
      <c r="AL205" s="30" t="str" cm="1">
        <f t="array" aca="1" ref="AL205" ca="1">CELL("type",M205)</f>
        <v>v</v>
      </c>
      <c r="AM205" s="30" t="str" cm="1">
        <f t="array" aca="1" ref="AM205" ca="1">CELL("type",M205)</f>
        <v>v</v>
      </c>
      <c r="AN205" s="30" t="str" cm="1">
        <f t="array" aca="1" ref="AN205" ca="1">CELL("type",N205)</f>
        <v>v</v>
      </c>
      <c r="AO205" s="30" t="str" cm="1">
        <f t="array" aca="1" ref="AO205" ca="1">CELL("type",O205)</f>
        <v>v</v>
      </c>
      <c r="AP205" s="30" t="str" cm="1">
        <f t="array" aca="1" ref="AP205" ca="1">CELL("type",P205)</f>
        <v>v</v>
      </c>
      <c r="AQ205" s="30" t="str">
        <v>7841 Stewart Ave</v>
      </c>
      <c r="AR205" s="30" t="str">
        <f>PROPER(Table2[[#This Row],[CITY]])</f>
        <v>Los Angeles</v>
      </c>
      <c r="AS205" s="46">
        <f>Table2[[#This Row],[PRICE]]/Table2[[#This Row],[SQUARE FEET]]</f>
        <v>1347.750865051903</v>
      </c>
      <c r="AT205" s="30" t="b">
        <f>IF(AS205=Table2[[#This Row],[$/SQUARE FEET]], TRUE, FALSE)</f>
        <v>0</v>
      </c>
    </row>
    <row r="206" spans="1:46" x14ac:dyDescent="0.2">
      <c r="A206" s="31" t="s">
        <v>25</v>
      </c>
      <c r="B206" s="34"/>
      <c r="C206" s="33" t="s">
        <v>41</v>
      </c>
      <c r="D206" s="33" t="s">
        <v>228</v>
      </c>
      <c r="E206" s="33" t="s">
        <v>34</v>
      </c>
      <c r="F206" s="33" t="s">
        <v>28</v>
      </c>
      <c r="G206" s="33">
        <v>90045</v>
      </c>
      <c r="H206" s="36">
        <v>2749000</v>
      </c>
      <c r="I206" s="33">
        <v>6</v>
      </c>
      <c r="J206" s="33">
        <v>4</v>
      </c>
      <c r="K206" s="33" t="s">
        <v>65</v>
      </c>
      <c r="L206" s="33">
        <v>4108</v>
      </c>
      <c r="M206" s="33">
        <v>6971</v>
      </c>
      <c r="N206" s="33">
        <v>1949</v>
      </c>
      <c r="O206" s="33">
        <v>22</v>
      </c>
      <c r="P206" s="33">
        <v>669</v>
      </c>
      <c r="Q206" s="33"/>
      <c r="R206" s="33" t="s">
        <v>216</v>
      </c>
      <c r="S206" s="35"/>
      <c r="T206" s="35"/>
      <c r="U206" s="34"/>
      <c r="V206" s="34"/>
      <c r="W206" s="34"/>
      <c r="X206" s="34"/>
      <c r="Y206" s="34"/>
      <c r="Z206" s="33">
        <v>33.970784600000002</v>
      </c>
      <c r="AA206" s="33">
        <v>-118.3840158</v>
      </c>
      <c r="AD206" s="30">
        <f t="shared" si="3"/>
        <v>5</v>
      </c>
      <c r="AE206" s="30" t="str" cm="1">
        <f t="array" aca="1" ref="AE206" ca="1">CELL("type",H206)</f>
        <v>v</v>
      </c>
      <c r="AJ206" s="30" t="str" cm="1">
        <f t="array" aca="1" ref="AJ206" ca="1">CELL("type",K206)</f>
        <v>l</v>
      </c>
      <c r="AK206" s="30" t="str" cm="1">
        <f t="array" aca="1" ref="AK206" ca="1">CELL("type",L206)</f>
        <v>v</v>
      </c>
      <c r="AL206" s="30" t="str" cm="1">
        <f t="array" aca="1" ref="AL206" ca="1">CELL("type",M206)</f>
        <v>v</v>
      </c>
      <c r="AM206" s="30" t="str" cm="1">
        <f t="array" aca="1" ref="AM206" ca="1">CELL("type",M206)</f>
        <v>v</v>
      </c>
      <c r="AN206" s="30" t="str" cm="1">
        <f t="array" aca="1" ref="AN206" ca="1">CELL("type",N206)</f>
        <v>v</v>
      </c>
      <c r="AO206" s="30" t="str" cm="1">
        <f t="array" aca="1" ref="AO206" ca="1">CELL("type",O206)</f>
        <v>v</v>
      </c>
      <c r="AP206" s="30" t="str" cm="1">
        <f t="array" aca="1" ref="AP206" ca="1">CELL("type",P206)</f>
        <v>v</v>
      </c>
      <c r="AQ206" s="30" t="str">
        <v>5858 Abernathy Dr</v>
      </c>
      <c r="AR206" s="30" t="str">
        <f>PROPER(Table2[[#This Row],[CITY]])</f>
        <v>Los Angeles</v>
      </c>
      <c r="AS206" s="46">
        <f>Table2[[#This Row],[PRICE]]/Table2[[#This Row],[SQUARE FEET]]</f>
        <v>669.18208373904577</v>
      </c>
      <c r="AT206" s="30" t="b">
        <f>IF(AS206=Table2[[#This Row],[$/SQUARE FEET]], TRUE, FALSE)</f>
        <v>0</v>
      </c>
    </row>
    <row r="207" spans="1:46" x14ac:dyDescent="0.2">
      <c r="A207" s="31" t="s">
        <v>25</v>
      </c>
      <c r="B207" s="34"/>
      <c r="C207" s="33" t="s">
        <v>41</v>
      </c>
      <c r="D207" s="33" t="s">
        <v>229</v>
      </c>
      <c r="E207" s="33" t="s">
        <v>34</v>
      </c>
      <c r="F207" s="33" t="s">
        <v>28</v>
      </c>
      <c r="G207" s="33">
        <v>90045</v>
      </c>
      <c r="H207" s="36">
        <v>1949000</v>
      </c>
      <c r="I207" s="33">
        <v>4</v>
      </c>
      <c r="J207" s="33">
        <v>3</v>
      </c>
      <c r="K207" s="33" t="s">
        <v>65</v>
      </c>
      <c r="L207" s="33">
        <v>2072</v>
      </c>
      <c r="M207" s="33">
        <v>6653</v>
      </c>
      <c r="N207" s="33">
        <v>1950</v>
      </c>
      <c r="O207" s="33">
        <v>23</v>
      </c>
      <c r="P207" s="33">
        <v>941</v>
      </c>
      <c r="Q207" s="33">
        <v>2</v>
      </c>
      <c r="R207" s="33" t="s">
        <v>29</v>
      </c>
      <c r="S207" s="35"/>
      <c r="T207" s="35"/>
      <c r="U207" s="34"/>
      <c r="V207" s="34"/>
      <c r="W207" s="34"/>
      <c r="X207" s="34"/>
      <c r="Y207" s="34"/>
      <c r="Z207" s="33">
        <v>33.9602036</v>
      </c>
      <c r="AA207" s="33">
        <v>-118.39782510000001</v>
      </c>
      <c r="AD207" s="30">
        <f t="shared" si="3"/>
        <v>5</v>
      </c>
      <c r="AE207" s="30" t="str" cm="1">
        <f t="array" aca="1" ref="AE207" ca="1">CELL("type",H207)</f>
        <v>v</v>
      </c>
      <c r="AJ207" s="30" t="str" cm="1">
        <f t="array" aca="1" ref="AJ207" ca="1">CELL("type",K207)</f>
        <v>l</v>
      </c>
      <c r="AK207" s="30" t="str" cm="1">
        <f t="array" aca="1" ref="AK207" ca="1">CELL("type",L207)</f>
        <v>v</v>
      </c>
      <c r="AL207" s="30" t="str" cm="1">
        <f t="array" aca="1" ref="AL207" ca="1">CELL("type",M207)</f>
        <v>v</v>
      </c>
      <c r="AM207" s="30" t="str" cm="1">
        <f t="array" aca="1" ref="AM207" ca="1">CELL("type",M207)</f>
        <v>v</v>
      </c>
      <c r="AN207" s="30" t="str" cm="1">
        <f t="array" aca="1" ref="AN207" ca="1">CELL("type",N207)</f>
        <v>v</v>
      </c>
      <c r="AO207" s="30" t="str" cm="1">
        <f t="array" aca="1" ref="AO207" ca="1">CELL("type",O207)</f>
        <v>v</v>
      </c>
      <c r="AP207" s="30" t="str" cm="1">
        <f t="array" aca="1" ref="AP207" ca="1">CELL("type",P207)</f>
        <v>v</v>
      </c>
      <c r="AQ207" s="30" t="str">
        <v>6338 W 85th Pl</v>
      </c>
      <c r="AR207" s="30" t="str">
        <f>PROPER(Table2[[#This Row],[CITY]])</f>
        <v>Los Angeles</v>
      </c>
      <c r="AS207" s="46">
        <f>Table2[[#This Row],[PRICE]]/Table2[[#This Row],[SQUARE FEET]]</f>
        <v>940.63706563706569</v>
      </c>
      <c r="AT207" s="30" t="b">
        <f>IF(AS207=Table2[[#This Row],[$/SQUARE FEET]], TRUE, FALSE)</f>
        <v>0</v>
      </c>
    </row>
    <row r="208" spans="1:46" x14ac:dyDescent="0.2">
      <c r="A208" s="31" t="s">
        <v>25</v>
      </c>
      <c r="B208" s="34"/>
      <c r="C208" s="33" t="s">
        <v>41</v>
      </c>
      <c r="D208" s="33" t="s">
        <v>230</v>
      </c>
      <c r="E208" s="33" t="s">
        <v>34</v>
      </c>
      <c r="F208" s="33" t="s">
        <v>28</v>
      </c>
      <c r="G208" s="33">
        <v>90045</v>
      </c>
      <c r="H208" s="36">
        <v>2995000</v>
      </c>
      <c r="I208" s="33">
        <v>5</v>
      </c>
      <c r="J208" s="33">
        <v>3</v>
      </c>
      <c r="K208" s="33" t="s">
        <v>65</v>
      </c>
      <c r="L208" s="33">
        <v>4121</v>
      </c>
      <c r="M208" s="33">
        <v>5376</v>
      </c>
      <c r="N208" s="33">
        <v>1989</v>
      </c>
      <c r="O208" s="33">
        <v>24</v>
      </c>
      <c r="P208" s="33">
        <v>727</v>
      </c>
      <c r="Q208" s="33"/>
      <c r="R208" s="33" t="s">
        <v>29</v>
      </c>
      <c r="S208" s="35"/>
      <c r="T208" s="35"/>
      <c r="U208" s="34"/>
      <c r="V208" s="34"/>
      <c r="W208" s="34"/>
      <c r="X208" s="34"/>
      <c r="Y208" s="34"/>
      <c r="Z208" s="33">
        <v>33.960425000000001</v>
      </c>
      <c r="AA208" s="33">
        <v>-118.4260292</v>
      </c>
      <c r="AD208" s="30">
        <f t="shared" si="3"/>
        <v>5</v>
      </c>
      <c r="AE208" s="30" t="str" cm="1">
        <f t="array" aca="1" ref="AE208" ca="1">CELL("type",H208)</f>
        <v>v</v>
      </c>
      <c r="AJ208" s="30" t="str" cm="1">
        <f t="array" aca="1" ref="AJ208" ca="1">CELL("type",K208)</f>
        <v>l</v>
      </c>
      <c r="AK208" s="30" t="str" cm="1">
        <f t="array" aca="1" ref="AK208" ca="1">CELL("type",L208)</f>
        <v>v</v>
      </c>
      <c r="AL208" s="30" t="str" cm="1">
        <f t="array" aca="1" ref="AL208" ca="1">CELL("type",M208)</f>
        <v>v</v>
      </c>
      <c r="AM208" s="30" t="str" cm="1">
        <f t="array" aca="1" ref="AM208" ca="1">CELL("type",M208)</f>
        <v>v</v>
      </c>
      <c r="AN208" s="30" t="str" cm="1">
        <f t="array" aca="1" ref="AN208" ca="1">CELL("type",N208)</f>
        <v>v</v>
      </c>
      <c r="AO208" s="30" t="str" cm="1">
        <f t="array" aca="1" ref="AO208" ca="1">CELL("type",O208)</f>
        <v>v</v>
      </c>
      <c r="AP208" s="30" t="str" cm="1">
        <f t="array" aca="1" ref="AP208" ca="1">CELL("type",P208)</f>
        <v>v</v>
      </c>
      <c r="AQ208" s="30" t="str">
        <v>7392 W 85th St</v>
      </c>
      <c r="AR208" s="30" t="str">
        <f>PROPER(Table2[[#This Row],[CITY]])</f>
        <v>Los Angeles</v>
      </c>
      <c r="AS208" s="46">
        <f>Table2[[#This Row],[PRICE]]/Table2[[#This Row],[SQUARE FEET]]</f>
        <v>726.76534821645237</v>
      </c>
      <c r="AT208" s="30" t="b">
        <f>IF(AS208=Table2[[#This Row],[$/SQUARE FEET]], TRUE, FALSE)</f>
        <v>0</v>
      </c>
    </row>
    <row r="209" spans="1:46" x14ac:dyDescent="0.2">
      <c r="A209" s="31" t="s">
        <v>25</v>
      </c>
      <c r="B209" s="34"/>
      <c r="C209" s="33" t="s">
        <v>41</v>
      </c>
      <c r="D209" s="33" t="s">
        <v>231</v>
      </c>
      <c r="E209" s="33" t="s">
        <v>34</v>
      </c>
      <c r="F209" s="33" t="s">
        <v>28</v>
      </c>
      <c r="G209" s="33">
        <v>90045</v>
      </c>
      <c r="H209" s="36">
        <v>2650000</v>
      </c>
      <c r="I209" s="33">
        <v>5</v>
      </c>
      <c r="J209" s="33">
        <v>5</v>
      </c>
      <c r="K209" s="33" t="s">
        <v>65</v>
      </c>
      <c r="L209" s="33">
        <v>3912</v>
      </c>
      <c r="M209" s="33">
        <v>5955</v>
      </c>
      <c r="N209" s="33">
        <v>2007</v>
      </c>
      <c r="O209" s="33">
        <v>24</v>
      </c>
      <c r="P209" s="33">
        <v>677</v>
      </c>
      <c r="Q209" s="33">
        <v>2</v>
      </c>
      <c r="R209" s="33" t="s">
        <v>29</v>
      </c>
      <c r="S209" s="35"/>
      <c r="T209" s="35"/>
      <c r="U209" s="34"/>
      <c r="V209" s="34"/>
      <c r="W209" s="34"/>
      <c r="X209" s="34"/>
      <c r="Y209" s="34"/>
      <c r="Z209" s="33">
        <v>33.971977600000002</v>
      </c>
      <c r="AA209" s="33">
        <v>-118.40812529999999</v>
      </c>
      <c r="AD209" s="30">
        <f t="shared" si="3"/>
        <v>5</v>
      </c>
      <c r="AE209" s="30" t="str" cm="1">
        <f t="array" aca="1" ref="AE209" ca="1">CELL("type",H209)</f>
        <v>v</v>
      </c>
      <c r="AJ209" s="30" t="str" cm="1">
        <f t="array" aca="1" ref="AJ209" ca="1">CELL("type",K209)</f>
        <v>l</v>
      </c>
      <c r="AK209" s="30" t="str" cm="1">
        <f t="array" aca="1" ref="AK209" ca="1">CELL("type",L209)</f>
        <v>v</v>
      </c>
      <c r="AL209" s="30" t="str" cm="1">
        <f t="array" aca="1" ref="AL209" ca="1">CELL("type",M209)</f>
        <v>v</v>
      </c>
      <c r="AM209" s="30" t="str" cm="1">
        <f t="array" aca="1" ref="AM209" ca="1">CELL("type",M209)</f>
        <v>v</v>
      </c>
      <c r="AN209" s="30" t="str" cm="1">
        <f t="array" aca="1" ref="AN209" ca="1">CELL("type",N209)</f>
        <v>v</v>
      </c>
      <c r="AO209" s="30" t="str" cm="1">
        <f t="array" aca="1" ref="AO209" ca="1">CELL("type",O209)</f>
        <v>v</v>
      </c>
      <c r="AP209" s="30" t="str" cm="1">
        <f t="array" aca="1" ref="AP209" ca="1">CELL("type",P209)</f>
        <v>v</v>
      </c>
      <c r="AQ209" s="30" t="str">
        <v>7532 Denrock Ave</v>
      </c>
      <c r="AR209" s="30" t="str">
        <f>PROPER(Table2[[#This Row],[CITY]])</f>
        <v>Los Angeles</v>
      </c>
      <c r="AS209" s="46">
        <f>Table2[[#This Row],[PRICE]]/Table2[[#This Row],[SQUARE FEET]]</f>
        <v>677.40286298568503</v>
      </c>
      <c r="AT209" s="30" t="b">
        <f>IF(AS209=Table2[[#This Row],[$/SQUARE FEET]], TRUE, FALSE)</f>
        <v>0</v>
      </c>
    </row>
    <row r="210" spans="1:46" x14ac:dyDescent="0.2">
      <c r="A210" s="31" t="s">
        <v>25</v>
      </c>
      <c r="B210" s="34"/>
      <c r="C210" s="33" t="s">
        <v>41</v>
      </c>
      <c r="D210" s="33" t="s">
        <v>232</v>
      </c>
      <c r="E210" s="33" t="s">
        <v>34</v>
      </c>
      <c r="F210" s="33" t="s">
        <v>28</v>
      </c>
      <c r="G210" s="33">
        <v>90045</v>
      </c>
      <c r="H210" s="36">
        <v>2495000</v>
      </c>
      <c r="I210" s="33">
        <v>5</v>
      </c>
      <c r="J210" s="33">
        <v>4.5</v>
      </c>
      <c r="K210" s="33" t="s">
        <v>65</v>
      </c>
      <c r="L210" s="33">
        <v>2770</v>
      </c>
      <c r="M210" s="33">
        <v>6090</v>
      </c>
      <c r="N210" s="33">
        <v>1944</v>
      </c>
      <c r="O210" s="33">
        <v>25</v>
      </c>
      <c r="P210" s="33">
        <v>901</v>
      </c>
      <c r="Q210" s="33">
        <v>2</v>
      </c>
      <c r="R210" s="33" t="s">
        <v>29</v>
      </c>
      <c r="S210" s="35"/>
      <c r="T210" s="35"/>
      <c r="U210" s="34"/>
      <c r="V210" s="34"/>
      <c r="W210" s="34"/>
      <c r="X210" s="34"/>
      <c r="Y210" s="34"/>
      <c r="Z210" s="33">
        <v>33.9618246</v>
      </c>
      <c r="AA210" s="33">
        <v>-118.40343300000001</v>
      </c>
      <c r="AD210" s="30">
        <f t="shared" si="3"/>
        <v>5</v>
      </c>
      <c r="AE210" s="30" t="str" cm="1">
        <f t="array" aca="1" ref="AE210" ca="1">CELL("type",H210)</f>
        <v>v</v>
      </c>
      <c r="AJ210" s="30" t="str" cm="1">
        <f t="array" aca="1" ref="AJ210" ca="1">CELL("type",K210)</f>
        <v>l</v>
      </c>
      <c r="AK210" s="30" t="str" cm="1">
        <f t="array" aca="1" ref="AK210" ca="1">CELL("type",L210)</f>
        <v>v</v>
      </c>
      <c r="AL210" s="30" t="str" cm="1">
        <f t="array" aca="1" ref="AL210" ca="1">CELL("type",M210)</f>
        <v>v</v>
      </c>
      <c r="AM210" s="30" t="str" cm="1">
        <f t="array" aca="1" ref="AM210" ca="1">CELL("type",M210)</f>
        <v>v</v>
      </c>
      <c r="AN210" s="30" t="str" cm="1">
        <f t="array" aca="1" ref="AN210" ca="1">CELL("type",N210)</f>
        <v>v</v>
      </c>
      <c r="AO210" s="30" t="str" cm="1">
        <f t="array" aca="1" ref="AO210" ca="1">CELL("type",O210)</f>
        <v>v</v>
      </c>
      <c r="AP210" s="30" t="str" cm="1">
        <f t="array" aca="1" ref="AP210" ca="1">CELL("type",P210)</f>
        <v>v</v>
      </c>
      <c r="AQ210" s="30" t="str">
        <v>6550 W 84th Pl</v>
      </c>
      <c r="AR210" s="30" t="str">
        <f>PROPER(Table2[[#This Row],[CITY]])</f>
        <v>Los Angeles</v>
      </c>
      <c r="AS210" s="46">
        <f>Table2[[#This Row],[PRICE]]/Table2[[#This Row],[SQUARE FEET]]</f>
        <v>900.72202166064983</v>
      </c>
      <c r="AT210" s="30" t="b">
        <f>IF(AS210=Table2[[#This Row],[$/SQUARE FEET]], TRUE, FALSE)</f>
        <v>0</v>
      </c>
    </row>
    <row r="211" spans="1:46" x14ac:dyDescent="0.2">
      <c r="A211" s="31" t="s">
        <v>25</v>
      </c>
      <c r="B211" s="34"/>
      <c r="C211" s="33" t="s">
        <v>41</v>
      </c>
      <c r="D211" s="33" t="s">
        <v>97</v>
      </c>
      <c r="E211" s="33" t="s">
        <v>34</v>
      </c>
      <c r="F211" s="33" t="s">
        <v>28</v>
      </c>
      <c r="G211" s="33">
        <v>90045</v>
      </c>
      <c r="H211" s="36">
        <v>3379000</v>
      </c>
      <c r="I211" s="33">
        <v>5</v>
      </c>
      <c r="J211" s="33">
        <v>4.5</v>
      </c>
      <c r="K211" s="33" t="s">
        <v>65</v>
      </c>
      <c r="L211" s="33">
        <v>3999</v>
      </c>
      <c r="M211" s="33">
        <v>6864</v>
      </c>
      <c r="N211" s="33">
        <v>2006</v>
      </c>
      <c r="O211" s="33">
        <v>26</v>
      </c>
      <c r="P211" s="33">
        <v>845</v>
      </c>
      <c r="Q211" s="33">
        <v>360</v>
      </c>
      <c r="R211" s="33" t="s">
        <v>29</v>
      </c>
      <c r="S211" s="35"/>
      <c r="T211" s="35"/>
      <c r="U211" s="34"/>
      <c r="V211" s="34"/>
      <c r="W211" s="34"/>
      <c r="X211" s="34"/>
      <c r="Y211" s="34"/>
      <c r="Z211" s="33">
        <v>33.963774399999998</v>
      </c>
      <c r="AA211" s="33">
        <v>-118.424885</v>
      </c>
      <c r="AD211" s="30">
        <f t="shared" si="3"/>
        <v>5</v>
      </c>
      <c r="AE211" s="30" t="str" cm="1">
        <f t="array" aca="1" ref="AE211" ca="1">CELL("type",H211)</f>
        <v>v</v>
      </c>
      <c r="AJ211" s="30" t="str" cm="1">
        <f t="array" aca="1" ref="AJ211" ca="1">CELL("type",K211)</f>
        <v>l</v>
      </c>
      <c r="AK211" s="30" t="str" cm="1">
        <f t="array" aca="1" ref="AK211" ca="1">CELL("type",L211)</f>
        <v>v</v>
      </c>
      <c r="AL211" s="30" t="str" cm="1">
        <f t="array" aca="1" ref="AL211" ca="1">CELL("type",M211)</f>
        <v>v</v>
      </c>
      <c r="AM211" s="30" t="str" cm="1">
        <f t="array" aca="1" ref="AM211" ca="1">CELL("type",M211)</f>
        <v>v</v>
      </c>
      <c r="AN211" s="30" t="str" cm="1">
        <f t="array" aca="1" ref="AN211" ca="1">CELL("type",N211)</f>
        <v>v</v>
      </c>
      <c r="AO211" s="30" t="str" cm="1">
        <f t="array" aca="1" ref="AO211" ca="1">CELL("type",O211)</f>
        <v>v</v>
      </c>
      <c r="AP211" s="30" t="str" cm="1">
        <f t="array" aca="1" ref="AP211" ca="1">CELL("type",P211)</f>
        <v>v</v>
      </c>
      <c r="AQ211" s="30" t="str">
        <v>8032 Rayford Dr</v>
      </c>
      <c r="AR211" s="30" t="str">
        <f>PROPER(Table2[[#This Row],[CITY]])</f>
        <v>Los Angeles</v>
      </c>
      <c r="AS211" s="46">
        <f>Table2[[#This Row],[PRICE]]/Table2[[#This Row],[SQUARE FEET]]</f>
        <v>844.96124031007753</v>
      </c>
      <c r="AT211" s="30" t="b">
        <f>IF(AS211=Table2[[#This Row],[$/SQUARE FEET]], TRUE, FALSE)</f>
        <v>0</v>
      </c>
    </row>
    <row r="212" spans="1:46" x14ac:dyDescent="0.2">
      <c r="A212" s="31" t="s">
        <v>25</v>
      </c>
      <c r="B212" s="34"/>
      <c r="C212" s="33" t="s">
        <v>41</v>
      </c>
      <c r="D212" s="33" t="s">
        <v>233</v>
      </c>
      <c r="E212" s="33" t="s">
        <v>34</v>
      </c>
      <c r="F212" s="33" t="s">
        <v>28</v>
      </c>
      <c r="G212" s="33">
        <v>90045</v>
      </c>
      <c r="H212" s="36">
        <v>3149000</v>
      </c>
      <c r="I212" s="33">
        <v>5</v>
      </c>
      <c r="J212" s="33">
        <v>4.5</v>
      </c>
      <c r="K212" s="33" t="s">
        <v>65</v>
      </c>
      <c r="L212" s="33">
        <v>3153</v>
      </c>
      <c r="M212" s="33">
        <v>6266</v>
      </c>
      <c r="N212" s="33">
        <v>1950</v>
      </c>
      <c r="O212" s="33">
        <v>27</v>
      </c>
      <c r="P212" s="33">
        <v>999</v>
      </c>
      <c r="Q212" s="33">
        <v>2</v>
      </c>
      <c r="R212" s="33" t="s">
        <v>29</v>
      </c>
      <c r="S212" s="35"/>
      <c r="T212" s="35"/>
      <c r="U212" s="34"/>
      <c r="V212" s="34"/>
      <c r="W212" s="34"/>
      <c r="X212" s="34"/>
      <c r="Y212" s="34"/>
      <c r="Z212" s="33">
        <v>33.973345000000002</v>
      </c>
      <c r="AA212" s="33">
        <v>-118.4110187</v>
      </c>
      <c r="AD212" s="30">
        <f t="shared" si="3"/>
        <v>5</v>
      </c>
      <c r="AE212" s="30" t="str" cm="1">
        <f t="array" aca="1" ref="AE212" ca="1">CELL("type",H212)</f>
        <v>v</v>
      </c>
      <c r="AJ212" s="30" t="str" cm="1">
        <f t="array" aca="1" ref="AJ212" ca="1">CELL("type",K212)</f>
        <v>l</v>
      </c>
      <c r="AK212" s="30" t="str" cm="1">
        <f t="array" aca="1" ref="AK212" ca="1">CELL("type",L212)</f>
        <v>v</v>
      </c>
      <c r="AL212" s="30" t="str" cm="1">
        <f t="array" aca="1" ref="AL212" ca="1">CELL("type",M212)</f>
        <v>v</v>
      </c>
      <c r="AM212" s="30" t="str" cm="1">
        <f t="array" aca="1" ref="AM212" ca="1">CELL("type",M212)</f>
        <v>v</v>
      </c>
      <c r="AN212" s="30" t="str" cm="1">
        <f t="array" aca="1" ref="AN212" ca="1">CELL("type",N212)</f>
        <v>v</v>
      </c>
      <c r="AO212" s="30" t="str" cm="1">
        <f t="array" aca="1" ref="AO212" ca="1">CELL("type",O212)</f>
        <v>v</v>
      </c>
      <c r="AP212" s="30" t="str" cm="1">
        <f t="array" aca="1" ref="AP212" ca="1">CELL("type",P212)</f>
        <v>v</v>
      </c>
      <c r="AQ212" s="30" t="str">
        <v>7416 Westlawn Ave</v>
      </c>
      <c r="AR212" s="30" t="str">
        <f>PROPER(Table2[[#This Row],[CITY]])</f>
        <v>Los Angeles</v>
      </c>
      <c r="AS212" s="46">
        <f>Table2[[#This Row],[PRICE]]/Table2[[#This Row],[SQUARE FEET]]</f>
        <v>998.73136695210906</v>
      </c>
      <c r="AT212" s="30" t="b">
        <f>IF(AS212=Table2[[#This Row],[$/SQUARE FEET]], TRUE, FALSE)</f>
        <v>0</v>
      </c>
    </row>
    <row r="213" spans="1:46" x14ac:dyDescent="0.2">
      <c r="A213" s="31" t="s">
        <v>25</v>
      </c>
      <c r="B213" s="34"/>
      <c r="C213" s="33" t="s">
        <v>41</v>
      </c>
      <c r="D213" s="33" t="s">
        <v>234</v>
      </c>
      <c r="E213" s="33" t="s">
        <v>34</v>
      </c>
      <c r="F213" s="33" t="s">
        <v>28</v>
      </c>
      <c r="G213" s="33">
        <v>90045</v>
      </c>
      <c r="H213" s="36">
        <v>1849000</v>
      </c>
      <c r="I213" s="33">
        <v>3</v>
      </c>
      <c r="J213" s="33">
        <v>2.5</v>
      </c>
      <c r="K213" s="33" t="s">
        <v>65</v>
      </c>
      <c r="L213" s="33">
        <v>1927</v>
      </c>
      <c r="M213" s="33">
        <v>8141</v>
      </c>
      <c r="N213" s="33">
        <v>1951</v>
      </c>
      <c r="O213" s="33">
        <v>31</v>
      </c>
      <c r="P213" s="33">
        <v>960</v>
      </c>
      <c r="Q213" s="33">
        <v>2</v>
      </c>
      <c r="R213" s="33" t="s">
        <v>29</v>
      </c>
      <c r="S213" s="35"/>
      <c r="T213" s="35"/>
      <c r="U213" s="34"/>
      <c r="V213" s="34"/>
      <c r="W213" s="34"/>
      <c r="X213" s="34"/>
      <c r="Y213" s="34"/>
      <c r="Z213" s="33">
        <v>33.974580799999998</v>
      </c>
      <c r="AA213" s="33">
        <v>-118.4007869</v>
      </c>
      <c r="AD213" s="30">
        <f t="shared" si="3"/>
        <v>5</v>
      </c>
      <c r="AE213" s="30" t="str" cm="1">
        <f t="array" aca="1" ref="AE213" ca="1">CELL("type",H213)</f>
        <v>v</v>
      </c>
      <c r="AJ213" s="30" t="str" cm="1">
        <f t="array" aca="1" ref="AJ213" ca="1">CELL("type",K213)</f>
        <v>l</v>
      </c>
      <c r="AK213" s="30" t="str" cm="1">
        <f t="array" aca="1" ref="AK213" ca="1">CELL("type",L213)</f>
        <v>v</v>
      </c>
      <c r="AL213" s="30" t="str" cm="1">
        <f t="array" aca="1" ref="AL213" ca="1">CELL("type",M213)</f>
        <v>v</v>
      </c>
      <c r="AM213" s="30" t="str" cm="1">
        <f t="array" aca="1" ref="AM213" ca="1">CELL("type",M213)</f>
        <v>v</v>
      </c>
      <c r="AN213" s="30" t="str" cm="1">
        <f t="array" aca="1" ref="AN213" ca="1">CELL("type",N213)</f>
        <v>v</v>
      </c>
      <c r="AO213" s="30" t="str" cm="1">
        <f t="array" aca="1" ref="AO213" ca="1">CELL("type",O213)</f>
        <v>v</v>
      </c>
      <c r="AP213" s="30" t="str" cm="1">
        <f t="array" aca="1" ref="AP213" ca="1">CELL("type",P213)</f>
        <v>v</v>
      </c>
      <c r="AQ213" s="30" t="str">
        <v>7514 Kentwood Ave</v>
      </c>
      <c r="AR213" s="30" t="str">
        <f>PROPER(Table2[[#This Row],[CITY]])</f>
        <v>Los Angeles</v>
      </c>
      <c r="AS213" s="46">
        <f>Table2[[#This Row],[PRICE]]/Table2[[#This Row],[SQUARE FEET]]</f>
        <v>959.52257394914375</v>
      </c>
      <c r="AT213" s="30" t="b">
        <f>IF(AS213=Table2[[#This Row],[$/SQUARE FEET]], TRUE, FALSE)</f>
        <v>0</v>
      </c>
    </row>
    <row r="214" spans="1:46" x14ac:dyDescent="0.2">
      <c r="A214" s="31" t="s">
        <v>25</v>
      </c>
      <c r="B214" s="34"/>
      <c r="C214" s="33" t="s">
        <v>41</v>
      </c>
      <c r="D214" s="33" t="s">
        <v>235</v>
      </c>
      <c r="E214" s="33" t="s">
        <v>34</v>
      </c>
      <c r="F214" s="33" t="s">
        <v>28</v>
      </c>
      <c r="G214" s="33">
        <v>90045</v>
      </c>
      <c r="H214" s="36">
        <v>1750000</v>
      </c>
      <c r="I214" s="33">
        <v>4</v>
      </c>
      <c r="J214" s="33">
        <v>4</v>
      </c>
      <c r="K214" s="33" t="s">
        <v>69</v>
      </c>
      <c r="L214" s="33">
        <v>2270</v>
      </c>
      <c r="M214" s="33">
        <v>7002</v>
      </c>
      <c r="N214" s="33">
        <v>1941</v>
      </c>
      <c r="O214" s="33">
        <v>32</v>
      </c>
      <c r="P214" s="33">
        <v>771</v>
      </c>
      <c r="Q214" s="33"/>
      <c r="R214" s="33" t="s">
        <v>29</v>
      </c>
      <c r="S214" s="35"/>
      <c r="T214" s="35"/>
      <c r="U214" s="34"/>
      <c r="V214" s="34"/>
      <c r="W214" s="34"/>
      <c r="X214" s="34"/>
      <c r="Y214" s="34"/>
      <c r="Z214" s="33">
        <v>33.960777899999997</v>
      </c>
      <c r="AA214" s="33">
        <v>-118.3957047</v>
      </c>
      <c r="AD214" s="30">
        <f t="shared" si="3"/>
        <v>5</v>
      </c>
      <c r="AE214" s="30" t="str" cm="1">
        <f t="array" aca="1" ref="AE214" ca="1">CELL("type",H214)</f>
        <v>v</v>
      </c>
      <c r="AJ214" s="30" t="str" cm="1">
        <f t="array" aca="1" ref="AJ214" ca="1">CELL("type",K214)</f>
        <v>l</v>
      </c>
      <c r="AK214" s="30" t="str" cm="1">
        <f t="array" aca="1" ref="AK214" ca="1">CELL("type",L214)</f>
        <v>v</v>
      </c>
      <c r="AL214" s="30" t="str" cm="1">
        <f t="array" aca="1" ref="AL214" ca="1">CELL("type",M214)</f>
        <v>v</v>
      </c>
      <c r="AM214" s="30" t="str" cm="1">
        <f t="array" aca="1" ref="AM214" ca="1">CELL("type",M214)</f>
        <v>v</v>
      </c>
      <c r="AN214" s="30" t="str" cm="1">
        <f t="array" aca="1" ref="AN214" ca="1">CELL("type",N214)</f>
        <v>v</v>
      </c>
      <c r="AO214" s="30" t="str" cm="1">
        <f t="array" aca="1" ref="AO214" ca="1">CELL("type",O214)</f>
        <v>v</v>
      </c>
      <c r="AP214" s="30" t="str" cm="1">
        <f t="array" aca="1" ref="AP214" ca="1">CELL("type",P214)</f>
        <v>v</v>
      </c>
      <c r="AQ214" s="30" t="str">
        <v>8507 Naylor Ave</v>
      </c>
      <c r="AR214" s="30" t="str">
        <f>PROPER(Table2[[#This Row],[CITY]])</f>
        <v>Los Angeles</v>
      </c>
      <c r="AS214" s="46">
        <f>Table2[[#This Row],[PRICE]]/Table2[[#This Row],[SQUARE FEET]]</f>
        <v>770.92511013215858</v>
      </c>
      <c r="AT214" s="30" t="b">
        <f>IF(AS214=Table2[[#This Row],[$/SQUARE FEET]], TRUE, FALSE)</f>
        <v>0</v>
      </c>
    </row>
    <row r="215" spans="1:46" x14ac:dyDescent="0.2">
      <c r="A215" s="31" t="s">
        <v>25</v>
      </c>
      <c r="B215" s="34"/>
      <c r="C215" s="33" t="s">
        <v>41</v>
      </c>
      <c r="D215" s="33" t="s">
        <v>236</v>
      </c>
      <c r="E215" s="33" t="s">
        <v>34</v>
      </c>
      <c r="F215" s="33" t="s">
        <v>28</v>
      </c>
      <c r="G215" s="33">
        <v>90045</v>
      </c>
      <c r="H215" s="36">
        <v>1395000</v>
      </c>
      <c r="I215" s="33">
        <v>3</v>
      </c>
      <c r="J215" s="33">
        <v>2</v>
      </c>
      <c r="K215" s="33" t="s">
        <v>65</v>
      </c>
      <c r="L215" s="33">
        <v>1752</v>
      </c>
      <c r="M215" s="33">
        <v>6536</v>
      </c>
      <c r="N215" s="33">
        <v>1943</v>
      </c>
      <c r="O215" s="33">
        <v>34</v>
      </c>
      <c r="P215" s="33">
        <v>796</v>
      </c>
      <c r="Q215" s="33"/>
      <c r="R215" s="33" t="s">
        <v>29</v>
      </c>
      <c r="S215" s="35"/>
      <c r="T215" s="35"/>
      <c r="U215" s="34"/>
      <c r="V215" s="34"/>
      <c r="W215" s="34"/>
      <c r="X215" s="34"/>
      <c r="Y215" s="34"/>
      <c r="Z215" s="33">
        <v>33.961715699999999</v>
      </c>
      <c r="AA215" s="33">
        <v>-118.3908198</v>
      </c>
      <c r="AD215" s="30">
        <f t="shared" si="3"/>
        <v>5</v>
      </c>
      <c r="AE215" s="30" t="str" cm="1">
        <f t="array" aca="1" ref="AE215" ca="1">CELL("type",H215)</f>
        <v>v</v>
      </c>
      <c r="AJ215" s="30" t="str" cm="1">
        <f t="array" aca="1" ref="AJ215" ca="1">CELL("type",K215)</f>
        <v>l</v>
      </c>
      <c r="AK215" s="30" t="str" cm="1">
        <f t="array" aca="1" ref="AK215" ca="1">CELL("type",L215)</f>
        <v>v</v>
      </c>
      <c r="AL215" s="30" t="str" cm="1">
        <f t="array" aca="1" ref="AL215" ca="1">CELL("type",M215)</f>
        <v>v</v>
      </c>
      <c r="AM215" s="30" t="str" cm="1">
        <f t="array" aca="1" ref="AM215" ca="1">CELL("type",M215)</f>
        <v>v</v>
      </c>
      <c r="AN215" s="30" t="str" cm="1">
        <f t="array" aca="1" ref="AN215" ca="1">CELL("type",N215)</f>
        <v>v</v>
      </c>
      <c r="AO215" s="30" t="str" cm="1">
        <f t="array" aca="1" ref="AO215" ca="1">CELL("type",O215)</f>
        <v>v</v>
      </c>
      <c r="AP215" s="30" t="str" cm="1">
        <f t="array" aca="1" ref="AP215" ca="1">CELL("type",P215)</f>
        <v>v</v>
      </c>
      <c r="AQ215" s="30" t="str">
        <v>8421 Airlane Ave</v>
      </c>
      <c r="AR215" s="30" t="str">
        <f>PROPER(Table2[[#This Row],[CITY]])</f>
        <v>Los Angeles</v>
      </c>
      <c r="AS215" s="46">
        <f>Table2[[#This Row],[PRICE]]/Table2[[#This Row],[SQUARE FEET]]</f>
        <v>796.23287671232879</v>
      </c>
      <c r="AT215" s="30" t="b">
        <f>IF(AS215=Table2[[#This Row],[$/SQUARE FEET]], TRUE, FALSE)</f>
        <v>0</v>
      </c>
    </row>
    <row r="216" spans="1:46" x14ac:dyDescent="0.2">
      <c r="A216" s="31" t="s">
        <v>25</v>
      </c>
      <c r="B216" s="34"/>
      <c r="C216" s="33" t="s">
        <v>41</v>
      </c>
      <c r="D216" s="33" t="s">
        <v>237</v>
      </c>
      <c r="E216" s="33" t="s">
        <v>34</v>
      </c>
      <c r="F216" s="33" t="s">
        <v>28</v>
      </c>
      <c r="G216" s="33">
        <v>90045</v>
      </c>
      <c r="H216" s="36">
        <v>1899000</v>
      </c>
      <c r="I216" s="33">
        <v>4</v>
      </c>
      <c r="J216" s="33">
        <v>2.5</v>
      </c>
      <c r="K216" s="33" t="s">
        <v>65</v>
      </c>
      <c r="L216" s="33">
        <v>2099</v>
      </c>
      <c r="M216" s="33">
        <v>3250</v>
      </c>
      <c r="N216" s="33">
        <v>2015</v>
      </c>
      <c r="O216" s="33">
        <v>35</v>
      </c>
      <c r="P216" s="33">
        <v>905</v>
      </c>
      <c r="Q216" s="33"/>
      <c r="R216" s="33" t="s">
        <v>29</v>
      </c>
      <c r="S216" s="35"/>
      <c r="T216" s="35"/>
      <c r="U216" s="34"/>
      <c r="V216" s="34"/>
      <c r="W216" s="34"/>
      <c r="X216" s="34"/>
      <c r="Y216" s="34"/>
      <c r="Z216" s="33">
        <v>33.962969100000002</v>
      </c>
      <c r="AA216" s="33">
        <v>-118.4194499</v>
      </c>
      <c r="AD216" s="30">
        <f t="shared" si="3"/>
        <v>5</v>
      </c>
      <c r="AE216" s="30" t="str" cm="1">
        <f t="array" aca="1" ref="AE216" ca="1">CELL("type",H216)</f>
        <v>v</v>
      </c>
      <c r="AJ216" s="30" t="str" cm="1">
        <f t="array" aca="1" ref="AJ216" ca="1">CELL("type",K216)</f>
        <v>l</v>
      </c>
      <c r="AK216" s="30" t="str" cm="1">
        <f t="array" aca="1" ref="AK216" ca="1">CELL("type",L216)</f>
        <v>v</v>
      </c>
      <c r="AL216" s="30" t="str" cm="1">
        <f t="array" aca="1" ref="AL216" ca="1">CELL("type",M216)</f>
        <v>v</v>
      </c>
      <c r="AM216" s="30" t="str" cm="1">
        <f t="array" aca="1" ref="AM216" ca="1">CELL("type",M216)</f>
        <v>v</v>
      </c>
      <c r="AN216" s="30" t="str" cm="1">
        <f t="array" aca="1" ref="AN216" ca="1">CELL("type",N216)</f>
        <v>v</v>
      </c>
      <c r="AO216" s="30" t="str" cm="1">
        <f t="array" aca="1" ref="AO216" ca="1">CELL("type",O216)</f>
        <v>v</v>
      </c>
      <c r="AP216" s="30" t="str" cm="1">
        <f t="array" aca="1" ref="AP216" ca="1">CELL("type",P216)</f>
        <v>v</v>
      </c>
      <c r="AQ216" s="30" t="str">
        <v>8308 Altavan Ave</v>
      </c>
      <c r="AR216" s="30" t="str">
        <f>PROPER(Table2[[#This Row],[CITY]])</f>
        <v>Los Angeles</v>
      </c>
      <c r="AS216" s="46">
        <f>Table2[[#This Row],[PRICE]]/Table2[[#This Row],[SQUARE FEET]]</f>
        <v>904.71653168175317</v>
      </c>
      <c r="AT216" s="30" t="b">
        <f>IF(AS216=Table2[[#This Row],[$/SQUARE FEET]], TRUE, FALSE)</f>
        <v>0</v>
      </c>
    </row>
    <row r="217" spans="1:46" x14ac:dyDescent="0.2">
      <c r="A217" s="31" t="s">
        <v>25</v>
      </c>
      <c r="B217" s="34"/>
      <c r="C217" s="33" t="s">
        <v>41</v>
      </c>
      <c r="D217" s="33" t="s">
        <v>238</v>
      </c>
      <c r="E217" s="33" t="s">
        <v>34</v>
      </c>
      <c r="F217" s="33" t="s">
        <v>28</v>
      </c>
      <c r="G217" s="33">
        <v>90045</v>
      </c>
      <c r="H217" s="36">
        <v>1650000</v>
      </c>
      <c r="I217" s="33">
        <v>4</v>
      </c>
      <c r="J217" s="33">
        <v>3.5</v>
      </c>
      <c r="K217" s="33" t="s">
        <v>65</v>
      </c>
      <c r="L217" s="33">
        <v>2288</v>
      </c>
      <c r="M217" s="33">
        <v>6001</v>
      </c>
      <c r="N217" s="33">
        <v>1941</v>
      </c>
      <c r="O217" s="33">
        <v>40</v>
      </c>
      <c r="P217" s="33">
        <v>721</v>
      </c>
      <c r="Q217" s="33"/>
      <c r="R217" s="33" t="s">
        <v>29</v>
      </c>
      <c r="S217" s="35"/>
      <c r="T217" s="35"/>
      <c r="U217" s="34"/>
      <c r="V217" s="34"/>
      <c r="W217" s="34"/>
      <c r="X217" s="34"/>
      <c r="Y217" s="34"/>
      <c r="Z217" s="33">
        <v>33.961981100000003</v>
      </c>
      <c r="AA217" s="33">
        <v>-118.39422949999999</v>
      </c>
      <c r="AD217" s="30">
        <f t="shared" si="3"/>
        <v>5</v>
      </c>
      <c r="AE217" s="30" t="str" cm="1">
        <f t="array" aca="1" ref="AE217" ca="1">CELL("type",H217)</f>
        <v>v</v>
      </c>
      <c r="AJ217" s="30" t="str" cm="1">
        <f t="array" aca="1" ref="AJ217" ca="1">CELL("type",K217)</f>
        <v>l</v>
      </c>
      <c r="AK217" s="30" t="str" cm="1">
        <f t="array" aca="1" ref="AK217" ca="1">CELL("type",L217)</f>
        <v>v</v>
      </c>
      <c r="AL217" s="30" t="str" cm="1">
        <f t="array" aca="1" ref="AL217" ca="1">CELL("type",M217)</f>
        <v>v</v>
      </c>
      <c r="AM217" s="30" t="str" cm="1">
        <f t="array" aca="1" ref="AM217" ca="1">CELL("type",M217)</f>
        <v>v</v>
      </c>
      <c r="AN217" s="30" t="str" cm="1">
        <f t="array" aca="1" ref="AN217" ca="1">CELL("type",N217)</f>
        <v>v</v>
      </c>
      <c r="AO217" s="30" t="str" cm="1">
        <f t="array" aca="1" ref="AO217" ca="1">CELL("type",O217)</f>
        <v>v</v>
      </c>
      <c r="AP217" s="30" t="str" cm="1">
        <f t="array" aca="1" ref="AP217" ca="1">CELL("type",P217)</f>
        <v>v</v>
      </c>
      <c r="AQ217" s="30" t="str">
        <v>8418 Vicksburg Ave</v>
      </c>
      <c r="AR217" s="30" t="str">
        <f>PROPER(Table2[[#This Row],[CITY]])</f>
        <v>Los Angeles</v>
      </c>
      <c r="AS217" s="46">
        <f>Table2[[#This Row],[PRICE]]/Table2[[#This Row],[SQUARE FEET]]</f>
        <v>721.15384615384619</v>
      </c>
      <c r="AT217" s="30" t="b">
        <f>IF(AS217=Table2[[#This Row],[$/SQUARE FEET]], TRUE, FALSE)</f>
        <v>0</v>
      </c>
    </row>
    <row r="218" spans="1:46" x14ac:dyDescent="0.2">
      <c r="A218" s="31" t="s">
        <v>25</v>
      </c>
      <c r="B218" s="34"/>
      <c r="C218" s="33" t="s">
        <v>41</v>
      </c>
      <c r="D218" s="33" t="s">
        <v>239</v>
      </c>
      <c r="E218" s="33" t="s">
        <v>34</v>
      </c>
      <c r="F218" s="33" t="s">
        <v>28</v>
      </c>
      <c r="G218" s="33">
        <v>90045</v>
      </c>
      <c r="H218" s="36">
        <v>1400000</v>
      </c>
      <c r="I218" s="33">
        <v>3</v>
      </c>
      <c r="J218" s="33">
        <v>2</v>
      </c>
      <c r="K218" s="33" t="s">
        <v>65</v>
      </c>
      <c r="L218" s="33">
        <v>1400</v>
      </c>
      <c r="M218" s="33">
        <v>6277</v>
      </c>
      <c r="N218" s="33">
        <v>1944</v>
      </c>
      <c r="O218" s="33">
        <v>42</v>
      </c>
      <c r="P218" s="33">
        <v>1000</v>
      </c>
      <c r="Q218" s="33"/>
      <c r="R218" s="33" t="s">
        <v>29</v>
      </c>
      <c r="S218" s="35"/>
      <c r="T218" s="35"/>
      <c r="U218" s="34"/>
      <c r="V218" s="34"/>
      <c r="W218" s="34"/>
      <c r="X218" s="34"/>
      <c r="Y218" s="34"/>
      <c r="Z218" s="33">
        <v>33.967834000000003</v>
      </c>
      <c r="AA218" s="33">
        <v>-118.39393130000001</v>
      </c>
      <c r="AD218" s="30">
        <f t="shared" si="3"/>
        <v>5</v>
      </c>
      <c r="AE218" s="30" t="str" cm="1">
        <f t="array" aca="1" ref="AE218" ca="1">CELL("type",H218)</f>
        <v>v</v>
      </c>
      <c r="AJ218" s="30" t="str" cm="1">
        <f t="array" aca="1" ref="AJ218" ca="1">CELL("type",K218)</f>
        <v>l</v>
      </c>
      <c r="AK218" s="30" t="str" cm="1">
        <f t="array" aca="1" ref="AK218" ca="1">CELL("type",L218)</f>
        <v>v</v>
      </c>
      <c r="AL218" s="30" t="str" cm="1">
        <f t="array" aca="1" ref="AL218" ca="1">CELL("type",M218)</f>
        <v>v</v>
      </c>
      <c r="AM218" s="30" t="str" cm="1">
        <f t="array" aca="1" ref="AM218" ca="1">CELL("type",M218)</f>
        <v>v</v>
      </c>
      <c r="AN218" s="30" t="str" cm="1">
        <f t="array" aca="1" ref="AN218" ca="1">CELL("type",N218)</f>
        <v>v</v>
      </c>
      <c r="AO218" s="30" t="str" cm="1">
        <f t="array" aca="1" ref="AO218" ca="1">CELL("type",O218)</f>
        <v>v</v>
      </c>
      <c r="AP218" s="30" t="str" cm="1">
        <f t="array" aca="1" ref="AP218" ca="1">CELL("type",P218)</f>
        <v>v</v>
      </c>
      <c r="AQ218" s="30" t="str">
        <v>7864 Vicksburg Ave</v>
      </c>
      <c r="AR218" s="30" t="str">
        <f>PROPER(Table2[[#This Row],[CITY]])</f>
        <v>Los Angeles</v>
      </c>
      <c r="AS218" s="46">
        <f>Table2[[#This Row],[PRICE]]/Table2[[#This Row],[SQUARE FEET]]</f>
        <v>1000</v>
      </c>
      <c r="AT218" s="30" t="b">
        <f>IF(AS218=Table2[[#This Row],[$/SQUARE FEET]], TRUE, FALSE)</f>
        <v>1</v>
      </c>
    </row>
    <row r="219" spans="1:46" x14ac:dyDescent="0.2">
      <c r="A219" s="31" t="s">
        <v>25</v>
      </c>
      <c r="B219" s="34"/>
      <c r="C219" s="33" t="s">
        <v>41</v>
      </c>
      <c r="D219" s="33" t="s">
        <v>240</v>
      </c>
      <c r="E219" s="33" t="s">
        <v>34</v>
      </c>
      <c r="F219" s="33" t="s">
        <v>28</v>
      </c>
      <c r="G219" s="33">
        <v>90045</v>
      </c>
      <c r="H219" s="36">
        <v>4135000</v>
      </c>
      <c r="I219" s="33">
        <v>5</v>
      </c>
      <c r="J219" s="33">
        <v>4</v>
      </c>
      <c r="K219" s="33" t="s">
        <v>65</v>
      </c>
      <c r="L219" s="33">
        <v>3663</v>
      </c>
      <c r="M219" s="33">
        <v>8176</v>
      </c>
      <c r="N219" s="33">
        <v>1951</v>
      </c>
      <c r="O219" s="33">
        <v>42</v>
      </c>
      <c r="P219" s="33">
        <v>1129</v>
      </c>
      <c r="Q219" s="33">
        <v>2</v>
      </c>
      <c r="R219" s="33" t="s">
        <v>29</v>
      </c>
      <c r="S219" s="35"/>
      <c r="T219" s="35"/>
      <c r="U219" s="34"/>
      <c r="V219" s="34"/>
      <c r="W219" s="34"/>
      <c r="X219" s="34"/>
      <c r="Y219" s="34"/>
      <c r="Z219" s="33">
        <v>33.9765029</v>
      </c>
      <c r="AA219" s="33">
        <v>-118.4042796</v>
      </c>
      <c r="AD219" s="30">
        <f t="shared" si="3"/>
        <v>5</v>
      </c>
      <c r="AE219" s="30" t="str" cm="1">
        <f t="array" aca="1" ref="AE219" ca="1">CELL("type",H219)</f>
        <v>v</v>
      </c>
      <c r="AJ219" s="30" t="str" cm="1">
        <f t="array" aca="1" ref="AJ219" ca="1">CELL("type",K219)</f>
        <v>l</v>
      </c>
      <c r="AK219" s="30" t="str" cm="1">
        <f t="array" aca="1" ref="AK219" ca="1">CELL("type",L219)</f>
        <v>v</v>
      </c>
      <c r="AL219" s="30" t="str" cm="1">
        <f t="array" aca="1" ref="AL219" ca="1">CELL("type",M219)</f>
        <v>v</v>
      </c>
      <c r="AM219" s="30" t="str" cm="1">
        <f t="array" aca="1" ref="AM219" ca="1">CELL("type",M219)</f>
        <v>v</v>
      </c>
      <c r="AN219" s="30" t="str" cm="1">
        <f t="array" aca="1" ref="AN219" ca="1">CELL("type",N219)</f>
        <v>v</v>
      </c>
      <c r="AO219" s="30" t="str" cm="1">
        <f t="array" aca="1" ref="AO219" ca="1">CELL("type",O219)</f>
        <v>v</v>
      </c>
      <c r="AP219" s="30" t="str" cm="1">
        <f t="array" aca="1" ref="AP219" ca="1">CELL("type",P219)</f>
        <v>v</v>
      </c>
      <c r="AQ219" s="30" t="str">
        <v>6537 Hedding St</v>
      </c>
      <c r="AR219" s="30" t="str">
        <f>PROPER(Table2[[#This Row],[CITY]])</f>
        <v>Los Angeles</v>
      </c>
      <c r="AS219" s="46">
        <f>Table2[[#This Row],[PRICE]]/Table2[[#This Row],[SQUARE FEET]]</f>
        <v>1128.8561288561289</v>
      </c>
      <c r="AT219" s="30" t="b">
        <f>IF(AS219=Table2[[#This Row],[$/SQUARE FEET]], TRUE, FALSE)</f>
        <v>0</v>
      </c>
    </row>
    <row r="220" spans="1:46" x14ac:dyDescent="0.2">
      <c r="A220" s="31" t="s">
        <v>25</v>
      </c>
      <c r="B220" s="34"/>
      <c r="C220" s="33" t="s">
        <v>41</v>
      </c>
      <c r="D220" s="33" t="s">
        <v>241</v>
      </c>
      <c r="E220" s="33" t="s">
        <v>34</v>
      </c>
      <c r="F220" s="33" t="s">
        <v>28</v>
      </c>
      <c r="G220" s="33">
        <v>90045</v>
      </c>
      <c r="H220" s="36">
        <v>1499000</v>
      </c>
      <c r="I220" s="33">
        <v>3</v>
      </c>
      <c r="J220" s="33">
        <v>3</v>
      </c>
      <c r="K220" s="33" t="s">
        <v>65</v>
      </c>
      <c r="L220" s="33">
        <v>1379</v>
      </c>
      <c r="M220" s="33">
        <v>4805</v>
      </c>
      <c r="N220" s="33">
        <v>1949</v>
      </c>
      <c r="O220" s="33">
        <v>43</v>
      </c>
      <c r="P220" s="33">
        <v>1087</v>
      </c>
      <c r="Q220" s="33"/>
      <c r="R220" s="33" t="s">
        <v>29</v>
      </c>
      <c r="S220" s="35"/>
      <c r="T220" s="35"/>
      <c r="U220" s="34"/>
      <c r="V220" s="34"/>
      <c r="W220" s="34"/>
      <c r="X220" s="34"/>
      <c r="Y220" s="34"/>
      <c r="Z220" s="33">
        <v>33.965625799999998</v>
      </c>
      <c r="AA220" s="33">
        <v>-118.41543129999999</v>
      </c>
      <c r="AD220" s="30">
        <f t="shared" si="3"/>
        <v>5</v>
      </c>
      <c r="AE220" s="30" t="str" cm="1">
        <f t="array" aca="1" ref="AE220" ca="1">CELL("type",H220)</f>
        <v>v</v>
      </c>
      <c r="AJ220" s="30" t="str" cm="1">
        <f t="array" aca="1" ref="AJ220" ca="1">CELL("type",K220)</f>
        <v>l</v>
      </c>
      <c r="AK220" s="30" t="str" cm="1">
        <f t="array" aca="1" ref="AK220" ca="1">CELL("type",L220)</f>
        <v>v</v>
      </c>
      <c r="AL220" s="30" t="str" cm="1">
        <f t="array" aca="1" ref="AL220" ca="1">CELL("type",M220)</f>
        <v>v</v>
      </c>
      <c r="AM220" s="30" t="str" cm="1">
        <f t="array" aca="1" ref="AM220" ca="1">CELL("type",M220)</f>
        <v>v</v>
      </c>
      <c r="AN220" s="30" t="str" cm="1">
        <f t="array" aca="1" ref="AN220" ca="1">CELL("type",N220)</f>
        <v>v</v>
      </c>
      <c r="AO220" s="30" t="str" cm="1">
        <f t="array" aca="1" ref="AO220" ca="1">CELL("type",O220)</f>
        <v>v</v>
      </c>
      <c r="AP220" s="30" t="str" cm="1">
        <f t="array" aca="1" ref="AP220" ca="1">CELL("type",P220)</f>
        <v>v</v>
      </c>
      <c r="AQ220" s="30" t="str">
        <v>8004 Holy Cross Pl</v>
      </c>
      <c r="AR220" s="30" t="str">
        <f>PROPER(Table2[[#This Row],[CITY]])</f>
        <v>Los Angeles</v>
      </c>
      <c r="AS220" s="46">
        <f>Table2[[#This Row],[PRICE]]/Table2[[#This Row],[SQUARE FEET]]</f>
        <v>1087.0195794053661</v>
      </c>
      <c r="AT220" s="30" t="b">
        <f>IF(AS220=Table2[[#This Row],[$/SQUARE FEET]], TRUE, FALSE)</f>
        <v>0</v>
      </c>
    </row>
    <row r="221" spans="1:46" x14ac:dyDescent="0.2">
      <c r="A221" s="31" t="s">
        <v>25</v>
      </c>
      <c r="B221" s="34"/>
      <c r="C221" s="33" t="s">
        <v>33</v>
      </c>
      <c r="D221" s="33" t="s">
        <v>242</v>
      </c>
      <c r="E221" s="33" t="s">
        <v>34</v>
      </c>
      <c r="F221" s="33" t="s">
        <v>28</v>
      </c>
      <c r="G221" s="33">
        <v>90045</v>
      </c>
      <c r="H221" s="36">
        <v>660000</v>
      </c>
      <c r="I221" s="33">
        <v>2</v>
      </c>
      <c r="J221" s="33">
        <v>2</v>
      </c>
      <c r="K221" s="33" t="s">
        <v>65</v>
      </c>
      <c r="L221" s="33">
        <v>1038</v>
      </c>
      <c r="M221" s="33">
        <v>23915</v>
      </c>
      <c r="N221" s="33">
        <v>1991</v>
      </c>
      <c r="O221" s="33">
        <v>46</v>
      </c>
      <c r="P221" s="33">
        <v>636</v>
      </c>
      <c r="Q221" s="33">
        <v>519</v>
      </c>
      <c r="R221" s="33" t="s">
        <v>29</v>
      </c>
      <c r="S221" s="35"/>
      <c r="T221" s="35"/>
      <c r="U221" s="34"/>
      <c r="V221" s="34"/>
      <c r="W221" s="34"/>
      <c r="X221" s="34"/>
      <c r="Y221" s="34"/>
      <c r="Z221" s="33">
        <v>33.973717000000001</v>
      </c>
      <c r="AA221" s="33">
        <v>-118.37530099999999</v>
      </c>
      <c r="AD221" s="30">
        <f t="shared" si="3"/>
        <v>5</v>
      </c>
      <c r="AE221" s="30" t="str" cm="1">
        <f t="array" aca="1" ref="AE221" ca="1">CELL("type",H221)</f>
        <v>v</v>
      </c>
      <c r="AJ221" s="30" t="str" cm="1">
        <f t="array" aca="1" ref="AJ221" ca="1">CELL("type",K221)</f>
        <v>l</v>
      </c>
      <c r="AK221" s="30" t="str" cm="1">
        <f t="array" aca="1" ref="AK221" ca="1">CELL("type",L221)</f>
        <v>v</v>
      </c>
      <c r="AL221" s="30" t="str" cm="1">
        <f t="array" aca="1" ref="AL221" ca="1">CELL("type",M221)</f>
        <v>v</v>
      </c>
      <c r="AM221" s="30" t="str" cm="1">
        <f t="array" aca="1" ref="AM221" ca="1">CELL("type",M221)</f>
        <v>v</v>
      </c>
      <c r="AN221" s="30" t="str" cm="1">
        <f t="array" aca="1" ref="AN221" ca="1">CELL("type",N221)</f>
        <v>v</v>
      </c>
      <c r="AO221" s="30" t="str" cm="1">
        <f t="array" aca="1" ref="AO221" ca="1">CELL("type",O221)</f>
        <v>v</v>
      </c>
      <c r="AP221" s="30" t="str" cm="1">
        <f t="array" aca="1" ref="AP221" ca="1">CELL("type",P221)</f>
        <v>v</v>
      </c>
      <c r="AQ221" s="30" t="str">
        <v>7120 La Tijera Blvd Unit C101</v>
      </c>
      <c r="AR221" s="30" t="str">
        <f>PROPER(Table2[[#This Row],[CITY]])</f>
        <v>Los Angeles</v>
      </c>
      <c r="AS221" s="46">
        <f>Table2[[#This Row],[PRICE]]/Table2[[#This Row],[SQUARE FEET]]</f>
        <v>635.83815028901734</v>
      </c>
      <c r="AT221" s="30" t="b">
        <f>IF(AS221=Table2[[#This Row],[$/SQUARE FEET]], TRUE, FALSE)</f>
        <v>0</v>
      </c>
    </row>
    <row r="222" spans="1:46" x14ac:dyDescent="0.2">
      <c r="A222" s="31" t="s">
        <v>25</v>
      </c>
      <c r="B222" s="34"/>
      <c r="C222" s="33" t="s">
        <v>41</v>
      </c>
      <c r="D222" s="33" t="s">
        <v>243</v>
      </c>
      <c r="E222" s="33" t="s">
        <v>34</v>
      </c>
      <c r="F222" s="33" t="s">
        <v>28</v>
      </c>
      <c r="G222" s="33">
        <v>90045</v>
      </c>
      <c r="H222" s="36">
        <v>2099000</v>
      </c>
      <c r="I222" s="33">
        <v>5</v>
      </c>
      <c r="J222" s="33">
        <v>4</v>
      </c>
      <c r="K222" s="33" t="s">
        <v>69</v>
      </c>
      <c r="L222" s="33">
        <v>2901</v>
      </c>
      <c r="M222" s="33">
        <v>6133</v>
      </c>
      <c r="N222" s="33">
        <v>1944</v>
      </c>
      <c r="O222" s="33">
        <v>48</v>
      </c>
      <c r="P222" s="33">
        <v>724</v>
      </c>
      <c r="Q222" s="33">
        <v>21</v>
      </c>
      <c r="R222" s="33" t="s">
        <v>29</v>
      </c>
      <c r="S222" s="35"/>
      <c r="T222" s="35"/>
      <c r="U222" s="34"/>
      <c r="V222" s="34"/>
      <c r="W222" s="34"/>
      <c r="X222" s="34"/>
      <c r="Y222" s="34"/>
      <c r="Z222" s="33">
        <v>33.964388999999997</v>
      </c>
      <c r="AA222" s="33">
        <v>-118.3988059</v>
      </c>
      <c r="AD222" s="30">
        <f t="shared" si="3"/>
        <v>5</v>
      </c>
      <c r="AE222" s="30" t="str" cm="1">
        <f t="array" aca="1" ref="AE222" ca="1">CELL("type",H222)</f>
        <v>v</v>
      </c>
      <c r="AJ222" s="30" t="str" cm="1">
        <f t="array" aca="1" ref="AJ222" ca="1">CELL("type",K222)</f>
        <v>l</v>
      </c>
      <c r="AK222" s="30" t="str" cm="1">
        <f t="array" aca="1" ref="AK222" ca="1">CELL("type",L222)</f>
        <v>v</v>
      </c>
      <c r="AL222" s="30" t="str" cm="1">
        <f t="array" aca="1" ref="AL222" ca="1">CELL("type",M222)</f>
        <v>v</v>
      </c>
      <c r="AM222" s="30" t="str" cm="1">
        <f t="array" aca="1" ref="AM222" ca="1">CELL("type",M222)</f>
        <v>v</v>
      </c>
      <c r="AN222" s="30" t="str" cm="1">
        <f t="array" aca="1" ref="AN222" ca="1">CELL("type",N222)</f>
        <v>v</v>
      </c>
      <c r="AO222" s="30" t="str" cm="1">
        <f t="array" aca="1" ref="AO222" ca="1">CELL("type",O222)</f>
        <v>v</v>
      </c>
      <c r="AP222" s="30" t="str" cm="1">
        <f t="array" aca="1" ref="AP222" ca="1">CELL("type",P222)</f>
        <v>v</v>
      </c>
      <c r="AQ222" s="30" t="str">
        <v>6372 W 82nd St</v>
      </c>
      <c r="AR222" s="30" t="str">
        <f>PROPER(Table2[[#This Row],[CITY]])</f>
        <v>Los Angeles</v>
      </c>
      <c r="AS222" s="46">
        <f>Table2[[#This Row],[PRICE]]/Table2[[#This Row],[SQUARE FEET]]</f>
        <v>723.54360565322304</v>
      </c>
      <c r="AT222" s="30" t="b">
        <f>IF(AS222=Table2[[#This Row],[$/SQUARE FEET]], TRUE, FALSE)</f>
        <v>0</v>
      </c>
    </row>
    <row r="223" spans="1:46" x14ac:dyDescent="0.2">
      <c r="A223" s="31" t="s">
        <v>25</v>
      </c>
      <c r="B223" s="34"/>
      <c r="C223" s="33" t="s">
        <v>41</v>
      </c>
      <c r="D223" s="33" t="s">
        <v>244</v>
      </c>
      <c r="E223" s="33" t="s">
        <v>34</v>
      </c>
      <c r="F223" s="33" t="s">
        <v>28</v>
      </c>
      <c r="G223" s="33">
        <v>90045</v>
      </c>
      <c r="H223" s="36">
        <v>1652200</v>
      </c>
      <c r="I223" s="33">
        <v>4</v>
      </c>
      <c r="J223" s="33">
        <v>2</v>
      </c>
      <c r="K223" s="33" t="s">
        <v>65</v>
      </c>
      <c r="L223" s="33">
        <v>1484</v>
      </c>
      <c r="M223" s="33">
        <v>6702</v>
      </c>
      <c r="N223" s="33">
        <v>1946</v>
      </c>
      <c r="O223" s="33">
        <v>50</v>
      </c>
      <c r="P223" s="33">
        <v>1113</v>
      </c>
      <c r="Q223" s="33"/>
      <c r="R223" s="33" t="s">
        <v>29</v>
      </c>
      <c r="S223" s="35"/>
      <c r="T223" s="35"/>
      <c r="U223" s="34"/>
      <c r="V223" s="34"/>
      <c r="W223" s="34"/>
      <c r="X223" s="34"/>
      <c r="Y223" s="34"/>
      <c r="Z223" s="33">
        <v>33.958041899999998</v>
      </c>
      <c r="AA223" s="33">
        <v>-118.40519690000001</v>
      </c>
      <c r="AD223" s="30">
        <f t="shared" si="3"/>
        <v>5</v>
      </c>
      <c r="AE223" s="30" t="str" cm="1">
        <f t="array" aca="1" ref="AE223" ca="1">CELL("type",H223)</f>
        <v>v</v>
      </c>
      <c r="AJ223" s="30" t="str" cm="1">
        <f t="array" aca="1" ref="AJ223" ca="1">CELL("type",K223)</f>
        <v>l</v>
      </c>
      <c r="AK223" s="30" t="str" cm="1">
        <f t="array" aca="1" ref="AK223" ca="1">CELL("type",L223)</f>
        <v>v</v>
      </c>
      <c r="AL223" s="30" t="str" cm="1">
        <f t="array" aca="1" ref="AL223" ca="1">CELL("type",M223)</f>
        <v>v</v>
      </c>
      <c r="AM223" s="30" t="str" cm="1">
        <f t="array" aca="1" ref="AM223" ca="1">CELL("type",M223)</f>
        <v>v</v>
      </c>
      <c r="AN223" s="30" t="str" cm="1">
        <f t="array" aca="1" ref="AN223" ca="1">CELL("type",N223)</f>
        <v>v</v>
      </c>
      <c r="AO223" s="30" t="str" cm="1">
        <f t="array" aca="1" ref="AO223" ca="1">CELL("type",O223)</f>
        <v>v</v>
      </c>
      <c r="AP223" s="30" t="str" cm="1">
        <f t="array" aca="1" ref="AP223" ca="1">CELL("type",P223)</f>
        <v>v</v>
      </c>
      <c r="AQ223" s="30" t="str">
        <v>6623 W 87th Pl</v>
      </c>
      <c r="AR223" s="30" t="str">
        <f>PROPER(Table2[[#This Row],[CITY]])</f>
        <v>Los Angeles</v>
      </c>
      <c r="AS223" s="46">
        <f>Table2[[#This Row],[PRICE]]/Table2[[#This Row],[SQUARE FEET]]</f>
        <v>1113.3423180592993</v>
      </c>
      <c r="AT223" s="30" t="b">
        <f>IF(AS223=Table2[[#This Row],[$/SQUARE FEET]], TRUE, FALSE)</f>
        <v>0</v>
      </c>
    </row>
    <row r="224" spans="1:46" x14ac:dyDescent="0.2">
      <c r="A224" s="31" t="s">
        <v>25</v>
      </c>
      <c r="B224" s="34"/>
      <c r="C224" s="33" t="s">
        <v>41</v>
      </c>
      <c r="D224" s="33" t="s">
        <v>245</v>
      </c>
      <c r="E224" s="33" t="s">
        <v>34</v>
      </c>
      <c r="F224" s="33" t="s">
        <v>28</v>
      </c>
      <c r="G224" s="33">
        <v>90045</v>
      </c>
      <c r="H224" s="36">
        <v>1329000</v>
      </c>
      <c r="I224" s="33">
        <v>3</v>
      </c>
      <c r="J224" s="33">
        <v>2</v>
      </c>
      <c r="K224" s="33" t="s">
        <v>65</v>
      </c>
      <c r="L224" s="33">
        <v>1616</v>
      </c>
      <c r="M224" s="33">
        <v>7284</v>
      </c>
      <c r="N224" s="33">
        <v>1947</v>
      </c>
      <c r="O224" s="33">
        <v>50</v>
      </c>
      <c r="P224" s="33">
        <v>822</v>
      </c>
      <c r="Q224" s="33"/>
      <c r="R224" s="33" t="s">
        <v>29</v>
      </c>
      <c r="S224" s="35"/>
      <c r="T224" s="35"/>
      <c r="U224" s="34"/>
      <c r="V224" s="34"/>
      <c r="W224" s="34"/>
      <c r="X224" s="34"/>
      <c r="Y224" s="34"/>
      <c r="Z224" s="33">
        <v>33.970311199999998</v>
      </c>
      <c r="AA224" s="33">
        <v>-118.39477979999999</v>
      </c>
      <c r="AD224" s="30">
        <f t="shared" si="3"/>
        <v>5</v>
      </c>
      <c r="AE224" s="30" t="str" cm="1">
        <f t="array" aca="1" ref="AE224" ca="1">CELL("type",H224)</f>
        <v>v</v>
      </c>
      <c r="AJ224" s="30" t="str" cm="1">
        <f t="array" aca="1" ref="AJ224" ca="1">CELL("type",K224)</f>
        <v>l</v>
      </c>
      <c r="AK224" s="30" t="str" cm="1">
        <f t="array" aca="1" ref="AK224" ca="1">CELL("type",L224)</f>
        <v>v</v>
      </c>
      <c r="AL224" s="30" t="str" cm="1">
        <f t="array" aca="1" ref="AL224" ca="1">CELL("type",M224)</f>
        <v>v</v>
      </c>
      <c r="AM224" s="30" t="str" cm="1">
        <f t="array" aca="1" ref="AM224" ca="1">CELL("type",M224)</f>
        <v>v</v>
      </c>
      <c r="AN224" s="30" t="str" cm="1">
        <f t="array" aca="1" ref="AN224" ca="1">CELL("type",N224)</f>
        <v>v</v>
      </c>
      <c r="AO224" s="30" t="str" cm="1">
        <f t="array" aca="1" ref="AO224" ca="1">CELL("type",O224)</f>
        <v>v</v>
      </c>
      <c r="AP224" s="30" t="str" cm="1">
        <f t="array" aca="1" ref="AP224" ca="1">CELL("type",P224)</f>
        <v>v</v>
      </c>
      <c r="AQ224" s="30" t="str">
        <v>7711 Naylor Ave</v>
      </c>
      <c r="AR224" s="30" t="str">
        <f>PROPER(Table2[[#This Row],[CITY]])</f>
        <v>Los Angeles</v>
      </c>
      <c r="AS224" s="46">
        <f>Table2[[#This Row],[PRICE]]/Table2[[#This Row],[SQUARE FEET]]</f>
        <v>822.40099009900985</v>
      </c>
      <c r="AT224" s="30" t="b">
        <f>IF(AS224=Table2[[#This Row],[$/SQUARE FEET]], TRUE, FALSE)</f>
        <v>0</v>
      </c>
    </row>
    <row r="225" spans="1:46" x14ac:dyDescent="0.2">
      <c r="A225" s="31" t="s">
        <v>25</v>
      </c>
      <c r="B225" s="34"/>
      <c r="C225" s="33" t="s">
        <v>41</v>
      </c>
      <c r="D225" s="33" t="s">
        <v>246</v>
      </c>
      <c r="E225" s="33" t="s">
        <v>34</v>
      </c>
      <c r="F225" s="33" t="s">
        <v>28</v>
      </c>
      <c r="G225" s="33">
        <v>90045</v>
      </c>
      <c r="H225" s="36">
        <v>3648000</v>
      </c>
      <c r="I225" s="33">
        <v>6</v>
      </c>
      <c r="J225" s="33">
        <v>4.5</v>
      </c>
      <c r="K225" s="33" t="s">
        <v>65</v>
      </c>
      <c r="L225" s="33">
        <v>4200</v>
      </c>
      <c r="M225" s="33">
        <v>8518</v>
      </c>
      <c r="N225" s="33">
        <v>1947</v>
      </c>
      <c r="O225" s="33">
        <v>53</v>
      </c>
      <c r="P225" s="33">
        <v>869</v>
      </c>
      <c r="Q225" s="33">
        <v>7</v>
      </c>
      <c r="R225" s="33" t="s">
        <v>29</v>
      </c>
      <c r="S225" s="35"/>
      <c r="T225" s="35"/>
      <c r="U225" s="34"/>
      <c r="V225" s="34"/>
      <c r="W225" s="34"/>
      <c r="X225" s="34"/>
      <c r="Y225" s="34"/>
      <c r="Z225" s="33">
        <v>33.968565099999999</v>
      </c>
      <c r="AA225" s="33">
        <v>-118.39958660000001</v>
      </c>
      <c r="AD225" s="30">
        <f t="shared" si="3"/>
        <v>5</v>
      </c>
      <c r="AE225" s="30" t="str" cm="1">
        <f t="array" aca="1" ref="AE225" ca="1">CELL("type",H225)</f>
        <v>v</v>
      </c>
      <c r="AJ225" s="30" t="str" cm="1">
        <f t="array" aca="1" ref="AJ225" ca="1">CELL("type",K225)</f>
        <v>l</v>
      </c>
      <c r="AK225" s="30" t="str" cm="1">
        <f t="array" aca="1" ref="AK225" ca="1">CELL("type",L225)</f>
        <v>v</v>
      </c>
      <c r="AL225" s="30" t="str" cm="1">
        <f t="array" aca="1" ref="AL225" ca="1">CELL("type",M225)</f>
        <v>v</v>
      </c>
      <c r="AM225" s="30" t="str" cm="1">
        <f t="array" aca="1" ref="AM225" ca="1">CELL("type",M225)</f>
        <v>v</v>
      </c>
      <c r="AN225" s="30" t="str" cm="1">
        <f t="array" aca="1" ref="AN225" ca="1">CELL("type",N225)</f>
        <v>v</v>
      </c>
      <c r="AO225" s="30" t="str" cm="1">
        <f t="array" aca="1" ref="AO225" ca="1">CELL("type",O225)</f>
        <v>v</v>
      </c>
      <c r="AP225" s="30" t="str" cm="1">
        <f t="array" aca="1" ref="AP225" ca="1">CELL("type",P225)</f>
        <v>v</v>
      </c>
      <c r="AQ225" s="30" t="str">
        <v>8016 Dunfield Ave</v>
      </c>
      <c r="AR225" s="30" t="str">
        <f>PROPER(Table2[[#This Row],[CITY]])</f>
        <v>Los Angeles</v>
      </c>
      <c r="AS225" s="46">
        <f>Table2[[#This Row],[PRICE]]/Table2[[#This Row],[SQUARE FEET]]</f>
        <v>868.57142857142856</v>
      </c>
      <c r="AT225" s="30" t="b">
        <f>IF(AS225=Table2[[#This Row],[$/SQUARE FEET]], TRUE, FALSE)</f>
        <v>0</v>
      </c>
    </row>
    <row r="226" spans="1:46" x14ac:dyDescent="0.2">
      <c r="A226" s="31" t="s">
        <v>25</v>
      </c>
      <c r="B226" s="34"/>
      <c r="C226" s="33" t="s">
        <v>33</v>
      </c>
      <c r="D226" s="33" t="s">
        <v>247</v>
      </c>
      <c r="E226" s="33" t="s">
        <v>34</v>
      </c>
      <c r="F226" s="33" t="s">
        <v>28</v>
      </c>
      <c r="G226" s="33">
        <v>90045</v>
      </c>
      <c r="H226" s="36">
        <v>850000</v>
      </c>
      <c r="I226" s="33">
        <v>2</v>
      </c>
      <c r="J226" s="33">
        <v>2.5</v>
      </c>
      <c r="K226" s="33" t="s">
        <v>69</v>
      </c>
      <c r="L226" s="33">
        <v>1704</v>
      </c>
      <c r="M226" s="33">
        <v>23915</v>
      </c>
      <c r="N226" s="33">
        <v>1991</v>
      </c>
      <c r="O226" s="33">
        <v>53</v>
      </c>
      <c r="P226" s="33">
        <v>499</v>
      </c>
      <c r="Q226" s="33">
        <v>445</v>
      </c>
      <c r="R226" s="33" t="s">
        <v>29</v>
      </c>
      <c r="S226" s="35"/>
      <c r="T226" s="35"/>
      <c r="U226" s="34"/>
      <c r="V226" s="34"/>
      <c r="W226" s="34"/>
      <c r="X226" s="34"/>
      <c r="Y226" s="34"/>
      <c r="Z226" s="33">
        <v>33.973259400000003</v>
      </c>
      <c r="AA226" s="33">
        <v>-118.3758361</v>
      </c>
      <c r="AD226" s="30">
        <f t="shared" si="3"/>
        <v>5</v>
      </c>
      <c r="AE226" s="30" t="str" cm="1">
        <f t="array" aca="1" ref="AE226" ca="1">CELL("type",H226)</f>
        <v>v</v>
      </c>
      <c r="AJ226" s="30" t="str" cm="1">
        <f t="array" aca="1" ref="AJ226" ca="1">CELL("type",K226)</f>
        <v>l</v>
      </c>
      <c r="AK226" s="30" t="str" cm="1">
        <f t="array" aca="1" ref="AK226" ca="1">CELL("type",L226)</f>
        <v>v</v>
      </c>
      <c r="AL226" s="30" t="str" cm="1">
        <f t="array" aca="1" ref="AL226" ca="1">CELL("type",M226)</f>
        <v>v</v>
      </c>
      <c r="AM226" s="30" t="str" cm="1">
        <f t="array" aca="1" ref="AM226" ca="1">CELL("type",M226)</f>
        <v>v</v>
      </c>
      <c r="AN226" s="30" t="str" cm="1">
        <f t="array" aca="1" ref="AN226" ca="1">CELL("type",N226)</f>
        <v>v</v>
      </c>
      <c r="AO226" s="30" t="str" cm="1">
        <f t="array" aca="1" ref="AO226" ca="1">CELL("type",O226)</f>
        <v>v</v>
      </c>
      <c r="AP226" s="30" t="str" cm="1">
        <f t="array" aca="1" ref="AP226" ca="1">CELL("type",P226)</f>
        <v>v</v>
      </c>
      <c r="AQ226" s="30" t="str">
        <v>7122 La Tijera Blvd Unit J201</v>
      </c>
      <c r="AR226" s="30" t="str">
        <f>PROPER(Table2[[#This Row],[CITY]])</f>
        <v>Los Angeles</v>
      </c>
      <c r="AS226" s="46">
        <f>Table2[[#This Row],[PRICE]]/Table2[[#This Row],[SQUARE FEET]]</f>
        <v>498.82629107981222</v>
      </c>
      <c r="AT226" s="30" t="b">
        <f>IF(AS226=Table2[[#This Row],[$/SQUARE FEET]], TRUE, FALSE)</f>
        <v>0</v>
      </c>
    </row>
    <row r="227" spans="1:46" x14ac:dyDescent="0.2">
      <c r="A227" s="31" t="s">
        <v>25</v>
      </c>
      <c r="B227" s="34"/>
      <c r="C227" s="33" t="s">
        <v>41</v>
      </c>
      <c r="D227" s="33" t="s">
        <v>248</v>
      </c>
      <c r="E227" s="33" t="s">
        <v>65</v>
      </c>
      <c r="F227" s="33" t="s">
        <v>28</v>
      </c>
      <c r="G227" s="33">
        <v>90045</v>
      </c>
      <c r="H227" s="36">
        <v>1699000</v>
      </c>
      <c r="I227" s="33">
        <v>4</v>
      </c>
      <c r="J227" s="33">
        <v>2</v>
      </c>
      <c r="K227" s="33" t="s">
        <v>65</v>
      </c>
      <c r="L227" s="33">
        <v>2149</v>
      </c>
      <c r="M227" s="33">
        <v>6090</v>
      </c>
      <c r="N227" s="33">
        <v>1944</v>
      </c>
      <c r="O227" s="33">
        <v>65</v>
      </c>
      <c r="P227" s="33">
        <v>791</v>
      </c>
      <c r="Q227" s="33"/>
      <c r="R227" s="33" t="s">
        <v>29</v>
      </c>
      <c r="S227" s="35"/>
      <c r="T227" s="35"/>
      <c r="U227" s="34"/>
      <c r="V227" s="34"/>
      <c r="W227" s="34"/>
      <c r="X227" s="34"/>
      <c r="Y227" s="34"/>
      <c r="Z227" s="33">
        <v>33.957601500000003</v>
      </c>
      <c r="AA227" s="33">
        <v>-118.3997655</v>
      </c>
      <c r="AD227" s="30">
        <f t="shared" si="3"/>
        <v>5</v>
      </c>
      <c r="AE227" s="30" t="str" cm="1">
        <f t="array" aca="1" ref="AE227" ca="1">CELL("type",H227)</f>
        <v>v</v>
      </c>
      <c r="AJ227" s="30" t="str" cm="1">
        <f t="array" aca="1" ref="AJ227" ca="1">CELL("type",K227)</f>
        <v>l</v>
      </c>
      <c r="AK227" s="30" t="str" cm="1">
        <f t="array" aca="1" ref="AK227" ca="1">CELL("type",L227)</f>
        <v>v</v>
      </c>
      <c r="AL227" s="30" t="str" cm="1">
        <f t="array" aca="1" ref="AL227" ca="1">CELL("type",M227)</f>
        <v>v</v>
      </c>
      <c r="AM227" s="30" t="str" cm="1">
        <f t="array" aca="1" ref="AM227" ca="1">CELL("type",M227)</f>
        <v>v</v>
      </c>
      <c r="AN227" s="30" t="str" cm="1">
        <f t="array" aca="1" ref="AN227" ca="1">CELL("type",N227)</f>
        <v>v</v>
      </c>
      <c r="AO227" s="30" t="str" cm="1">
        <f t="array" aca="1" ref="AO227" ca="1">CELL("type",O227)</f>
        <v>v</v>
      </c>
      <c r="AP227" s="30" t="str" cm="1">
        <f t="array" aca="1" ref="AP227" ca="1">CELL("type",P227)</f>
        <v>v</v>
      </c>
      <c r="AQ227" s="30" t="str">
        <v>6422 W 87th Pl</v>
      </c>
      <c r="AR227" s="30" t="str">
        <f>PROPER(Table2[[#This Row],[CITY]])</f>
        <v>Westchester</v>
      </c>
      <c r="AS227" s="46">
        <f>Table2[[#This Row],[PRICE]]/Table2[[#This Row],[SQUARE FEET]]</f>
        <v>790.60027919962772</v>
      </c>
      <c r="AT227" s="30" t="b">
        <f>IF(AS227=Table2[[#This Row],[$/SQUARE FEET]], TRUE, FALSE)</f>
        <v>0</v>
      </c>
    </row>
    <row r="228" spans="1:46" x14ac:dyDescent="0.2">
      <c r="A228" s="31" t="s">
        <v>25</v>
      </c>
      <c r="B228" s="34"/>
      <c r="C228" s="33" t="s">
        <v>41</v>
      </c>
      <c r="D228" s="33" t="s">
        <v>249</v>
      </c>
      <c r="E228" s="33" t="s">
        <v>34</v>
      </c>
      <c r="F228" s="33" t="s">
        <v>28</v>
      </c>
      <c r="G228" s="33">
        <v>90045</v>
      </c>
      <c r="H228" s="36">
        <v>1750000</v>
      </c>
      <c r="I228" s="33">
        <v>4</v>
      </c>
      <c r="J228" s="33">
        <v>2</v>
      </c>
      <c r="K228" s="33" t="s">
        <v>69</v>
      </c>
      <c r="L228" s="33">
        <v>1917</v>
      </c>
      <c r="M228" s="33">
        <v>6405</v>
      </c>
      <c r="N228" s="33">
        <v>1945</v>
      </c>
      <c r="O228" s="33">
        <v>77</v>
      </c>
      <c r="P228" s="33">
        <v>913</v>
      </c>
      <c r="Q228" s="33">
        <v>2</v>
      </c>
      <c r="R228" s="33" t="s">
        <v>29</v>
      </c>
      <c r="S228" s="35"/>
      <c r="T228" s="35"/>
      <c r="U228" s="34"/>
      <c r="V228" s="34"/>
      <c r="W228" s="34"/>
      <c r="X228" s="34"/>
      <c r="Y228" s="34"/>
      <c r="Z228" s="33">
        <v>33.961653599999998</v>
      </c>
      <c r="AA228" s="33">
        <v>-118.4094163</v>
      </c>
      <c r="AD228" s="30">
        <f t="shared" si="3"/>
        <v>5</v>
      </c>
      <c r="AE228" s="30" t="str" cm="1">
        <f t="array" aca="1" ref="AE228" ca="1">CELL("type",H228)</f>
        <v>v</v>
      </c>
      <c r="AJ228" s="30" t="str" cm="1">
        <f t="array" aca="1" ref="AJ228" ca="1">CELL("type",K228)</f>
        <v>l</v>
      </c>
      <c r="AK228" s="30" t="str" cm="1">
        <f t="array" aca="1" ref="AK228" ca="1">CELL("type",L228)</f>
        <v>v</v>
      </c>
      <c r="AL228" s="30" t="str" cm="1">
        <f t="array" aca="1" ref="AL228" ca="1">CELL("type",M228)</f>
        <v>v</v>
      </c>
      <c r="AM228" s="30" t="str" cm="1">
        <f t="array" aca="1" ref="AM228" ca="1">CELL("type",M228)</f>
        <v>v</v>
      </c>
      <c r="AN228" s="30" t="str" cm="1">
        <f t="array" aca="1" ref="AN228" ca="1">CELL("type",N228)</f>
        <v>v</v>
      </c>
      <c r="AO228" s="30" t="str" cm="1">
        <f t="array" aca="1" ref="AO228" ca="1">CELL("type",O228)</f>
        <v>v</v>
      </c>
      <c r="AP228" s="30" t="str" cm="1">
        <f t="array" aca="1" ref="AP228" ca="1">CELL("type",P228)</f>
        <v>v</v>
      </c>
      <c r="AQ228" s="30" t="str">
        <v>8356 Chase Ave</v>
      </c>
      <c r="AR228" s="30" t="str">
        <f>PROPER(Table2[[#This Row],[CITY]])</f>
        <v>Los Angeles</v>
      </c>
      <c r="AS228" s="46">
        <f>Table2[[#This Row],[PRICE]]/Table2[[#This Row],[SQUARE FEET]]</f>
        <v>912.8847157016171</v>
      </c>
      <c r="AT228" s="30" t="b">
        <f>IF(AS228=Table2[[#This Row],[$/SQUARE FEET]], TRUE, FALSE)</f>
        <v>0</v>
      </c>
    </row>
    <row r="229" spans="1:46" x14ac:dyDescent="0.2">
      <c r="A229" s="31" t="s">
        <v>25</v>
      </c>
      <c r="B229" s="34"/>
      <c r="C229" s="33" t="s">
        <v>41</v>
      </c>
      <c r="D229" s="33" t="s">
        <v>250</v>
      </c>
      <c r="E229" s="33" t="s">
        <v>34</v>
      </c>
      <c r="F229" s="33" t="s">
        <v>28</v>
      </c>
      <c r="G229" s="33">
        <v>90045</v>
      </c>
      <c r="H229" s="36">
        <v>999999</v>
      </c>
      <c r="I229" s="33">
        <v>3</v>
      </c>
      <c r="J229" s="33">
        <v>2</v>
      </c>
      <c r="K229" s="33" t="s">
        <v>69</v>
      </c>
      <c r="L229" s="33">
        <v>1608</v>
      </c>
      <c r="M229" s="33">
        <v>6382</v>
      </c>
      <c r="N229" s="33">
        <v>1950</v>
      </c>
      <c r="O229" s="33">
        <v>77</v>
      </c>
      <c r="P229" s="33">
        <v>622</v>
      </c>
      <c r="Q229" s="33"/>
      <c r="R229" s="33" t="s">
        <v>29</v>
      </c>
      <c r="S229" s="35"/>
      <c r="T229" s="35"/>
      <c r="U229" s="34"/>
      <c r="V229" s="34"/>
      <c r="W229" s="34"/>
      <c r="X229" s="34"/>
      <c r="Y229" s="34"/>
      <c r="Z229" s="33">
        <v>33.968873199999997</v>
      </c>
      <c r="AA229" s="33">
        <v>-118.3704144</v>
      </c>
      <c r="AD229" s="30">
        <f t="shared" si="3"/>
        <v>5</v>
      </c>
      <c r="AE229" s="30" t="str" cm="1">
        <f t="array" aca="1" ref="AE229" ca="1">CELL("type",H229)</f>
        <v>v</v>
      </c>
      <c r="AJ229" s="30" t="str" cm="1">
        <f t="array" aca="1" ref="AJ229" ca="1">CELL("type",K229)</f>
        <v>l</v>
      </c>
      <c r="AK229" s="30" t="str" cm="1">
        <f t="array" aca="1" ref="AK229" ca="1">CELL("type",L229)</f>
        <v>v</v>
      </c>
      <c r="AL229" s="30" t="str" cm="1">
        <f t="array" aca="1" ref="AL229" ca="1">CELL("type",M229)</f>
        <v>v</v>
      </c>
      <c r="AM229" s="30" t="str" cm="1">
        <f t="array" aca="1" ref="AM229" ca="1">CELL("type",M229)</f>
        <v>v</v>
      </c>
      <c r="AN229" s="30" t="str" cm="1">
        <f t="array" aca="1" ref="AN229" ca="1">CELL("type",N229)</f>
        <v>v</v>
      </c>
      <c r="AO229" s="30" t="str" cm="1">
        <f t="array" aca="1" ref="AO229" ca="1">CELL("type",O229)</f>
        <v>v</v>
      </c>
      <c r="AP229" s="30" t="str" cm="1">
        <f t="array" aca="1" ref="AP229" ca="1">CELL("type",P229)</f>
        <v>v</v>
      </c>
      <c r="AQ229" s="30" t="str">
        <v>5201 Thornburn St</v>
      </c>
      <c r="AR229" s="30" t="str">
        <f>PROPER(Table2[[#This Row],[CITY]])</f>
        <v>Los Angeles</v>
      </c>
      <c r="AS229" s="46">
        <f>Table2[[#This Row],[PRICE]]/Table2[[#This Row],[SQUARE FEET]]</f>
        <v>621.88992537313436</v>
      </c>
      <c r="AT229" s="30" t="b">
        <f>IF(AS229=Table2[[#This Row],[$/SQUARE FEET]], TRUE, FALSE)</f>
        <v>0</v>
      </c>
    </row>
    <row r="230" spans="1:46" x14ac:dyDescent="0.2">
      <c r="A230" s="31" t="s">
        <v>25</v>
      </c>
      <c r="B230" s="34"/>
      <c r="C230" s="33" t="s">
        <v>41</v>
      </c>
      <c r="D230" s="33" t="s">
        <v>251</v>
      </c>
      <c r="E230" s="33" t="s">
        <v>34</v>
      </c>
      <c r="F230" s="33" t="s">
        <v>28</v>
      </c>
      <c r="G230" s="33">
        <v>90045</v>
      </c>
      <c r="H230" s="36">
        <v>3995000</v>
      </c>
      <c r="I230" s="33">
        <v>5</v>
      </c>
      <c r="J230" s="33">
        <v>5.5</v>
      </c>
      <c r="K230" s="33" t="s">
        <v>69</v>
      </c>
      <c r="L230" s="33">
        <v>4520</v>
      </c>
      <c r="M230" s="33">
        <v>7852</v>
      </c>
      <c r="N230" s="33">
        <v>1951</v>
      </c>
      <c r="O230" s="33">
        <v>77</v>
      </c>
      <c r="P230" s="33">
        <v>884</v>
      </c>
      <c r="Q230" s="33">
        <v>3</v>
      </c>
      <c r="R230" s="33" t="s">
        <v>29</v>
      </c>
      <c r="S230" s="35"/>
      <c r="T230" s="35"/>
      <c r="U230" s="34"/>
      <c r="V230" s="34"/>
      <c r="W230" s="34"/>
      <c r="X230" s="34"/>
      <c r="Y230" s="34"/>
      <c r="Z230" s="33">
        <v>33.976805900000002</v>
      </c>
      <c r="AA230" s="33">
        <v>-118.39874759999999</v>
      </c>
      <c r="AD230" s="30">
        <f t="shared" si="3"/>
        <v>5</v>
      </c>
      <c r="AE230" s="30" t="str" cm="1">
        <f t="array" aca="1" ref="AE230" ca="1">CELL("type",H230)</f>
        <v>v</v>
      </c>
      <c r="AJ230" s="30" t="str" cm="1">
        <f t="array" aca="1" ref="AJ230" ca="1">CELL("type",K230)</f>
        <v>l</v>
      </c>
      <c r="AK230" s="30" t="str" cm="1">
        <f t="array" aca="1" ref="AK230" ca="1">CELL("type",L230)</f>
        <v>v</v>
      </c>
      <c r="AL230" s="30" t="str" cm="1">
        <f t="array" aca="1" ref="AL230" ca="1">CELL("type",M230)</f>
        <v>v</v>
      </c>
      <c r="AM230" s="30" t="str" cm="1">
        <f t="array" aca="1" ref="AM230" ca="1">CELL("type",M230)</f>
        <v>v</v>
      </c>
      <c r="AN230" s="30" t="str" cm="1">
        <f t="array" aca="1" ref="AN230" ca="1">CELL("type",N230)</f>
        <v>v</v>
      </c>
      <c r="AO230" s="30" t="str" cm="1">
        <f t="array" aca="1" ref="AO230" ca="1">CELL("type",O230)</f>
        <v>v</v>
      </c>
      <c r="AP230" s="30" t="str" cm="1">
        <f t="array" aca="1" ref="AP230" ca="1">CELL("type",P230)</f>
        <v>v</v>
      </c>
      <c r="AQ230" s="30" t="str">
        <v>6376 Nancy St</v>
      </c>
      <c r="AR230" s="30" t="str">
        <f>PROPER(Table2[[#This Row],[CITY]])</f>
        <v>Los Angeles</v>
      </c>
      <c r="AS230" s="46">
        <f>Table2[[#This Row],[PRICE]]/Table2[[#This Row],[SQUARE FEET]]</f>
        <v>883.84955752212386</v>
      </c>
      <c r="AT230" s="30" t="b">
        <f>IF(AS230=Table2[[#This Row],[$/SQUARE FEET]], TRUE, FALSE)</f>
        <v>0</v>
      </c>
    </row>
    <row r="231" spans="1:46" x14ac:dyDescent="0.2">
      <c r="A231" s="31" t="s">
        <v>25</v>
      </c>
      <c r="B231" s="34"/>
      <c r="C231" s="33" t="s">
        <v>41</v>
      </c>
      <c r="D231" s="33" t="s">
        <v>252</v>
      </c>
      <c r="E231" s="33" t="s">
        <v>65</v>
      </c>
      <c r="F231" s="33" t="s">
        <v>28</v>
      </c>
      <c r="G231" s="33">
        <v>90045</v>
      </c>
      <c r="H231" s="36">
        <v>1799000</v>
      </c>
      <c r="I231" s="33">
        <v>3</v>
      </c>
      <c r="J231" s="33">
        <v>2.5</v>
      </c>
      <c r="K231" s="33" t="s">
        <v>69</v>
      </c>
      <c r="L231" s="33">
        <v>1839</v>
      </c>
      <c r="M231" s="33">
        <v>6049</v>
      </c>
      <c r="N231" s="33">
        <v>1951</v>
      </c>
      <c r="O231" s="33">
        <v>94</v>
      </c>
      <c r="P231" s="33">
        <v>978</v>
      </c>
      <c r="Q231" s="33">
        <v>2</v>
      </c>
      <c r="R231" s="33" t="s">
        <v>29</v>
      </c>
      <c r="S231" s="35"/>
      <c r="T231" s="35"/>
      <c r="U231" s="34"/>
      <c r="V231" s="34"/>
      <c r="W231" s="34"/>
      <c r="X231" s="34"/>
      <c r="Y231" s="34"/>
      <c r="Z231" s="33">
        <v>33.9750424</v>
      </c>
      <c r="AA231" s="33">
        <v>-118.401627</v>
      </c>
      <c r="AD231" s="30">
        <f t="shared" si="3"/>
        <v>5</v>
      </c>
      <c r="AE231" s="30" t="str" cm="1">
        <f t="array" aca="1" ref="AE231" ca="1">CELL("type",H231)</f>
        <v>v</v>
      </c>
      <c r="AJ231" s="30" t="str" cm="1">
        <f t="array" aca="1" ref="AJ231" ca="1">CELL("type",K231)</f>
        <v>l</v>
      </c>
      <c r="AK231" s="30" t="str" cm="1">
        <f t="array" aca="1" ref="AK231" ca="1">CELL("type",L231)</f>
        <v>v</v>
      </c>
      <c r="AL231" s="30" t="str" cm="1">
        <f t="array" aca="1" ref="AL231" ca="1">CELL("type",M231)</f>
        <v>v</v>
      </c>
      <c r="AM231" s="30" t="str" cm="1">
        <f t="array" aca="1" ref="AM231" ca="1">CELL("type",M231)</f>
        <v>v</v>
      </c>
      <c r="AN231" s="30" t="str" cm="1">
        <f t="array" aca="1" ref="AN231" ca="1">CELL("type",N231)</f>
        <v>v</v>
      </c>
      <c r="AO231" s="30" t="str" cm="1">
        <f t="array" aca="1" ref="AO231" ca="1">CELL("type",O231)</f>
        <v>v</v>
      </c>
      <c r="AP231" s="30" t="str" cm="1">
        <f t="array" aca="1" ref="AP231" ca="1">CELL("type",P231)</f>
        <v>v</v>
      </c>
      <c r="AQ231" s="30" t="str">
        <v>7449 Kentwood Ave</v>
      </c>
      <c r="AR231" s="30" t="str">
        <f>PROPER(Table2[[#This Row],[CITY]])</f>
        <v>Westchester</v>
      </c>
      <c r="AS231" s="46">
        <f>Table2[[#This Row],[PRICE]]/Table2[[#This Row],[SQUARE FEET]]</f>
        <v>978.24904839586736</v>
      </c>
      <c r="AT231" s="30" t="b">
        <f>IF(AS231=Table2[[#This Row],[$/SQUARE FEET]], TRUE, FALSE)</f>
        <v>0</v>
      </c>
    </row>
    <row r="232" spans="1:46" x14ac:dyDescent="0.2">
      <c r="A232" s="31" t="s">
        <v>25</v>
      </c>
      <c r="B232" s="34"/>
      <c r="C232" s="33" t="s">
        <v>41</v>
      </c>
      <c r="D232" s="33" t="s">
        <v>202</v>
      </c>
      <c r="E232" s="33" t="s">
        <v>34</v>
      </c>
      <c r="F232" s="33" t="s">
        <v>28</v>
      </c>
      <c r="G232" s="33">
        <v>90045</v>
      </c>
      <c r="H232" s="36">
        <v>1399000</v>
      </c>
      <c r="I232" s="33">
        <v>4</v>
      </c>
      <c r="J232" s="33">
        <v>3</v>
      </c>
      <c r="K232" s="33" t="s">
        <v>65</v>
      </c>
      <c r="L232" s="33">
        <v>1624</v>
      </c>
      <c r="M232" s="33">
        <v>5912</v>
      </c>
      <c r="N232" s="33">
        <v>1942</v>
      </c>
      <c r="O232" s="33">
        <v>95</v>
      </c>
      <c r="P232" s="33">
        <v>861</v>
      </c>
      <c r="Q232" s="33"/>
      <c r="R232" s="33" t="s">
        <v>29</v>
      </c>
      <c r="S232" s="35"/>
      <c r="T232" s="35"/>
      <c r="U232" s="34"/>
      <c r="V232" s="34"/>
      <c r="W232" s="34"/>
      <c r="X232" s="34"/>
      <c r="Y232" s="34"/>
      <c r="Z232" s="33">
        <v>33.956285600000001</v>
      </c>
      <c r="AA232" s="33">
        <v>-118.3928732</v>
      </c>
      <c r="AD232" s="30">
        <f t="shared" si="3"/>
        <v>5</v>
      </c>
      <c r="AE232" s="30" t="str" cm="1">
        <f t="array" aca="1" ref="AE232" ca="1">CELL("type",H232)</f>
        <v>v</v>
      </c>
      <c r="AJ232" s="30" t="str" cm="1">
        <f t="array" aca="1" ref="AJ232" ca="1">CELL("type",K232)</f>
        <v>l</v>
      </c>
      <c r="AK232" s="30" t="str" cm="1">
        <f t="array" aca="1" ref="AK232" ca="1">CELL("type",L232)</f>
        <v>v</v>
      </c>
      <c r="AL232" s="30" t="str" cm="1">
        <f t="array" aca="1" ref="AL232" ca="1">CELL("type",M232)</f>
        <v>v</v>
      </c>
      <c r="AM232" s="30" t="str" cm="1">
        <f t="array" aca="1" ref="AM232" ca="1">CELL("type",M232)</f>
        <v>v</v>
      </c>
      <c r="AN232" s="30" t="str" cm="1">
        <f t="array" aca="1" ref="AN232" ca="1">CELL("type",N232)</f>
        <v>v</v>
      </c>
      <c r="AO232" s="30" t="str" cm="1">
        <f t="array" aca="1" ref="AO232" ca="1">CELL("type",O232)</f>
        <v>v</v>
      </c>
      <c r="AP232" s="30" t="str" cm="1">
        <f t="array" aca="1" ref="AP232" ca="1">CELL("type",P232)</f>
        <v>v</v>
      </c>
      <c r="AQ232" s="30" t="str">
        <v>8875 Earhart Ave</v>
      </c>
      <c r="AR232" s="30" t="str">
        <f>PROPER(Table2[[#This Row],[CITY]])</f>
        <v>Los Angeles</v>
      </c>
      <c r="AS232" s="46">
        <f>Table2[[#This Row],[PRICE]]/Table2[[#This Row],[SQUARE FEET]]</f>
        <v>861.45320197044339</v>
      </c>
      <c r="AT232" s="30" t="b">
        <f>IF(AS232=Table2[[#This Row],[$/SQUARE FEET]], TRUE, FALSE)</f>
        <v>0</v>
      </c>
    </row>
    <row r="233" spans="1:46" x14ac:dyDescent="0.2">
      <c r="A233" s="31" t="s">
        <v>25</v>
      </c>
      <c r="B233" s="34"/>
      <c r="C233" s="33" t="s">
        <v>41</v>
      </c>
      <c r="D233" s="33" t="s">
        <v>253</v>
      </c>
      <c r="E233" s="33" t="s">
        <v>34</v>
      </c>
      <c r="F233" s="33" t="s">
        <v>28</v>
      </c>
      <c r="G233" s="33">
        <v>90045</v>
      </c>
      <c r="H233" s="36">
        <v>1795000</v>
      </c>
      <c r="I233" s="33">
        <v>3</v>
      </c>
      <c r="J233" s="33">
        <v>2</v>
      </c>
      <c r="K233" s="33" t="s">
        <v>65</v>
      </c>
      <c r="L233" s="33">
        <v>1668</v>
      </c>
      <c r="M233" s="33">
        <v>6075</v>
      </c>
      <c r="N233" s="33">
        <v>1944</v>
      </c>
      <c r="O233" s="33">
        <v>100</v>
      </c>
      <c r="P233" s="33">
        <v>1076</v>
      </c>
      <c r="Q233" s="33">
        <v>2</v>
      </c>
      <c r="R233" s="33" t="s">
        <v>29</v>
      </c>
      <c r="S233" s="35"/>
      <c r="T233" s="35"/>
      <c r="U233" s="34"/>
      <c r="V233" s="34"/>
      <c r="W233" s="34"/>
      <c r="X233" s="34"/>
      <c r="Y233" s="34"/>
      <c r="Z233" s="33">
        <v>33.961548299999997</v>
      </c>
      <c r="AA233" s="33">
        <v>-118.40665199999999</v>
      </c>
      <c r="AD233" s="30">
        <f t="shared" si="3"/>
        <v>5</v>
      </c>
      <c r="AE233" s="30" t="str" cm="1">
        <f t="array" aca="1" ref="AE233" ca="1">CELL("type",H233)</f>
        <v>v</v>
      </c>
      <c r="AJ233" s="30" t="str" cm="1">
        <f t="array" aca="1" ref="AJ233" ca="1">CELL("type",K233)</f>
        <v>l</v>
      </c>
      <c r="AK233" s="30" t="str" cm="1">
        <f t="array" aca="1" ref="AK233" ca="1">CELL("type",L233)</f>
        <v>v</v>
      </c>
      <c r="AL233" s="30" t="str" cm="1">
        <f t="array" aca="1" ref="AL233" ca="1">CELL("type",M233)</f>
        <v>v</v>
      </c>
      <c r="AM233" s="30" t="str" cm="1">
        <f t="array" aca="1" ref="AM233" ca="1">CELL("type",M233)</f>
        <v>v</v>
      </c>
      <c r="AN233" s="30" t="str" cm="1">
        <f t="array" aca="1" ref="AN233" ca="1">CELL("type",N233)</f>
        <v>v</v>
      </c>
      <c r="AO233" s="30" t="str" cm="1">
        <f t="array" aca="1" ref="AO233" ca="1">CELL("type",O233)</f>
        <v>v</v>
      </c>
      <c r="AP233" s="30" t="str" cm="1">
        <f t="array" aca="1" ref="AP233" ca="1">CELL("type",P233)</f>
        <v>v</v>
      </c>
      <c r="AQ233" s="30" t="str">
        <v>8357 Westlawn Ave</v>
      </c>
      <c r="AR233" s="30" t="str">
        <f>PROPER(Table2[[#This Row],[CITY]])</f>
        <v>Los Angeles</v>
      </c>
      <c r="AS233" s="46">
        <f>Table2[[#This Row],[PRICE]]/Table2[[#This Row],[SQUARE FEET]]</f>
        <v>1076.1390887290167</v>
      </c>
      <c r="AT233" s="30" t="b">
        <f>IF(AS233=Table2[[#This Row],[$/SQUARE FEET]], TRUE, FALSE)</f>
        <v>0</v>
      </c>
    </row>
    <row r="234" spans="1:46" x14ac:dyDescent="0.2">
      <c r="A234" s="31" t="s">
        <v>25</v>
      </c>
      <c r="B234" s="34"/>
      <c r="C234" s="33" t="s">
        <v>33</v>
      </c>
      <c r="D234" s="33" t="s">
        <v>254</v>
      </c>
      <c r="E234" s="33" t="s">
        <v>34</v>
      </c>
      <c r="F234" s="33" t="s">
        <v>28</v>
      </c>
      <c r="G234" s="33">
        <v>90045</v>
      </c>
      <c r="H234" s="36">
        <v>750000</v>
      </c>
      <c r="I234" s="33">
        <v>2</v>
      </c>
      <c r="J234" s="33">
        <v>2</v>
      </c>
      <c r="K234" s="33" t="s">
        <v>65</v>
      </c>
      <c r="L234" s="33">
        <v>1130</v>
      </c>
      <c r="M234" s="33">
        <v>29713</v>
      </c>
      <c r="N234" s="33">
        <v>2010</v>
      </c>
      <c r="O234" s="33">
        <v>122</v>
      </c>
      <c r="P234" s="33">
        <v>664</v>
      </c>
      <c r="Q234" s="33">
        <v>525</v>
      </c>
      <c r="R234" s="33" t="s">
        <v>29</v>
      </c>
      <c r="S234" s="35"/>
      <c r="T234" s="35"/>
      <c r="U234" s="34"/>
      <c r="V234" s="34"/>
      <c r="W234" s="34"/>
      <c r="X234" s="34"/>
      <c r="Y234" s="34"/>
      <c r="Z234" s="33">
        <v>33.974972800000003</v>
      </c>
      <c r="AA234" s="33">
        <v>-118.3771505</v>
      </c>
      <c r="AD234" s="30">
        <f t="shared" si="3"/>
        <v>5</v>
      </c>
      <c r="AE234" s="30" t="str" cm="1">
        <f t="array" aca="1" ref="AE234" ca="1">CELL("type",H234)</f>
        <v>v</v>
      </c>
      <c r="AJ234" s="30" t="str" cm="1">
        <f t="array" aca="1" ref="AJ234" ca="1">CELL("type",K234)</f>
        <v>l</v>
      </c>
      <c r="AK234" s="30" t="str" cm="1">
        <f t="array" aca="1" ref="AK234" ca="1">CELL("type",L234)</f>
        <v>v</v>
      </c>
      <c r="AL234" s="30" t="str" cm="1">
        <f t="array" aca="1" ref="AL234" ca="1">CELL("type",M234)</f>
        <v>v</v>
      </c>
      <c r="AM234" s="30" t="str" cm="1">
        <f t="array" aca="1" ref="AM234" ca="1">CELL("type",M234)</f>
        <v>v</v>
      </c>
      <c r="AN234" s="30" t="str" cm="1">
        <f t="array" aca="1" ref="AN234" ca="1">CELL("type",N234)</f>
        <v>v</v>
      </c>
      <c r="AO234" s="30" t="str" cm="1">
        <f t="array" aca="1" ref="AO234" ca="1">CELL("type",O234)</f>
        <v>v</v>
      </c>
      <c r="AP234" s="30" t="str" cm="1">
        <f t="array" aca="1" ref="AP234" ca="1">CELL("type",P234)</f>
        <v>v</v>
      </c>
      <c r="AQ234" s="30" t="str">
        <v>7100 Alvern St #215</v>
      </c>
      <c r="AR234" s="30" t="str">
        <f>PROPER(Table2[[#This Row],[CITY]])</f>
        <v>Los Angeles</v>
      </c>
      <c r="AS234" s="46">
        <f>Table2[[#This Row],[PRICE]]/Table2[[#This Row],[SQUARE FEET]]</f>
        <v>663.71681415929208</v>
      </c>
      <c r="AT234" s="30" t="b">
        <f>IF(AS234=Table2[[#This Row],[$/SQUARE FEET]], TRUE, FALSE)</f>
        <v>0</v>
      </c>
    </row>
    <row r="235" spans="1:46" x14ac:dyDescent="0.2">
      <c r="A235" s="31" t="s">
        <v>25</v>
      </c>
      <c r="B235" s="34"/>
      <c r="C235" s="33" t="s">
        <v>33</v>
      </c>
      <c r="D235" s="33" t="s">
        <v>255</v>
      </c>
      <c r="E235" s="33" t="s">
        <v>34</v>
      </c>
      <c r="F235" s="33" t="s">
        <v>28</v>
      </c>
      <c r="G235" s="33">
        <v>90045</v>
      </c>
      <c r="H235" s="36">
        <v>665000</v>
      </c>
      <c r="I235" s="33">
        <v>2</v>
      </c>
      <c r="J235" s="33">
        <v>2</v>
      </c>
      <c r="K235" s="33" t="s">
        <v>69</v>
      </c>
      <c r="L235" s="33">
        <v>948</v>
      </c>
      <c r="M235" s="33">
        <v>24318</v>
      </c>
      <c r="N235" s="33">
        <v>1991</v>
      </c>
      <c r="O235" s="33">
        <v>122</v>
      </c>
      <c r="P235" s="33">
        <v>701</v>
      </c>
      <c r="Q235" s="33">
        <v>587</v>
      </c>
      <c r="R235" s="33" t="s">
        <v>29</v>
      </c>
      <c r="S235" s="35"/>
      <c r="T235" s="35"/>
      <c r="U235" s="34"/>
      <c r="V235" s="34"/>
      <c r="W235" s="34"/>
      <c r="X235" s="34"/>
      <c r="Y235" s="34"/>
      <c r="Z235" s="33">
        <v>33.974666200000001</v>
      </c>
      <c r="AA235" s="33">
        <v>-118.37530289999999</v>
      </c>
      <c r="AD235" s="30">
        <f t="shared" si="3"/>
        <v>5</v>
      </c>
      <c r="AE235" s="30" t="str" cm="1">
        <f t="array" aca="1" ref="AE235" ca="1">CELL("type",H235)</f>
        <v>v</v>
      </c>
      <c r="AJ235" s="30" t="str" cm="1">
        <f t="array" aca="1" ref="AJ235" ca="1">CELL("type",K235)</f>
        <v>l</v>
      </c>
      <c r="AK235" s="30" t="str" cm="1">
        <f t="array" aca="1" ref="AK235" ca="1">CELL("type",L235)</f>
        <v>v</v>
      </c>
      <c r="AL235" s="30" t="str" cm="1">
        <f t="array" aca="1" ref="AL235" ca="1">CELL("type",M235)</f>
        <v>v</v>
      </c>
      <c r="AM235" s="30" t="str" cm="1">
        <f t="array" aca="1" ref="AM235" ca="1">CELL("type",M235)</f>
        <v>v</v>
      </c>
      <c r="AN235" s="30" t="str" cm="1">
        <f t="array" aca="1" ref="AN235" ca="1">CELL("type",N235)</f>
        <v>v</v>
      </c>
      <c r="AO235" s="30" t="str" cm="1">
        <f t="array" aca="1" ref="AO235" ca="1">CELL("type",O235)</f>
        <v>v</v>
      </c>
      <c r="AP235" s="30" t="str" cm="1">
        <f t="array" aca="1" ref="AP235" ca="1">CELL("type",P235)</f>
        <v>v</v>
      </c>
      <c r="AQ235" s="30" t="str">
        <v>7037 La Tijera Blvd Unit C101</v>
      </c>
      <c r="AR235" s="30" t="str">
        <f>PROPER(Table2[[#This Row],[CITY]])</f>
        <v>Los Angeles</v>
      </c>
      <c r="AS235" s="46">
        <f>Table2[[#This Row],[PRICE]]/Table2[[#This Row],[SQUARE FEET]]</f>
        <v>701.47679324894511</v>
      </c>
      <c r="AT235" s="30" t="b">
        <f>IF(AS235=Table2[[#This Row],[$/SQUARE FEET]], TRUE, FALSE)</f>
        <v>0</v>
      </c>
    </row>
    <row r="236" spans="1:46" x14ac:dyDescent="0.2">
      <c r="A236" s="31" t="s">
        <v>25</v>
      </c>
      <c r="B236" s="34"/>
      <c r="C236" s="33" t="s">
        <v>41</v>
      </c>
      <c r="D236" s="33" t="s">
        <v>256</v>
      </c>
      <c r="E236" s="33" t="s">
        <v>34</v>
      </c>
      <c r="F236" s="33" t="s">
        <v>28</v>
      </c>
      <c r="G236" s="33">
        <v>90045</v>
      </c>
      <c r="H236" s="36">
        <v>2637500</v>
      </c>
      <c r="I236" s="33">
        <v>4</v>
      </c>
      <c r="J236" s="33">
        <v>4.5</v>
      </c>
      <c r="K236" s="33" t="s">
        <v>69</v>
      </c>
      <c r="L236" s="33">
        <v>3807</v>
      </c>
      <c r="M236" s="33">
        <v>7659</v>
      </c>
      <c r="N236" s="33">
        <v>2008</v>
      </c>
      <c r="O236" s="33">
        <v>124</v>
      </c>
      <c r="P236" s="33">
        <v>693</v>
      </c>
      <c r="Q236" s="33"/>
      <c r="R236" s="33" t="s">
        <v>29</v>
      </c>
      <c r="S236" s="35"/>
      <c r="T236" s="35"/>
      <c r="U236" s="34"/>
      <c r="V236" s="34"/>
      <c r="W236" s="34"/>
      <c r="X236" s="34"/>
      <c r="Y236" s="34"/>
      <c r="Z236" s="33">
        <v>33.956179400000003</v>
      </c>
      <c r="AA236" s="33">
        <v>-118.4215185</v>
      </c>
      <c r="AD236" s="30">
        <f t="shared" si="3"/>
        <v>5</v>
      </c>
      <c r="AE236" s="30" t="str" cm="1">
        <f t="array" aca="1" ref="AE236" ca="1">CELL("type",H236)</f>
        <v>v</v>
      </c>
      <c r="AJ236" s="30" t="str" cm="1">
        <f t="array" aca="1" ref="AJ236" ca="1">CELL("type",K236)</f>
        <v>l</v>
      </c>
      <c r="AK236" s="30" t="str" cm="1">
        <f t="array" aca="1" ref="AK236" ca="1">CELL("type",L236)</f>
        <v>v</v>
      </c>
      <c r="AL236" s="30" t="str" cm="1">
        <f t="array" aca="1" ref="AL236" ca="1">CELL("type",M236)</f>
        <v>v</v>
      </c>
      <c r="AM236" s="30" t="str" cm="1">
        <f t="array" aca="1" ref="AM236" ca="1">CELL("type",M236)</f>
        <v>v</v>
      </c>
      <c r="AN236" s="30" t="str" cm="1">
        <f t="array" aca="1" ref="AN236" ca="1">CELL("type",N236)</f>
        <v>v</v>
      </c>
      <c r="AO236" s="30" t="str" cm="1">
        <f t="array" aca="1" ref="AO236" ca="1">CELL("type",O236)</f>
        <v>v</v>
      </c>
      <c r="AP236" s="30" t="str" cm="1">
        <f t="array" aca="1" ref="AP236" ca="1">CELL("type",P236)</f>
        <v>v</v>
      </c>
      <c r="AQ236" s="30" t="str">
        <v>7264 W 88th Pl</v>
      </c>
      <c r="AR236" s="30" t="str">
        <f>PROPER(Table2[[#This Row],[CITY]])</f>
        <v>Los Angeles</v>
      </c>
      <c r="AS236" s="46">
        <f>Table2[[#This Row],[PRICE]]/Table2[[#This Row],[SQUARE FEET]]</f>
        <v>692.80273180982397</v>
      </c>
      <c r="AT236" s="30" t="b">
        <f>IF(AS236=Table2[[#This Row],[$/SQUARE FEET]], TRUE, FALSE)</f>
        <v>0</v>
      </c>
    </row>
    <row r="237" spans="1:46" x14ac:dyDescent="0.2">
      <c r="A237" s="31" t="s">
        <v>25</v>
      </c>
      <c r="B237" s="34"/>
      <c r="C237" s="33" t="s">
        <v>41</v>
      </c>
      <c r="D237" s="33" t="s">
        <v>141</v>
      </c>
      <c r="E237" s="33" t="s">
        <v>34</v>
      </c>
      <c r="F237" s="33" t="s">
        <v>28</v>
      </c>
      <c r="G237" s="33">
        <v>90045</v>
      </c>
      <c r="H237" s="36">
        <v>2850000</v>
      </c>
      <c r="I237" s="33">
        <v>4</v>
      </c>
      <c r="J237" s="33">
        <v>3</v>
      </c>
      <c r="K237" s="33" t="s">
        <v>69</v>
      </c>
      <c r="L237" s="33">
        <v>2700</v>
      </c>
      <c r="M237" s="33">
        <v>5871</v>
      </c>
      <c r="N237" s="33">
        <v>2010</v>
      </c>
      <c r="O237" s="33">
        <v>143</v>
      </c>
      <c r="P237" s="33">
        <v>1056</v>
      </c>
      <c r="Q237" s="33"/>
      <c r="R237" s="33" t="s">
        <v>29</v>
      </c>
      <c r="S237" s="35"/>
      <c r="T237" s="35"/>
      <c r="U237" s="34"/>
      <c r="V237" s="34"/>
      <c r="W237" s="34"/>
      <c r="X237" s="34"/>
      <c r="Y237" s="34"/>
      <c r="Z237" s="33">
        <v>33.966127</v>
      </c>
      <c r="AA237" s="33">
        <v>-118.4213096</v>
      </c>
      <c r="AD237" s="30">
        <f t="shared" si="3"/>
        <v>5</v>
      </c>
      <c r="AE237" s="30" t="str" cm="1">
        <f t="array" aca="1" ref="AE237" ca="1">CELL("type",H237)</f>
        <v>v</v>
      </c>
      <c r="AJ237" s="30" t="str" cm="1">
        <f t="array" aca="1" ref="AJ237" ca="1">CELL("type",K237)</f>
        <v>l</v>
      </c>
      <c r="AK237" s="30" t="str" cm="1">
        <f t="array" aca="1" ref="AK237" ca="1">CELL("type",L237)</f>
        <v>v</v>
      </c>
      <c r="AL237" s="30" t="str" cm="1">
        <f t="array" aca="1" ref="AL237" ca="1">CELL("type",M237)</f>
        <v>v</v>
      </c>
      <c r="AM237" s="30" t="str" cm="1">
        <f t="array" aca="1" ref="AM237" ca="1">CELL("type",M237)</f>
        <v>v</v>
      </c>
      <c r="AN237" s="30" t="str" cm="1">
        <f t="array" aca="1" ref="AN237" ca="1">CELL("type",N237)</f>
        <v>v</v>
      </c>
      <c r="AO237" s="30" t="str" cm="1">
        <f t="array" aca="1" ref="AO237" ca="1">CELL("type",O237)</f>
        <v>v</v>
      </c>
      <c r="AP237" s="30" t="str" cm="1">
        <f t="array" aca="1" ref="AP237" ca="1">CELL("type",P237)</f>
        <v>v</v>
      </c>
      <c r="AQ237" s="30" t="str">
        <v>7908 Altavan Ave</v>
      </c>
      <c r="AR237" s="30" t="str">
        <f>PROPER(Table2[[#This Row],[CITY]])</f>
        <v>Los Angeles</v>
      </c>
      <c r="AS237" s="46">
        <f>Table2[[#This Row],[PRICE]]/Table2[[#This Row],[SQUARE FEET]]</f>
        <v>1055.5555555555557</v>
      </c>
      <c r="AT237" s="30" t="b">
        <f>IF(AS237=Table2[[#This Row],[$/SQUARE FEET]], TRUE, FALSE)</f>
        <v>0</v>
      </c>
    </row>
    <row r="238" spans="1:46" x14ac:dyDescent="0.2">
      <c r="A238" s="31" t="s">
        <v>25</v>
      </c>
      <c r="B238" s="34"/>
      <c r="C238" s="33" t="s">
        <v>41</v>
      </c>
      <c r="D238" s="33" t="s">
        <v>257</v>
      </c>
      <c r="E238" s="33" t="s">
        <v>51</v>
      </c>
      <c r="F238" s="33" t="s">
        <v>28</v>
      </c>
      <c r="G238" s="33">
        <v>90293</v>
      </c>
      <c r="H238" s="36">
        <v>2790000</v>
      </c>
      <c r="I238" s="33">
        <v>6</v>
      </c>
      <c r="J238" s="33">
        <v>7</v>
      </c>
      <c r="K238" s="33" t="s">
        <v>65</v>
      </c>
      <c r="L238" s="33">
        <v>6470</v>
      </c>
      <c r="M238" s="33">
        <v>5257</v>
      </c>
      <c r="N238" s="33">
        <v>1988</v>
      </c>
      <c r="O238" s="33">
        <v>193</v>
      </c>
      <c r="P238" s="33">
        <v>431</v>
      </c>
      <c r="Q238" s="33"/>
      <c r="R238" s="33" t="s">
        <v>29</v>
      </c>
      <c r="S238" s="35"/>
      <c r="T238" s="35"/>
      <c r="U238" s="34"/>
      <c r="V238" s="34"/>
      <c r="W238" s="34"/>
      <c r="X238" s="34"/>
      <c r="Y238" s="34"/>
      <c r="Z238" s="33">
        <v>33.964402900000003</v>
      </c>
      <c r="AA238" s="33">
        <v>-118.431206</v>
      </c>
      <c r="AD238" s="30">
        <f t="shared" si="3"/>
        <v>5</v>
      </c>
      <c r="AE238" s="30" t="str" cm="1">
        <f t="array" aca="1" ref="AE238" ca="1">CELL("type",H238)</f>
        <v>v</v>
      </c>
      <c r="AJ238" s="30" t="str" cm="1">
        <f t="array" aca="1" ref="AJ238" ca="1">CELL("type",K238)</f>
        <v>l</v>
      </c>
      <c r="AK238" s="30" t="str" cm="1">
        <f t="array" aca="1" ref="AK238" ca="1">CELL("type",L238)</f>
        <v>v</v>
      </c>
      <c r="AL238" s="30" t="str" cm="1">
        <f t="array" aca="1" ref="AL238" ca="1">CELL("type",M238)</f>
        <v>v</v>
      </c>
      <c r="AM238" s="30" t="str" cm="1">
        <f t="array" aca="1" ref="AM238" ca="1">CELL("type",M238)</f>
        <v>v</v>
      </c>
      <c r="AN238" s="30" t="str" cm="1">
        <f t="array" aca="1" ref="AN238" ca="1">CELL("type",N238)</f>
        <v>v</v>
      </c>
      <c r="AO238" s="30" t="str" cm="1">
        <f t="array" aca="1" ref="AO238" ca="1">CELL("type",O238)</f>
        <v>v</v>
      </c>
      <c r="AP238" s="30" t="str" cm="1">
        <f t="array" aca="1" ref="AP238" ca="1">CELL("type",P238)</f>
        <v>v</v>
      </c>
      <c r="AQ238" s="30" t="str">
        <v>7924 Berger Ave</v>
      </c>
      <c r="AR238" s="30" t="str">
        <f>PROPER(Table2[[#This Row],[CITY]])</f>
        <v>Playa Del Rey</v>
      </c>
      <c r="AS238" s="46">
        <f>Table2[[#This Row],[PRICE]]/Table2[[#This Row],[SQUARE FEET]]</f>
        <v>431.22102009273573</v>
      </c>
      <c r="AT238" s="30" t="b">
        <f>IF(AS238=Table2[[#This Row],[$/SQUARE FEET]], TRUE, FALSE)</f>
        <v>0</v>
      </c>
    </row>
    <row r="239" spans="1:46" x14ac:dyDescent="0.2">
      <c r="A239" s="31" t="s">
        <v>25</v>
      </c>
      <c r="B239" s="34"/>
      <c r="C239" s="33" t="s">
        <v>41</v>
      </c>
      <c r="D239" s="33" t="s">
        <v>204</v>
      </c>
      <c r="E239" s="33" t="s">
        <v>65</v>
      </c>
      <c r="F239" s="33" t="s">
        <v>28</v>
      </c>
      <c r="G239" s="33">
        <v>90045</v>
      </c>
      <c r="H239" s="36">
        <v>1595000</v>
      </c>
      <c r="I239" s="33">
        <v>4</v>
      </c>
      <c r="J239" s="33">
        <v>3</v>
      </c>
      <c r="K239" s="33" t="s">
        <v>69</v>
      </c>
      <c r="L239" s="33">
        <v>1867</v>
      </c>
      <c r="M239" s="33">
        <v>5821</v>
      </c>
      <c r="N239" s="33">
        <v>1951</v>
      </c>
      <c r="O239" s="33">
        <v>697</v>
      </c>
      <c r="P239" s="33">
        <v>854</v>
      </c>
      <c r="Q239" s="33"/>
      <c r="R239" s="33" t="s">
        <v>29</v>
      </c>
      <c r="S239" s="35"/>
      <c r="T239" s="35"/>
      <c r="U239" s="34"/>
      <c r="V239" s="34"/>
      <c r="W239" s="34"/>
      <c r="X239" s="34"/>
      <c r="Y239" s="34"/>
      <c r="Z239" s="33">
        <v>33.9582257</v>
      </c>
      <c r="AA239" s="33">
        <v>-118.4246619</v>
      </c>
      <c r="AD239" s="30">
        <f t="shared" si="3"/>
        <v>5</v>
      </c>
      <c r="AE239" s="30" t="str" cm="1">
        <f t="array" aca="1" ref="AE239" ca="1">CELL("type",H239)</f>
        <v>v</v>
      </c>
      <c r="AJ239" s="30" t="str" cm="1">
        <f t="array" aca="1" ref="AJ239" ca="1">CELL("type",K239)</f>
        <v>l</v>
      </c>
      <c r="AK239" s="30" t="str" cm="1">
        <f t="array" aca="1" ref="AK239" ca="1">CELL("type",L239)</f>
        <v>v</v>
      </c>
      <c r="AL239" s="30" t="str" cm="1">
        <f t="array" aca="1" ref="AL239" ca="1">CELL("type",M239)</f>
        <v>v</v>
      </c>
      <c r="AM239" s="30" t="str" cm="1">
        <f t="array" aca="1" ref="AM239" ca="1">CELL("type",M239)</f>
        <v>v</v>
      </c>
      <c r="AN239" s="30" t="str" cm="1">
        <f t="array" aca="1" ref="AN239" ca="1">CELL("type",N239)</f>
        <v>v</v>
      </c>
      <c r="AO239" s="30" t="str" cm="1">
        <f t="array" aca="1" ref="AO239" ca="1">CELL("type",O239)</f>
        <v>v</v>
      </c>
      <c r="AP239" s="30" t="str" cm="1">
        <f t="array" aca="1" ref="AP239" ca="1">CELL("type",P239)</f>
        <v>v</v>
      </c>
      <c r="AQ239" s="30" t="str">
        <v>7363 W 87th Pl</v>
      </c>
      <c r="AR239" s="30" t="str">
        <f>PROPER(Table2[[#This Row],[CITY]])</f>
        <v>Westchester</v>
      </c>
      <c r="AS239" s="46">
        <f>Table2[[#This Row],[PRICE]]/Table2[[#This Row],[SQUARE FEET]]</f>
        <v>854.31173004820573</v>
      </c>
      <c r="AT239" s="30" t="b">
        <f>IF(AS239=Table2[[#This Row],[$/SQUARE FEET]], TRUE, FALSE)</f>
        <v>0</v>
      </c>
    </row>
    <row r="240" spans="1:46" x14ac:dyDescent="0.2">
      <c r="A240" s="31"/>
      <c r="B240" s="31"/>
      <c r="C240" s="31"/>
      <c r="D240" s="31"/>
      <c r="E240" s="31"/>
      <c r="F240" s="31"/>
      <c r="G240" s="31"/>
      <c r="H240" s="31"/>
      <c r="I240" s="31"/>
      <c r="J240" s="31"/>
      <c r="K240" s="31"/>
      <c r="L240" s="31">
        <f>MEDIAN(L2:L239)</f>
        <v>1558</v>
      </c>
      <c r="M240" s="31"/>
      <c r="N240" s="31"/>
      <c r="O240" s="31"/>
      <c r="P240" s="31"/>
      <c r="Q240" s="31"/>
      <c r="R240" s="31"/>
      <c r="S240" s="32"/>
      <c r="T240" s="32"/>
      <c r="U240" s="31"/>
      <c r="V240" s="31"/>
      <c r="W240" s="31"/>
      <c r="X240" s="31"/>
      <c r="Y240" s="31"/>
      <c r="Z240" s="31"/>
      <c r="AA240" s="31"/>
    </row>
  </sheetData>
  <conditionalFormatting sqref="N184:N239">
    <cfRule type="cellIs" dxfId="5" priority="1" operator="greaterThan">
      <formula>2023</formula>
    </cfRule>
    <cfRule type="cellIs" dxfId="4" priority="2" operator="lessThan">
      <formula>1900</formula>
    </cfRule>
  </conditionalFormatting>
  <pageMargins left="0.7" right="0.7" top="0.75" bottom="0.75" header="0.3" footer="0.3"/>
  <ignoredErrors>
    <ignoredError sqref="AG3" formulaRange="1"/>
  </ignoredErrors>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BB536-80CE-744B-9E2A-B10B9CA84ABD}">
  <dimension ref="A1:Q238"/>
  <sheetViews>
    <sheetView tabSelected="1" workbookViewId="0">
      <selection activeCell="B27" sqref="B27"/>
    </sheetView>
  </sheetViews>
  <sheetFormatPr baseColWidth="10" defaultRowHeight="15" x14ac:dyDescent="0.2"/>
  <cols>
    <col min="1" max="1" width="19.83203125" bestFit="1" customWidth="1"/>
    <col min="2" max="2" width="28.33203125" bestFit="1" customWidth="1"/>
    <col min="3" max="3" width="14.33203125" bestFit="1" customWidth="1"/>
    <col min="4" max="4" width="18.6640625" customWidth="1"/>
    <col min="5" max="5" width="19" customWidth="1"/>
    <col min="6" max="6" width="12.6640625" bestFit="1" customWidth="1"/>
    <col min="7" max="7" width="7.33203125" customWidth="1"/>
    <col min="8" max="8" width="8.5" customWidth="1"/>
    <col min="9" max="9" width="32.33203125" bestFit="1" customWidth="1"/>
    <col min="10" max="10" width="13.5" customWidth="1"/>
    <col min="11" max="11" width="9.6640625" customWidth="1"/>
    <col min="12" max="12" width="12.1640625" customWidth="1"/>
    <col min="13" max="13" width="17.1640625" customWidth="1"/>
    <col min="14" max="14" width="15.33203125" customWidth="1"/>
    <col min="15" max="15" width="13.83203125" customWidth="1"/>
    <col min="16" max="16" width="11.1640625" bestFit="1" customWidth="1"/>
    <col min="17" max="17" width="12.6640625" bestFit="1" customWidth="1"/>
    <col min="21" max="21" width="14.6640625" customWidth="1"/>
  </cols>
  <sheetData>
    <row r="1" spans="1:17" x14ac:dyDescent="0.2">
      <c r="A1" s="27" t="s">
        <v>2</v>
      </c>
      <c r="B1" s="27" t="s">
        <v>3</v>
      </c>
      <c r="C1" s="27" t="s">
        <v>4</v>
      </c>
      <c r="D1" s="27" t="s">
        <v>5</v>
      </c>
      <c r="E1" s="27" t="s">
        <v>977</v>
      </c>
      <c r="F1" s="27" t="s">
        <v>7</v>
      </c>
      <c r="G1" s="27" t="s">
        <v>8</v>
      </c>
      <c r="H1" s="27" t="s">
        <v>9</v>
      </c>
      <c r="I1" s="27" t="s">
        <v>10</v>
      </c>
      <c r="J1" s="27" t="s">
        <v>11</v>
      </c>
      <c r="K1" s="27" t="s">
        <v>12</v>
      </c>
      <c r="L1" s="27" t="s">
        <v>13</v>
      </c>
      <c r="M1" s="27" t="s">
        <v>14</v>
      </c>
      <c r="N1" s="27" t="s">
        <v>15</v>
      </c>
      <c r="O1" s="27" t="s">
        <v>16</v>
      </c>
      <c r="P1" s="27" t="s">
        <v>23</v>
      </c>
      <c r="Q1" s="27" t="s">
        <v>24</v>
      </c>
    </row>
    <row r="2" spans="1:17" x14ac:dyDescent="0.2">
      <c r="A2" s="21" t="s">
        <v>41</v>
      </c>
      <c r="B2" s="21" t="s">
        <v>262</v>
      </c>
      <c r="C2" s="21" t="s">
        <v>263</v>
      </c>
      <c r="D2" s="21" t="s">
        <v>28</v>
      </c>
      <c r="E2" s="21">
        <v>90008</v>
      </c>
      <c r="F2" s="23">
        <v>1574000</v>
      </c>
      <c r="G2" s="21">
        <v>3</v>
      </c>
      <c r="H2" s="21">
        <v>2</v>
      </c>
      <c r="I2" s="21" t="s">
        <v>264</v>
      </c>
      <c r="J2" s="21">
        <v>1900</v>
      </c>
      <c r="K2" s="21">
        <v>6336</v>
      </c>
      <c r="L2" s="21">
        <v>1942</v>
      </c>
      <c r="M2" s="21">
        <v>1</v>
      </c>
      <c r="N2" s="23">
        <v>828.42105263157896</v>
      </c>
      <c r="O2" s="24"/>
      <c r="P2" s="21">
        <v>34.0146315</v>
      </c>
      <c r="Q2" s="21">
        <v>-118.3375257</v>
      </c>
    </row>
    <row r="3" spans="1:17" x14ac:dyDescent="0.2">
      <c r="A3" s="20" t="s">
        <v>41</v>
      </c>
      <c r="B3" s="20" t="s">
        <v>267</v>
      </c>
      <c r="C3" s="20" t="s">
        <v>34</v>
      </c>
      <c r="D3" s="20" t="s">
        <v>28</v>
      </c>
      <c r="E3" s="20">
        <v>90026</v>
      </c>
      <c r="F3" s="24">
        <v>849000</v>
      </c>
      <c r="G3" s="20">
        <v>3</v>
      </c>
      <c r="H3" s="20">
        <v>1</v>
      </c>
      <c r="I3" s="20" t="s">
        <v>268</v>
      </c>
      <c r="J3" s="20">
        <v>1049</v>
      </c>
      <c r="K3" s="20">
        <v>4511</v>
      </c>
      <c r="L3" s="20">
        <v>1908</v>
      </c>
      <c r="M3" s="20">
        <v>1</v>
      </c>
      <c r="N3" s="24">
        <v>809.34223069590087</v>
      </c>
      <c r="O3" s="23"/>
      <c r="P3" s="20">
        <v>34.070284299999997</v>
      </c>
      <c r="Q3" s="20">
        <v>-118.2664465</v>
      </c>
    </row>
    <row r="4" spans="1:17" x14ac:dyDescent="0.2">
      <c r="A4" s="21" t="s">
        <v>41</v>
      </c>
      <c r="B4" s="21" t="s">
        <v>271</v>
      </c>
      <c r="C4" s="21" t="s">
        <v>272</v>
      </c>
      <c r="D4" s="21" t="s">
        <v>28</v>
      </c>
      <c r="E4" s="21">
        <v>90731</v>
      </c>
      <c r="F4" s="23">
        <v>1300000</v>
      </c>
      <c r="G4" s="21">
        <v>2</v>
      </c>
      <c r="H4" s="21">
        <v>2</v>
      </c>
      <c r="I4" s="21" t="s">
        <v>273</v>
      </c>
      <c r="J4" s="21">
        <v>1704</v>
      </c>
      <c r="K4" s="21">
        <v>5851</v>
      </c>
      <c r="L4" s="21">
        <v>1937</v>
      </c>
      <c r="M4" s="21">
        <v>1</v>
      </c>
      <c r="N4" s="23">
        <v>762.91079812206567</v>
      </c>
      <c r="O4" s="23"/>
      <c r="P4" s="21">
        <v>33.7228675</v>
      </c>
      <c r="Q4" s="21">
        <v>-118.2926854</v>
      </c>
    </row>
    <row r="5" spans="1:17" x14ac:dyDescent="0.2">
      <c r="A5" s="21" t="s">
        <v>26</v>
      </c>
      <c r="B5" s="21" t="s">
        <v>276</v>
      </c>
      <c r="C5" s="21" t="s">
        <v>34</v>
      </c>
      <c r="D5" s="21" t="s">
        <v>28</v>
      </c>
      <c r="E5" s="21">
        <v>90013</v>
      </c>
      <c r="F5" s="23">
        <v>499000</v>
      </c>
      <c r="G5" s="21">
        <v>1</v>
      </c>
      <c r="H5" s="21">
        <v>1</v>
      </c>
      <c r="I5" s="21" t="s">
        <v>277</v>
      </c>
      <c r="J5" s="21">
        <v>940</v>
      </c>
      <c r="K5" s="21">
        <v>27293</v>
      </c>
      <c r="L5" s="21">
        <v>1923</v>
      </c>
      <c r="M5" s="21">
        <v>3</v>
      </c>
      <c r="N5" s="23">
        <v>530.85106382978722</v>
      </c>
      <c r="O5" s="23">
        <v>365</v>
      </c>
      <c r="P5" s="21">
        <v>34.048040700000001</v>
      </c>
      <c r="Q5" s="21">
        <v>-118.2512918</v>
      </c>
    </row>
    <row r="6" spans="1:17" x14ac:dyDescent="0.2">
      <c r="A6" s="20" t="s">
        <v>41</v>
      </c>
      <c r="B6" s="20" t="s">
        <v>280</v>
      </c>
      <c r="C6" s="20" t="s">
        <v>281</v>
      </c>
      <c r="D6" s="20" t="s">
        <v>28</v>
      </c>
      <c r="E6" s="20">
        <v>91040</v>
      </c>
      <c r="F6" s="24">
        <v>825000</v>
      </c>
      <c r="G6" s="20">
        <v>3</v>
      </c>
      <c r="H6" s="20">
        <v>2</v>
      </c>
      <c r="I6" s="20" t="s">
        <v>282</v>
      </c>
      <c r="J6" s="20">
        <v>984</v>
      </c>
      <c r="K6" s="20">
        <v>5433</v>
      </c>
      <c r="L6" s="20">
        <v>1951</v>
      </c>
      <c r="M6" s="20">
        <v>5</v>
      </c>
      <c r="N6" s="24">
        <v>838.41463414634143</v>
      </c>
      <c r="O6" s="24"/>
      <c r="P6" s="20">
        <v>34.268467200000003</v>
      </c>
      <c r="Q6" s="20">
        <v>-118.30556900000001</v>
      </c>
    </row>
    <row r="7" spans="1:17" x14ac:dyDescent="0.2">
      <c r="A7" s="21" t="s">
        <v>41</v>
      </c>
      <c r="B7" s="21" t="s">
        <v>285</v>
      </c>
      <c r="C7" s="21" t="s">
        <v>286</v>
      </c>
      <c r="D7" s="21" t="s">
        <v>28</v>
      </c>
      <c r="E7" s="21">
        <v>91324</v>
      </c>
      <c r="F7" s="23">
        <v>1210000</v>
      </c>
      <c r="G7" s="21">
        <v>3</v>
      </c>
      <c r="H7" s="21">
        <v>2.5</v>
      </c>
      <c r="I7" s="21" t="s">
        <v>287</v>
      </c>
      <c r="J7" s="21">
        <v>2036</v>
      </c>
      <c r="K7" s="21">
        <v>8815</v>
      </c>
      <c r="L7" s="21">
        <v>1963</v>
      </c>
      <c r="M7" s="21">
        <v>6</v>
      </c>
      <c r="N7" s="23">
        <v>594.30255402750493</v>
      </c>
      <c r="O7" s="23"/>
      <c r="P7" s="21">
        <v>34.249758300000003</v>
      </c>
      <c r="Q7" s="21">
        <v>-118.5464286</v>
      </c>
    </row>
    <row r="8" spans="1:17" x14ac:dyDescent="0.2">
      <c r="A8" s="20" t="s">
        <v>26</v>
      </c>
      <c r="B8" s="20" t="s">
        <v>290</v>
      </c>
      <c r="C8" s="20" t="s">
        <v>49</v>
      </c>
      <c r="D8" s="20" t="s">
        <v>28</v>
      </c>
      <c r="E8" s="20">
        <v>90291</v>
      </c>
      <c r="F8" s="24">
        <v>1425000</v>
      </c>
      <c r="G8" s="20">
        <v>1</v>
      </c>
      <c r="H8" s="20">
        <v>2</v>
      </c>
      <c r="I8" s="20" t="s">
        <v>291</v>
      </c>
      <c r="J8" s="20">
        <v>1430</v>
      </c>
      <c r="K8" s="20">
        <v>26073</v>
      </c>
      <c r="L8" s="20">
        <v>2008</v>
      </c>
      <c r="M8" s="20">
        <v>6</v>
      </c>
      <c r="N8" s="24">
        <v>996.50349650349654</v>
      </c>
      <c r="O8" s="24">
        <v>709</v>
      </c>
      <c r="P8" s="20">
        <v>33.993696200000002</v>
      </c>
      <c r="Q8" s="20">
        <v>-118.475054</v>
      </c>
    </row>
    <row r="9" spans="1:17" x14ac:dyDescent="0.2">
      <c r="A9" s="21" t="s">
        <v>41</v>
      </c>
      <c r="B9" s="21" t="s">
        <v>294</v>
      </c>
      <c r="C9" s="21" t="s">
        <v>295</v>
      </c>
      <c r="D9" s="21" t="s">
        <v>28</v>
      </c>
      <c r="E9" s="21">
        <v>91344</v>
      </c>
      <c r="F9" s="23">
        <v>1199999</v>
      </c>
      <c r="G9" s="21">
        <v>3</v>
      </c>
      <c r="H9" s="21">
        <v>3</v>
      </c>
      <c r="I9" s="21" t="s">
        <v>296</v>
      </c>
      <c r="J9" s="21">
        <v>2279</v>
      </c>
      <c r="K9" s="21">
        <v>11751</v>
      </c>
      <c r="L9" s="21">
        <v>1965</v>
      </c>
      <c r="M9" s="21">
        <v>7</v>
      </c>
      <c r="N9" s="23">
        <v>526.54629223343568</v>
      </c>
      <c r="O9" s="23"/>
      <c r="P9" s="21">
        <v>34.294700900000002</v>
      </c>
      <c r="Q9" s="21">
        <v>-118.5006812</v>
      </c>
    </row>
    <row r="10" spans="1:17" x14ac:dyDescent="0.2">
      <c r="A10" s="21" t="s">
        <v>26</v>
      </c>
      <c r="B10" s="21" t="s">
        <v>299</v>
      </c>
      <c r="C10" s="21" t="s">
        <v>300</v>
      </c>
      <c r="D10" s="21" t="s">
        <v>28</v>
      </c>
      <c r="E10" s="21">
        <v>91602</v>
      </c>
      <c r="F10" s="23">
        <v>660000</v>
      </c>
      <c r="G10" s="21">
        <v>2</v>
      </c>
      <c r="H10" s="21">
        <v>2</v>
      </c>
      <c r="I10" s="21" t="s">
        <v>35</v>
      </c>
      <c r="J10" s="21">
        <v>1290</v>
      </c>
      <c r="K10" s="21">
        <v>36694</v>
      </c>
      <c r="L10" s="21">
        <v>1963</v>
      </c>
      <c r="M10" s="21">
        <v>7</v>
      </c>
      <c r="N10" s="23">
        <v>511.62790697674421</v>
      </c>
      <c r="O10" s="23">
        <v>788</v>
      </c>
      <c r="P10" s="21">
        <v>34.151600299999998</v>
      </c>
      <c r="Q10" s="21">
        <v>-118.3636351</v>
      </c>
    </row>
    <row r="11" spans="1:17" x14ac:dyDescent="0.2">
      <c r="A11" s="20" t="s">
        <v>26</v>
      </c>
      <c r="B11" s="20" t="s">
        <v>303</v>
      </c>
      <c r="C11" s="20" t="s">
        <v>34</v>
      </c>
      <c r="D11" s="20" t="s">
        <v>28</v>
      </c>
      <c r="E11" s="20">
        <v>90036</v>
      </c>
      <c r="F11" s="24">
        <v>1099000</v>
      </c>
      <c r="G11" s="20">
        <v>2</v>
      </c>
      <c r="H11" s="20">
        <v>2</v>
      </c>
      <c r="I11" s="20" t="s">
        <v>304</v>
      </c>
      <c r="J11" s="20">
        <v>1347</v>
      </c>
      <c r="K11" s="20">
        <v>6185</v>
      </c>
      <c r="L11" s="20">
        <v>1928</v>
      </c>
      <c r="M11" s="20">
        <v>7</v>
      </c>
      <c r="N11" s="24">
        <v>815.88715664439496</v>
      </c>
      <c r="O11" s="24">
        <v>450</v>
      </c>
      <c r="P11" s="20">
        <v>34.080365800000003</v>
      </c>
      <c r="Q11" s="20">
        <v>-118.35814209999999</v>
      </c>
    </row>
    <row r="12" spans="1:17" x14ac:dyDescent="0.2">
      <c r="A12" s="21" t="s">
        <v>26</v>
      </c>
      <c r="B12" s="21" t="s">
        <v>307</v>
      </c>
      <c r="C12" s="21" t="s">
        <v>34</v>
      </c>
      <c r="D12" s="21" t="s">
        <v>28</v>
      </c>
      <c r="E12" s="21">
        <v>90042</v>
      </c>
      <c r="F12" s="23">
        <v>870000</v>
      </c>
      <c r="G12" s="21">
        <v>3</v>
      </c>
      <c r="H12" s="21">
        <v>3</v>
      </c>
      <c r="I12" s="21" t="s">
        <v>308</v>
      </c>
      <c r="J12" s="21">
        <v>1411</v>
      </c>
      <c r="K12" s="21">
        <v>88058</v>
      </c>
      <c r="L12" s="21">
        <v>1979</v>
      </c>
      <c r="M12" s="21">
        <v>9</v>
      </c>
      <c r="N12" s="23">
        <v>616.58398299078669</v>
      </c>
      <c r="O12" s="23">
        <v>560</v>
      </c>
      <c r="P12" s="21">
        <v>34.099870799999998</v>
      </c>
      <c r="Q12" s="21">
        <v>-118.1833113</v>
      </c>
    </row>
    <row r="13" spans="1:17" x14ac:dyDescent="0.2">
      <c r="A13" s="20" t="s">
        <v>26</v>
      </c>
      <c r="B13" s="20" t="s">
        <v>311</v>
      </c>
      <c r="C13" s="20" t="s">
        <v>312</v>
      </c>
      <c r="D13" s="20" t="s">
        <v>28</v>
      </c>
      <c r="E13" s="20">
        <v>90247</v>
      </c>
      <c r="F13" s="24">
        <v>739900</v>
      </c>
      <c r="G13" s="20">
        <v>3</v>
      </c>
      <c r="H13" s="20">
        <v>2.5</v>
      </c>
      <c r="I13" s="20" t="s">
        <v>313</v>
      </c>
      <c r="J13" s="20">
        <v>1651</v>
      </c>
      <c r="K13" s="20">
        <v>102869</v>
      </c>
      <c r="L13" s="20">
        <v>1989</v>
      </c>
      <c r="M13" s="20">
        <v>9</v>
      </c>
      <c r="N13" s="24">
        <v>448.15263476680798</v>
      </c>
      <c r="O13" s="24">
        <v>315</v>
      </c>
      <c r="P13" s="20">
        <v>33.884298000000001</v>
      </c>
      <c r="Q13" s="20">
        <v>-118.292107</v>
      </c>
    </row>
    <row r="14" spans="1:17" x14ac:dyDescent="0.2">
      <c r="A14" s="21" t="s">
        <v>41</v>
      </c>
      <c r="B14" s="21" t="s">
        <v>316</v>
      </c>
      <c r="C14" s="21" t="s">
        <v>272</v>
      </c>
      <c r="D14" s="21" t="s">
        <v>28</v>
      </c>
      <c r="E14" s="21">
        <v>90731</v>
      </c>
      <c r="F14" s="23">
        <v>999000</v>
      </c>
      <c r="G14" s="21">
        <v>3</v>
      </c>
      <c r="H14" s="21">
        <v>2</v>
      </c>
      <c r="I14" s="21" t="s">
        <v>273</v>
      </c>
      <c r="J14" s="21">
        <v>1692</v>
      </c>
      <c r="K14" s="21">
        <v>5008</v>
      </c>
      <c r="L14" s="21">
        <v>1946</v>
      </c>
      <c r="M14" s="21">
        <v>17</v>
      </c>
      <c r="N14" s="23">
        <v>590.42553191489367</v>
      </c>
      <c r="O14" s="23"/>
      <c r="P14" s="21">
        <v>33.724550399999998</v>
      </c>
      <c r="Q14" s="21">
        <v>-118.2943252</v>
      </c>
    </row>
    <row r="15" spans="1:17" x14ac:dyDescent="0.2">
      <c r="A15" s="20" t="s">
        <v>41</v>
      </c>
      <c r="B15" s="20" t="s">
        <v>319</v>
      </c>
      <c r="C15" s="20" t="s">
        <v>320</v>
      </c>
      <c r="D15" s="20" t="s">
        <v>28</v>
      </c>
      <c r="E15" s="20">
        <v>91316</v>
      </c>
      <c r="F15" s="24">
        <v>2349999</v>
      </c>
      <c r="G15" s="20">
        <v>3</v>
      </c>
      <c r="H15" s="20">
        <v>2</v>
      </c>
      <c r="I15" s="20" t="s">
        <v>321</v>
      </c>
      <c r="J15" s="20">
        <v>1910</v>
      </c>
      <c r="K15" s="20">
        <v>20595</v>
      </c>
      <c r="L15" s="20">
        <v>1951</v>
      </c>
      <c r="M15" s="20">
        <v>17</v>
      </c>
      <c r="N15" s="24">
        <v>1230.3659685863875</v>
      </c>
      <c r="O15" s="24"/>
      <c r="P15" s="20">
        <v>34.155181800000001</v>
      </c>
      <c r="Q15" s="20">
        <v>-118.51279529999999</v>
      </c>
    </row>
    <row r="16" spans="1:17" x14ac:dyDescent="0.2">
      <c r="A16" s="21" t="s">
        <v>26</v>
      </c>
      <c r="B16" s="21" t="s">
        <v>324</v>
      </c>
      <c r="C16" s="21" t="s">
        <v>37</v>
      </c>
      <c r="D16" s="21" t="s">
        <v>28</v>
      </c>
      <c r="E16" s="21">
        <v>90094</v>
      </c>
      <c r="F16" s="23">
        <v>660000</v>
      </c>
      <c r="G16" s="21">
        <v>1</v>
      </c>
      <c r="H16" s="21">
        <v>1</v>
      </c>
      <c r="I16" s="21" t="s">
        <v>38</v>
      </c>
      <c r="J16" s="21">
        <v>623</v>
      </c>
      <c r="K16" s="21">
        <v>68262</v>
      </c>
      <c r="L16" s="21">
        <v>2003</v>
      </c>
      <c r="M16" s="21">
        <v>21</v>
      </c>
      <c r="N16" s="23">
        <v>1059.3900481540932</v>
      </c>
      <c r="O16" s="23">
        <v>826</v>
      </c>
      <c r="P16" s="21">
        <v>33.970779499999999</v>
      </c>
      <c r="Q16" s="21">
        <v>-118.4269437</v>
      </c>
    </row>
    <row r="17" spans="1:17" x14ac:dyDescent="0.2">
      <c r="A17" s="21" t="s">
        <v>41</v>
      </c>
      <c r="B17" s="21" t="s">
        <v>327</v>
      </c>
      <c r="C17" s="21" t="s">
        <v>34</v>
      </c>
      <c r="D17" s="21" t="s">
        <v>28</v>
      </c>
      <c r="E17" s="21">
        <v>90018</v>
      </c>
      <c r="F17" s="23">
        <v>949000</v>
      </c>
      <c r="G17" s="21">
        <v>3</v>
      </c>
      <c r="H17" s="21">
        <v>2</v>
      </c>
      <c r="I17" s="21" t="s">
        <v>328</v>
      </c>
      <c r="J17" s="21">
        <v>1572</v>
      </c>
      <c r="K17" s="21">
        <v>7056</v>
      </c>
      <c r="L17" s="21">
        <v>1923</v>
      </c>
      <c r="M17" s="21">
        <v>22</v>
      </c>
      <c r="N17" s="23">
        <v>603.68956743002548</v>
      </c>
      <c r="O17" s="23"/>
      <c r="P17" s="21">
        <v>34.0344962</v>
      </c>
      <c r="Q17" s="21">
        <v>-118.330524</v>
      </c>
    </row>
    <row r="18" spans="1:17" x14ac:dyDescent="0.2">
      <c r="A18" s="20" t="s">
        <v>41</v>
      </c>
      <c r="B18" s="20" t="s">
        <v>331</v>
      </c>
      <c r="C18" s="20" t="s">
        <v>44</v>
      </c>
      <c r="D18" s="20" t="s">
        <v>28</v>
      </c>
      <c r="E18" s="20">
        <v>90305</v>
      </c>
      <c r="F18" s="24">
        <v>1100000</v>
      </c>
      <c r="G18" s="20">
        <v>4</v>
      </c>
      <c r="H18" s="20">
        <v>3</v>
      </c>
      <c r="I18" s="20" t="s">
        <v>45</v>
      </c>
      <c r="J18" s="20">
        <v>1912</v>
      </c>
      <c r="K18" s="20">
        <v>6658</v>
      </c>
      <c r="L18" s="20">
        <v>1928</v>
      </c>
      <c r="M18" s="20">
        <v>23</v>
      </c>
      <c r="N18" s="24">
        <v>575.3138075313808</v>
      </c>
      <c r="O18" s="24"/>
      <c r="P18" s="20">
        <v>33.967968399999997</v>
      </c>
      <c r="Q18" s="20">
        <v>-118.3253509</v>
      </c>
    </row>
    <row r="19" spans="1:17" x14ac:dyDescent="0.2">
      <c r="A19" s="21" t="s">
        <v>26</v>
      </c>
      <c r="B19" s="21" t="s">
        <v>334</v>
      </c>
      <c r="C19" s="21" t="s">
        <v>335</v>
      </c>
      <c r="D19" s="21" t="s">
        <v>28</v>
      </c>
      <c r="E19" s="21">
        <v>91602</v>
      </c>
      <c r="F19" s="23">
        <v>829000</v>
      </c>
      <c r="G19" s="21">
        <v>2</v>
      </c>
      <c r="H19" s="21">
        <v>2.5</v>
      </c>
      <c r="I19" s="21" t="s">
        <v>336</v>
      </c>
      <c r="J19" s="21">
        <v>1470</v>
      </c>
      <c r="K19" s="21">
        <v>33463</v>
      </c>
      <c r="L19" s="21">
        <v>2006</v>
      </c>
      <c r="M19" s="21">
        <v>28</v>
      </c>
      <c r="N19" s="23">
        <v>563.94557823129253</v>
      </c>
      <c r="O19" s="23">
        <v>625</v>
      </c>
      <c r="P19" s="21">
        <v>34.144175599999997</v>
      </c>
      <c r="Q19" s="21">
        <v>-118.37443810000001</v>
      </c>
    </row>
    <row r="20" spans="1:17" x14ac:dyDescent="0.2">
      <c r="A20" s="20" t="s">
        <v>41</v>
      </c>
      <c r="B20" s="20" t="s">
        <v>339</v>
      </c>
      <c r="C20" s="20" t="s">
        <v>34</v>
      </c>
      <c r="D20" s="20" t="s">
        <v>28</v>
      </c>
      <c r="E20" s="20">
        <v>90043</v>
      </c>
      <c r="F20" s="24">
        <v>1279000</v>
      </c>
      <c r="G20" s="20">
        <v>3</v>
      </c>
      <c r="H20" s="20">
        <v>2</v>
      </c>
      <c r="I20" s="20" t="s">
        <v>340</v>
      </c>
      <c r="J20" s="20">
        <v>1664</v>
      </c>
      <c r="K20" s="20">
        <v>6302</v>
      </c>
      <c r="L20" s="20">
        <v>1939</v>
      </c>
      <c r="M20" s="20">
        <v>28</v>
      </c>
      <c r="N20" s="24">
        <v>768.62980769230774</v>
      </c>
      <c r="O20" s="24"/>
      <c r="P20" s="20">
        <v>33.981960999999998</v>
      </c>
      <c r="Q20" s="20">
        <v>-118.35173159999999</v>
      </c>
    </row>
    <row r="21" spans="1:17" x14ac:dyDescent="0.2">
      <c r="A21" s="21" t="s">
        <v>41</v>
      </c>
      <c r="B21" s="21" t="s">
        <v>343</v>
      </c>
      <c r="C21" s="21" t="s">
        <v>320</v>
      </c>
      <c r="D21" s="21" t="s">
        <v>28</v>
      </c>
      <c r="E21" s="21">
        <v>91316</v>
      </c>
      <c r="F21" s="23">
        <v>1149000</v>
      </c>
      <c r="G21" s="21">
        <v>3</v>
      </c>
      <c r="H21" s="21">
        <v>2</v>
      </c>
      <c r="I21" s="21" t="s">
        <v>321</v>
      </c>
      <c r="J21" s="21">
        <v>1215</v>
      </c>
      <c r="K21" s="21">
        <v>5502</v>
      </c>
      <c r="L21" s="21">
        <v>1949</v>
      </c>
      <c r="M21" s="21">
        <v>30</v>
      </c>
      <c r="N21" s="23">
        <v>945.67901234567898</v>
      </c>
      <c r="O21" s="23"/>
      <c r="P21" s="21">
        <v>34.1798772</v>
      </c>
      <c r="Q21" s="21">
        <v>-118.5159596</v>
      </c>
    </row>
    <row r="22" spans="1:17" x14ac:dyDescent="0.2">
      <c r="A22" s="20" t="s">
        <v>26</v>
      </c>
      <c r="B22" s="20" t="s">
        <v>346</v>
      </c>
      <c r="C22" s="20" t="s">
        <v>347</v>
      </c>
      <c r="D22" s="20" t="s">
        <v>28</v>
      </c>
      <c r="E22" s="20">
        <v>91303</v>
      </c>
      <c r="F22" s="24">
        <v>379000</v>
      </c>
      <c r="G22" s="20">
        <v>1</v>
      </c>
      <c r="H22" s="20">
        <v>1</v>
      </c>
      <c r="I22" s="20" t="s">
        <v>348</v>
      </c>
      <c r="J22" s="20">
        <v>619</v>
      </c>
      <c r="K22" s="20">
        <v>56680</v>
      </c>
      <c r="L22" s="20">
        <v>1986</v>
      </c>
      <c r="M22" s="20">
        <v>34</v>
      </c>
      <c r="N22" s="24">
        <v>612.27786752827137</v>
      </c>
      <c r="O22" s="24">
        <v>390</v>
      </c>
      <c r="P22" s="20">
        <v>34.194657200000002</v>
      </c>
      <c r="Q22" s="20">
        <v>-118.60051540000001</v>
      </c>
    </row>
    <row r="23" spans="1:17" x14ac:dyDescent="0.2">
      <c r="A23" s="21" t="s">
        <v>41</v>
      </c>
      <c r="B23" s="21" t="s">
        <v>351</v>
      </c>
      <c r="C23" s="21" t="s">
        <v>286</v>
      </c>
      <c r="D23" s="21" t="s">
        <v>28</v>
      </c>
      <c r="E23" s="21">
        <v>91324</v>
      </c>
      <c r="F23" s="23">
        <v>799900</v>
      </c>
      <c r="G23" s="21">
        <v>3</v>
      </c>
      <c r="H23" s="21">
        <v>2</v>
      </c>
      <c r="I23" s="21" t="s">
        <v>287</v>
      </c>
      <c r="J23" s="21">
        <v>1600</v>
      </c>
      <c r="K23" s="21">
        <v>6799</v>
      </c>
      <c r="L23" s="21">
        <v>1978</v>
      </c>
      <c r="M23" s="21">
        <v>41</v>
      </c>
      <c r="N23" s="23">
        <v>499.9375</v>
      </c>
      <c r="O23" s="23"/>
      <c r="P23" s="21">
        <v>34.220800199999999</v>
      </c>
      <c r="Q23" s="21">
        <v>-118.54576470000001</v>
      </c>
    </row>
    <row r="24" spans="1:17" x14ac:dyDescent="0.2">
      <c r="A24" s="20" t="s">
        <v>41</v>
      </c>
      <c r="B24" s="20" t="s">
        <v>354</v>
      </c>
      <c r="C24" s="20" t="s">
        <v>34</v>
      </c>
      <c r="D24" s="20" t="s">
        <v>28</v>
      </c>
      <c r="E24" s="20">
        <v>90003</v>
      </c>
      <c r="F24" s="24">
        <v>589000</v>
      </c>
      <c r="G24" s="20">
        <v>3</v>
      </c>
      <c r="H24" s="20">
        <v>1</v>
      </c>
      <c r="I24" s="20" t="s">
        <v>355</v>
      </c>
      <c r="J24" s="20">
        <v>1005</v>
      </c>
      <c r="K24" s="20">
        <v>3605</v>
      </c>
      <c r="L24" s="20">
        <v>1926</v>
      </c>
      <c r="M24" s="20">
        <v>41</v>
      </c>
      <c r="N24" s="24">
        <v>586.06965174129357</v>
      </c>
      <c r="O24" s="24"/>
      <c r="P24" s="20">
        <v>33.957205500000001</v>
      </c>
      <c r="Q24" s="20">
        <v>-118.2799964</v>
      </c>
    </row>
    <row r="25" spans="1:17" x14ac:dyDescent="0.2">
      <c r="A25" s="21" t="s">
        <v>41</v>
      </c>
      <c r="B25" s="21" t="s">
        <v>358</v>
      </c>
      <c r="C25" s="21" t="s">
        <v>359</v>
      </c>
      <c r="D25" s="21" t="s">
        <v>28</v>
      </c>
      <c r="E25" s="21">
        <v>91326</v>
      </c>
      <c r="F25" s="23">
        <v>1899000</v>
      </c>
      <c r="G25" s="21">
        <v>6</v>
      </c>
      <c r="H25" s="21">
        <v>6</v>
      </c>
      <c r="I25" s="21" t="s">
        <v>360</v>
      </c>
      <c r="J25" s="21">
        <v>4971</v>
      </c>
      <c r="K25" s="21">
        <v>13088</v>
      </c>
      <c r="L25" s="21">
        <v>2005</v>
      </c>
      <c r="M25" s="21">
        <v>43</v>
      </c>
      <c r="N25" s="23">
        <v>382.01569100784548</v>
      </c>
      <c r="O25" s="23"/>
      <c r="P25" s="21">
        <v>34.271816700000002</v>
      </c>
      <c r="Q25" s="21">
        <v>-118.5580671</v>
      </c>
    </row>
    <row r="26" spans="1:17" x14ac:dyDescent="0.2">
      <c r="A26" s="20" t="s">
        <v>41</v>
      </c>
      <c r="B26" s="20" t="s">
        <v>363</v>
      </c>
      <c r="C26" s="20" t="s">
        <v>364</v>
      </c>
      <c r="D26" s="20" t="s">
        <v>28</v>
      </c>
      <c r="E26" s="20">
        <v>91401</v>
      </c>
      <c r="F26" s="24">
        <v>1190000</v>
      </c>
      <c r="G26" s="20">
        <v>4</v>
      </c>
      <c r="H26" s="20">
        <v>3</v>
      </c>
      <c r="I26" s="20" t="s">
        <v>365</v>
      </c>
      <c r="J26" s="20">
        <v>2050</v>
      </c>
      <c r="K26" s="20">
        <v>7205</v>
      </c>
      <c r="L26" s="20">
        <v>1949</v>
      </c>
      <c r="M26" s="20">
        <v>49</v>
      </c>
      <c r="N26" s="24">
        <v>580.48780487804879</v>
      </c>
      <c r="O26" s="24"/>
      <c r="P26" s="20">
        <v>34.187463200000003</v>
      </c>
      <c r="Q26" s="20">
        <v>-118.424998</v>
      </c>
    </row>
    <row r="27" spans="1:17" x14ac:dyDescent="0.2">
      <c r="A27" s="21" t="s">
        <v>26</v>
      </c>
      <c r="B27" s="21" t="s">
        <v>368</v>
      </c>
      <c r="C27" s="21" t="s">
        <v>364</v>
      </c>
      <c r="D27" s="21" t="s">
        <v>28</v>
      </c>
      <c r="E27" s="21">
        <v>91401</v>
      </c>
      <c r="F27" s="23">
        <v>425000</v>
      </c>
      <c r="G27" s="21">
        <v>1</v>
      </c>
      <c r="H27" s="21">
        <v>1</v>
      </c>
      <c r="I27" s="21" t="s">
        <v>365</v>
      </c>
      <c r="J27" s="21">
        <v>830</v>
      </c>
      <c r="K27" s="21">
        <v>12553</v>
      </c>
      <c r="L27" s="21">
        <v>1983</v>
      </c>
      <c r="M27" s="21">
        <v>49</v>
      </c>
      <c r="N27" s="23">
        <v>512.04819277108436</v>
      </c>
      <c r="O27" s="23">
        <v>372</v>
      </c>
      <c r="P27" s="21">
        <v>34.184472499999998</v>
      </c>
      <c r="Q27" s="21">
        <v>-118.42221960000001</v>
      </c>
    </row>
    <row r="28" spans="1:17" x14ac:dyDescent="0.2">
      <c r="A28" s="20" t="s">
        <v>41</v>
      </c>
      <c r="B28" s="20" t="s">
        <v>371</v>
      </c>
      <c r="C28" s="20" t="s">
        <v>272</v>
      </c>
      <c r="D28" s="20" t="s">
        <v>28</v>
      </c>
      <c r="E28" s="20">
        <v>90731</v>
      </c>
      <c r="F28" s="24">
        <v>999000</v>
      </c>
      <c r="G28" s="20">
        <v>3</v>
      </c>
      <c r="H28" s="20">
        <v>2</v>
      </c>
      <c r="I28" s="20" t="s">
        <v>273</v>
      </c>
      <c r="J28" s="20">
        <v>2200</v>
      </c>
      <c r="K28" s="20">
        <v>4501</v>
      </c>
      <c r="L28" s="20">
        <v>1913</v>
      </c>
      <c r="M28" s="20">
        <v>49</v>
      </c>
      <c r="N28" s="24">
        <v>454.09090909090907</v>
      </c>
      <c r="O28" s="24"/>
      <c r="P28" s="20">
        <v>33.740482299999996</v>
      </c>
      <c r="Q28" s="20">
        <v>-118.2948248</v>
      </c>
    </row>
    <row r="29" spans="1:17" x14ac:dyDescent="0.2">
      <c r="A29" s="21" t="s">
        <v>41</v>
      </c>
      <c r="B29" s="21" t="s">
        <v>374</v>
      </c>
      <c r="C29" s="21" t="s">
        <v>300</v>
      </c>
      <c r="D29" s="21" t="s">
        <v>28</v>
      </c>
      <c r="E29" s="21">
        <v>91601</v>
      </c>
      <c r="F29" s="23">
        <v>1625000</v>
      </c>
      <c r="G29" s="21">
        <v>3</v>
      </c>
      <c r="H29" s="21">
        <v>2</v>
      </c>
      <c r="I29" s="21" t="s">
        <v>375</v>
      </c>
      <c r="J29" s="21">
        <v>2055</v>
      </c>
      <c r="K29" s="21">
        <v>10083</v>
      </c>
      <c r="L29" s="21">
        <v>1940</v>
      </c>
      <c r="M29" s="21">
        <v>50</v>
      </c>
      <c r="N29" s="23">
        <v>790.75425790754252</v>
      </c>
      <c r="O29" s="23"/>
      <c r="P29" s="21">
        <v>34.1632994</v>
      </c>
      <c r="Q29" s="21">
        <v>-118.3585629</v>
      </c>
    </row>
    <row r="30" spans="1:17" x14ac:dyDescent="0.2">
      <c r="A30" s="21" t="s">
        <v>41</v>
      </c>
      <c r="B30" s="21" t="s">
        <v>380</v>
      </c>
      <c r="C30" s="21" t="s">
        <v>320</v>
      </c>
      <c r="D30" s="21" t="s">
        <v>28</v>
      </c>
      <c r="E30" s="21">
        <v>91316</v>
      </c>
      <c r="F30" s="23">
        <v>1649000</v>
      </c>
      <c r="G30" s="21">
        <v>4</v>
      </c>
      <c r="H30" s="21">
        <v>3</v>
      </c>
      <c r="I30" s="21" t="s">
        <v>321</v>
      </c>
      <c r="J30" s="21">
        <v>1918</v>
      </c>
      <c r="K30" s="21">
        <v>6036</v>
      </c>
      <c r="L30" s="21">
        <v>1948</v>
      </c>
      <c r="M30" s="21">
        <v>56</v>
      </c>
      <c r="N30" s="23">
        <v>859.74973931178306</v>
      </c>
      <c r="O30" s="23"/>
      <c r="P30" s="21">
        <v>34.158970099999998</v>
      </c>
      <c r="Q30" s="21">
        <v>-118.5236982</v>
      </c>
    </row>
    <row r="31" spans="1:17" x14ac:dyDescent="0.2">
      <c r="A31" s="20" t="s">
        <v>26</v>
      </c>
      <c r="B31" s="20" t="s">
        <v>383</v>
      </c>
      <c r="C31" s="20" t="s">
        <v>34</v>
      </c>
      <c r="D31" s="20" t="s">
        <v>28</v>
      </c>
      <c r="E31" s="20">
        <v>90017</v>
      </c>
      <c r="F31" s="24">
        <v>599999</v>
      </c>
      <c r="G31" s="20">
        <v>2</v>
      </c>
      <c r="H31" s="20">
        <v>2</v>
      </c>
      <c r="I31" s="20" t="s">
        <v>277</v>
      </c>
      <c r="J31" s="20">
        <v>960</v>
      </c>
      <c r="K31" s="20">
        <v>71352</v>
      </c>
      <c r="L31" s="20">
        <v>2006</v>
      </c>
      <c r="M31" s="20">
        <v>56</v>
      </c>
      <c r="N31" s="24">
        <v>624.99895833333335</v>
      </c>
      <c r="O31" s="24">
        <v>796</v>
      </c>
      <c r="P31" s="20">
        <v>34.053193999999998</v>
      </c>
      <c r="Q31" s="20">
        <v>-118.265658</v>
      </c>
    </row>
    <row r="32" spans="1:17" x14ac:dyDescent="0.2">
      <c r="A32" s="21" t="s">
        <v>26</v>
      </c>
      <c r="B32" s="21" t="s">
        <v>386</v>
      </c>
      <c r="C32" s="21" t="s">
        <v>27</v>
      </c>
      <c r="D32" s="21" t="s">
        <v>28</v>
      </c>
      <c r="E32" s="21">
        <v>90292</v>
      </c>
      <c r="F32" s="23">
        <v>1299000</v>
      </c>
      <c r="G32" s="21">
        <v>2</v>
      </c>
      <c r="H32" s="21">
        <v>2.5</v>
      </c>
      <c r="I32" s="21" t="s">
        <v>387</v>
      </c>
      <c r="J32" s="21">
        <v>1582</v>
      </c>
      <c r="K32" s="21">
        <v>64241</v>
      </c>
      <c r="L32" s="21">
        <v>1969</v>
      </c>
      <c r="M32" s="21">
        <v>57</v>
      </c>
      <c r="N32" s="23">
        <v>821.11251580278133</v>
      </c>
      <c r="O32" s="23">
        <v>593</v>
      </c>
      <c r="P32" s="21">
        <v>33.979214200000001</v>
      </c>
      <c r="Q32" s="21">
        <v>-118.4344462</v>
      </c>
    </row>
    <row r="33" spans="1:17" x14ac:dyDescent="0.2">
      <c r="A33" s="20" t="s">
        <v>26</v>
      </c>
      <c r="B33" s="20" t="s">
        <v>390</v>
      </c>
      <c r="C33" s="20" t="s">
        <v>34</v>
      </c>
      <c r="D33" s="20" t="s">
        <v>28</v>
      </c>
      <c r="E33" s="20">
        <v>90017</v>
      </c>
      <c r="F33" s="24">
        <v>749000</v>
      </c>
      <c r="G33" s="20">
        <v>2</v>
      </c>
      <c r="H33" s="20">
        <v>2</v>
      </c>
      <c r="I33" s="20" t="s">
        <v>277</v>
      </c>
      <c r="J33" s="20">
        <v>1200</v>
      </c>
      <c r="K33" s="20">
        <v>59001</v>
      </c>
      <c r="L33" s="20">
        <v>1985</v>
      </c>
      <c r="M33" s="20">
        <v>57</v>
      </c>
      <c r="N33" s="24">
        <v>624.16666666666663</v>
      </c>
      <c r="O33" s="24">
        <v>1040</v>
      </c>
      <c r="P33" s="20">
        <v>34.045709500000001</v>
      </c>
      <c r="Q33" s="20">
        <v>-118.2585553</v>
      </c>
    </row>
    <row r="34" spans="1:17" x14ac:dyDescent="0.2">
      <c r="A34" s="21" t="s">
        <v>41</v>
      </c>
      <c r="B34" s="21" t="s">
        <v>393</v>
      </c>
      <c r="C34" s="21" t="s">
        <v>272</v>
      </c>
      <c r="D34" s="21" t="s">
        <v>28</v>
      </c>
      <c r="E34" s="21">
        <v>90731</v>
      </c>
      <c r="F34" s="23">
        <v>1198000</v>
      </c>
      <c r="G34" s="21">
        <v>4</v>
      </c>
      <c r="H34" s="21">
        <v>2</v>
      </c>
      <c r="I34" s="21" t="s">
        <v>394</v>
      </c>
      <c r="J34" s="21">
        <v>2049</v>
      </c>
      <c r="K34" s="21">
        <v>5250</v>
      </c>
      <c r="L34" s="21">
        <v>1962</v>
      </c>
      <c r="M34" s="21">
        <v>62</v>
      </c>
      <c r="N34" s="23">
        <v>584.67545143972666</v>
      </c>
      <c r="O34" s="23"/>
      <c r="P34" s="21">
        <v>33.764751099999998</v>
      </c>
      <c r="Q34" s="21">
        <v>-118.3000059</v>
      </c>
    </row>
    <row r="35" spans="1:17" x14ac:dyDescent="0.2">
      <c r="A35" s="20" t="s">
        <v>26</v>
      </c>
      <c r="B35" s="20" t="s">
        <v>397</v>
      </c>
      <c r="C35" s="20" t="s">
        <v>34</v>
      </c>
      <c r="D35" s="20" t="s">
        <v>28</v>
      </c>
      <c r="E35" s="20">
        <v>90013</v>
      </c>
      <c r="F35" s="24">
        <v>394900</v>
      </c>
      <c r="G35" s="20">
        <v>1</v>
      </c>
      <c r="H35" s="20">
        <v>1</v>
      </c>
      <c r="I35" s="20" t="s">
        <v>277</v>
      </c>
      <c r="J35" s="20">
        <v>650</v>
      </c>
      <c r="K35" s="20">
        <v>27293</v>
      </c>
      <c r="L35" s="20">
        <v>1923</v>
      </c>
      <c r="M35" s="20">
        <v>62</v>
      </c>
      <c r="N35" s="24">
        <v>607.53846153846155</v>
      </c>
      <c r="O35" s="24">
        <v>365</v>
      </c>
      <c r="P35" s="20">
        <v>34.048040700000001</v>
      </c>
      <c r="Q35" s="20">
        <v>-118.2512918</v>
      </c>
    </row>
    <row r="36" spans="1:17" x14ac:dyDescent="0.2">
      <c r="A36" s="21" t="s">
        <v>41</v>
      </c>
      <c r="B36" s="21" t="s">
        <v>400</v>
      </c>
      <c r="C36" s="21" t="s">
        <v>378</v>
      </c>
      <c r="D36" s="21" t="s">
        <v>28</v>
      </c>
      <c r="E36" s="21">
        <v>91364</v>
      </c>
      <c r="F36" s="23">
        <v>2199000</v>
      </c>
      <c r="G36" s="21">
        <v>6</v>
      </c>
      <c r="H36" s="21">
        <v>3.5</v>
      </c>
      <c r="I36" s="21" t="s">
        <v>379</v>
      </c>
      <c r="J36" s="21">
        <v>3804</v>
      </c>
      <c r="K36" s="21">
        <v>17057</v>
      </c>
      <c r="L36" s="21">
        <v>1955</v>
      </c>
      <c r="M36" s="21">
        <v>64</v>
      </c>
      <c r="N36" s="23">
        <v>578.07570977917976</v>
      </c>
      <c r="O36" s="23"/>
      <c r="P36" s="21">
        <v>34.163043000000002</v>
      </c>
      <c r="Q36" s="21">
        <v>-118.61975579999999</v>
      </c>
    </row>
    <row r="37" spans="1:17" x14ac:dyDescent="0.2">
      <c r="A37" s="20" t="s">
        <v>26</v>
      </c>
      <c r="B37" s="20" t="s">
        <v>403</v>
      </c>
      <c r="C37" s="20" t="s">
        <v>34</v>
      </c>
      <c r="D37" s="20" t="s">
        <v>28</v>
      </c>
      <c r="E37" s="20">
        <v>90025</v>
      </c>
      <c r="F37" s="24">
        <v>1129000</v>
      </c>
      <c r="G37" s="20">
        <v>2</v>
      </c>
      <c r="H37" s="20">
        <v>2</v>
      </c>
      <c r="I37" s="20" t="s">
        <v>404</v>
      </c>
      <c r="J37" s="20">
        <v>1740</v>
      </c>
      <c r="K37" s="20">
        <v>13768</v>
      </c>
      <c r="L37" s="20">
        <v>2005</v>
      </c>
      <c r="M37" s="20">
        <v>64</v>
      </c>
      <c r="N37" s="24">
        <v>648.85057471264372</v>
      </c>
      <c r="O37" s="24">
        <v>650</v>
      </c>
      <c r="P37" s="20">
        <v>34.044672300000002</v>
      </c>
      <c r="Q37" s="20">
        <v>-118.46221629999999</v>
      </c>
    </row>
    <row r="38" spans="1:17" x14ac:dyDescent="0.2">
      <c r="A38" s="21" t="s">
        <v>41</v>
      </c>
      <c r="B38" s="21" t="s">
        <v>407</v>
      </c>
      <c r="C38" s="21" t="s">
        <v>408</v>
      </c>
      <c r="D38" s="21" t="s">
        <v>28</v>
      </c>
      <c r="E38" s="21">
        <v>91403</v>
      </c>
      <c r="F38" s="23">
        <v>2299000</v>
      </c>
      <c r="G38" s="21">
        <v>4</v>
      </c>
      <c r="H38" s="21">
        <v>4</v>
      </c>
      <c r="I38" s="21" t="s">
        <v>409</v>
      </c>
      <c r="J38" s="21">
        <v>3314</v>
      </c>
      <c r="K38" s="21">
        <v>7415</v>
      </c>
      <c r="L38" s="21">
        <v>1965</v>
      </c>
      <c r="M38" s="21">
        <v>68</v>
      </c>
      <c r="N38" s="23">
        <v>693.72359686179846</v>
      </c>
      <c r="O38" s="23"/>
      <c r="P38" s="21">
        <v>34.147024399999999</v>
      </c>
      <c r="Q38" s="21">
        <v>-118.45164870000001</v>
      </c>
    </row>
    <row r="39" spans="1:17" x14ac:dyDescent="0.2">
      <c r="A39" s="20" t="s">
        <v>26</v>
      </c>
      <c r="B39" s="20" t="s">
        <v>412</v>
      </c>
      <c r="C39" s="20" t="s">
        <v>34</v>
      </c>
      <c r="D39" s="20" t="s">
        <v>28</v>
      </c>
      <c r="E39" s="20">
        <v>90048</v>
      </c>
      <c r="F39" s="24">
        <v>1289000</v>
      </c>
      <c r="G39" s="20">
        <v>2</v>
      </c>
      <c r="H39" s="20">
        <v>3</v>
      </c>
      <c r="I39" s="20" t="s">
        <v>413</v>
      </c>
      <c r="J39" s="20">
        <v>1717</v>
      </c>
      <c r="K39" s="20">
        <v>16491</v>
      </c>
      <c r="L39" s="20">
        <v>1999</v>
      </c>
      <c r="M39" s="20">
        <v>71</v>
      </c>
      <c r="N39" s="24">
        <v>750.72801397786839</v>
      </c>
      <c r="O39" s="24">
        <v>550</v>
      </c>
      <c r="P39" s="20">
        <v>34.082849799999998</v>
      </c>
      <c r="Q39" s="20">
        <v>-118.3701069</v>
      </c>
    </row>
    <row r="40" spans="1:17" x14ac:dyDescent="0.2">
      <c r="A40" s="21" t="s">
        <v>26</v>
      </c>
      <c r="B40" s="21" t="s">
        <v>416</v>
      </c>
      <c r="C40" s="21" t="s">
        <v>34</v>
      </c>
      <c r="D40" s="21" t="s">
        <v>28</v>
      </c>
      <c r="E40" s="21">
        <v>90015</v>
      </c>
      <c r="F40" s="23">
        <v>549000</v>
      </c>
      <c r="G40" s="21">
        <v>1</v>
      </c>
      <c r="H40" s="21">
        <v>1</v>
      </c>
      <c r="I40" s="21" t="s">
        <v>277</v>
      </c>
      <c r="J40" s="21">
        <v>700</v>
      </c>
      <c r="K40" s="21">
        <v>15498</v>
      </c>
      <c r="L40" s="21">
        <v>1924</v>
      </c>
      <c r="M40" s="21">
        <v>73</v>
      </c>
      <c r="N40" s="23">
        <v>784.28571428571433</v>
      </c>
      <c r="O40" s="23">
        <v>503</v>
      </c>
      <c r="P40" s="21">
        <v>34.041612899999997</v>
      </c>
      <c r="Q40" s="21">
        <v>-118.25713349999999</v>
      </c>
    </row>
    <row r="41" spans="1:17" x14ac:dyDescent="0.2">
      <c r="A41" s="20" t="s">
        <v>26</v>
      </c>
      <c r="B41" s="20" t="s">
        <v>419</v>
      </c>
      <c r="C41" s="20" t="s">
        <v>34</v>
      </c>
      <c r="D41" s="20" t="s">
        <v>28</v>
      </c>
      <c r="E41" s="20">
        <v>90066</v>
      </c>
      <c r="F41" s="24">
        <v>875000</v>
      </c>
      <c r="G41" s="20">
        <v>2</v>
      </c>
      <c r="H41" s="20">
        <v>2.5</v>
      </c>
      <c r="I41" s="20" t="s">
        <v>61</v>
      </c>
      <c r="J41" s="20">
        <v>1087</v>
      </c>
      <c r="K41" s="20">
        <v>6978</v>
      </c>
      <c r="L41" s="20">
        <v>1987</v>
      </c>
      <c r="M41" s="20">
        <v>76</v>
      </c>
      <c r="N41" s="24">
        <v>804.96780128794853</v>
      </c>
      <c r="O41" s="24">
        <v>250</v>
      </c>
      <c r="P41" s="20">
        <v>33.9980324</v>
      </c>
      <c r="Q41" s="20">
        <v>-118.4358946</v>
      </c>
    </row>
    <row r="42" spans="1:17" x14ac:dyDescent="0.2">
      <c r="A42" s="21" t="s">
        <v>41</v>
      </c>
      <c r="B42" s="21" t="s">
        <v>422</v>
      </c>
      <c r="C42" s="21" t="s">
        <v>423</v>
      </c>
      <c r="D42" s="21" t="s">
        <v>28</v>
      </c>
      <c r="E42" s="21">
        <v>91401</v>
      </c>
      <c r="F42" s="23">
        <v>1185000</v>
      </c>
      <c r="G42" s="21">
        <v>3</v>
      </c>
      <c r="H42" s="21">
        <v>2</v>
      </c>
      <c r="I42" s="21" t="s">
        <v>424</v>
      </c>
      <c r="J42" s="21">
        <v>1725</v>
      </c>
      <c r="K42" s="21">
        <v>7517</v>
      </c>
      <c r="L42" s="21">
        <v>1953</v>
      </c>
      <c r="M42" s="21">
        <v>77</v>
      </c>
      <c r="N42" s="23">
        <v>686.95652173913038</v>
      </c>
      <c r="O42" s="23"/>
      <c r="P42" s="21">
        <v>34.1833569</v>
      </c>
      <c r="Q42" s="21">
        <v>-118.4249598</v>
      </c>
    </row>
    <row r="43" spans="1:17" x14ac:dyDescent="0.2">
      <c r="A43" s="20" t="s">
        <v>41</v>
      </c>
      <c r="B43" s="20" t="s">
        <v>427</v>
      </c>
      <c r="C43" s="20" t="s">
        <v>428</v>
      </c>
      <c r="D43" s="20" t="s">
        <v>28</v>
      </c>
      <c r="E43" s="20">
        <v>91335</v>
      </c>
      <c r="F43" s="24">
        <v>1189000</v>
      </c>
      <c r="G43" s="20">
        <v>4</v>
      </c>
      <c r="H43" s="20">
        <v>3</v>
      </c>
      <c r="I43" s="20" t="s">
        <v>429</v>
      </c>
      <c r="J43" s="20">
        <v>2514</v>
      </c>
      <c r="K43" s="20">
        <v>4984</v>
      </c>
      <c r="L43" s="20">
        <v>2004</v>
      </c>
      <c r="M43" s="20">
        <v>81</v>
      </c>
      <c r="N43" s="24">
        <v>472.95147175815436</v>
      </c>
      <c r="O43" s="24"/>
      <c r="P43" s="20">
        <v>34.207803200000001</v>
      </c>
      <c r="Q43" s="20">
        <v>-118.5590406</v>
      </c>
    </row>
    <row r="44" spans="1:17" x14ac:dyDescent="0.2">
      <c r="A44" s="21" t="s">
        <v>26</v>
      </c>
      <c r="B44" s="21" t="s">
        <v>432</v>
      </c>
      <c r="C44" s="21" t="s">
        <v>34</v>
      </c>
      <c r="D44" s="21" t="s">
        <v>28</v>
      </c>
      <c r="E44" s="21">
        <v>90004</v>
      </c>
      <c r="F44" s="23">
        <v>898000</v>
      </c>
      <c r="G44" s="21">
        <v>3</v>
      </c>
      <c r="H44" s="21">
        <v>2</v>
      </c>
      <c r="I44" s="21" t="s">
        <v>433</v>
      </c>
      <c r="J44" s="21">
        <v>1344</v>
      </c>
      <c r="K44" s="21">
        <v>13823</v>
      </c>
      <c r="L44" s="21">
        <v>2016</v>
      </c>
      <c r="M44" s="21">
        <v>83</v>
      </c>
      <c r="N44" s="23">
        <v>668.15476190476193</v>
      </c>
      <c r="O44" s="23">
        <v>312</v>
      </c>
      <c r="P44" s="21">
        <v>34.072037100000003</v>
      </c>
      <c r="Q44" s="21">
        <v>-118.3082491</v>
      </c>
    </row>
    <row r="45" spans="1:17" x14ac:dyDescent="0.2">
      <c r="A45" s="20" t="s">
        <v>26</v>
      </c>
      <c r="B45" s="20" t="s">
        <v>436</v>
      </c>
      <c r="C45" s="20" t="s">
        <v>34</v>
      </c>
      <c r="D45" s="20" t="s">
        <v>28</v>
      </c>
      <c r="E45" s="20">
        <v>90013</v>
      </c>
      <c r="F45" s="24">
        <v>425000</v>
      </c>
      <c r="G45" s="20">
        <v>1</v>
      </c>
      <c r="H45" s="20">
        <v>1</v>
      </c>
      <c r="I45" s="20" t="s">
        <v>277</v>
      </c>
      <c r="J45" s="20">
        <v>860</v>
      </c>
      <c r="K45" s="20">
        <v>27293</v>
      </c>
      <c r="L45" s="20">
        <v>1923</v>
      </c>
      <c r="M45" s="20">
        <v>90</v>
      </c>
      <c r="N45" s="24">
        <v>494.18604651162792</v>
      </c>
      <c r="O45" s="24">
        <v>310</v>
      </c>
      <c r="P45" s="20">
        <v>34.048040700000001</v>
      </c>
      <c r="Q45" s="20">
        <v>-118.2512918</v>
      </c>
    </row>
    <row r="46" spans="1:17" x14ac:dyDescent="0.2">
      <c r="A46" s="21" t="s">
        <v>26</v>
      </c>
      <c r="B46" s="21" t="s">
        <v>439</v>
      </c>
      <c r="C46" s="21" t="s">
        <v>34</v>
      </c>
      <c r="D46" s="21" t="s">
        <v>28</v>
      </c>
      <c r="E46" s="21">
        <v>90035</v>
      </c>
      <c r="F46" s="23">
        <v>1089000</v>
      </c>
      <c r="G46" s="21">
        <v>2</v>
      </c>
      <c r="H46" s="21">
        <v>2</v>
      </c>
      <c r="I46" s="21" t="s">
        <v>304</v>
      </c>
      <c r="J46" s="21">
        <v>1719</v>
      </c>
      <c r="K46" s="21">
        <v>17397</v>
      </c>
      <c r="L46" s="21">
        <v>1980</v>
      </c>
      <c r="M46" s="21">
        <v>93</v>
      </c>
      <c r="N46" s="23">
        <v>633.50785340314133</v>
      </c>
      <c r="O46" s="23">
        <v>550</v>
      </c>
      <c r="P46" s="21">
        <v>34.062708899999997</v>
      </c>
      <c r="Q46" s="21">
        <v>-118.37998380000001</v>
      </c>
    </row>
    <row r="47" spans="1:17" x14ac:dyDescent="0.2">
      <c r="A47" s="20" t="s">
        <v>41</v>
      </c>
      <c r="B47" s="20" t="s">
        <v>442</v>
      </c>
      <c r="C47" s="20" t="s">
        <v>378</v>
      </c>
      <c r="D47" s="20" t="s">
        <v>28</v>
      </c>
      <c r="E47" s="20">
        <v>91364</v>
      </c>
      <c r="F47" s="24">
        <v>1199999</v>
      </c>
      <c r="G47" s="20">
        <v>3</v>
      </c>
      <c r="H47" s="20">
        <v>3</v>
      </c>
      <c r="I47" s="20" t="s">
        <v>379</v>
      </c>
      <c r="J47" s="20">
        <v>2128</v>
      </c>
      <c r="K47" s="20">
        <v>6987</v>
      </c>
      <c r="L47" s="20">
        <v>1966</v>
      </c>
      <c r="M47" s="20">
        <v>93</v>
      </c>
      <c r="N47" s="24">
        <v>563.90930451127815</v>
      </c>
      <c r="O47" s="24"/>
      <c r="P47" s="20">
        <v>34.158414399999998</v>
      </c>
      <c r="Q47" s="20">
        <v>-118.621807</v>
      </c>
    </row>
    <row r="48" spans="1:17" x14ac:dyDescent="0.2">
      <c r="A48" s="21" t="s">
        <v>41</v>
      </c>
      <c r="B48" s="21" t="s">
        <v>445</v>
      </c>
      <c r="C48" s="21" t="s">
        <v>34</v>
      </c>
      <c r="D48" s="21" t="s">
        <v>28</v>
      </c>
      <c r="E48" s="21">
        <v>90032</v>
      </c>
      <c r="F48" s="23">
        <v>830000</v>
      </c>
      <c r="G48" s="21">
        <v>3</v>
      </c>
      <c r="H48" s="21">
        <v>2</v>
      </c>
      <c r="I48" s="21" t="s">
        <v>446</v>
      </c>
      <c r="J48" s="21">
        <v>1256</v>
      </c>
      <c r="K48" s="21">
        <v>4788</v>
      </c>
      <c r="L48" s="21">
        <v>1925</v>
      </c>
      <c r="M48" s="21">
        <v>96</v>
      </c>
      <c r="N48" s="23">
        <v>660.828025477707</v>
      </c>
      <c r="O48" s="23"/>
      <c r="P48" s="21">
        <v>34.078068500000001</v>
      </c>
      <c r="Q48" s="21">
        <v>-118.1744052</v>
      </c>
    </row>
    <row r="49" spans="1:17" x14ac:dyDescent="0.2">
      <c r="A49" s="20" t="s">
        <v>41</v>
      </c>
      <c r="B49" s="20" t="s">
        <v>449</v>
      </c>
      <c r="C49" s="20" t="s">
        <v>450</v>
      </c>
      <c r="D49" s="20" t="s">
        <v>28</v>
      </c>
      <c r="E49" s="20">
        <v>91040</v>
      </c>
      <c r="F49" s="24">
        <v>1795000</v>
      </c>
      <c r="G49" s="20">
        <v>4</v>
      </c>
      <c r="H49" s="20">
        <v>4</v>
      </c>
      <c r="I49" s="20" t="s">
        <v>451</v>
      </c>
      <c r="J49" s="20">
        <v>4044</v>
      </c>
      <c r="K49" s="20">
        <v>39359</v>
      </c>
      <c r="L49" s="20">
        <v>2007</v>
      </c>
      <c r="M49" s="20">
        <v>97</v>
      </c>
      <c r="N49" s="24">
        <v>443.86745796241343</v>
      </c>
      <c r="O49" s="24"/>
      <c r="P49" s="20">
        <v>34.262583499999998</v>
      </c>
      <c r="Q49" s="20">
        <v>-118.3363693</v>
      </c>
    </row>
    <row r="50" spans="1:17" x14ac:dyDescent="0.2">
      <c r="A50" s="21" t="s">
        <v>26</v>
      </c>
      <c r="B50" s="21" t="s">
        <v>454</v>
      </c>
      <c r="C50" s="21" t="s">
        <v>34</v>
      </c>
      <c r="D50" s="21" t="s">
        <v>28</v>
      </c>
      <c r="E50" s="21">
        <v>90004</v>
      </c>
      <c r="F50" s="23">
        <v>799000</v>
      </c>
      <c r="G50" s="21">
        <v>3</v>
      </c>
      <c r="H50" s="21">
        <v>2</v>
      </c>
      <c r="I50" s="21" t="s">
        <v>455</v>
      </c>
      <c r="J50" s="21">
        <v>1300</v>
      </c>
      <c r="K50" s="21">
        <v>7252</v>
      </c>
      <c r="L50" s="21">
        <v>2008</v>
      </c>
      <c r="M50" s="21">
        <v>101</v>
      </c>
      <c r="N50" s="23">
        <v>614.61538461538464</v>
      </c>
      <c r="O50" s="23">
        <v>449</v>
      </c>
      <c r="P50" s="21">
        <v>34.078603600000001</v>
      </c>
      <c r="Q50" s="21">
        <v>-118.3103042</v>
      </c>
    </row>
    <row r="51" spans="1:17" x14ac:dyDescent="0.2">
      <c r="A51" s="20" t="s">
        <v>26</v>
      </c>
      <c r="B51" s="20" t="s">
        <v>458</v>
      </c>
      <c r="C51" s="20" t="s">
        <v>320</v>
      </c>
      <c r="D51" s="20" t="s">
        <v>28</v>
      </c>
      <c r="E51" s="20">
        <v>91316</v>
      </c>
      <c r="F51" s="24">
        <v>449000</v>
      </c>
      <c r="G51" s="20">
        <v>2</v>
      </c>
      <c r="H51" s="20">
        <v>2</v>
      </c>
      <c r="I51" s="20" t="s">
        <v>321</v>
      </c>
      <c r="J51" s="20">
        <v>927</v>
      </c>
      <c r="K51" s="20">
        <v>60939</v>
      </c>
      <c r="L51" s="20">
        <v>1967</v>
      </c>
      <c r="M51" s="20">
        <v>104</v>
      </c>
      <c r="N51" s="24">
        <v>484.35814455231929</v>
      </c>
      <c r="O51" s="24">
        <v>529</v>
      </c>
      <c r="P51" s="20">
        <v>34.168225</v>
      </c>
      <c r="Q51" s="20">
        <v>-118.52513399999999</v>
      </c>
    </row>
    <row r="52" spans="1:17" x14ac:dyDescent="0.2">
      <c r="A52" s="21" t="s">
        <v>41</v>
      </c>
      <c r="B52" s="21" t="s">
        <v>461</v>
      </c>
      <c r="C52" s="21" t="s">
        <v>34</v>
      </c>
      <c r="D52" s="21" t="s">
        <v>28</v>
      </c>
      <c r="E52" s="21">
        <v>90043</v>
      </c>
      <c r="F52" s="23">
        <v>1598000</v>
      </c>
      <c r="G52" s="21">
        <v>4</v>
      </c>
      <c r="H52" s="21">
        <v>3.5</v>
      </c>
      <c r="I52" s="21" t="s">
        <v>462</v>
      </c>
      <c r="J52" s="21">
        <v>3128</v>
      </c>
      <c r="K52" s="21">
        <v>5566</v>
      </c>
      <c r="L52" s="21">
        <v>2014</v>
      </c>
      <c r="M52" s="21">
        <v>105</v>
      </c>
      <c r="N52" s="23">
        <v>510.86956521739131</v>
      </c>
      <c r="O52" s="23"/>
      <c r="P52" s="21">
        <v>33.986421900000003</v>
      </c>
      <c r="Q52" s="21">
        <v>-118.3492387</v>
      </c>
    </row>
    <row r="53" spans="1:17" x14ac:dyDescent="0.2">
      <c r="A53" s="20" t="s">
        <v>41</v>
      </c>
      <c r="B53" s="20" t="s">
        <v>465</v>
      </c>
      <c r="C53" s="20" t="s">
        <v>359</v>
      </c>
      <c r="D53" s="20" t="s">
        <v>28</v>
      </c>
      <c r="E53" s="20">
        <v>91326</v>
      </c>
      <c r="F53" s="24">
        <v>3175000</v>
      </c>
      <c r="G53" s="20">
        <v>5</v>
      </c>
      <c r="H53" s="20">
        <v>6</v>
      </c>
      <c r="I53" s="20" t="s">
        <v>359</v>
      </c>
      <c r="J53" s="20">
        <v>5513</v>
      </c>
      <c r="K53" s="20">
        <v>14142</v>
      </c>
      <c r="L53" s="20">
        <v>2021</v>
      </c>
      <c r="M53" s="20">
        <v>111</v>
      </c>
      <c r="N53" s="24">
        <v>575.91148195175037</v>
      </c>
      <c r="O53" s="24">
        <v>451</v>
      </c>
      <c r="P53" s="20">
        <v>34.285311</v>
      </c>
      <c r="Q53" s="20">
        <v>-118.580759</v>
      </c>
    </row>
    <row r="54" spans="1:17" x14ac:dyDescent="0.2">
      <c r="A54" s="21" t="s">
        <v>26</v>
      </c>
      <c r="B54" s="21" t="s">
        <v>468</v>
      </c>
      <c r="C54" s="21" t="s">
        <v>34</v>
      </c>
      <c r="D54" s="21" t="s">
        <v>28</v>
      </c>
      <c r="E54" s="21">
        <v>90048</v>
      </c>
      <c r="F54" s="23">
        <v>769500</v>
      </c>
      <c r="G54" s="21">
        <v>2</v>
      </c>
      <c r="H54" s="21">
        <v>2</v>
      </c>
      <c r="I54" s="21" t="s">
        <v>469</v>
      </c>
      <c r="J54" s="21">
        <v>1295</v>
      </c>
      <c r="K54" s="21">
        <v>42596</v>
      </c>
      <c r="L54" s="21">
        <v>1976</v>
      </c>
      <c r="M54" s="21">
        <v>177</v>
      </c>
      <c r="N54" s="23">
        <v>594.20849420849424</v>
      </c>
      <c r="O54" s="23">
        <v>1140</v>
      </c>
      <c r="P54" s="21">
        <v>34.073097300000001</v>
      </c>
      <c r="Q54" s="21">
        <v>-118.37796</v>
      </c>
    </row>
    <row r="55" spans="1:17" x14ac:dyDescent="0.2">
      <c r="A55" s="20" t="s">
        <v>26</v>
      </c>
      <c r="B55" s="20" t="s">
        <v>472</v>
      </c>
      <c r="C55" s="20" t="s">
        <v>34</v>
      </c>
      <c r="D55" s="20" t="s">
        <v>28</v>
      </c>
      <c r="E55" s="20">
        <v>90012</v>
      </c>
      <c r="F55" s="24">
        <v>538000</v>
      </c>
      <c r="G55" s="20">
        <v>3</v>
      </c>
      <c r="H55" s="20">
        <v>1.5</v>
      </c>
      <c r="I55" s="20" t="s">
        <v>268</v>
      </c>
      <c r="J55" s="20">
        <v>1167</v>
      </c>
      <c r="K55" s="20">
        <v>29414</v>
      </c>
      <c r="L55" s="20">
        <v>1974</v>
      </c>
      <c r="M55" s="20">
        <v>190</v>
      </c>
      <c r="N55" s="24">
        <v>461.01113967437874</v>
      </c>
      <c r="O55" s="24">
        <v>210</v>
      </c>
      <c r="P55" s="20">
        <v>34.065673699999998</v>
      </c>
      <c r="Q55" s="20">
        <v>-118.244944</v>
      </c>
    </row>
    <row r="56" spans="1:17" x14ac:dyDescent="0.2">
      <c r="A56" s="21" t="s">
        <v>41</v>
      </c>
      <c r="B56" s="21" t="s">
        <v>475</v>
      </c>
      <c r="C56" s="21" t="s">
        <v>34</v>
      </c>
      <c r="D56" s="21" t="s">
        <v>28</v>
      </c>
      <c r="E56" s="21">
        <v>90039</v>
      </c>
      <c r="F56" s="23">
        <v>1200000</v>
      </c>
      <c r="G56" s="21">
        <v>2</v>
      </c>
      <c r="H56" s="21">
        <v>1</v>
      </c>
      <c r="I56" s="21" t="s">
        <v>476</v>
      </c>
      <c r="J56" s="21">
        <v>1084</v>
      </c>
      <c r="K56" s="21">
        <v>6602</v>
      </c>
      <c r="L56" s="21">
        <v>1948</v>
      </c>
      <c r="M56" s="21">
        <v>1</v>
      </c>
      <c r="N56" s="23">
        <v>1107.0110701107012</v>
      </c>
      <c r="O56" s="23"/>
      <c r="P56" s="21">
        <v>34.111891100000001</v>
      </c>
      <c r="Q56" s="21">
        <v>-118.2518135</v>
      </c>
    </row>
    <row r="57" spans="1:17" x14ac:dyDescent="0.2">
      <c r="A57" s="20" t="s">
        <v>41</v>
      </c>
      <c r="B57" s="20" t="s">
        <v>479</v>
      </c>
      <c r="C57" s="20" t="s">
        <v>34</v>
      </c>
      <c r="D57" s="20" t="s">
        <v>28</v>
      </c>
      <c r="E57" s="20">
        <v>90068</v>
      </c>
      <c r="F57" s="24">
        <v>2295000</v>
      </c>
      <c r="G57" s="20">
        <v>2</v>
      </c>
      <c r="H57" s="20">
        <v>2.5</v>
      </c>
      <c r="I57" s="20" t="s">
        <v>480</v>
      </c>
      <c r="J57" s="20">
        <v>1883</v>
      </c>
      <c r="K57" s="20">
        <v>5348</v>
      </c>
      <c r="L57" s="20">
        <v>1924</v>
      </c>
      <c r="M57" s="20">
        <v>1</v>
      </c>
      <c r="N57" s="24">
        <v>1218.7997875730218</v>
      </c>
      <c r="O57" s="24"/>
      <c r="P57" s="20">
        <v>34.110933299999999</v>
      </c>
      <c r="Q57" s="20">
        <v>-118.3292105</v>
      </c>
    </row>
    <row r="58" spans="1:17" x14ac:dyDescent="0.2">
      <c r="A58" s="20" t="s">
        <v>41</v>
      </c>
      <c r="B58" s="20" t="s">
        <v>484</v>
      </c>
      <c r="C58" s="20" t="s">
        <v>34</v>
      </c>
      <c r="D58" s="20" t="s">
        <v>28</v>
      </c>
      <c r="E58" s="20">
        <v>90026</v>
      </c>
      <c r="F58" s="24">
        <v>1199000</v>
      </c>
      <c r="G58" s="20">
        <v>3</v>
      </c>
      <c r="H58" s="20">
        <v>2</v>
      </c>
      <c r="I58" s="20" t="s">
        <v>483</v>
      </c>
      <c r="J58" s="20">
        <v>1140</v>
      </c>
      <c r="K58" s="20">
        <v>5210</v>
      </c>
      <c r="L58" s="20">
        <v>1912</v>
      </c>
      <c r="M58" s="20">
        <v>1</v>
      </c>
      <c r="N58" s="24">
        <v>1051.7543859649122</v>
      </c>
      <c r="O58" s="24"/>
      <c r="P58" s="20">
        <v>34.079252699999998</v>
      </c>
      <c r="Q58" s="20">
        <v>-118.2828095</v>
      </c>
    </row>
    <row r="59" spans="1:17" x14ac:dyDescent="0.2">
      <c r="A59" s="21" t="s">
        <v>41</v>
      </c>
      <c r="B59" s="21" t="s">
        <v>487</v>
      </c>
      <c r="C59" s="21" t="s">
        <v>34</v>
      </c>
      <c r="D59" s="21" t="s">
        <v>28</v>
      </c>
      <c r="E59" s="21">
        <v>90038</v>
      </c>
      <c r="F59" s="23">
        <v>1650000</v>
      </c>
      <c r="G59" s="21">
        <v>4</v>
      </c>
      <c r="H59" s="21">
        <v>4</v>
      </c>
      <c r="I59" s="21" t="s">
        <v>488</v>
      </c>
      <c r="J59" s="21">
        <v>2593</v>
      </c>
      <c r="K59" s="21">
        <v>1923</v>
      </c>
      <c r="L59" s="21">
        <v>2019</v>
      </c>
      <c r="M59" s="21">
        <v>1</v>
      </c>
      <c r="N59" s="23">
        <v>636.3285769379097</v>
      </c>
      <c r="O59" s="23">
        <v>250</v>
      </c>
      <c r="P59" s="21">
        <v>34.093131399999997</v>
      </c>
      <c r="Q59" s="21">
        <v>-118.3405929</v>
      </c>
    </row>
    <row r="60" spans="1:17" x14ac:dyDescent="0.2">
      <c r="A60" s="21" t="s">
        <v>26</v>
      </c>
      <c r="B60" s="21" t="s">
        <v>492</v>
      </c>
      <c r="C60" s="21" t="s">
        <v>428</v>
      </c>
      <c r="D60" s="21" t="s">
        <v>28</v>
      </c>
      <c r="E60" s="21">
        <v>91335</v>
      </c>
      <c r="F60" s="23">
        <v>535000</v>
      </c>
      <c r="G60" s="21">
        <v>2</v>
      </c>
      <c r="H60" s="21">
        <v>2</v>
      </c>
      <c r="I60" s="21" t="s">
        <v>428</v>
      </c>
      <c r="J60" s="21">
        <v>1389</v>
      </c>
      <c r="K60" s="21">
        <v>266748</v>
      </c>
      <c r="L60" s="21">
        <v>1966</v>
      </c>
      <c r="M60" s="21">
        <v>1</v>
      </c>
      <c r="N60" s="23">
        <v>385.16918646508282</v>
      </c>
      <c r="O60" s="23">
        <v>509</v>
      </c>
      <c r="P60" s="21">
        <v>34.218815399999997</v>
      </c>
      <c r="Q60" s="21">
        <v>-118.53418240000001</v>
      </c>
    </row>
    <row r="61" spans="1:17" x14ac:dyDescent="0.2">
      <c r="A61" s="20" t="s">
        <v>41</v>
      </c>
      <c r="B61" s="20" t="s">
        <v>495</v>
      </c>
      <c r="C61" s="20" t="s">
        <v>34</v>
      </c>
      <c r="D61" s="20" t="s">
        <v>28</v>
      </c>
      <c r="E61" s="20">
        <v>90049</v>
      </c>
      <c r="F61" s="24">
        <v>3449000</v>
      </c>
      <c r="G61" s="20">
        <v>3</v>
      </c>
      <c r="H61" s="20">
        <v>2</v>
      </c>
      <c r="I61" s="20" t="s">
        <v>496</v>
      </c>
      <c r="J61" s="20">
        <v>2363</v>
      </c>
      <c r="K61" s="20">
        <v>9564</v>
      </c>
      <c r="L61" s="20">
        <v>1953</v>
      </c>
      <c r="M61" s="20">
        <v>1</v>
      </c>
      <c r="N61" s="24">
        <v>1459.585272958104</v>
      </c>
      <c r="O61" s="24"/>
      <c r="P61" s="20">
        <v>34.054566800000003</v>
      </c>
      <c r="Q61" s="20">
        <v>-118.49611609999999</v>
      </c>
    </row>
    <row r="62" spans="1:17" x14ac:dyDescent="0.2">
      <c r="A62" s="21" t="s">
        <v>41</v>
      </c>
      <c r="B62" s="21" t="s">
        <v>499</v>
      </c>
      <c r="C62" s="21" t="s">
        <v>500</v>
      </c>
      <c r="D62" s="21" t="s">
        <v>28</v>
      </c>
      <c r="E62" s="21">
        <v>91345</v>
      </c>
      <c r="F62" s="23">
        <v>769000</v>
      </c>
      <c r="G62" s="21">
        <v>2</v>
      </c>
      <c r="H62" s="21">
        <v>1</v>
      </c>
      <c r="I62" s="21" t="s">
        <v>500</v>
      </c>
      <c r="J62" s="21">
        <v>1018</v>
      </c>
      <c r="K62" s="21">
        <v>6754</v>
      </c>
      <c r="L62" s="21">
        <v>1936</v>
      </c>
      <c r="M62" s="21">
        <v>1</v>
      </c>
      <c r="N62" s="23">
        <v>755.40275049115917</v>
      </c>
      <c r="O62" s="23"/>
      <c r="P62" s="21">
        <v>34.2557118</v>
      </c>
      <c r="Q62" s="21">
        <v>-118.4704053</v>
      </c>
    </row>
    <row r="63" spans="1:17" x14ac:dyDescent="0.2">
      <c r="A63" s="20" t="s">
        <v>41</v>
      </c>
      <c r="B63" s="20" t="s">
        <v>503</v>
      </c>
      <c r="C63" s="20" t="s">
        <v>504</v>
      </c>
      <c r="D63" s="20" t="s">
        <v>28</v>
      </c>
      <c r="E63" s="20">
        <v>91506</v>
      </c>
      <c r="F63" s="24">
        <v>1149000</v>
      </c>
      <c r="G63" s="20">
        <v>2</v>
      </c>
      <c r="H63" s="20">
        <v>2</v>
      </c>
      <c r="I63" s="20" t="s">
        <v>505</v>
      </c>
      <c r="J63" s="20">
        <v>988</v>
      </c>
      <c r="K63" s="20">
        <v>2731</v>
      </c>
      <c r="L63" s="20">
        <v>1955</v>
      </c>
      <c r="M63" s="20">
        <v>1</v>
      </c>
      <c r="N63" s="24">
        <v>1162.9554655870445</v>
      </c>
      <c r="O63" s="24"/>
      <c r="P63" s="20">
        <v>34.157076000000004</v>
      </c>
      <c r="Q63" s="20">
        <v>-118.31734489999999</v>
      </c>
    </row>
    <row r="64" spans="1:17" x14ac:dyDescent="0.2">
      <c r="A64" s="21" t="s">
        <v>41</v>
      </c>
      <c r="B64" s="21" t="s">
        <v>508</v>
      </c>
      <c r="C64" s="21" t="s">
        <v>49</v>
      </c>
      <c r="D64" s="21" t="s">
        <v>28</v>
      </c>
      <c r="E64" s="21">
        <v>90291</v>
      </c>
      <c r="F64" s="23">
        <v>4250000</v>
      </c>
      <c r="G64" s="21">
        <v>5</v>
      </c>
      <c r="H64" s="21">
        <v>4.5</v>
      </c>
      <c r="I64" s="21" t="s">
        <v>49</v>
      </c>
      <c r="J64" s="21">
        <v>3173</v>
      </c>
      <c r="K64" s="21">
        <v>4821</v>
      </c>
      <c r="L64" s="21">
        <v>1949</v>
      </c>
      <c r="M64" s="21">
        <v>1</v>
      </c>
      <c r="N64" s="23">
        <v>1339.4264103372202</v>
      </c>
      <c r="O64" s="23"/>
      <c r="P64" s="21">
        <v>33.981903600000003</v>
      </c>
      <c r="Q64" s="21">
        <v>-118.4632584</v>
      </c>
    </row>
    <row r="65" spans="1:17" x14ac:dyDescent="0.2">
      <c r="A65" s="20" t="s">
        <v>41</v>
      </c>
      <c r="B65" s="20" t="s">
        <v>511</v>
      </c>
      <c r="C65" s="20" t="s">
        <v>320</v>
      </c>
      <c r="D65" s="20" t="s">
        <v>28</v>
      </c>
      <c r="E65" s="20">
        <v>91316</v>
      </c>
      <c r="F65" s="24">
        <v>1897000</v>
      </c>
      <c r="G65" s="20">
        <v>3</v>
      </c>
      <c r="H65" s="20">
        <v>3.5</v>
      </c>
      <c r="I65" s="20" t="s">
        <v>320</v>
      </c>
      <c r="J65" s="20">
        <v>2220</v>
      </c>
      <c r="K65" s="20">
        <v>20305</v>
      </c>
      <c r="L65" s="20">
        <v>1956</v>
      </c>
      <c r="M65" s="20">
        <v>1</v>
      </c>
      <c r="N65" s="24">
        <v>854.50450450450455</v>
      </c>
      <c r="O65" s="24"/>
      <c r="P65" s="20">
        <v>34.1532403</v>
      </c>
      <c r="Q65" s="20">
        <v>-118.521451</v>
      </c>
    </row>
    <row r="66" spans="1:17" x14ac:dyDescent="0.2">
      <c r="A66" s="21" t="s">
        <v>26</v>
      </c>
      <c r="B66" s="21" t="s">
        <v>514</v>
      </c>
      <c r="C66" s="21" t="s">
        <v>34</v>
      </c>
      <c r="D66" s="21" t="s">
        <v>28</v>
      </c>
      <c r="E66" s="21">
        <v>90049</v>
      </c>
      <c r="F66" s="23">
        <v>2699999</v>
      </c>
      <c r="G66" s="21">
        <v>3</v>
      </c>
      <c r="H66" s="21">
        <v>4</v>
      </c>
      <c r="I66" s="21" t="s">
        <v>496</v>
      </c>
      <c r="J66" s="21">
        <v>3462</v>
      </c>
      <c r="K66" s="21">
        <v>28577</v>
      </c>
      <c r="L66" s="21">
        <v>1983</v>
      </c>
      <c r="M66" s="21">
        <v>1</v>
      </c>
      <c r="N66" s="23">
        <v>779.89572501444252</v>
      </c>
      <c r="O66" s="23">
        <v>900</v>
      </c>
      <c r="P66" s="21">
        <v>34.049118</v>
      </c>
      <c r="Q66" s="21">
        <v>-118.4726905</v>
      </c>
    </row>
    <row r="67" spans="1:17" x14ac:dyDescent="0.2">
      <c r="A67" s="21" t="s">
        <v>26</v>
      </c>
      <c r="B67" s="21" t="s">
        <v>517</v>
      </c>
      <c r="C67" s="21" t="s">
        <v>34</v>
      </c>
      <c r="D67" s="21" t="s">
        <v>28</v>
      </c>
      <c r="E67" s="21">
        <v>90046</v>
      </c>
      <c r="F67" s="23">
        <v>479000</v>
      </c>
      <c r="G67" s="21">
        <v>1</v>
      </c>
      <c r="H67" s="21">
        <v>1</v>
      </c>
      <c r="I67" s="21" t="s">
        <v>491</v>
      </c>
      <c r="J67" s="21">
        <v>672</v>
      </c>
      <c r="K67" s="21">
        <v>66604</v>
      </c>
      <c r="L67" s="21">
        <v>1973</v>
      </c>
      <c r="M67" s="21">
        <v>1</v>
      </c>
      <c r="N67" s="23">
        <v>712.79761904761904</v>
      </c>
      <c r="O67" s="23">
        <v>660</v>
      </c>
      <c r="P67" s="21">
        <v>34.102984300000003</v>
      </c>
      <c r="Q67" s="21">
        <v>-118.35030399999999</v>
      </c>
    </row>
    <row r="68" spans="1:17" x14ac:dyDescent="0.2">
      <c r="A68" s="21" t="s">
        <v>26</v>
      </c>
      <c r="B68" s="21" t="s">
        <v>520</v>
      </c>
      <c r="C68" s="21" t="s">
        <v>521</v>
      </c>
      <c r="D68" s="21" t="s">
        <v>28</v>
      </c>
      <c r="E68" s="21">
        <v>91042</v>
      </c>
      <c r="F68" s="23">
        <v>775000</v>
      </c>
      <c r="G68" s="21">
        <v>3</v>
      </c>
      <c r="H68" s="21">
        <v>2.5</v>
      </c>
      <c r="I68" s="21" t="s">
        <v>282</v>
      </c>
      <c r="J68" s="21">
        <v>1385</v>
      </c>
      <c r="K68" s="21">
        <v>149846</v>
      </c>
      <c r="L68" s="21">
        <v>1986</v>
      </c>
      <c r="M68" s="21">
        <v>1</v>
      </c>
      <c r="N68" s="23">
        <v>559.5667870036101</v>
      </c>
      <c r="O68" s="23">
        <v>429</v>
      </c>
      <c r="P68" s="21">
        <v>34.270717500000003</v>
      </c>
      <c r="Q68" s="21">
        <v>-118.3019709</v>
      </c>
    </row>
    <row r="69" spans="1:17" x14ac:dyDescent="0.2">
      <c r="A69" s="20" t="s">
        <v>41</v>
      </c>
      <c r="B69" s="20" t="s">
        <v>524</v>
      </c>
      <c r="C69" s="20" t="s">
        <v>34</v>
      </c>
      <c r="D69" s="20" t="s">
        <v>28</v>
      </c>
      <c r="E69" s="20">
        <v>90066</v>
      </c>
      <c r="F69" s="24">
        <v>2895000</v>
      </c>
      <c r="G69" s="20">
        <v>6</v>
      </c>
      <c r="H69" s="20">
        <v>4</v>
      </c>
      <c r="I69" s="20" t="s">
        <v>40</v>
      </c>
      <c r="J69" s="20">
        <v>2992</v>
      </c>
      <c r="K69" s="20">
        <v>8074</v>
      </c>
      <c r="L69" s="20">
        <v>1950</v>
      </c>
      <c r="M69" s="20">
        <v>1</v>
      </c>
      <c r="N69" s="24">
        <v>967.58021390374336</v>
      </c>
      <c r="O69" s="24"/>
      <c r="P69" s="20">
        <v>33.995106499999999</v>
      </c>
      <c r="Q69" s="20">
        <v>-118.4312049</v>
      </c>
    </row>
    <row r="70" spans="1:17" x14ac:dyDescent="0.2">
      <c r="A70" s="21" t="s">
        <v>41</v>
      </c>
      <c r="B70" s="21" t="s">
        <v>527</v>
      </c>
      <c r="C70" s="21" t="s">
        <v>300</v>
      </c>
      <c r="D70" s="21" t="s">
        <v>28</v>
      </c>
      <c r="E70" s="21">
        <v>91601</v>
      </c>
      <c r="F70" s="23">
        <v>2695000</v>
      </c>
      <c r="G70" s="21">
        <v>6</v>
      </c>
      <c r="H70" s="21">
        <v>4.5</v>
      </c>
      <c r="I70" s="21" t="s">
        <v>528</v>
      </c>
      <c r="J70" s="21">
        <v>3133</v>
      </c>
      <c r="K70" s="21">
        <v>8206</v>
      </c>
      <c r="L70" s="21">
        <v>1948</v>
      </c>
      <c r="M70" s="21">
        <v>1</v>
      </c>
      <c r="N70" s="23">
        <v>860.19789339291412</v>
      </c>
      <c r="O70" s="23"/>
      <c r="P70" s="21">
        <v>34.159316099999998</v>
      </c>
      <c r="Q70" s="21">
        <v>-118.3575632</v>
      </c>
    </row>
    <row r="71" spans="1:17" x14ac:dyDescent="0.2">
      <c r="A71" s="20" t="s">
        <v>41</v>
      </c>
      <c r="B71" s="20" t="s">
        <v>531</v>
      </c>
      <c r="C71" s="20" t="s">
        <v>532</v>
      </c>
      <c r="D71" s="20" t="s">
        <v>28</v>
      </c>
      <c r="E71" s="20">
        <v>90210</v>
      </c>
      <c r="F71" s="24">
        <v>1499000</v>
      </c>
      <c r="G71" s="20">
        <v>3</v>
      </c>
      <c r="H71" s="20">
        <v>2.5</v>
      </c>
      <c r="I71" s="20" t="s">
        <v>533</v>
      </c>
      <c r="J71" s="20">
        <v>2496</v>
      </c>
      <c r="K71" s="20">
        <v>6447</v>
      </c>
      <c r="L71" s="20">
        <v>1989</v>
      </c>
      <c r="M71" s="20">
        <v>1</v>
      </c>
      <c r="N71" s="24">
        <v>600.56089743589746</v>
      </c>
      <c r="O71" s="24"/>
      <c r="P71" s="20">
        <v>34.112626599999999</v>
      </c>
      <c r="Q71" s="20">
        <v>-118.440066</v>
      </c>
    </row>
    <row r="72" spans="1:17" x14ac:dyDescent="0.2">
      <c r="A72" s="21" t="s">
        <v>41</v>
      </c>
      <c r="B72" s="21" t="s">
        <v>536</v>
      </c>
      <c r="C72" s="21" t="s">
        <v>281</v>
      </c>
      <c r="D72" s="21" t="s">
        <v>28</v>
      </c>
      <c r="E72" s="21">
        <v>91040</v>
      </c>
      <c r="F72" s="23">
        <v>779000</v>
      </c>
      <c r="G72" s="21">
        <v>3</v>
      </c>
      <c r="H72" s="21">
        <v>2</v>
      </c>
      <c r="I72" s="21" t="s">
        <v>282</v>
      </c>
      <c r="J72" s="21">
        <v>1210</v>
      </c>
      <c r="K72" s="21">
        <v>5200</v>
      </c>
      <c r="L72" s="21">
        <v>1946</v>
      </c>
      <c r="M72" s="21">
        <v>1</v>
      </c>
      <c r="N72" s="23">
        <v>643.80165289256195</v>
      </c>
      <c r="O72" s="23"/>
      <c r="P72" s="21">
        <v>34.261609800000002</v>
      </c>
      <c r="Q72" s="21">
        <v>-118.3077116</v>
      </c>
    </row>
    <row r="73" spans="1:17" x14ac:dyDescent="0.2">
      <c r="A73" s="20" t="s">
        <v>41</v>
      </c>
      <c r="B73" s="20" t="s">
        <v>539</v>
      </c>
      <c r="C73" s="20" t="s">
        <v>34</v>
      </c>
      <c r="D73" s="20" t="s">
        <v>28</v>
      </c>
      <c r="E73" s="20">
        <v>90006</v>
      </c>
      <c r="F73" s="24">
        <v>539900</v>
      </c>
      <c r="G73" s="20">
        <v>2</v>
      </c>
      <c r="H73" s="20">
        <v>2</v>
      </c>
      <c r="I73" s="20" t="s">
        <v>35</v>
      </c>
      <c r="J73" s="20">
        <v>720</v>
      </c>
      <c r="K73" s="20">
        <v>2400</v>
      </c>
      <c r="L73" s="20">
        <v>1913</v>
      </c>
      <c r="M73" s="20">
        <v>1</v>
      </c>
      <c r="N73" s="24">
        <v>749.86111111111109</v>
      </c>
      <c r="O73" s="24"/>
      <c r="P73" s="20">
        <v>34.042232900000002</v>
      </c>
      <c r="Q73" s="20">
        <v>-118.2949022</v>
      </c>
    </row>
    <row r="74" spans="1:17" x14ac:dyDescent="0.2">
      <c r="A74" s="21" t="s">
        <v>26</v>
      </c>
      <c r="B74" s="21" t="s">
        <v>542</v>
      </c>
      <c r="C74" s="21" t="s">
        <v>335</v>
      </c>
      <c r="D74" s="21" t="s">
        <v>28</v>
      </c>
      <c r="E74" s="21">
        <v>91602</v>
      </c>
      <c r="F74" s="23">
        <v>790000</v>
      </c>
      <c r="G74" s="21">
        <v>2</v>
      </c>
      <c r="H74" s="21">
        <v>2.5</v>
      </c>
      <c r="I74" s="21" t="s">
        <v>336</v>
      </c>
      <c r="J74" s="21">
        <v>1200</v>
      </c>
      <c r="K74" s="21">
        <v>13786</v>
      </c>
      <c r="L74" s="21">
        <v>1992</v>
      </c>
      <c r="M74" s="21">
        <v>1</v>
      </c>
      <c r="N74" s="23">
        <v>658.33333333333337</v>
      </c>
      <c r="O74" s="23">
        <v>549</v>
      </c>
      <c r="P74" s="21">
        <v>34.150703900000003</v>
      </c>
      <c r="Q74" s="21">
        <v>-118.38071170000001</v>
      </c>
    </row>
    <row r="75" spans="1:17" x14ac:dyDescent="0.2">
      <c r="A75" s="21" t="s">
        <v>41</v>
      </c>
      <c r="B75" s="21" t="s">
        <v>545</v>
      </c>
      <c r="C75" s="21" t="s">
        <v>34</v>
      </c>
      <c r="D75" s="21" t="s">
        <v>28</v>
      </c>
      <c r="E75" s="21">
        <v>90065</v>
      </c>
      <c r="F75" s="23">
        <v>1895000</v>
      </c>
      <c r="G75" s="21">
        <v>6</v>
      </c>
      <c r="H75" s="21">
        <v>5</v>
      </c>
      <c r="I75" s="21" t="s">
        <v>546</v>
      </c>
      <c r="J75" s="21">
        <v>3130</v>
      </c>
      <c r="K75" s="21">
        <v>8966</v>
      </c>
      <c r="L75" s="21">
        <v>1963</v>
      </c>
      <c r="M75" s="21">
        <v>1</v>
      </c>
      <c r="N75" s="23">
        <v>605.43130990415341</v>
      </c>
      <c r="O75" s="23"/>
      <c r="P75" s="21">
        <v>34.125612400000001</v>
      </c>
      <c r="Q75" s="21">
        <v>-118.2246138</v>
      </c>
    </row>
    <row r="76" spans="1:17" x14ac:dyDescent="0.2">
      <c r="A76" s="21" t="s">
        <v>26</v>
      </c>
      <c r="B76" s="21" t="s">
        <v>549</v>
      </c>
      <c r="C76" s="21" t="s">
        <v>550</v>
      </c>
      <c r="D76" s="21" t="s">
        <v>28</v>
      </c>
      <c r="E76" s="21">
        <v>91356</v>
      </c>
      <c r="F76" s="23">
        <v>439000</v>
      </c>
      <c r="G76" s="21">
        <v>1</v>
      </c>
      <c r="H76" s="21">
        <v>1</v>
      </c>
      <c r="I76" s="21" t="s">
        <v>551</v>
      </c>
      <c r="J76" s="21">
        <v>724</v>
      </c>
      <c r="K76" s="21">
        <v>235933</v>
      </c>
      <c r="L76" s="21">
        <v>1970</v>
      </c>
      <c r="M76" s="21">
        <v>1</v>
      </c>
      <c r="N76" s="23">
        <v>606.35359116022096</v>
      </c>
      <c r="O76" s="23">
        <v>452</v>
      </c>
      <c r="P76" s="21">
        <v>34.172554599999998</v>
      </c>
      <c r="Q76" s="21">
        <v>-118.531128</v>
      </c>
    </row>
    <row r="77" spans="1:17" x14ac:dyDescent="0.2">
      <c r="A77" s="21" t="s">
        <v>26</v>
      </c>
      <c r="B77" s="21" t="s">
        <v>554</v>
      </c>
      <c r="C77" s="21" t="s">
        <v>34</v>
      </c>
      <c r="D77" s="21" t="s">
        <v>28</v>
      </c>
      <c r="E77" s="21">
        <v>90046</v>
      </c>
      <c r="F77" s="23">
        <v>625000</v>
      </c>
      <c r="G77" s="21">
        <v>2</v>
      </c>
      <c r="H77" s="21">
        <v>2</v>
      </c>
      <c r="I77" s="21" t="s">
        <v>491</v>
      </c>
      <c r="J77" s="21">
        <v>1145</v>
      </c>
      <c r="K77" s="21">
        <v>66604</v>
      </c>
      <c r="L77" s="21">
        <v>1973</v>
      </c>
      <c r="M77" s="21">
        <v>1</v>
      </c>
      <c r="N77" s="23">
        <v>545.8515283842795</v>
      </c>
      <c r="O77" s="23">
        <v>660</v>
      </c>
      <c r="P77" s="21">
        <v>34.102984300000003</v>
      </c>
      <c r="Q77" s="21">
        <v>-118.35030399999999</v>
      </c>
    </row>
    <row r="78" spans="1:17" x14ac:dyDescent="0.2">
      <c r="A78" s="20" t="s">
        <v>41</v>
      </c>
      <c r="B78" s="20" t="s">
        <v>557</v>
      </c>
      <c r="C78" s="20" t="s">
        <v>378</v>
      </c>
      <c r="D78" s="20" t="s">
        <v>28</v>
      </c>
      <c r="E78" s="20">
        <v>91364</v>
      </c>
      <c r="F78" s="24">
        <v>1749000</v>
      </c>
      <c r="G78" s="20">
        <v>5</v>
      </c>
      <c r="H78" s="20">
        <v>3</v>
      </c>
      <c r="I78" s="20" t="s">
        <v>378</v>
      </c>
      <c r="J78" s="20">
        <v>2760</v>
      </c>
      <c r="K78" s="20">
        <v>8659</v>
      </c>
      <c r="L78" s="20">
        <v>1971</v>
      </c>
      <c r="M78" s="20">
        <v>1</v>
      </c>
      <c r="N78" s="24">
        <v>633.695652173913</v>
      </c>
      <c r="O78" s="24"/>
      <c r="P78" s="20">
        <v>34.157110400000001</v>
      </c>
      <c r="Q78" s="20">
        <v>-118.6099553</v>
      </c>
    </row>
    <row r="79" spans="1:17" x14ac:dyDescent="0.2">
      <c r="A79" s="20" t="s">
        <v>41</v>
      </c>
      <c r="B79" s="20" t="s">
        <v>561</v>
      </c>
      <c r="C79" s="20" t="s">
        <v>34</v>
      </c>
      <c r="D79" s="20" t="s">
        <v>28</v>
      </c>
      <c r="E79" s="20">
        <v>90046</v>
      </c>
      <c r="F79" s="24">
        <v>2095000</v>
      </c>
      <c r="G79" s="20">
        <v>3</v>
      </c>
      <c r="H79" s="20">
        <v>3</v>
      </c>
      <c r="I79" s="20" t="s">
        <v>491</v>
      </c>
      <c r="J79" s="20">
        <v>2154</v>
      </c>
      <c r="K79" s="20">
        <v>14240</v>
      </c>
      <c r="L79" s="20">
        <v>1917</v>
      </c>
      <c r="M79" s="20">
        <v>1</v>
      </c>
      <c r="N79" s="24">
        <v>972.60909935004645</v>
      </c>
      <c r="O79" s="24"/>
      <c r="P79" s="20">
        <v>34.103377500000001</v>
      </c>
      <c r="Q79" s="20">
        <v>-118.3652543</v>
      </c>
    </row>
    <row r="80" spans="1:17" x14ac:dyDescent="0.2">
      <c r="A80" s="21" t="s">
        <v>41</v>
      </c>
      <c r="B80" s="21" t="s">
        <v>564</v>
      </c>
      <c r="C80" s="21" t="s">
        <v>364</v>
      </c>
      <c r="D80" s="21" t="s">
        <v>28</v>
      </c>
      <c r="E80" s="21">
        <v>91406</v>
      </c>
      <c r="F80" s="23">
        <v>979000</v>
      </c>
      <c r="G80" s="21">
        <v>3</v>
      </c>
      <c r="H80" s="21">
        <v>2</v>
      </c>
      <c r="I80" s="21" t="s">
        <v>365</v>
      </c>
      <c r="J80" s="21">
        <v>1312</v>
      </c>
      <c r="K80" s="21">
        <v>7109</v>
      </c>
      <c r="L80" s="21">
        <v>1955</v>
      </c>
      <c r="M80" s="21">
        <v>1</v>
      </c>
      <c r="N80" s="23">
        <v>746.18902439024396</v>
      </c>
      <c r="O80" s="23"/>
      <c r="P80" s="21">
        <v>34.188357500000002</v>
      </c>
      <c r="Q80" s="21">
        <v>-118.5091359</v>
      </c>
    </row>
    <row r="81" spans="1:17" x14ac:dyDescent="0.2">
      <c r="A81" s="20" t="s">
        <v>26</v>
      </c>
      <c r="B81" s="20" t="s">
        <v>567</v>
      </c>
      <c r="C81" s="20" t="s">
        <v>34</v>
      </c>
      <c r="D81" s="20" t="s">
        <v>28</v>
      </c>
      <c r="E81" s="20">
        <v>90015</v>
      </c>
      <c r="F81" s="24">
        <v>565000</v>
      </c>
      <c r="G81" s="20">
        <v>1</v>
      </c>
      <c r="H81" s="20">
        <v>1</v>
      </c>
      <c r="I81" s="20" t="s">
        <v>560</v>
      </c>
      <c r="J81" s="20">
        <v>988</v>
      </c>
      <c r="K81" s="20">
        <v>74742</v>
      </c>
      <c r="L81" s="20">
        <v>2006</v>
      </c>
      <c r="M81" s="20">
        <v>1</v>
      </c>
      <c r="N81" s="24">
        <v>571.86234817813761</v>
      </c>
      <c r="O81" s="24">
        <v>890</v>
      </c>
      <c r="P81" s="20">
        <v>34.045636100000003</v>
      </c>
      <c r="Q81" s="20">
        <v>-118.2608972</v>
      </c>
    </row>
    <row r="82" spans="1:17" x14ac:dyDescent="0.2">
      <c r="A82" s="21" t="s">
        <v>41</v>
      </c>
      <c r="B82" s="21" t="s">
        <v>570</v>
      </c>
      <c r="C82" s="21" t="s">
        <v>550</v>
      </c>
      <c r="D82" s="21" t="s">
        <v>28</v>
      </c>
      <c r="E82" s="21">
        <v>91356</v>
      </c>
      <c r="F82" s="23">
        <v>2200000</v>
      </c>
      <c r="G82" s="21">
        <v>3</v>
      </c>
      <c r="H82" s="21">
        <v>3</v>
      </c>
      <c r="I82" s="21" t="s">
        <v>551</v>
      </c>
      <c r="J82" s="21">
        <v>2474</v>
      </c>
      <c r="K82" s="21">
        <v>14979</v>
      </c>
      <c r="L82" s="21">
        <v>1955</v>
      </c>
      <c r="M82" s="21">
        <v>1</v>
      </c>
      <c r="N82" s="23">
        <v>889.24818108326599</v>
      </c>
      <c r="O82" s="23"/>
      <c r="P82" s="21">
        <v>34.155963499999999</v>
      </c>
      <c r="Q82" s="21">
        <v>-118.5297794</v>
      </c>
    </row>
    <row r="83" spans="1:17" x14ac:dyDescent="0.2">
      <c r="A83" s="20" t="s">
        <v>41</v>
      </c>
      <c r="B83" s="20" t="s">
        <v>573</v>
      </c>
      <c r="C83" s="20" t="s">
        <v>34</v>
      </c>
      <c r="D83" s="20" t="s">
        <v>28</v>
      </c>
      <c r="E83" s="20">
        <v>90068</v>
      </c>
      <c r="F83" s="24">
        <v>2750000</v>
      </c>
      <c r="G83" s="20">
        <v>4</v>
      </c>
      <c r="H83" s="20">
        <v>4</v>
      </c>
      <c r="I83" s="20" t="s">
        <v>574</v>
      </c>
      <c r="J83" s="20">
        <v>2824</v>
      </c>
      <c r="K83" s="20">
        <v>4333</v>
      </c>
      <c r="L83" s="20">
        <v>2008</v>
      </c>
      <c r="M83" s="20">
        <v>1</v>
      </c>
      <c r="N83" s="24">
        <v>973.79603399433427</v>
      </c>
      <c r="O83" s="24"/>
      <c r="P83" s="20">
        <v>34.113191899999997</v>
      </c>
      <c r="Q83" s="20">
        <v>-118.32891290000001</v>
      </c>
    </row>
    <row r="84" spans="1:17" x14ac:dyDescent="0.2">
      <c r="A84" s="22" t="s">
        <v>41</v>
      </c>
      <c r="B84" s="22" t="s">
        <v>206</v>
      </c>
      <c r="C84" s="22" t="s">
        <v>34</v>
      </c>
      <c r="D84" s="22" t="s">
        <v>28</v>
      </c>
      <c r="E84" s="22">
        <v>90045</v>
      </c>
      <c r="F84" s="26">
        <v>1475000</v>
      </c>
      <c r="G84" s="22">
        <v>3</v>
      </c>
      <c r="H84" s="22">
        <v>2</v>
      </c>
      <c r="I84" s="22" t="s">
        <v>69</v>
      </c>
      <c r="J84" s="22">
        <v>1779</v>
      </c>
      <c r="K84" s="22">
        <v>5708</v>
      </c>
      <c r="L84" s="22">
        <v>1942</v>
      </c>
      <c r="M84" s="22">
        <v>2</v>
      </c>
      <c r="N84" s="26">
        <v>434.78260869565219</v>
      </c>
      <c r="O84" s="26"/>
      <c r="P84" s="22">
        <v>33.956613500000003</v>
      </c>
      <c r="Q84" s="22">
        <v>-118.3873273</v>
      </c>
    </row>
    <row r="85" spans="1:17" x14ac:dyDescent="0.2">
      <c r="A85" s="22" t="s">
        <v>41</v>
      </c>
      <c r="B85" s="22" t="s">
        <v>207</v>
      </c>
      <c r="C85" s="22" t="s">
        <v>34</v>
      </c>
      <c r="D85" s="22" t="s">
        <v>28</v>
      </c>
      <c r="E85" s="22">
        <v>90045</v>
      </c>
      <c r="F85" s="26">
        <v>1300000</v>
      </c>
      <c r="G85" s="22">
        <v>4</v>
      </c>
      <c r="H85" s="22">
        <v>2</v>
      </c>
      <c r="I85" s="22" t="s">
        <v>69</v>
      </c>
      <c r="J85" s="22">
        <v>1363</v>
      </c>
      <c r="K85" s="22">
        <v>6084</v>
      </c>
      <c r="L85" s="22">
        <v>1944</v>
      </c>
      <c r="M85" s="22">
        <v>3</v>
      </c>
      <c r="N85" s="26">
        <v>305.6300268096515</v>
      </c>
      <c r="O85" s="26"/>
      <c r="P85" s="22">
        <v>33.964416399999998</v>
      </c>
      <c r="Q85" s="22">
        <v>-118.4022865</v>
      </c>
    </row>
    <row r="86" spans="1:17" x14ac:dyDescent="0.2">
      <c r="A86" s="22" t="s">
        <v>41</v>
      </c>
      <c r="B86" s="22" t="s">
        <v>208</v>
      </c>
      <c r="C86" s="22" t="s">
        <v>34</v>
      </c>
      <c r="D86" s="22" t="s">
        <v>28</v>
      </c>
      <c r="E86" s="22">
        <v>90045</v>
      </c>
      <c r="F86" s="26">
        <v>1295000</v>
      </c>
      <c r="G86" s="22">
        <v>3</v>
      </c>
      <c r="H86" s="22">
        <v>1</v>
      </c>
      <c r="I86" s="22" t="s">
        <v>65</v>
      </c>
      <c r="J86" s="22">
        <v>1233</v>
      </c>
      <c r="K86" s="22">
        <v>5786</v>
      </c>
      <c r="L86" s="22">
        <v>1948</v>
      </c>
      <c r="M86" s="22">
        <v>3</v>
      </c>
      <c r="N86" s="26">
        <v>472.02072538860102</v>
      </c>
      <c r="O86" s="26">
        <v>2</v>
      </c>
      <c r="P86" s="22">
        <v>33.969429900000002</v>
      </c>
      <c r="Q86" s="22">
        <v>-118.4075777</v>
      </c>
    </row>
    <row r="87" spans="1:17" x14ac:dyDescent="0.2">
      <c r="A87" s="22" t="s">
        <v>41</v>
      </c>
      <c r="B87" s="22" t="s">
        <v>209</v>
      </c>
      <c r="C87" s="22" t="s">
        <v>34</v>
      </c>
      <c r="D87" s="22" t="s">
        <v>28</v>
      </c>
      <c r="E87" s="22">
        <v>90045</v>
      </c>
      <c r="F87" s="26">
        <v>1575000</v>
      </c>
      <c r="G87" s="22">
        <v>3</v>
      </c>
      <c r="H87" s="22">
        <v>3</v>
      </c>
      <c r="I87" s="22" t="s">
        <v>65</v>
      </c>
      <c r="J87" s="22">
        <v>1910</v>
      </c>
      <c r="K87" s="22">
        <v>5502</v>
      </c>
      <c r="L87" s="22">
        <v>1950</v>
      </c>
      <c r="M87" s="22">
        <v>3</v>
      </c>
      <c r="N87" s="26">
        <v>505.83333333333331</v>
      </c>
      <c r="O87" s="26"/>
      <c r="P87" s="22">
        <v>33.967658800000002</v>
      </c>
      <c r="Q87" s="22">
        <v>-118.374928</v>
      </c>
    </row>
    <row r="88" spans="1:17" x14ac:dyDescent="0.2">
      <c r="A88" s="22" t="s">
        <v>41</v>
      </c>
      <c r="B88" s="22" t="s">
        <v>210</v>
      </c>
      <c r="C88" s="22" t="s">
        <v>34</v>
      </c>
      <c r="D88" s="22" t="s">
        <v>28</v>
      </c>
      <c r="E88" s="22">
        <v>90045</v>
      </c>
      <c r="F88" s="26">
        <v>1899000</v>
      </c>
      <c r="G88" s="22">
        <v>4</v>
      </c>
      <c r="H88" s="22">
        <v>3</v>
      </c>
      <c r="I88" s="22" t="s">
        <v>65</v>
      </c>
      <c r="J88" s="22">
        <v>2548</v>
      </c>
      <c r="K88" s="22">
        <v>8044</v>
      </c>
      <c r="L88" s="22">
        <v>1950</v>
      </c>
      <c r="M88" s="22">
        <v>4</v>
      </c>
      <c r="N88" s="26">
        <v>421.455938697318</v>
      </c>
      <c r="O88" s="26">
        <v>2</v>
      </c>
      <c r="P88" s="22">
        <v>33.9703029</v>
      </c>
      <c r="Q88" s="22">
        <v>-118.4047174</v>
      </c>
    </row>
    <row r="89" spans="1:17" x14ac:dyDescent="0.2">
      <c r="A89" s="22" t="s">
        <v>41</v>
      </c>
      <c r="B89" s="22" t="s">
        <v>211</v>
      </c>
      <c r="C89" s="22" t="s">
        <v>34</v>
      </c>
      <c r="D89" s="22" t="s">
        <v>28</v>
      </c>
      <c r="E89" s="22">
        <v>90045</v>
      </c>
      <c r="F89" s="26">
        <v>3695000</v>
      </c>
      <c r="G89" s="22">
        <v>6</v>
      </c>
      <c r="H89" s="22">
        <v>5.5</v>
      </c>
      <c r="I89" s="22" t="s">
        <v>69</v>
      </c>
      <c r="J89" s="22">
        <v>3934</v>
      </c>
      <c r="K89" s="22">
        <v>6116</v>
      </c>
      <c r="L89" s="22">
        <v>1947</v>
      </c>
      <c r="M89" s="22">
        <v>4</v>
      </c>
      <c r="N89" s="26">
        <v>367.86060019361082</v>
      </c>
      <c r="O89" s="26">
        <v>2</v>
      </c>
      <c r="P89" s="22">
        <v>33.967745999999998</v>
      </c>
      <c r="Q89" s="22">
        <v>-118.4096716</v>
      </c>
    </row>
    <row r="90" spans="1:17" x14ac:dyDescent="0.2">
      <c r="A90" s="22" t="s">
        <v>41</v>
      </c>
      <c r="B90" s="22" t="s">
        <v>212</v>
      </c>
      <c r="C90" s="22" t="s">
        <v>34</v>
      </c>
      <c r="D90" s="22" t="s">
        <v>28</v>
      </c>
      <c r="E90" s="22">
        <v>90045</v>
      </c>
      <c r="F90" s="26">
        <v>1899000</v>
      </c>
      <c r="G90" s="22">
        <v>6</v>
      </c>
      <c r="H90" s="22">
        <v>3</v>
      </c>
      <c r="I90" s="22" t="s">
        <v>65</v>
      </c>
      <c r="J90" s="22">
        <v>3175</v>
      </c>
      <c r="K90" s="22">
        <v>5879</v>
      </c>
      <c r="L90" s="22">
        <v>1947</v>
      </c>
      <c r="M90" s="22">
        <v>6</v>
      </c>
      <c r="N90" s="26">
        <v>336.88882650196518</v>
      </c>
      <c r="O90" s="26"/>
      <c r="P90" s="22">
        <v>33.971987599999999</v>
      </c>
      <c r="Q90" s="22">
        <v>-118.3928276</v>
      </c>
    </row>
    <row r="91" spans="1:17" x14ac:dyDescent="0.2">
      <c r="A91" s="22" t="s">
        <v>41</v>
      </c>
      <c r="B91" s="22" t="s">
        <v>213</v>
      </c>
      <c r="C91" s="22" t="s">
        <v>34</v>
      </c>
      <c r="D91" s="22" t="s">
        <v>28</v>
      </c>
      <c r="E91" s="22">
        <v>90045</v>
      </c>
      <c r="F91" s="26">
        <v>1399000</v>
      </c>
      <c r="G91" s="22">
        <v>3</v>
      </c>
      <c r="H91" s="22">
        <v>2</v>
      </c>
      <c r="I91" s="22" t="s">
        <v>65</v>
      </c>
      <c r="J91" s="22">
        <v>1665</v>
      </c>
      <c r="K91" s="22">
        <v>6037</v>
      </c>
      <c r="L91" s="22">
        <v>1947</v>
      </c>
      <c r="M91" s="22">
        <v>10</v>
      </c>
      <c r="N91" s="26">
        <v>599.84984984984987</v>
      </c>
      <c r="O91" s="26"/>
      <c r="P91" s="22">
        <v>33.963882400000003</v>
      </c>
      <c r="Q91" s="22">
        <v>-118.38355540000001</v>
      </c>
    </row>
    <row r="92" spans="1:17" x14ac:dyDescent="0.2">
      <c r="A92" s="22" t="s">
        <v>41</v>
      </c>
      <c r="B92" s="22" t="s">
        <v>214</v>
      </c>
      <c r="C92" s="22" t="s">
        <v>34</v>
      </c>
      <c r="D92" s="22" t="s">
        <v>28</v>
      </c>
      <c r="E92" s="22">
        <v>90045</v>
      </c>
      <c r="F92" s="26">
        <v>3395000</v>
      </c>
      <c r="G92" s="22">
        <v>5</v>
      </c>
      <c r="H92" s="22">
        <v>4</v>
      </c>
      <c r="I92" s="22" t="s">
        <v>65</v>
      </c>
      <c r="J92" s="22">
        <v>4631</v>
      </c>
      <c r="K92" s="22">
        <v>5802</v>
      </c>
      <c r="L92" s="22">
        <v>2006</v>
      </c>
      <c r="M92" s="22">
        <v>10</v>
      </c>
      <c r="N92" s="26">
        <v>488.23234852278415</v>
      </c>
      <c r="O92" s="26">
        <v>360</v>
      </c>
      <c r="P92" s="22">
        <v>33.964980699999998</v>
      </c>
      <c r="Q92" s="22">
        <v>-118.4299833</v>
      </c>
    </row>
    <row r="93" spans="1:17" x14ac:dyDescent="0.2">
      <c r="A93" s="22" t="s">
        <v>41</v>
      </c>
      <c r="B93" s="22" t="s">
        <v>215</v>
      </c>
      <c r="C93" s="22" t="s">
        <v>34</v>
      </c>
      <c r="D93" s="22" t="s">
        <v>28</v>
      </c>
      <c r="E93" s="22">
        <v>90045</v>
      </c>
      <c r="F93" s="26">
        <v>1429000</v>
      </c>
      <c r="G93" s="22">
        <v>4</v>
      </c>
      <c r="H93" s="22">
        <v>3</v>
      </c>
      <c r="I93" s="22" t="s">
        <v>69</v>
      </c>
      <c r="J93" s="22">
        <v>2205</v>
      </c>
      <c r="K93" s="22">
        <v>7372</v>
      </c>
      <c r="L93" s="22">
        <v>1956</v>
      </c>
      <c r="M93" s="22">
        <v>10</v>
      </c>
      <c r="N93" s="26">
        <v>380.95238095238096</v>
      </c>
      <c r="O93" s="26"/>
      <c r="P93" s="22">
        <v>33.954728799999998</v>
      </c>
      <c r="Q93" s="22">
        <v>-118.4275141</v>
      </c>
    </row>
    <row r="94" spans="1:17" x14ac:dyDescent="0.2">
      <c r="A94" s="22" t="s">
        <v>41</v>
      </c>
      <c r="B94" s="22" t="s">
        <v>217</v>
      </c>
      <c r="C94" s="22" t="s">
        <v>34</v>
      </c>
      <c r="D94" s="22" t="s">
        <v>28</v>
      </c>
      <c r="E94" s="22">
        <v>90045</v>
      </c>
      <c r="F94" s="26">
        <v>3995000</v>
      </c>
      <c r="G94" s="22">
        <v>5</v>
      </c>
      <c r="H94" s="22">
        <v>4</v>
      </c>
      <c r="I94" s="22" t="s">
        <v>65</v>
      </c>
      <c r="J94" s="22">
        <v>4505</v>
      </c>
      <c r="K94" s="22">
        <v>6149</v>
      </c>
      <c r="L94" s="22">
        <v>2006</v>
      </c>
      <c r="M94" s="22">
        <v>11</v>
      </c>
      <c r="N94" s="26">
        <v>415.5616740088106</v>
      </c>
      <c r="O94" s="26">
        <v>360</v>
      </c>
      <c r="P94" s="22">
        <v>33.9645625</v>
      </c>
      <c r="Q94" s="22">
        <v>-118.4267938</v>
      </c>
    </row>
    <row r="95" spans="1:17" x14ac:dyDescent="0.2">
      <c r="A95" s="22" t="s">
        <v>41</v>
      </c>
      <c r="B95" s="22" t="s">
        <v>218</v>
      </c>
      <c r="C95" s="22" t="s">
        <v>34</v>
      </c>
      <c r="D95" s="22" t="s">
        <v>28</v>
      </c>
      <c r="E95" s="22">
        <v>90045</v>
      </c>
      <c r="F95" s="26">
        <v>3495000</v>
      </c>
      <c r="G95" s="22">
        <v>5</v>
      </c>
      <c r="H95" s="22">
        <v>5</v>
      </c>
      <c r="I95" s="22" t="s">
        <v>65</v>
      </c>
      <c r="J95" s="22">
        <v>4207</v>
      </c>
      <c r="K95" s="22">
        <v>8142</v>
      </c>
      <c r="L95" s="22">
        <v>2006</v>
      </c>
      <c r="M95" s="22">
        <v>12</v>
      </c>
      <c r="N95" s="26">
        <v>425.45320014798369</v>
      </c>
      <c r="O95" s="26">
        <v>360</v>
      </c>
      <c r="P95" s="22">
        <v>33.964004099999997</v>
      </c>
      <c r="Q95" s="22">
        <v>-118.4282551</v>
      </c>
    </row>
    <row r="96" spans="1:17" x14ac:dyDescent="0.2">
      <c r="A96" s="22" t="s">
        <v>41</v>
      </c>
      <c r="B96" s="22" t="s">
        <v>219</v>
      </c>
      <c r="C96" s="22" t="s">
        <v>34</v>
      </c>
      <c r="D96" s="22" t="s">
        <v>28</v>
      </c>
      <c r="E96" s="22">
        <v>90045</v>
      </c>
      <c r="F96" s="26">
        <v>1599000</v>
      </c>
      <c r="G96" s="22">
        <v>4</v>
      </c>
      <c r="H96" s="22">
        <v>2</v>
      </c>
      <c r="I96" s="22" t="s">
        <v>69</v>
      </c>
      <c r="J96" s="22">
        <v>1696</v>
      </c>
      <c r="K96" s="22">
        <v>6007</v>
      </c>
      <c r="L96" s="22">
        <v>1941</v>
      </c>
      <c r="M96" s="22">
        <v>12</v>
      </c>
      <c r="N96" s="26">
        <v>272.94493216280927</v>
      </c>
      <c r="O96" s="26"/>
      <c r="P96" s="22">
        <v>33.964900100000001</v>
      </c>
      <c r="Q96" s="22">
        <v>-118.39417520000001</v>
      </c>
    </row>
    <row r="97" spans="1:17" x14ac:dyDescent="0.2">
      <c r="A97" s="22" t="s">
        <v>41</v>
      </c>
      <c r="B97" s="22" t="s">
        <v>220</v>
      </c>
      <c r="C97" s="22" t="s">
        <v>34</v>
      </c>
      <c r="D97" s="22" t="s">
        <v>28</v>
      </c>
      <c r="E97" s="22">
        <v>90045</v>
      </c>
      <c r="F97" s="26">
        <v>1695000</v>
      </c>
      <c r="G97" s="22">
        <v>3</v>
      </c>
      <c r="H97" s="22">
        <v>2</v>
      </c>
      <c r="I97" s="22" t="s">
        <v>65</v>
      </c>
      <c r="J97" s="22">
        <v>1551</v>
      </c>
      <c r="K97" s="22">
        <v>12142</v>
      </c>
      <c r="L97" s="22">
        <v>1950</v>
      </c>
      <c r="M97" s="22">
        <v>14</v>
      </c>
      <c r="N97" s="26">
        <v>836.82008368200832</v>
      </c>
      <c r="O97" s="26"/>
      <c r="P97" s="22">
        <v>33.9730147</v>
      </c>
      <c r="Q97" s="22">
        <v>-118.3816885</v>
      </c>
    </row>
    <row r="98" spans="1:17" x14ac:dyDescent="0.2">
      <c r="A98" s="22" t="s">
        <v>41</v>
      </c>
      <c r="B98" s="22" t="s">
        <v>221</v>
      </c>
      <c r="C98" s="22" t="s">
        <v>34</v>
      </c>
      <c r="D98" s="22" t="s">
        <v>28</v>
      </c>
      <c r="E98" s="22">
        <v>90045</v>
      </c>
      <c r="F98" s="26">
        <v>3895000</v>
      </c>
      <c r="G98" s="22">
        <v>4</v>
      </c>
      <c r="H98" s="22">
        <v>4</v>
      </c>
      <c r="I98" s="22" t="s">
        <v>65</v>
      </c>
      <c r="J98" s="22">
        <v>3460</v>
      </c>
      <c r="K98" s="22">
        <v>6344</v>
      </c>
      <c r="L98" s="22">
        <v>2001</v>
      </c>
      <c r="M98" s="22">
        <v>17</v>
      </c>
      <c r="N98" s="26">
        <v>148.74551971326164</v>
      </c>
      <c r="O98" s="26">
        <v>2</v>
      </c>
      <c r="P98" s="22">
        <v>33.976367400000001</v>
      </c>
      <c r="Q98" s="22">
        <v>-118.4030295</v>
      </c>
    </row>
    <row r="99" spans="1:17" x14ac:dyDescent="0.2">
      <c r="A99" s="22" t="s">
        <v>41</v>
      </c>
      <c r="B99" s="22" t="s">
        <v>222</v>
      </c>
      <c r="C99" s="22" t="s">
        <v>34</v>
      </c>
      <c r="D99" s="22" t="s">
        <v>28</v>
      </c>
      <c r="E99" s="22">
        <v>90045</v>
      </c>
      <c r="F99" s="26">
        <v>1275000</v>
      </c>
      <c r="G99" s="22">
        <v>3</v>
      </c>
      <c r="H99" s="22">
        <v>2</v>
      </c>
      <c r="I99" s="22" t="s">
        <v>65</v>
      </c>
      <c r="J99" s="22">
        <v>1225</v>
      </c>
      <c r="K99" s="22">
        <v>5999</v>
      </c>
      <c r="L99" s="22">
        <v>1944</v>
      </c>
      <c r="M99" s="22">
        <v>17</v>
      </c>
      <c r="N99" s="26">
        <v>243.68378158109209</v>
      </c>
      <c r="O99" s="26"/>
      <c r="P99" s="22">
        <v>33.969131599999997</v>
      </c>
      <c r="Q99" s="22">
        <v>-118.3940657</v>
      </c>
    </row>
    <row r="100" spans="1:17" x14ac:dyDescent="0.2">
      <c r="A100" s="22" t="s">
        <v>41</v>
      </c>
      <c r="B100" s="22" t="s">
        <v>223</v>
      </c>
      <c r="C100" s="22" t="s">
        <v>65</v>
      </c>
      <c r="D100" s="22" t="s">
        <v>28</v>
      </c>
      <c r="E100" s="22">
        <v>90045</v>
      </c>
      <c r="F100" s="26">
        <v>2350000</v>
      </c>
      <c r="G100" s="22">
        <v>4</v>
      </c>
      <c r="H100" s="22">
        <v>2</v>
      </c>
      <c r="I100" s="22" t="s">
        <v>65</v>
      </c>
      <c r="J100" s="22">
        <v>2171</v>
      </c>
      <c r="K100" s="22">
        <v>7244</v>
      </c>
      <c r="L100" s="22">
        <v>1951</v>
      </c>
      <c r="M100" s="22">
        <v>17</v>
      </c>
      <c r="N100" s="26">
        <v>580.997949419002</v>
      </c>
      <c r="O100" s="26">
        <v>3</v>
      </c>
      <c r="P100" s="22">
        <v>33.968572500000001</v>
      </c>
      <c r="Q100" s="22">
        <v>-118.3991767</v>
      </c>
    </row>
    <row r="101" spans="1:17" x14ac:dyDescent="0.2">
      <c r="A101" s="22" t="s">
        <v>41</v>
      </c>
      <c r="B101" s="22" t="s">
        <v>203</v>
      </c>
      <c r="C101" s="22" t="s">
        <v>51</v>
      </c>
      <c r="D101" s="22" t="s">
        <v>28</v>
      </c>
      <c r="E101" s="22">
        <v>90293</v>
      </c>
      <c r="F101" s="26">
        <v>3750000</v>
      </c>
      <c r="G101" s="22">
        <v>4</v>
      </c>
      <c r="H101" s="22">
        <v>4</v>
      </c>
      <c r="I101" s="22" t="s">
        <v>51</v>
      </c>
      <c r="J101" s="22">
        <v>5115</v>
      </c>
      <c r="K101" s="22">
        <v>5212</v>
      </c>
      <c r="L101" s="22">
        <v>2007</v>
      </c>
      <c r="M101" s="22">
        <v>17</v>
      </c>
      <c r="N101" s="26">
        <v>357.85288270377731</v>
      </c>
      <c r="O101" s="26"/>
      <c r="P101" s="22">
        <v>33.9648562</v>
      </c>
      <c r="Q101" s="22">
        <v>-118.4338024</v>
      </c>
    </row>
    <row r="102" spans="1:17" x14ac:dyDescent="0.2">
      <c r="A102" s="22" t="s">
        <v>41</v>
      </c>
      <c r="B102" s="22" t="s">
        <v>224</v>
      </c>
      <c r="C102" s="22" t="s">
        <v>34</v>
      </c>
      <c r="D102" s="22" t="s">
        <v>28</v>
      </c>
      <c r="E102" s="22">
        <v>90045</v>
      </c>
      <c r="F102" s="26">
        <v>1275000</v>
      </c>
      <c r="G102" s="22">
        <v>2</v>
      </c>
      <c r="H102" s="22">
        <v>1</v>
      </c>
      <c r="I102" s="22" t="s">
        <v>65</v>
      </c>
      <c r="J102" s="22">
        <v>1221</v>
      </c>
      <c r="K102" s="22">
        <v>6462</v>
      </c>
      <c r="L102" s="22">
        <v>1942</v>
      </c>
      <c r="M102" s="22">
        <v>17</v>
      </c>
      <c r="N102" s="26">
        <v>781.77727784027002</v>
      </c>
      <c r="O102" s="26"/>
      <c r="P102" s="22">
        <v>33.965631000000002</v>
      </c>
      <c r="Q102" s="22">
        <v>-118.39126229999999</v>
      </c>
    </row>
    <row r="103" spans="1:17" x14ac:dyDescent="0.2">
      <c r="A103" s="22" t="s">
        <v>41</v>
      </c>
      <c r="B103" s="22" t="s">
        <v>225</v>
      </c>
      <c r="C103" s="22" t="s">
        <v>34</v>
      </c>
      <c r="D103" s="22" t="s">
        <v>28</v>
      </c>
      <c r="E103" s="22">
        <v>90045</v>
      </c>
      <c r="F103" s="26">
        <v>2895000</v>
      </c>
      <c r="G103" s="22">
        <v>6</v>
      </c>
      <c r="H103" s="22">
        <v>4.5</v>
      </c>
      <c r="I103" s="22" t="s">
        <v>65</v>
      </c>
      <c r="J103" s="22">
        <v>3075</v>
      </c>
      <c r="K103" s="22">
        <v>6731</v>
      </c>
      <c r="L103" s="22">
        <v>1943</v>
      </c>
      <c r="M103" s="22">
        <v>18</v>
      </c>
      <c r="N103" s="26">
        <v>598.79879879879877</v>
      </c>
      <c r="O103" s="26"/>
      <c r="P103" s="22">
        <v>33.963174799999997</v>
      </c>
      <c r="Q103" s="22">
        <v>-118.38997670000001</v>
      </c>
    </row>
    <row r="104" spans="1:17" x14ac:dyDescent="0.2">
      <c r="A104" s="22" t="s">
        <v>41</v>
      </c>
      <c r="B104" s="22" t="s">
        <v>226</v>
      </c>
      <c r="C104" s="22" t="s">
        <v>34</v>
      </c>
      <c r="D104" s="22" t="s">
        <v>28</v>
      </c>
      <c r="E104" s="22">
        <v>90045</v>
      </c>
      <c r="F104" s="26">
        <v>2399000</v>
      </c>
      <c r="G104" s="22">
        <v>4</v>
      </c>
      <c r="H104" s="22">
        <v>2.5</v>
      </c>
      <c r="I104" s="22" t="s">
        <v>65</v>
      </c>
      <c r="J104" s="22">
        <v>2216</v>
      </c>
      <c r="K104" s="22">
        <v>6031</v>
      </c>
      <c r="L104" s="22">
        <v>1950</v>
      </c>
      <c r="M104" s="22">
        <v>20</v>
      </c>
      <c r="N104" s="26">
        <v>745.56213017751475</v>
      </c>
      <c r="O104" s="26">
        <v>2</v>
      </c>
      <c r="P104" s="22">
        <v>33.974321799999998</v>
      </c>
      <c r="Q104" s="22">
        <v>-118.406638</v>
      </c>
    </row>
    <row r="105" spans="1:17" x14ac:dyDescent="0.2">
      <c r="A105" s="22" t="s">
        <v>41</v>
      </c>
      <c r="B105" s="22" t="s">
        <v>227</v>
      </c>
      <c r="C105" s="22" t="s">
        <v>34</v>
      </c>
      <c r="D105" s="22" t="s">
        <v>28</v>
      </c>
      <c r="E105" s="22">
        <v>90045</v>
      </c>
      <c r="F105" s="26">
        <v>3895000</v>
      </c>
      <c r="G105" s="22">
        <v>4</v>
      </c>
      <c r="H105" s="22">
        <v>4.5</v>
      </c>
      <c r="I105" s="22" t="s">
        <v>65</v>
      </c>
      <c r="J105" s="22">
        <v>2890</v>
      </c>
      <c r="K105" s="22">
        <v>6001</v>
      </c>
      <c r="L105" s="22">
        <v>1948</v>
      </c>
      <c r="M105" s="22">
        <v>20</v>
      </c>
      <c r="N105" s="26">
        <v>984.25196850393706</v>
      </c>
      <c r="O105" s="26"/>
      <c r="P105" s="22">
        <v>33.968472599999998</v>
      </c>
      <c r="Q105" s="22">
        <v>-118.4112421</v>
      </c>
    </row>
    <row r="106" spans="1:17" x14ac:dyDescent="0.2">
      <c r="A106" s="22" t="s">
        <v>41</v>
      </c>
      <c r="B106" s="22" t="s">
        <v>228</v>
      </c>
      <c r="C106" s="22" t="s">
        <v>34</v>
      </c>
      <c r="D106" s="22" t="s">
        <v>28</v>
      </c>
      <c r="E106" s="22">
        <v>90045</v>
      </c>
      <c r="F106" s="26">
        <v>2749000</v>
      </c>
      <c r="G106" s="22">
        <v>6</v>
      </c>
      <c r="H106" s="22">
        <v>4</v>
      </c>
      <c r="I106" s="22" t="s">
        <v>65</v>
      </c>
      <c r="J106" s="22">
        <v>4108</v>
      </c>
      <c r="K106" s="22">
        <v>6971</v>
      </c>
      <c r="L106" s="22">
        <v>1949</v>
      </c>
      <c r="M106" s="22">
        <v>22</v>
      </c>
      <c r="N106" s="26">
        <v>1199.9186495830791</v>
      </c>
      <c r="O106" s="26"/>
      <c r="P106" s="22">
        <v>33.970784600000002</v>
      </c>
      <c r="Q106" s="22">
        <v>-118.3840158</v>
      </c>
    </row>
    <row r="107" spans="1:17" x14ac:dyDescent="0.2">
      <c r="A107" s="22" t="s">
        <v>41</v>
      </c>
      <c r="B107" s="22" t="s">
        <v>229</v>
      </c>
      <c r="C107" s="22" t="s">
        <v>34</v>
      </c>
      <c r="D107" s="22" t="s">
        <v>28</v>
      </c>
      <c r="E107" s="22">
        <v>90045</v>
      </c>
      <c r="F107" s="26">
        <v>1949000</v>
      </c>
      <c r="G107" s="22">
        <v>4</v>
      </c>
      <c r="H107" s="22">
        <v>3</v>
      </c>
      <c r="I107" s="22" t="s">
        <v>65</v>
      </c>
      <c r="J107" s="22">
        <v>2072</v>
      </c>
      <c r="K107" s="22">
        <v>6653</v>
      </c>
      <c r="L107" s="22">
        <v>1950</v>
      </c>
      <c r="M107" s="22">
        <v>23</v>
      </c>
      <c r="N107" s="26">
        <v>366.1464585834334</v>
      </c>
      <c r="O107" s="26">
        <v>2</v>
      </c>
      <c r="P107" s="22">
        <v>33.9602036</v>
      </c>
      <c r="Q107" s="22">
        <v>-118.39782510000001</v>
      </c>
    </row>
    <row r="108" spans="1:17" x14ac:dyDescent="0.2">
      <c r="A108" s="22" t="s">
        <v>41</v>
      </c>
      <c r="B108" s="22" t="s">
        <v>230</v>
      </c>
      <c r="C108" s="22" t="s">
        <v>34</v>
      </c>
      <c r="D108" s="22" t="s">
        <v>28</v>
      </c>
      <c r="E108" s="22">
        <v>90045</v>
      </c>
      <c r="F108" s="26">
        <v>2995000</v>
      </c>
      <c r="G108" s="22">
        <v>5</v>
      </c>
      <c r="H108" s="22">
        <v>3</v>
      </c>
      <c r="I108" s="22" t="s">
        <v>65</v>
      </c>
      <c r="J108" s="22">
        <v>4121</v>
      </c>
      <c r="K108" s="22">
        <v>5376</v>
      </c>
      <c r="L108" s="22">
        <v>1989</v>
      </c>
      <c r="M108" s="22">
        <v>24</v>
      </c>
      <c r="N108" s="26">
        <v>374.99941037735852</v>
      </c>
      <c r="O108" s="26"/>
      <c r="P108" s="22">
        <v>33.960425000000001</v>
      </c>
      <c r="Q108" s="22">
        <v>-118.4260292</v>
      </c>
    </row>
    <row r="109" spans="1:17" x14ac:dyDescent="0.2">
      <c r="A109" s="22" t="s">
        <v>41</v>
      </c>
      <c r="B109" s="22" t="s">
        <v>231</v>
      </c>
      <c r="C109" s="22" t="s">
        <v>34</v>
      </c>
      <c r="D109" s="22" t="s">
        <v>28</v>
      </c>
      <c r="E109" s="22">
        <v>90045</v>
      </c>
      <c r="F109" s="26">
        <v>2650000</v>
      </c>
      <c r="G109" s="22">
        <v>5</v>
      </c>
      <c r="H109" s="22">
        <v>5</v>
      </c>
      <c r="I109" s="22" t="s">
        <v>65</v>
      </c>
      <c r="J109" s="22">
        <v>3912</v>
      </c>
      <c r="K109" s="22">
        <v>5955</v>
      </c>
      <c r="L109" s="22">
        <v>2007</v>
      </c>
      <c r="M109" s="22">
        <v>24</v>
      </c>
      <c r="N109" s="26">
        <v>369.62962962962962</v>
      </c>
      <c r="O109" s="26">
        <v>2</v>
      </c>
      <c r="P109" s="22">
        <v>33.971977600000002</v>
      </c>
      <c r="Q109" s="22">
        <v>-118.40812529999999</v>
      </c>
    </row>
    <row r="110" spans="1:17" x14ac:dyDescent="0.2">
      <c r="A110" s="22" t="s">
        <v>41</v>
      </c>
      <c r="B110" s="22" t="s">
        <v>232</v>
      </c>
      <c r="C110" s="22" t="s">
        <v>34</v>
      </c>
      <c r="D110" s="22" t="s">
        <v>28</v>
      </c>
      <c r="E110" s="22">
        <v>90045</v>
      </c>
      <c r="F110" s="26">
        <v>2495000</v>
      </c>
      <c r="G110" s="22">
        <v>5</v>
      </c>
      <c r="H110" s="22">
        <v>4.5</v>
      </c>
      <c r="I110" s="22" t="s">
        <v>65</v>
      </c>
      <c r="J110" s="22">
        <v>2770</v>
      </c>
      <c r="K110" s="22">
        <v>6090</v>
      </c>
      <c r="L110" s="22">
        <v>1944</v>
      </c>
      <c r="M110" s="22">
        <v>25</v>
      </c>
      <c r="N110" s="26">
        <v>778.93175074183978</v>
      </c>
      <c r="O110" s="26">
        <v>2</v>
      </c>
      <c r="P110" s="22">
        <v>33.9618246</v>
      </c>
      <c r="Q110" s="22">
        <v>-118.40343300000001</v>
      </c>
    </row>
    <row r="111" spans="1:17" x14ac:dyDescent="0.2">
      <c r="A111" s="22" t="s">
        <v>41</v>
      </c>
      <c r="B111" s="22" t="s">
        <v>97</v>
      </c>
      <c r="C111" s="22" t="s">
        <v>34</v>
      </c>
      <c r="D111" s="22" t="s">
        <v>28</v>
      </c>
      <c r="E111" s="22">
        <v>90045</v>
      </c>
      <c r="F111" s="26">
        <v>3379000</v>
      </c>
      <c r="G111" s="22">
        <v>5</v>
      </c>
      <c r="H111" s="22">
        <v>4.5</v>
      </c>
      <c r="I111" s="22" t="s">
        <v>65</v>
      </c>
      <c r="J111" s="22">
        <v>3999</v>
      </c>
      <c r="K111" s="22">
        <v>6864</v>
      </c>
      <c r="L111" s="22">
        <v>2006</v>
      </c>
      <c r="M111" s="22">
        <v>26</v>
      </c>
      <c r="N111" s="26">
        <v>356.41547861507127</v>
      </c>
      <c r="O111" s="26">
        <v>360</v>
      </c>
      <c r="P111" s="22">
        <v>33.963774399999998</v>
      </c>
      <c r="Q111" s="22">
        <v>-118.424885</v>
      </c>
    </row>
    <row r="112" spans="1:17" x14ac:dyDescent="0.2">
      <c r="A112" s="22" t="s">
        <v>41</v>
      </c>
      <c r="B112" s="22" t="s">
        <v>233</v>
      </c>
      <c r="C112" s="22" t="s">
        <v>34</v>
      </c>
      <c r="D112" s="22" t="s">
        <v>28</v>
      </c>
      <c r="E112" s="22">
        <v>90045</v>
      </c>
      <c r="F112" s="26">
        <v>3149000</v>
      </c>
      <c r="G112" s="22">
        <v>5</v>
      </c>
      <c r="H112" s="22">
        <v>4.5</v>
      </c>
      <c r="I112" s="22" t="s">
        <v>65</v>
      </c>
      <c r="J112" s="22">
        <v>3153</v>
      </c>
      <c r="K112" s="22">
        <v>6266</v>
      </c>
      <c r="L112" s="22">
        <v>1950</v>
      </c>
      <c r="M112" s="22">
        <v>27</v>
      </c>
      <c r="N112" s="26">
        <v>341.88034188034186</v>
      </c>
      <c r="O112" s="26">
        <v>2</v>
      </c>
      <c r="P112" s="22">
        <v>33.973345000000002</v>
      </c>
      <c r="Q112" s="22">
        <v>-118.4110187</v>
      </c>
    </row>
    <row r="113" spans="1:17" x14ac:dyDescent="0.2">
      <c r="A113" s="22" t="s">
        <v>41</v>
      </c>
      <c r="B113" s="22" t="s">
        <v>234</v>
      </c>
      <c r="C113" s="22" t="s">
        <v>34</v>
      </c>
      <c r="D113" s="22" t="s">
        <v>28</v>
      </c>
      <c r="E113" s="22">
        <v>90045</v>
      </c>
      <c r="F113" s="26">
        <v>1849000</v>
      </c>
      <c r="G113" s="22">
        <v>3</v>
      </c>
      <c r="H113" s="22">
        <v>2.5</v>
      </c>
      <c r="I113" s="22" t="s">
        <v>65</v>
      </c>
      <c r="J113" s="22">
        <v>1927</v>
      </c>
      <c r="K113" s="22">
        <v>8141</v>
      </c>
      <c r="L113" s="22">
        <v>1951</v>
      </c>
      <c r="M113" s="22">
        <v>31</v>
      </c>
      <c r="N113" s="26">
        <v>629.62962962962968</v>
      </c>
      <c r="O113" s="26">
        <v>2</v>
      </c>
      <c r="P113" s="22">
        <v>33.974580799999998</v>
      </c>
      <c r="Q113" s="22">
        <v>-118.4007869</v>
      </c>
    </row>
    <row r="114" spans="1:17" x14ac:dyDescent="0.2">
      <c r="A114" s="22" t="s">
        <v>41</v>
      </c>
      <c r="B114" s="22" t="s">
        <v>235</v>
      </c>
      <c r="C114" s="22" t="s">
        <v>34</v>
      </c>
      <c r="D114" s="22" t="s">
        <v>28</v>
      </c>
      <c r="E114" s="22">
        <v>90045</v>
      </c>
      <c r="F114" s="26">
        <v>1750000</v>
      </c>
      <c r="G114" s="22">
        <v>4</v>
      </c>
      <c r="H114" s="22">
        <v>4</v>
      </c>
      <c r="I114" s="22" t="s">
        <v>69</v>
      </c>
      <c r="J114" s="22">
        <v>2270</v>
      </c>
      <c r="K114" s="22">
        <v>7002</v>
      </c>
      <c r="L114" s="22">
        <v>1941</v>
      </c>
      <c r="M114" s="22">
        <v>32</v>
      </c>
      <c r="N114" s="26">
        <v>361.32140399174125</v>
      </c>
      <c r="O114" s="26"/>
      <c r="P114" s="22">
        <v>33.960777899999997</v>
      </c>
      <c r="Q114" s="22">
        <v>-118.3957047</v>
      </c>
    </row>
    <row r="115" spans="1:17" x14ac:dyDescent="0.2">
      <c r="A115" s="22" t="s">
        <v>41</v>
      </c>
      <c r="B115" s="22" t="s">
        <v>236</v>
      </c>
      <c r="C115" s="22" t="s">
        <v>34</v>
      </c>
      <c r="D115" s="22" t="s">
        <v>28</v>
      </c>
      <c r="E115" s="22">
        <v>90045</v>
      </c>
      <c r="F115" s="26">
        <v>1395000</v>
      </c>
      <c r="G115" s="22">
        <v>3</v>
      </c>
      <c r="H115" s="22">
        <v>2</v>
      </c>
      <c r="I115" s="22" t="s">
        <v>65</v>
      </c>
      <c r="J115" s="22">
        <v>1752</v>
      </c>
      <c r="K115" s="22">
        <v>6536</v>
      </c>
      <c r="L115" s="22">
        <v>1943</v>
      </c>
      <c r="M115" s="22">
        <v>34</v>
      </c>
      <c r="N115" s="26">
        <v>196.42857142857142</v>
      </c>
      <c r="O115" s="26"/>
      <c r="P115" s="22">
        <v>33.961715699999999</v>
      </c>
      <c r="Q115" s="22">
        <v>-118.3908198</v>
      </c>
    </row>
    <row r="116" spans="1:17" x14ac:dyDescent="0.2">
      <c r="A116" s="22" t="s">
        <v>41</v>
      </c>
      <c r="B116" s="22" t="s">
        <v>237</v>
      </c>
      <c r="C116" s="22" t="s">
        <v>34</v>
      </c>
      <c r="D116" s="22" t="s">
        <v>28</v>
      </c>
      <c r="E116" s="22">
        <v>90045</v>
      </c>
      <c r="F116" s="26">
        <v>1899000</v>
      </c>
      <c r="G116" s="22">
        <v>4</v>
      </c>
      <c r="H116" s="22">
        <v>2.5</v>
      </c>
      <c r="I116" s="22" t="s">
        <v>65</v>
      </c>
      <c r="J116" s="22">
        <v>2099</v>
      </c>
      <c r="K116" s="22">
        <v>3250</v>
      </c>
      <c r="L116" s="22">
        <v>2015</v>
      </c>
      <c r="M116" s="22">
        <v>35</v>
      </c>
      <c r="N116" s="26">
        <v>472.31270358306188</v>
      </c>
      <c r="O116" s="26"/>
      <c r="P116" s="22">
        <v>33.962969100000002</v>
      </c>
      <c r="Q116" s="22">
        <v>-118.4194499</v>
      </c>
    </row>
    <row r="117" spans="1:17" x14ac:dyDescent="0.2">
      <c r="A117" s="22" t="s">
        <v>41</v>
      </c>
      <c r="B117" s="22" t="s">
        <v>238</v>
      </c>
      <c r="C117" s="22" t="s">
        <v>34</v>
      </c>
      <c r="D117" s="22" t="s">
        <v>28</v>
      </c>
      <c r="E117" s="22">
        <v>90045</v>
      </c>
      <c r="F117" s="26">
        <v>1650000</v>
      </c>
      <c r="G117" s="22">
        <v>4</v>
      </c>
      <c r="H117" s="22">
        <v>3.5</v>
      </c>
      <c r="I117" s="22" t="s">
        <v>65</v>
      </c>
      <c r="J117" s="22">
        <v>2288</v>
      </c>
      <c r="K117" s="22">
        <v>6001</v>
      </c>
      <c r="L117" s="22">
        <v>1941</v>
      </c>
      <c r="M117" s="22">
        <v>40</v>
      </c>
      <c r="N117" s="26">
        <v>279.79274611398966</v>
      </c>
      <c r="O117" s="26"/>
      <c r="P117" s="22">
        <v>33.961981100000003</v>
      </c>
      <c r="Q117" s="22">
        <v>-118.39422949999999</v>
      </c>
    </row>
    <row r="118" spans="1:17" x14ac:dyDescent="0.2">
      <c r="A118" s="22" t="s">
        <v>41</v>
      </c>
      <c r="B118" s="22" t="s">
        <v>239</v>
      </c>
      <c r="C118" s="22" t="s">
        <v>34</v>
      </c>
      <c r="D118" s="22" t="s">
        <v>28</v>
      </c>
      <c r="E118" s="22">
        <v>90045</v>
      </c>
      <c r="F118" s="26">
        <v>1400000</v>
      </c>
      <c r="G118" s="22">
        <v>3</v>
      </c>
      <c r="H118" s="22">
        <v>2</v>
      </c>
      <c r="I118" s="22" t="s">
        <v>65</v>
      </c>
      <c r="J118" s="22">
        <v>1400</v>
      </c>
      <c r="K118" s="22">
        <v>6277</v>
      </c>
      <c r="L118" s="22">
        <v>1944</v>
      </c>
      <c r="M118" s="22">
        <v>42</v>
      </c>
      <c r="N118" s="26">
        <v>772.51732101616631</v>
      </c>
      <c r="O118" s="26"/>
      <c r="P118" s="22">
        <v>33.967834000000003</v>
      </c>
      <c r="Q118" s="22">
        <v>-118.39393130000001</v>
      </c>
    </row>
    <row r="119" spans="1:17" x14ac:dyDescent="0.2">
      <c r="A119" s="22" t="s">
        <v>41</v>
      </c>
      <c r="B119" s="22" t="s">
        <v>240</v>
      </c>
      <c r="C119" s="22" t="s">
        <v>34</v>
      </c>
      <c r="D119" s="22" t="s">
        <v>28</v>
      </c>
      <c r="E119" s="22">
        <v>90045</v>
      </c>
      <c r="F119" s="26">
        <v>4135000</v>
      </c>
      <c r="G119" s="22">
        <v>5</v>
      </c>
      <c r="H119" s="22">
        <v>4</v>
      </c>
      <c r="I119" s="22" t="s">
        <v>65</v>
      </c>
      <c r="J119" s="22">
        <v>3663</v>
      </c>
      <c r="K119" s="22">
        <v>8176</v>
      </c>
      <c r="L119" s="22">
        <v>1951</v>
      </c>
      <c r="M119" s="22">
        <v>42</v>
      </c>
      <c r="N119" s="26">
        <v>635.05503810330231</v>
      </c>
      <c r="O119" s="26">
        <v>2</v>
      </c>
      <c r="P119" s="22">
        <v>33.9765029</v>
      </c>
      <c r="Q119" s="22">
        <v>-118.4042796</v>
      </c>
    </row>
    <row r="120" spans="1:17" x14ac:dyDescent="0.2">
      <c r="A120" s="22" t="s">
        <v>41</v>
      </c>
      <c r="B120" s="22" t="s">
        <v>241</v>
      </c>
      <c r="C120" s="22" t="s">
        <v>34</v>
      </c>
      <c r="D120" s="22" t="s">
        <v>28</v>
      </c>
      <c r="E120" s="22">
        <v>90045</v>
      </c>
      <c r="F120" s="26">
        <v>1499000</v>
      </c>
      <c r="G120" s="22">
        <v>3</v>
      </c>
      <c r="H120" s="22">
        <v>3</v>
      </c>
      <c r="I120" s="22" t="s">
        <v>65</v>
      </c>
      <c r="J120" s="22">
        <v>1379</v>
      </c>
      <c r="K120" s="22">
        <v>4805</v>
      </c>
      <c r="L120" s="22">
        <v>1949</v>
      </c>
      <c r="M120" s="22">
        <v>43</v>
      </c>
      <c r="N120" s="26">
        <v>785.8546168958743</v>
      </c>
      <c r="O120" s="26"/>
      <c r="P120" s="22">
        <v>33.965625799999998</v>
      </c>
      <c r="Q120" s="22">
        <v>-118.41543129999999</v>
      </c>
    </row>
    <row r="121" spans="1:17" x14ac:dyDescent="0.2">
      <c r="A121" s="22" t="s">
        <v>26</v>
      </c>
      <c r="B121" s="22" t="s">
        <v>242</v>
      </c>
      <c r="C121" s="22" t="s">
        <v>34</v>
      </c>
      <c r="D121" s="22" t="s">
        <v>28</v>
      </c>
      <c r="E121" s="22">
        <v>90045</v>
      </c>
      <c r="F121" s="26">
        <v>660000</v>
      </c>
      <c r="G121" s="22">
        <v>2</v>
      </c>
      <c r="H121" s="22">
        <v>2</v>
      </c>
      <c r="I121" s="22" t="s">
        <v>65</v>
      </c>
      <c r="J121" s="22">
        <v>1038</v>
      </c>
      <c r="K121" s="22">
        <v>23915</v>
      </c>
      <c r="L121" s="22">
        <v>1991</v>
      </c>
      <c r="M121" s="22">
        <v>46</v>
      </c>
      <c r="N121" s="26">
        <v>695.17161140197788</v>
      </c>
      <c r="O121" s="26">
        <v>519</v>
      </c>
      <c r="P121" s="22">
        <v>33.973717000000001</v>
      </c>
      <c r="Q121" s="22">
        <v>-118.37530099999999</v>
      </c>
    </row>
    <row r="122" spans="1:17" x14ac:dyDescent="0.2">
      <c r="A122" s="22" t="s">
        <v>41</v>
      </c>
      <c r="B122" s="22" t="s">
        <v>243</v>
      </c>
      <c r="C122" s="22" t="s">
        <v>34</v>
      </c>
      <c r="D122" s="22" t="s">
        <v>28</v>
      </c>
      <c r="E122" s="22">
        <v>90045</v>
      </c>
      <c r="F122" s="26">
        <v>2099000</v>
      </c>
      <c r="G122" s="22">
        <v>5</v>
      </c>
      <c r="H122" s="22">
        <v>4</v>
      </c>
      <c r="I122" s="22" t="s">
        <v>69</v>
      </c>
      <c r="J122" s="22">
        <v>2901</v>
      </c>
      <c r="K122" s="22">
        <v>6133</v>
      </c>
      <c r="L122" s="22">
        <v>1944</v>
      </c>
      <c r="M122" s="22">
        <v>48</v>
      </c>
      <c r="N122" s="26">
        <v>392.20404234841192</v>
      </c>
      <c r="O122" s="26">
        <v>21</v>
      </c>
      <c r="P122" s="22">
        <v>33.964388999999997</v>
      </c>
      <c r="Q122" s="22">
        <v>-118.3988059</v>
      </c>
    </row>
    <row r="123" spans="1:17" x14ac:dyDescent="0.2">
      <c r="A123" s="22" t="s">
        <v>41</v>
      </c>
      <c r="B123" s="22" t="s">
        <v>244</v>
      </c>
      <c r="C123" s="22" t="s">
        <v>34</v>
      </c>
      <c r="D123" s="22" t="s">
        <v>28</v>
      </c>
      <c r="E123" s="22">
        <v>90045</v>
      </c>
      <c r="F123" s="26">
        <v>1652200</v>
      </c>
      <c r="G123" s="22">
        <v>4</v>
      </c>
      <c r="H123" s="22">
        <v>2</v>
      </c>
      <c r="I123" s="22" t="s">
        <v>65</v>
      </c>
      <c r="J123" s="22">
        <v>1484</v>
      </c>
      <c r="K123" s="22">
        <v>6702</v>
      </c>
      <c r="L123" s="22">
        <v>1946</v>
      </c>
      <c r="M123" s="22">
        <v>50</v>
      </c>
      <c r="N123" s="26">
        <v>813.42434584755404</v>
      </c>
      <c r="O123" s="26"/>
      <c r="P123" s="22">
        <v>33.958041899999998</v>
      </c>
      <c r="Q123" s="22">
        <v>-118.40519690000001</v>
      </c>
    </row>
    <row r="124" spans="1:17" x14ac:dyDescent="0.2">
      <c r="A124" s="22" t="s">
        <v>41</v>
      </c>
      <c r="B124" s="22" t="s">
        <v>245</v>
      </c>
      <c r="C124" s="22" t="s">
        <v>34</v>
      </c>
      <c r="D124" s="22" t="s">
        <v>28</v>
      </c>
      <c r="E124" s="22">
        <v>90045</v>
      </c>
      <c r="F124" s="26">
        <v>1329000</v>
      </c>
      <c r="G124" s="22">
        <v>3</v>
      </c>
      <c r="H124" s="22">
        <v>2</v>
      </c>
      <c r="I124" s="22" t="s">
        <v>65</v>
      </c>
      <c r="J124" s="22">
        <v>1616</v>
      </c>
      <c r="K124" s="22">
        <v>7284</v>
      </c>
      <c r="L124" s="22">
        <v>1947</v>
      </c>
      <c r="M124" s="22">
        <v>50</v>
      </c>
      <c r="N124" s="26">
        <v>902.59230164964652</v>
      </c>
      <c r="O124" s="26"/>
      <c r="P124" s="22">
        <v>33.970311199999998</v>
      </c>
      <c r="Q124" s="22">
        <v>-118.39477979999999</v>
      </c>
    </row>
    <row r="125" spans="1:17" x14ac:dyDescent="0.2">
      <c r="A125" s="22" t="s">
        <v>41</v>
      </c>
      <c r="B125" s="22" t="s">
        <v>246</v>
      </c>
      <c r="C125" s="22" t="s">
        <v>34</v>
      </c>
      <c r="D125" s="22" t="s">
        <v>28</v>
      </c>
      <c r="E125" s="22">
        <v>90045</v>
      </c>
      <c r="F125" s="26">
        <v>3648000</v>
      </c>
      <c r="G125" s="22">
        <v>6</v>
      </c>
      <c r="H125" s="22">
        <v>4.5</v>
      </c>
      <c r="I125" s="22" t="s">
        <v>65</v>
      </c>
      <c r="J125" s="22">
        <v>4200</v>
      </c>
      <c r="K125" s="22">
        <v>8518</v>
      </c>
      <c r="L125" s="22">
        <v>1947</v>
      </c>
      <c r="M125" s="22">
        <v>53</v>
      </c>
      <c r="N125" s="26">
        <v>315.13783201722902</v>
      </c>
      <c r="O125" s="26">
        <v>7</v>
      </c>
      <c r="P125" s="22">
        <v>33.968565099999999</v>
      </c>
      <c r="Q125" s="22">
        <v>-118.39958660000001</v>
      </c>
    </row>
    <row r="126" spans="1:17" x14ac:dyDescent="0.2">
      <c r="A126" s="22" t="s">
        <v>26</v>
      </c>
      <c r="B126" s="22" t="s">
        <v>247</v>
      </c>
      <c r="C126" s="22" t="s">
        <v>34</v>
      </c>
      <c r="D126" s="22" t="s">
        <v>28</v>
      </c>
      <c r="E126" s="22">
        <v>90045</v>
      </c>
      <c r="F126" s="26">
        <v>850000</v>
      </c>
      <c r="G126" s="22">
        <v>2</v>
      </c>
      <c r="H126" s="22">
        <v>2.5</v>
      </c>
      <c r="I126" s="22" t="s">
        <v>69</v>
      </c>
      <c r="J126" s="22">
        <v>1704</v>
      </c>
      <c r="K126" s="22">
        <v>23915</v>
      </c>
      <c r="L126" s="22">
        <v>1991</v>
      </c>
      <c r="M126" s="22">
        <v>53</v>
      </c>
      <c r="N126" s="26">
        <v>302.34657039711192</v>
      </c>
      <c r="O126" s="26">
        <v>445</v>
      </c>
      <c r="P126" s="22">
        <v>33.973259400000003</v>
      </c>
      <c r="Q126" s="22">
        <v>-118.3758361</v>
      </c>
    </row>
    <row r="127" spans="1:17" x14ac:dyDescent="0.2">
      <c r="A127" s="22" t="s">
        <v>41</v>
      </c>
      <c r="B127" s="22" t="s">
        <v>248</v>
      </c>
      <c r="C127" s="22" t="s">
        <v>65</v>
      </c>
      <c r="D127" s="22" t="s">
        <v>28</v>
      </c>
      <c r="E127" s="22">
        <v>90045</v>
      </c>
      <c r="F127" s="26">
        <v>1699000</v>
      </c>
      <c r="G127" s="22">
        <v>4</v>
      </c>
      <c r="H127" s="22">
        <v>2</v>
      </c>
      <c r="I127" s="22" t="s">
        <v>65</v>
      </c>
      <c r="J127" s="22">
        <v>2149</v>
      </c>
      <c r="K127" s="22">
        <v>6090</v>
      </c>
      <c r="L127" s="22">
        <v>1944</v>
      </c>
      <c r="M127" s="22">
        <v>65</v>
      </c>
      <c r="N127" s="26">
        <v>281.7551963048499</v>
      </c>
      <c r="O127" s="26"/>
      <c r="P127" s="22">
        <v>33.957601500000003</v>
      </c>
      <c r="Q127" s="22">
        <v>-118.3997655</v>
      </c>
    </row>
    <row r="128" spans="1:17" x14ac:dyDescent="0.2">
      <c r="A128" s="22" t="s">
        <v>41</v>
      </c>
      <c r="B128" s="22" t="s">
        <v>249</v>
      </c>
      <c r="C128" s="22" t="s">
        <v>34</v>
      </c>
      <c r="D128" s="22" t="s">
        <v>28</v>
      </c>
      <c r="E128" s="22">
        <v>90045</v>
      </c>
      <c r="F128" s="26">
        <v>1750000</v>
      </c>
      <c r="G128" s="22">
        <v>4</v>
      </c>
      <c r="H128" s="22">
        <v>2</v>
      </c>
      <c r="I128" s="22" t="s">
        <v>69</v>
      </c>
      <c r="J128" s="22">
        <v>1917</v>
      </c>
      <c r="K128" s="22">
        <v>6405</v>
      </c>
      <c r="L128" s="22">
        <v>1945</v>
      </c>
      <c r="M128" s="22">
        <v>77</v>
      </c>
      <c r="N128" s="26">
        <v>769.57637997432607</v>
      </c>
      <c r="O128" s="26">
        <v>2</v>
      </c>
      <c r="P128" s="22">
        <v>33.961653599999998</v>
      </c>
      <c r="Q128" s="22">
        <v>-118.4094163</v>
      </c>
    </row>
    <row r="129" spans="1:17" x14ac:dyDescent="0.2">
      <c r="A129" s="22" t="s">
        <v>41</v>
      </c>
      <c r="B129" s="22" t="s">
        <v>250</v>
      </c>
      <c r="C129" s="22" t="s">
        <v>34</v>
      </c>
      <c r="D129" s="22" t="s">
        <v>28</v>
      </c>
      <c r="E129" s="22">
        <v>90045</v>
      </c>
      <c r="F129" s="26">
        <v>999999</v>
      </c>
      <c r="G129" s="22">
        <v>3</v>
      </c>
      <c r="H129" s="22">
        <v>2</v>
      </c>
      <c r="I129" s="22" t="s">
        <v>69</v>
      </c>
      <c r="J129" s="22">
        <v>1608</v>
      </c>
      <c r="K129" s="22">
        <v>6382</v>
      </c>
      <c r="L129" s="22">
        <v>1950</v>
      </c>
      <c r="M129" s="22">
        <v>77</v>
      </c>
      <c r="N129" s="26">
        <v>769.57637997432607</v>
      </c>
      <c r="O129" s="26"/>
      <c r="P129" s="22">
        <v>33.968873199999997</v>
      </c>
      <c r="Q129" s="22">
        <v>-118.3704144</v>
      </c>
    </row>
    <row r="130" spans="1:17" x14ac:dyDescent="0.2">
      <c r="A130" s="22" t="s">
        <v>41</v>
      </c>
      <c r="B130" s="22" t="s">
        <v>251</v>
      </c>
      <c r="C130" s="22" t="s">
        <v>34</v>
      </c>
      <c r="D130" s="22" t="s">
        <v>28</v>
      </c>
      <c r="E130" s="22">
        <v>90045</v>
      </c>
      <c r="F130" s="26">
        <v>3995000</v>
      </c>
      <c r="G130" s="22">
        <v>5</v>
      </c>
      <c r="H130" s="22">
        <v>5.5</v>
      </c>
      <c r="I130" s="22" t="s">
        <v>69</v>
      </c>
      <c r="J130" s="22">
        <v>4520</v>
      </c>
      <c r="K130" s="22">
        <v>7852</v>
      </c>
      <c r="L130" s="22">
        <v>1951</v>
      </c>
      <c r="M130" s="22">
        <v>77</v>
      </c>
      <c r="N130" s="26">
        <v>496.24060150375942</v>
      </c>
      <c r="O130" s="26">
        <v>3</v>
      </c>
      <c r="P130" s="22">
        <v>33.976805900000002</v>
      </c>
      <c r="Q130" s="22">
        <v>-118.39874759999999</v>
      </c>
    </row>
    <row r="131" spans="1:17" x14ac:dyDescent="0.2">
      <c r="A131" s="22" t="s">
        <v>41</v>
      </c>
      <c r="B131" s="22" t="s">
        <v>252</v>
      </c>
      <c r="C131" s="22" t="s">
        <v>65</v>
      </c>
      <c r="D131" s="22" t="s">
        <v>28</v>
      </c>
      <c r="E131" s="22">
        <v>90045</v>
      </c>
      <c r="F131" s="26">
        <v>1799000</v>
      </c>
      <c r="G131" s="22">
        <v>3</v>
      </c>
      <c r="H131" s="22">
        <v>2.5</v>
      </c>
      <c r="I131" s="22" t="s">
        <v>69</v>
      </c>
      <c r="J131" s="22">
        <v>1839</v>
      </c>
      <c r="K131" s="22">
        <v>6049</v>
      </c>
      <c r="L131" s="22">
        <v>1951</v>
      </c>
      <c r="M131" s="22">
        <v>94</v>
      </c>
      <c r="N131" s="26">
        <v>340</v>
      </c>
      <c r="O131" s="26">
        <v>2</v>
      </c>
      <c r="P131" s="22">
        <v>33.9750424</v>
      </c>
      <c r="Q131" s="22">
        <v>-118.401627</v>
      </c>
    </row>
    <row r="132" spans="1:17" x14ac:dyDescent="0.2">
      <c r="A132" s="22" t="s">
        <v>41</v>
      </c>
      <c r="B132" s="22" t="s">
        <v>202</v>
      </c>
      <c r="C132" s="22" t="s">
        <v>34</v>
      </c>
      <c r="D132" s="22" t="s">
        <v>28</v>
      </c>
      <c r="E132" s="22">
        <v>90045</v>
      </c>
      <c r="F132" s="26">
        <v>1399000</v>
      </c>
      <c r="G132" s="22">
        <v>4</v>
      </c>
      <c r="H132" s="22">
        <v>3</v>
      </c>
      <c r="I132" s="22" t="s">
        <v>65</v>
      </c>
      <c r="J132" s="22">
        <v>1624</v>
      </c>
      <c r="K132" s="22">
        <v>5912</v>
      </c>
      <c r="L132" s="22">
        <v>1942</v>
      </c>
      <c r="M132" s="22">
        <v>95</v>
      </c>
      <c r="N132" s="26">
        <v>509.59232613908875</v>
      </c>
      <c r="O132" s="26"/>
      <c r="P132" s="22">
        <v>33.956285600000001</v>
      </c>
      <c r="Q132" s="22">
        <v>-118.3928732</v>
      </c>
    </row>
    <row r="133" spans="1:17" x14ac:dyDescent="0.2">
      <c r="A133" s="22" t="s">
        <v>41</v>
      </c>
      <c r="B133" s="22" t="s">
        <v>253</v>
      </c>
      <c r="C133" s="22" t="s">
        <v>34</v>
      </c>
      <c r="D133" s="22" t="s">
        <v>28</v>
      </c>
      <c r="E133" s="22">
        <v>90045</v>
      </c>
      <c r="F133" s="26">
        <v>1795000</v>
      </c>
      <c r="G133" s="22">
        <v>3</v>
      </c>
      <c r="H133" s="22">
        <v>2</v>
      </c>
      <c r="I133" s="22" t="s">
        <v>65</v>
      </c>
      <c r="J133" s="22">
        <v>1668</v>
      </c>
      <c r="K133" s="22">
        <v>6075</v>
      </c>
      <c r="L133" s="22">
        <v>1944</v>
      </c>
      <c r="M133" s="22">
        <v>100</v>
      </c>
      <c r="N133" s="26">
        <v>320.5128205128205</v>
      </c>
      <c r="O133" s="26">
        <v>2</v>
      </c>
      <c r="P133" s="22">
        <v>33.961548299999997</v>
      </c>
      <c r="Q133" s="22">
        <v>-118.40665199999999</v>
      </c>
    </row>
    <row r="134" spans="1:17" x14ac:dyDescent="0.2">
      <c r="A134" s="22" t="s">
        <v>26</v>
      </c>
      <c r="B134" s="22" t="s">
        <v>254</v>
      </c>
      <c r="C134" s="22" t="s">
        <v>34</v>
      </c>
      <c r="D134" s="22" t="s">
        <v>28</v>
      </c>
      <c r="E134" s="22">
        <v>90045</v>
      </c>
      <c r="F134" s="26">
        <v>750000</v>
      </c>
      <c r="G134" s="22">
        <v>2</v>
      </c>
      <c r="H134" s="22">
        <v>2</v>
      </c>
      <c r="I134" s="22" t="s">
        <v>65</v>
      </c>
      <c r="J134" s="22">
        <v>1130</v>
      </c>
      <c r="K134" s="22">
        <v>29713</v>
      </c>
      <c r="L134" s="22">
        <v>2010</v>
      </c>
      <c r="M134" s="22">
        <v>122</v>
      </c>
      <c r="N134" s="26">
        <v>903.64171002035744</v>
      </c>
      <c r="O134" s="26">
        <v>525</v>
      </c>
      <c r="P134" s="22">
        <v>33.974972800000003</v>
      </c>
      <c r="Q134" s="22">
        <v>-118.3771505</v>
      </c>
    </row>
    <row r="135" spans="1:17" x14ac:dyDescent="0.2">
      <c r="A135" s="22" t="s">
        <v>26</v>
      </c>
      <c r="B135" s="22" t="s">
        <v>255</v>
      </c>
      <c r="C135" s="22" t="s">
        <v>34</v>
      </c>
      <c r="D135" s="22" t="s">
        <v>28</v>
      </c>
      <c r="E135" s="22">
        <v>90045</v>
      </c>
      <c r="F135" s="26">
        <v>665000</v>
      </c>
      <c r="G135" s="22">
        <v>2</v>
      </c>
      <c r="H135" s="22">
        <v>2</v>
      </c>
      <c r="I135" s="22" t="s">
        <v>69</v>
      </c>
      <c r="J135" s="22">
        <v>948</v>
      </c>
      <c r="K135" s="22">
        <v>24318</v>
      </c>
      <c r="L135" s="22">
        <v>1991</v>
      </c>
      <c r="M135" s="22">
        <v>122</v>
      </c>
      <c r="N135" s="26">
        <v>424.83496732026146</v>
      </c>
      <c r="O135" s="26">
        <v>587</v>
      </c>
      <c r="P135" s="22">
        <v>33.974666200000001</v>
      </c>
      <c r="Q135" s="22">
        <v>-118.37530289999999</v>
      </c>
    </row>
    <row r="136" spans="1:17" x14ac:dyDescent="0.2">
      <c r="A136" s="22" t="s">
        <v>41</v>
      </c>
      <c r="B136" s="22" t="s">
        <v>256</v>
      </c>
      <c r="C136" s="22" t="s">
        <v>34</v>
      </c>
      <c r="D136" s="22" t="s">
        <v>28</v>
      </c>
      <c r="E136" s="22">
        <v>90045</v>
      </c>
      <c r="F136" s="26">
        <v>2637500</v>
      </c>
      <c r="G136" s="22">
        <v>4</v>
      </c>
      <c r="H136" s="22">
        <v>4.5</v>
      </c>
      <c r="I136" s="22" t="s">
        <v>69</v>
      </c>
      <c r="J136" s="22">
        <v>3807</v>
      </c>
      <c r="K136" s="22">
        <v>7659</v>
      </c>
      <c r="L136" s="22">
        <v>2008</v>
      </c>
      <c r="M136" s="22">
        <v>124</v>
      </c>
      <c r="N136" s="26">
        <v>351.51301900070371</v>
      </c>
      <c r="O136" s="26"/>
      <c r="P136" s="22">
        <v>33.956179400000003</v>
      </c>
      <c r="Q136" s="22">
        <v>-118.4215185</v>
      </c>
    </row>
    <row r="137" spans="1:17" x14ac:dyDescent="0.2">
      <c r="A137" s="22" t="s">
        <v>41</v>
      </c>
      <c r="B137" s="22" t="s">
        <v>141</v>
      </c>
      <c r="C137" s="22" t="s">
        <v>34</v>
      </c>
      <c r="D137" s="22" t="s">
        <v>28</v>
      </c>
      <c r="E137" s="22">
        <v>90045</v>
      </c>
      <c r="F137" s="26">
        <v>2850000</v>
      </c>
      <c r="G137" s="22">
        <v>4</v>
      </c>
      <c r="H137" s="22">
        <v>3</v>
      </c>
      <c r="I137" s="22" t="s">
        <v>69</v>
      </c>
      <c r="J137" s="22">
        <v>2700</v>
      </c>
      <c r="K137" s="22">
        <v>5871</v>
      </c>
      <c r="L137" s="22">
        <v>2010</v>
      </c>
      <c r="M137" s="22">
        <v>143</v>
      </c>
      <c r="N137" s="26">
        <v>469.08602150537632</v>
      </c>
      <c r="O137" s="26"/>
      <c r="P137" s="22">
        <v>33.966127</v>
      </c>
      <c r="Q137" s="22">
        <v>-118.4213096</v>
      </c>
    </row>
    <row r="138" spans="1:17" x14ac:dyDescent="0.2">
      <c r="A138" s="22" t="s">
        <v>41</v>
      </c>
      <c r="B138" s="22" t="s">
        <v>257</v>
      </c>
      <c r="C138" s="22" t="s">
        <v>51</v>
      </c>
      <c r="D138" s="22" t="s">
        <v>28</v>
      </c>
      <c r="E138" s="22">
        <v>90293</v>
      </c>
      <c r="F138" s="26">
        <v>2790000</v>
      </c>
      <c r="G138" s="22">
        <v>6</v>
      </c>
      <c r="H138" s="22">
        <v>7</v>
      </c>
      <c r="I138" s="22" t="s">
        <v>65</v>
      </c>
      <c r="J138" s="22">
        <v>6470</v>
      </c>
      <c r="K138" s="22">
        <v>5257</v>
      </c>
      <c r="L138" s="22">
        <v>1988</v>
      </c>
      <c r="M138" s="22">
        <v>193</v>
      </c>
      <c r="N138" s="26">
        <v>288.07947019867549</v>
      </c>
      <c r="O138" s="26"/>
      <c r="P138" s="22">
        <v>33.964402900000003</v>
      </c>
      <c r="Q138" s="22">
        <v>-118.431206</v>
      </c>
    </row>
    <row r="139" spans="1:17" x14ac:dyDescent="0.2">
      <c r="A139" s="22" t="s">
        <v>41</v>
      </c>
      <c r="B139" s="22" t="s">
        <v>204</v>
      </c>
      <c r="C139" s="22" t="s">
        <v>65</v>
      </c>
      <c r="D139" s="22" t="s">
        <v>28</v>
      </c>
      <c r="E139" s="22">
        <v>90045</v>
      </c>
      <c r="F139" s="26">
        <v>1595000</v>
      </c>
      <c r="G139" s="22">
        <v>4</v>
      </c>
      <c r="H139" s="22">
        <v>3</v>
      </c>
      <c r="I139" s="22" t="s">
        <v>69</v>
      </c>
      <c r="J139" s="22">
        <v>1867</v>
      </c>
      <c r="K139" s="22">
        <v>5821</v>
      </c>
      <c r="L139" s="22">
        <v>1951</v>
      </c>
      <c r="M139" s="22">
        <v>697</v>
      </c>
      <c r="N139" s="26">
        <v>905.51181102362204</v>
      </c>
      <c r="O139" s="26"/>
      <c r="P139" s="22">
        <v>33.9582257</v>
      </c>
      <c r="Q139" s="22">
        <v>-118.4246619</v>
      </c>
    </row>
    <row r="140" spans="1:17" x14ac:dyDescent="0.2">
      <c r="A140" s="20" t="s">
        <v>26</v>
      </c>
      <c r="B140" s="20" t="s">
        <v>580</v>
      </c>
      <c r="C140" s="20" t="s">
        <v>581</v>
      </c>
      <c r="D140" s="20" t="s">
        <v>582</v>
      </c>
      <c r="E140" s="20">
        <v>33165</v>
      </c>
      <c r="F140" s="24">
        <v>360000</v>
      </c>
      <c r="G140" s="20">
        <v>2</v>
      </c>
      <c r="H140" s="20">
        <v>1.5</v>
      </c>
      <c r="I140" s="20" t="s">
        <v>583</v>
      </c>
      <c r="J140" s="20">
        <v>828</v>
      </c>
      <c r="K140" s="20">
        <v>6575</v>
      </c>
      <c r="L140" s="20">
        <v>1984</v>
      </c>
      <c r="M140" s="20">
        <v>2</v>
      </c>
      <c r="N140" s="24">
        <v>426.7425320056899</v>
      </c>
      <c r="O140" s="24">
        <v>169</v>
      </c>
      <c r="P140" s="20">
        <v>25.751495999999999</v>
      </c>
      <c r="Q140" s="20">
        <v>-80.366862999999995</v>
      </c>
    </row>
    <row r="141" spans="1:17" x14ac:dyDescent="0.2">
      <c r="A141" s="20" t="s">
        <v>26</v>
      </c>
      <c r="B141" s="20" t="s">
        <v>587</v>
      </c>
      <c r="C141" s="20" t="s">
        <v>581</v>
      </c>
      <c r="D141" s="20" t="s">
        <v>582</v>
      </c>
      <c r="E141" s="20">
        <v>33138</v>
      </c>
      <c r="F141" s="24">
        <v>228000</v>
      </c>
      <c r="G141" s="20">
        <v>1</v>
      </c>
      <c r="H141" s="20">
        <v>1.5</v>
      </c>
      <c r="I141" s="20" t="s">
        <v>588</v>
      </c>
      <c r="J141" s="20">
        <v>746</v>
      </c>
      <c r="K141" s="20">
        <v>6575</v>
      </c>
      <c r="L141" s="20">
        <v>1973</v>
      </c>
      <c r="M141" s="20">
        <v>14</v>
      </c>
      <c r="N141" s="24">
        <v>385.30465949820791</v>
      </c>
      <c r="O141" s="24">
        <v>570</v>
      </c>
      <c r="P141" s="20">
        <v>25.846974400000001</v>
      </c>
      <c r="Q141" s="20">
        <v>-80.187902500000007</v>
      </c>
    </row>
    <row r="142" spans="1:17" x14ac:dyDescent="0.2">
      <c r="A142" s="21" t="s">
        <v>41</v>
      </c>
      <c r="B142" s="21" t="s">
        <v>591</v>
      </c>
      <c r="C142" s="21" t="s">
        <v>581</v>
      </c>
      <c r="D142" s="21" t="s">
        <v>582</v>
      </c>
      <c r="E142" s="21">
        <v>33135</v>
      </c>
      <c r="F142" s="23">
        <v>819900</v>
      </c>
      <c r="G142" s="21">
        <v>4</v>
      </c>
      <c r="H142" s="21">
        <v>2</v>
      </c>
      <c r="I142" s="21" t="s">
        <v>592</v>
      </c>
      <c r="J142" s="21">
        <v>1737</v>
      </c>
      <c r="K142" s="21">
        <v>7370</v>
      </c>
      <c r="L142" s="21">
        <v>1951</v>
      </c>
      <c r="M142" s="21">
        <v>17</v>
      </c>
      <c r="N142" s="23">
        <v>310.93406593406593</v>
      </c>
      <c r="O142" s="23"/>
      <c r="P142" s="21">
        <v>25.766009400000002</v>
      </c>
      <c r="Q142" s="21">
        <v>-80.234358</v>
      </c>
    </row>
    <row r="143" spans="1:17" x14ac:dyDescent="0.2">
      <c r="A143" s="20" t="s">
        <v>41</v>
      </c>
      <c r="B143" s="20" t="s">
        <v>595</v>
      </c>
      <c r="C143" s="20" t="s">
        <v>581</v>
      </c>
      <c r="D143" s="20" t="s">
        <v>582</v>
      </c>
      <c r="E143" s="20">
        <v>33127</v>
      </c>
      <c r="F143" s="24">
        <v>424900</v>
      </c>
      <c r="G143" s="20">
        <v>3</v>
      </c>
      <c r="H143" s="20">
        <v>1</v>
      </c>
      <c r="I143" s="20" t="s">
        <v>596</v>
      </c>
      <c r="J143" s="20">
        <v>840</v>
      </c>
      <c r="K143" s="20">
        <v>3850</v>
      </c>
      <c r="L143" s="20">
        <v>1959</v>
      </c>
      <c r="M143" s="20">
        <v>41</v>
      </c>
      <c r="N143" s="24">
        <v>501.19331742243435</v>
      </c>
      <c r="O143" s="24"/>
      <c r="P143" s="20">
        <v>25.825874899999999</v>
      </c>
      <c r="Q143" s="20">
        <v>-80.212431600000002</v>
      </c>
    </row>
    <row r="144" spans="1:17" x14ac:dyDescent="0.2">
      <c r="A144" s="21" t="s">
        <v>41</v>
      </c>
      <c r="B144" s="21" t="s">
        <v>599</v>
      </c>
      <c r="C144" s="21" t="s">
        <v>581</v>
      </c>
      <c r="D144" s="21" t="s">
        <v>582</v>
      </c>
      <c r="E144" s="21">
        <v>33147</v>
      </c>
      <c r="F144" s="23">
        <v>440000</v>
      </c>
      <c r="G144" s="21">
        <v>2</v>
      </c>
      <c r="H144" s="21">
        <v>1</v>
      </c>
      <c r="I144" s="21" t="s">
        <v>600</v>
      </c>
      <c r="J144" s="21">
        <v>1044</v>
      </c>
      <c r="K144" s="21">
        <v>8025</v>
      </c>
      <c r="L144" s="21">
        <v>1949</v>
      </c>
      <c r="M144" s="21">
        <v>45</v>
      </c>
      <c r="N144" s="23">
        <v>582.01498751040799</v>
      </c>
      <c r="O144" s="23"/>
      <c r="P144" s="21">
        <v>25.857223999999999</v>
      </c>
      <c r="Q144" s="21">
        <v>-80.229646700000004</v>
      </c>
    </row>
    <row r="145" spans="1:17" x14ac:dyDescent="0.2">
      <c r="A145" s="20" t="s">
        <v>26</v>
      </c>
      <c r="B145" s="20" t="s">
        <v>603</v>
      </c>
      <c r="C145" s="20" t="s">
        <v>581</v>
      </c>
      <c r="D145" s="20" t="s">
        <v>582</v>
      </c>
      <c r="E145" s="20">
        <v>33143</v>
      </c>
      <c r="F145" s="24">
        <v>380000</v>
      </c>
      <c r="G145" s="20">
        <v>2</v>
      </c>
      <c r="H145" s="20">
        <v>2</v>
      </c>
      <c r="I145" s="20" t="s">
        <v>604</v>
      </c>
      <c r="J145" s="20">
        <v>1033</v>
      </c>
      <c r="K145" s="20">
        <v>6575</v>
      </c>
      <c r="L145" s="20">
        <v>1969</v>
      </c>
      <c r="M145" s="20">
        <v>52</v>
      </c>
      <c r="N145" s="24">
        <v>169.4915254237288</v>
      </c>
      <c r="O145" s="24">
        <v>516</v>
      </c>
      <c r="P145" s="20">
        <v>25.692721800000001</v>
      </c>
      <c r="Q145" s="20">
        <v>-80.307990399999994</v>
      </c>
    </row>
    <row r="146" spans="1:17" x14ac:dyDescent="0.2">
      <c r="A146" s="21" t="s">
        <v>41</v>
      </c>
      <c r="B146" s="21" t="s">
        <v>607</v>
      </c>
      <c r="C146" s="21" t="s">
        <v>581</v>
      </c>
      <c r="D146" s="21" t="s">
        <v>582</v>
      </c>
      <c r="E146" s="21">
        <v>33127</v>
      </c>
      <c r="F146" s="23">
        <v>599999</v>
      </c>
      <c r="G146" s="21">
        <v>3</v>
      </c>
      <c r="H146" s="21">
        <v>2</v>
      </c>
      <c r="I146" s="21" t="s">
        <v>608</v>
      </c>
      <c r="J146" s="21">
        <v>1781</v>
      </c>
      <c r="K146" s="21">
        <v>5000</v>
      </c>
      <c r="L146" s="21">
        <v>1927</v>
      </c>
      <c r="M146" s="21">
        <v>60</v>
      </c>
      <c r="N146" s="23">
        <v>136.17021276595744</v>
      </c>
      <c r="O146" s="23"/>
      <c r="P146" s="21">
        <v>25.8191673</v>
      </c>
      <c r="Q146" s="21">
        <v>-80.208854400000007</v>
      </c>
    </row>
    <row r="147" spans="1:17" x14ac:dyDescent="0.2">
      <c r="A147" s="20" t="s">
        <v>26</v>
      </c>
      <c r="B147" s="20" t="s">
        <v>611</v>
      </c>
      <c r="C147" s="20" t="s">
        <v>581</v>
      </c>
      <c r="D147" s="20" t="s">
        <v>582</v>
      </c>
      <c r="E147" s="20">
        <v>33132</v>
      </c>
      <c r="F147" s="24">
        <v>799000</v>
      </c>
      <c r="G147" s="20">
        <v>2</v>
      </c>
      <c r="H147" s="20">
        <v>2</v>
      </c>
      <c r="I147" s="20" t="s">
        <v>612</v>
      </c>
      <c r="J147" s="20">
        <v>1332</v>
      </c>
      <c r="K147" s="20">
        <v>6575</v>
      </c>
      <c r="L147" s="20">
        <v>2008</v>
      </c>
      <c r="M147" s="20">
        <v>62</v>
      </c>
      <c r="N147" s="24">
        <v>375.31276063386156</v>
      </c>
      <c r="O147" s="24">
        <v>1300</v>
      </c>
      <c r="P147" s="20">
        <v>25.795042500000001</v>
      </c>
      <c r="Q147" s="20">
        <v>-80.187128799999996</v>
      </c>
    </row>
    <row r="148" spans="1:17" x14ac:dyDescent="0.2">
      <c r="A148" s="21" t="s">
        <v>26</v>
      </c>
      <c r="B148" s="21" t="s">
        <v>615</v>
      </c>
      <c r="C148" s="21" t="s">
        <v>581</v>
      </c>
      <c r="D148" s="21" t="s">
        <v>582</v>
      </c>
      <c r="E148" s="21">
        <v>33133</v>
      </c>
      <c r="F148" s="23">
        <v>975000</v>
      </c>
      <c r="G148" s="21">
        <v>2</v>
      </c>
      <c r="H148" s="21">
        <v>2.5</v>
      </c>
      <c r="I148" s="21" t="s">
        <v>616</v>
      </c>
      <c r="J148" s="21">
        <v>1997</v>
      </c>
      <c r="K148" s="20">
        <v>6575</v>
      </c>
      <c r="L148" s="21">
        <v>2005</v>
      </c>
      <c r="M148" s="21">
        <v>65</v>
      </c>
      <c r="N148" s="23">
        <v>504.97512437810946</v>
      </c>
      <c r="O148" s="23">
        <v>568</v>
      </c>
      <c r="P148" s="21">
        <v>25.738089299999999</v>
      </c>
      <c r="Q148" s="21">
        <v>-80.239088199999998</v>
      </c>
    </row>
    <row r="149" spans="1:17" x14ac:dyDescent="0.2">
      <c r="A149" s="20" t="s">
        <v>26</v>
      </c>
      <c r="B149" s="20" t="s">
        <v>619</v>
      </c>
      <c r="C149" s="20" t="s">
        <v>581</v>
      </c>
      <c r="D149" s="20" t="s">
        <v>582</v>
      </c>
      <c r="E149" s="20">
        <v>33132</v>
      </c>
      <c r="F149" s="24">
        <v>320000</v>
      </c>
      <c r="G149" s="20">
        <v>1</v>
      </c>
      <c r="H149" s="20">
        <v>1.5</v>
      </c>
      <c r="I149" s="20" t="s">
        <v>620</v>
      </c>
      <c r="J149" s="20">
        <v>840</v>
      </c>
      <c r="K149" s="20">
        <v>6575</v>
      </c>
      <c r="L149" s="20">
        <v>1980</v>
      </c>
      <c r="M149" s="20">
        <v>71</v>
      </c>
      <c r="N149" s="24">
        <v>556.68151447661467</v>
      </c>
      <c r="O149" s="24">
        <v>1161</v>
      </c>
      <c r="P149" s="20">
        <v>25.7901247</v>
      </c>
      <c r="Q149" s="20">
        <v>-80.185687900000005</v>
      </c>
    </row>
    <row r="150" spans="1:17" x14ac:dyDescent="0.2">
      <c r="A150" s="21" t="s">
        <v>41</v>
      </c>
      <c r="B150" s="21" t="s">
        <v>623</v>
      </c>
      <c r="C150" s="21" t="s">
        <v>581</v>
      </c>
      <c r="D150" s="21" t="s">
        <v>582</v>
      </c>
      <c r="E150" s="21">
        <v>33127</v>
      </c>
      <c r="F150" s="23">
        <v>565995</v>
      </c>
      <c r="G150" s="21">
        <v>2</v>
      </c>
      <c r="H150" s="21">
        <v>2</v>
      </c>
      <c r="I150" s="21" t="s">
        <v>624</v>
      </c>
      <c r="J150" s="21">
        <v>1362</v>
      </c>
      <c r="K150" s="21">
        <v>5400</v>
      </c>
      <c r="L150" s="21">
        <v>1954</v>
      </c>
      <c r="M150" s="21">
        <v>86</v>
      </c>
      <c r="N150" s="23">
        <v>331.91126279863482</v>
      </c>
      <c r="O150" s="23"/>
      <c r="P150" s="21">
        <v>25.814281099999999</v>
      </c>
      <c r="Q150" s="21">
        <v>-80.208767100000003</v>
      </c>
    </row>
    <row r="151" spans="1:17" x14ac:dyDescent="0.2">
      <c r="A151" s="20" t="s">
        <v>41</v>
      </c>
      <c r="B151" s="20" t="s">
        <v>627</v>
      </c>
      <c r="C151" s="20" t="s">
        <v>581</v>
      </c>
      <c r="D151" s="20" t="s">
        <v>582</v>
      </c>
      <c r="E151" s="20">
        <v>33170</v>
      </c>
      <c r="F151" s="24">
        <v>1150000</v>
      </c>
      <c r="G151" s="20">
        <v>4</v>
      </c>
      <c r="H151" s="20">
        <v>3.5</v>
      </c>
      <c r="I151" s="20" t="s">
        <v>628</v>
      </c>
      <c r="J151" s="20">
        <v>2703</v>
      </c>
      <c r="K151" s="20">
        <v>15020</v>
      </c>
      <c r="L151" s="20">
        <v>2014</v>
      </c>
      <c r="M151" s="20">
        <v>94</v>
      </c>
      <c r="N151" s="24">
        <v>322.83210332103323</v>
      </c>
      <c r="O151" s="24"/>
      <c r="P151" s="20">
        <v>25.561020200000002</v>
      </c>
      <c r="Q151" s="20">
        <v>-80.401427799999993</v>
      </c>
    </row>
    <row r="152" spans="1:17" x14ac:dyDescent="0.2">
      <c r="A152" s="21" t="s">
        <v>26</v>
      </c>
      <c r="B152" s="21" t="s">
        <v>631</v>
      </c>
      <c r="C152" s="21" t="s">
        <v>581</v>
      </c>
      <c r="D152" s="21" t="s">
        <v>582</v>
      </c>
      <c r="E152" s="21">
        <v>33176</v>
      </c>
      <c r="F152" s="23">
        <v>342000</v>
      </c>
      <c r="G152" s="21">
        <v>2</v>
      </c>
      <c r="H152" s="21">
        <v>2</v>
      </c>
      <c r="I152" s="21" t="s">
        <v>632</v>
      </c>
      <c r="J152" s="21">
        <v>1253</v>
      </c>
      <c r="K152" s="20">
        <v>6575</v>
      </c>
      <c r="L152" s="21">
        <v>1974</v>
      </c>
      <c r="M152" s="21">
        <v>113</v>
      </c>
      <c r="N152" s="23">
        <v>376.75233644859816</v>
      </c>
      <c r="O152" s="23">
        <v>644</v>
      </c>
      <c r="P152" s="21">
        <v>25.647562600000001</v>
      </c>
      <c r="Q152" s="21">
        <v>-80.345427000000001</v>
      </c>
    </row>
    <row r="153" spans="1:17" x14ac:dyDescent="0.2">
      <c r="A153" s="20" t="s">
        <v>26</v>
      </c>
      <c r="B153" s="20" t="s">
        <v>635</v>
      </c>
      <c r="C153" s="20" t="s">
        <v>581</v>
      </c>
      <c r="D153" s="20" t="s">
        <v>582</v>
      </c>
      <c r="E153" s="20">
        <v>33129</v>
      </c>
      <c r="F153" s="24">
        <v>600000</v>
      </c>
      <c r="G153" s="20">
        <v>1</v>
      </c>
      <c r="H153" s="20">
        <v>1</v>
      </c>
      <c r="I153" s="20" t="s">
        <v>636</v>
      </c>
      <c r="J153" s="20">
        <v>717</v>
      </c>
      <c r="K153" s="20">
        <v>6575</v>
      </c>
      <c r="L153" s="20">
        <v>1982</v>
      </c>
      <c r="M153" s="20">
        <v>181</v>
      </c>
      <c r="N153" s="24">
        <v>676.61691542288554</v>
      </c>
      <c r="O153" s="24">
        <v>907</v>
      </c>
      <c r="P153" s="20">
        <v>25.7564058</v>
      </c>
      <c r="Q153" s="20">
        <v>-80.193329500000004</v>
      </c>
    </row>
    <row r="154" spans="1:17" x14ac:dyDescent="0.2">
      <c r="A154" s="21" t="s">
        <v>26</v>
      </c>
      <c r="B154" s="21" t="s">
        <v>639</v>
      </c>
      <c r="C154" s="21" t="s">
        <v>581</v>
      </c>
      <c r="D154" s="21" t="s">
        <v>582</v>
      </c>
      <c r="E154" s="21">
        <v>33179</v>
      </c>
      <c r="F154" s="23">
        <v>249000</v>
      </c>
      <c r="G154" s="21">
        <v>2</v>
      </c>
      <c r="H154" s="21">
        <v>2</v>
      </c>
      <c r="I154" s="21" t="s">
        <v>640</v>
      </c>
      <c r="J154" s="21">
        <v>1674</v>
      </c>
      <c r="K154" s="20">
        <v>6575</v>
      </c>
      <c r="L154" s="21">
        <v>1968</v>
      </c>
      <c r="M154" s="21">
        <v>192</v>
      </c>
      <c r="N154" s="23">
        <v>609.24264705882354</v>
      </c>
      <c r="O154" s="23">
        <v>1100</v>
      </c>
      <c r="P154" s="21">
        <v>25.949477300000002</v>
      </c>
      <c r="Q154" s="21">
        <v>-80.168975700000004</v>
      </c>
    </row>
    <row r="155" spans="1:17" x14ac:dyDescent="0.2">
      <c r="A155" s="20" t="s">
        <v>26</v>
      </c>
      <c r="B155" s="20" t="s">
        <v>644</v>
      </c>
      <c r="C155" s="20" t="s">
        <v>581</v>
      </c>
      <c r="D155" s="20" t="s">
        <v>582</v>
      </c>
      <c r="E155" s="20">
        <v>33172</v>
      </c>
      <c r="F155" s="24">
        <v>299000</v>
      </c>
      <c r="G155" s="20">
        <v>2</v>
      </c>
      <c r="H155" s="20">
        <v>2</v>
      </c>
      <c r="I155" s="20" t="s">
        <v>645</v>
      </c>
      <c r="J155" s="20">
        <v>1227</v>
      </c>
      <c r="K155" s="20">
        <v>6575</v>
      </c>
      <c r="L155" s="20">
        <v>1982</v>
      </c>
      <c r="M155" s="20">
        <v>484</v>
      </c>
      <c r="N155" s="24">
        <v>519.84877126654067</v>
      </c>
      <c r="O155" s="24">
        <v>433</v>
      </c>
      <c r="P155" s="20">
        <v>25.7722497</v>
      </c>
      <c r="Q155" s="20">
        <v>-80.352064299999995</v>
      </c>
    </row>
    <row r="156" spans="1:17" x14ac:dyDescent="0.2">
      <c r="A156" s="21" t="s">
        <v>26</v>
      </c>
      <c r="B156" s="21" t="s">
        <v>648</v>
      </c>
      <c r="C156" s="21" t="s">
        <v>581</v>
      </c>
      <c r="D156" s="21" t="s">
        <v>582</v>
      </c>
      <c r="E156" s="21">
        <v>33127</v>
      </c>
      <c r="F156" s="23">
        <v>850000</v>
      </c>
      <c r="G156" s="21">
        <v>3</v>
      </c>
      <c r="H156" s="21">
        <v>1</v>
      </c>
      <c r="I156" s="21" t="s">
        <v>649</v>
      </c>
      <c r="J156" s="21">
        <v>1463</v>
      </c>
      <c r="K156" s="20">
        <v>6575</v>
      </c>
      <c r="L156" s="21">
        <v>2005</v>
      </c>
      <c r="M156" s="21">
        <v>1</v>
      </c>
      <c r="N156" s="23">
        <v>431.54761904761904</v>
      </c>
      <c r="O156" s="23">
        <v>625</v>
      </c>
      <c r="P156" s="21">
        <v>25.799296900000002</v>
      </c>
      <c r="Q156" s="21">
        <v>-80.199852100000001</v>
      </c>
    </row>
    <row r="157" spans="1:17" x14ac:dyDescent="0.2">
      <c r="A157" s="20" t="s">
        <v>41</v>
      </c>
      <c r="B157" s="20" t="s">
        <v>652</v>
      </c>
      <c r="C157" s="20" t="s">
        <v>581</v>
      </c>
      <c r="D157" s="20" t="s">
        <v>582</v>
      </c>
      <c r="E157" s="20">
        <v>33173</v>
      </c>
      <c r="F157" s="24">
        <v>720000</v>
      </c>
      <c r="G157" s="20">
        <v>4</v>
      </c>
      <c r="H157" s="20">
        <v>3</v>
      </c>
      <c r="I157" s="20" t="s">
        <v>653</v>
      </c>
      <c r="J157" s="20">
        <v>2012</v>
      </c>
      <c r="K157" s="20">
        <v>4311</v>
      </c>
      <c r="L157" s="20">
        <v>1991</v>
      </c>
      <c r="M157" s="20">
        <v>1</v>
      </c>
      <c r="N157" s="24">
        <v>795.08786231884062</v>
      </c>
      <c r="O157" s="24">
        <v>122</v>
      </c>
      <c r="P157" s="20">
        <v>25.699606599999999</v>
      </c>
      <c r="Q157" s="20">
        <v>-80.3793699</v>
      </c>
    </row>
    <row r="158" spans="1:17" x14ac:dyDescent="0.2">
      <c r="A158" s="21" t="s">
        <v>26</v>
      </c>
      <c r="B158" s="21" t="s">
        <v>656</v>
      </c>
      <c r="C158" s="21" t="s">
        <v>581</v>
      </c>
      <c r="D158" s="21" t="s">
        <v>582</v>
      </c>
      <c r="E158" s="21">
        <v>33131</v>
      </c>
      <c r="F158" s="23">
        <v>1390000</v>
      </c>
      <c r="G158" s="21">
        <v>3</v>
      </c>
      <c r="H158" s="21">
        <v>3</v>
      </c>
      <c r="I158" s="21" t="s">
        <v>657</v>
      </c>
      <c r="J158" s="21">
        <v>1778</v>
      </c>
      <c r="K158" s="20">
        <v>6575</v>
      </c>
      <c r="L158" s="21">
        <v>2017</v>
      </c>
      <c r="M158" s="21">
        <v>1</v>
      </c>
      <c r="N158" s="23">
        <v>200.93457943925233</v>
      </c>
      <c r="O158" s="23">
        <v>2300</v>
      </c>
      <c r="P158" s="21">
        <v>25.764203200000001</v>
      </c>
      <c r="Q158" s="21">
        <v>-80.192180500000006</v>
      </c>
    </row>
    <row r="159" spans="1:17" x14ac:dyDescent="0.2">
      <c r="A159" s="20" t="s">
        <v>41</v>
      </c>
      <c r="B159" s="20" t="s">
        <v>660</v>
      </c>
      <c r="C159" s="20" t="s">
        <v>581</v>
      </c>
      <c r="D159" s="20" t="s">
        <v>582</v>
      </c>
      <c r="E159" s="20">
        <v>33176</v>
      </c>
      <c r="F159" s="24">
        <v>997000</v>
      </c>
      <c r="G159" s="20">
        <v>3</v>
      </c>
      <c r="H159" s="20">
        <v>2</v>
      </c>
      <c r="I159" s="20" t="s">
        <v>661</v>
      </c>
      <c r="J159" s="20">
        <v>1665</v>
      </c>
      <c r="K159" s="20">
        <v>11975</v>
      </c>
      <c r="L159" s="20">
        <v>1966</v>
      </c>
      <c r="M159" s="20">
        <v>1</v>
      </c>
      <c r="N159" s="24">
        <v>227.05265700483091</v>
      </c>
      <c r="O159" s="24"/>
      <c r="P159" s="20">
        <v>25.6793221</v>
      </c>
      <c r="Q159" s="20">
        <v>-80.364868599999994</v>
      </c>
    </row>
    <row r="160" spans="1:17" x14ac:dyDescent="0.2">
      <c r="A160" s="21" t="s">
        <v>26</v>
      </c>
      <c r="B160" s="21" t="s">
        <v>664</v>
      </c>
      <c r="C160" s="21" t="s">
        <v>581</v>
      </c>
      <c r="D160" s="21" t="s">
        <v>582</v>
      </c>
      <c r="E160" s="21">
        <v>33132</v>
      </c>
      <c r="F160" s="23">
        <v>630000</v>
      </c>
      <c r="G160" s="21">
        <v>1</v>
      </c>
      <c r="H160" s="21">
        <v>1.5</v>
      </c>
      <c r="I160" s="21" t="s">
        <v>665</v>
      </c>
      <c r="J160" s="21">
        <v>845</v>
      </c>
      <c r="K160" s="20">
        <v>6575</v>
      </c>
      <c r="L160" s="21">
        <v>2008</v>
      </c>
      <c r="M160" s="21">
        <v>1</v>
      </c>
      <c r="N160" s="23">
        <v>356.06060606060606</v>
      </c>
      <c r="O160" s="23">
        <v>771</v>
      </c>
      <c r="P160" s="21">
        <v>25.7825487</v>
      </c>
      <c r="Q160" s="21">
        <v>-80.189867599999999</v>
      </c>
    </row>
    <row r="161" spans="1:17" x14ac:dyDescent="0.2">
      <c r="A161" s="20" t="s">
        <v>26</v>
      </c>
      <c r="B161" s="20" t="s">
        <v>668</v>
      </c>
      <c r="C161" s="20" t="s">
        <v>581</v>
      </c>
      <c r="D161" s="20" t="s">
        <v>582</v>
      </c>
      <c r="E161" s="20">
        <v>33130</v>
      </c>
      <c r="F161" s="24">
        <v>1250000</v>
      </c>
      <c r="G161" s="20">
        <v>2</v>
      </c>
      <c r="H161" s="20">
        <v>2.5</v>
      </c>
      <c r="I161" s="20" t="s">
        <v>669</v>
      </c>
      <c r="J161" s="20">
        <v>1270</v>
      </c>
      <c r="K161" s="20">
        <v>6575</v>
      </c>
      <c r="L161" s="20">
        <v>2016</v>
      </c>
      <c r="M161" s="20">
        <v>1</v>
      </c>
      <c r="N161" s="24">
        <v>280.12048192771084</v>
      </c>
      <c r="O161" s="24">
        <v>1403</v>
      </c>
      <c r="P161" s="20">
        <v>25.767172899999998</v>
      </c>
      <c r="Q161" s="20">
        <v>-80.194631599999994</v>
      </c>
    </row>
    <row r="162" spans="1:17" x14ac:dyDescent="0.2">
      <c r="A162" s="21" t="s">
        <v>41</v>
      </c>
      <c r="B162" s="21" t="s">
        <v>672</v>
      </c>
      <c r="C162" s="21" t="s">
        <v>581</v>
      </c>
      <c r="D162" s="21" t="s">
        <v>582</v>
      </c>
      <c r="E162" s="21">
        <v>33137</v>
      </c>
      <c r="F162" s="23">
        <v>5900000</v>
      </c>
      <c r="G162" s="21">
        <v>5</v>
      </c>
      <c r="H162" s="21">
        <v>5.5</v>
      </c>
      <c r="I162" s="21" t="s">
        <v>673</v>
      </c>
      <c r="J162" s="21">
        <v>4917</v>
      </c>
      <c r="K162" s="21">
        <v>18922</v>
      </c>
      <c r="L162" s="21">
        <v>1926</v>
      </c>
      <c r="M162" s="21">
        <v>1</v>
      </c>
      <c r="N162" s="23">
        <v>715.15151515151513</v>
      </c>
      <c r="O162" s="23"/>
      <c r="P162" s="21">
        <v>25.827999500000001</v>
      </c>
      <c r="Q162" s="21">
        <v>-80.183305099999998</v>
      </c>
    </row>
    <row r="163" spans="1:17" x14ac:dyDescent="0.2">
      <c r="A163" s="20" t="s">
        <v>26</v>
      </c>
      <c r="B163" s="20" t="s">
        <v>676</v>
      </c>
      <c r="C163" s="20" t="s">
        <v>581</v>
      </c>
      <c r="D163" s="20" t="s">
        <v>582</v>
      </c>
      <c r="E163" s="20">
        <v>33143</v>
      </c>
      <c r="F163" s="24">
        <v>305000</v>
      </c>
      <c r="G163" s="20">
        <v>1</v>
      </c>
      <c r="H163" s="20">
        <v>1</v>
      </c>
      <c r="I163" s="20" t="s">
        <v>677</v>
      </c>
      <c r="J163" s="20">
        <v>833</v>
      </c>
      <c r="K163" s="20">
        <v>6575</v>
      </c>
      <c r="L163" s="20">
        <v>1976</v>
      </c>
      <c r="M163" s="20">
        <v>1</v>
      </c>
      <c r="N163" s="24">
        <v>375.414364640884</v>
      </c>
      <c r="O163" s="24">
        <v>534</v>
      </c>
      <c r="P163" s="20">
        <v>25.6910238</v>
      </c>
      <c r="Q163" s="20">
        <v>-80.322651199999996</v>
      </c>
    </row>
    <row r="164" spans="1:17" x14ac:dyDescent="0.2">
      <c r="A164" s="21" t="s">
        <v>41</v>
      </c>
      <c r="B164" s="21" t="s">
        <v>680</v>
      </c>
      <c r="C164" s="21" t="s">
        <v>581</v>
      </c>
      <c r="D164" s="21" t="s">
        <v>582</v>
      </c>
      <c r="E164" s="21">
        <v>33186</v>
      </c>
      <c r="F164" s="23">
        <v>635999</v>
      </c>
      <c r="G164" s="21">
        <v>3</v>
      </c>
      <c r="H164" s="21">
        <v>2</v>
      </c>
      <c r="I164" s="21" t="s">
        <v>681</v>
      </c>
      <c r="J164" s="21">
        <v>1696</v>
      </c>
      <c r="K164" s="21">
        <v>5500</v>
      </c>
      <c r="L164" s="21">
        <v>2002</v>
      </c>
      <c r="M164" s="21">
        <v>1</v>
      </c>
      <c r="N164" s="23">
        <v>536.72316384180795</v>
      </c>
      <c r="O164" s="23">
        <v>204</v>
      </c>
      <c r="P164" s="21">
        <v>25.6423536</v>
      </c>
      <c r="Q164" s="21">
        <v>-80.391851299999999</v>
      </c>
    </row>
    <row r="165" spans="1:17" x14ac:dyDescent="0.2">
      <c r="A165" s="20" t="s">
        <v>26</v>
      </c>
      <c r="B165" s="20" t="s">
        <v>684</v>
      </c>
      <c r="C165" s="20" t="s">
        <v>581</v>
      </c>
      <c r="D165" s="20" t="s">
        <v>582</v>
      </c>
      <c r="E165" s="20">
        <v>33156</v>
      </c>
      <c r="F165" s="24">
        <v>499000</v>
      </c>
      <c r="G165" s="20">
        <v>2</v>
      </c>
      <c r="H165" s="20">
        <v>2</v>
      </c>
      <c r="I165" s="20" t="s">
        <v>685</v>
      </c>
      <c r="J165" s="20">
        <v>1350</v>
      </c>
      <c r="K165" s="20">
        <v>6575</v>
      </c>
      <c r="L165" s="20">
        <v>2006</v>
      </c>
      <c r="M165" s="20">
        <v>1</v>
      </c>
      <c r="N165" s="24">
        <v>460.5263157894737</v>
      </c>
      <c r="O165" s="24">
        <v>1412</v>
      </c>
      <c r="P165" s="20">
        <v>25.6865308</v>
      </c>
      <c r="Q165" s="20">
        <v>-80.314424000000002</v>
      </c>
    </row>
    <row r="166" spans="1:17" x14ac:dyDescent="0.2">
      <c r="A166" s="21" t="s">
        <v>26</v>
      </c>
      <c r="B166" s="21" t="s">
        <v>688</v>
      </c>
      <c r="C166" s="21" t="s">
        <v>581</v>
      </c>
      <c r="D166" s="21" t="s">
        <v>582</v>
      </c>
      <c r="E166" s="21">
        <v>33130</v>
      </c>
      <c r="F166" s="23">
        <v>525000</v>
      </c>
      <c r="G166" s="21">
        <v>1</v>
      </c>
      <c r="H166" s="21">
        <v>1</v>
      </c>
      <c r="I166" s="21" t="s">
        <v>689</v>
      </c>
      <c r="J166" s="21">
        <v>674</v>
      </c>
      <c r="K166" s="20">
        <v>6575</v>
      </c>
      <c r="L166" s="21">
        <v>2015</v>
      </c>
      <c r="M166" s="21">
        <v>1</v>
      </c>
      <c r="N166" s="23">
        <v>214.28571428571428</v>
      </c>
      <c r="O166" s="23">
        <v>724</v>
      </c>
      <c r="P166" s="21">
        <v>25.7646567</v>
      </c>
      <c r="Q166" s="21">
        <v>-80.194969999999998</v>
      </c>
    </row>
    <row r="167" spans="1:17" x14ac:dyDescent="0.2">
      <c r="A167" s="20" t="s">
        <v>41</v>
      </c>
      <c r="B167" s="20" t="s">
        <v>692</v>
      </c>
      <c r="C167" s="20" t="s">
        <v>581</v>
      </c>
      <c r="D167" s="20" t="s">
        <v>582</v>
      </c>
      <c r="E167" s="20">
        <v>33125</v>
      </c>
      <c r="F167" s="24">
        <v>700000</v>
      </c>
      <c r="G167" s="20">
        <v>4</v>
      </c>
      <c r="H167" s="20">
        <v>3</v>
      </c>
      <c r="I167" s="20" t="s">
        <v>693</v>
      </c>
      <c r="J167" s="20">
        <v>1964</v>
      </c>
      <c r="K167" s="20">
        <v>5570</v>
      </c>
      <c r="L167" s="20">
        <v>1938</v>
      </c>
      <c r="M167" s="20">
        <v>1</v>
      </c>
      <c r="N167" s="24">
        <v>672.15958369470945</v>
      </c>
      <c r="O167" s="24"/>
      <c r="P167" s="20">
        <v>25.781027399999999</v>
      </c>
      <c r="Q167" s="20">
        <v>-80.220929400000003</v>
      </c>
    </row>
    <row r="168" spans="1:17" x14ac:dyDescent="0.2">
      <c r="A168" s="21" t="s">
        <v>26</v>
      </c>
      <c r="B168" s="21" t="s">
        <v>696</v>
      </c>
      <c r="C168" s="21" t="s">
        <v>581</v>
      </c>
      <c r="D168" s="21" t="s">
        <v>582</v>
      </c>
      <c r="E168" s="21">
        <v>33176</v>
      </c>
      <c r="F168" s="23">
        <v>320000</v>
      </c>
      <c r="G168" s="21">
        <v>2</v>
      </c>
      <c r="H168" s="21">
        <v>2</v>
      </c>
      <c r="I168" s="21" t="s">
        <v>697</v>
      </c>
      <c r="J168" s="21">
        <v>936</v>
      </c>
      <c r="K168" s="20">
        <v>6575</v>
      </c>
      <c r="L168" s="21">
        <v>1978</v>
      </c>
      <c r="M168" s="21">
        <v>1</v>
      </c>
      <c r="N168" s="23">
        <v>394.73684210526318</v>
      </c>
      <c r="O168" s="23">
        <v>592</v>
      </c>
      <c r="P168" s="21">
        <v>25.670690499999999</v>
      </c>
      <c r="Q168" s="21">
        <v>-80.374683000000005</v>
      </c>
    </row>
    <row r="169" spans="1:17" x14ac:dyDescent="0.2">
      <c r="A169" s="20" t="s">
        <v>26</v>
      </c>
      <c r="B169" s="20" t="s">
        <v>700</v>
      </c>
      <c r="C169" s="20" t="s">
        <v>581</v>
      </c>
      <c r="D169" s="20" t="s">
        <v>582</v>
      </c>
      <c r="E169" s="20">
        <v>33129</v>
      </c>
      <c r="F169" s="24">
        <v>595000</v>
      </c>
      <c r="G169" s="20">
        <v>2</v>
      </c>
      <c r="H169" s="20">
        <v>2</v>
      </c>
      <c r="I169" s="20" t="s">
        <v>701</v>
      </c>
      <c r="J169" s="20">
        <v>945</v>
      </c>
      <c r="K169" s="20">
        <v>6575</v>
      </c>
      <c r="L169" s="20">
        <v>1974</v>
      </c>
      <c r="M169" s="20">
        <v>1</v>
      </c>
      <c r="N169" s="24">
        <v>1504.0650406504064</v>
      </c>
      <c r="O169" s="24">
        <v>1395</v>
      </c>
      <c r="P169" s="20">
        <v>25.7567548</v>
      </c>
      <c r="Q169" s="20">
        <v>-80.191281700000005</v>
      </c>
    </row>
    <row r="170" spans="1:17" x14ac:dyDescent="0.2">
      <c r="A170" s="20" t="s">
        <v>41</v>
      </c>
      <c r="B170" s="20" t="s">
        <v>704</v>
      </c>
      <c r="C170" s="20" t="s">
        <v>581</v>
      </c>
      <c r="D170" s="20" t="s">
        <v>582</v>
      </c>
      <c r="E170" s="20">
        <v>33125</v>
      </c>
      <c r="F170" s="24">
        <v>525000</v>
      </c>
      <c r="G170" s="20">
        <v>4</v>
      </c>
      <c r="H170" s="20">
        <v>2</v>
      </c>
      <c r="I170" s="20" t="s">
        <v>705</v>
      </c>
      <c r="J170" s="20">
        <v>1453</v>
      </c>
      <c r="K170" s="20">
        <v>5000</v>
      </c>
      <c r="L170" s="20">
        <v>1947</v>
      </c>
      <c r="M170" s="20">
        <v>1</v>
      </c>
      <c r="N170" s="24">
        <v>392.43498817966901</v>
      </c>
      <c r="O170" s="24"/>
      <c r="P170" s="20">
        <v>25.780660900000001</v>
      </c>
      <c r="Q170" s="20">
        <v>-80.230601699999994</v>
      </c>
    </row>
    <row r="171" spans="1:17" x14ac:dyDescent="0.2">
      <c r="A171" s="21" t="s">
        <v>26</v>
      </c>
      <c r="B171" s="21" t="s">
        <v>708</v>
      </c>
      <c r="C171" s="21" t="s">
        <v>581</v>
      </c>
      <c r="D171" s="21" t="s">
        <v>582</v>
      </c>
      <c r="E171" s="21">
        <v>33169</v>
      </c>
      <c r="F171" s="23">
        <v>165000</v>
      </c>
      <c r="G171" s="21">
        <v>1</v>
      </c>
      <c r="H171" s="21">
        <v>1</v>
      </c>
      <c r="I171" s="21" t="s">
        <v>709</v>
      </c>
      <c r="J171" s="21">
        <v>840</v>
      </c>
      <c r="K171" s="20">
        <v>6575</v>
      </c>
      <c r="L171" s="21">
        <v>1972</v>
      </c>
      <c r="M171" s="21">
        <v>1</v>
      </c>
      <c r="N171" s="23">
        <v>279.43925233644859</v>
      </c>
      <c r="O171" s="23">
        <v>383</v>
      </c>
      <c r="P171" s="21">
        <v>25.917707799999999</v>
      </c>
      <c r="Q171" s="21">
        <v>-80.212828700000003</v>
      </c>
    </row>
    <row r="172" spans="1:17" x14ac:dyDescent="0.2">
      <c r="A172" s="20" t="s">
        <v>41</v>
      </c>
      <c r="B172" s="20" t="s">
        <v>712</v>
      </c>
      <c r="C172" s="20" t="s">
        <v>581</v>
      </c>
      <c r="D172" s="20" t="s">
        <v>582</v>
      </c>
      <c r="E172" s="20">
        <v>33125</v>
      </c>
      <c r="F172" s="24">
        <v>1015000</v>
      </c>
      <c r="G172" s="20">
        <v>3</v>
      </c>
      <c r="H172" s="20">
        <v>2.5</v>
      </c>
      <c r="I172" s="20" t="s">
        <v>693</v>
      </c>
      <c r="J172" s="20">
        <v>2149</v>
      </c>
      <c r="K172" s="20">
        <v>8356</v>
      </c>
      <c r="L172" s="20">
        <v>1941</v>
      </c>
      <c r="M172" s="20">
        <v>1</v>
      </c>
      <c r="N172" s="24">
        <v>297.79058597502399</v>
      </c>
      <c r="O172" s="24"/>
      <c r="P172" s="20">
        <v>25.782110599999999</v>
      </c>
      <c r="Q172" s="20">
        <v>-80.221121499999995</v>
      </c>
    </row>
    <row r="173" spans="1:17" x14ac:dyDescent="0.2">
      <c r="A173" s="21" t="s">
        <v>26</v>
      </c>
      <c r="B173" s="21" t="s">
        <v>715</v>
      </c>
      <c r="C173" s="21" t="s">
        <v>581</v>
      </c>
      <c r="D173" s="21" t="s">
        <v>582</v>
      </c>
      <c r="E173" s="21">
        <v>33183</v>
      </c>
      <c r="F173" s="23">
        <v>270000</v>
      </c>
      <c r="G173" s="21">
        <v>2</v>
      </c>
      <c r="H173" s="21">
        <v>2</v>
      </c>
      <c r="I173" s="21" t="s">
        <v>716</v>
      </c>
      <c r="J173" s="21">
        <v>965</v>
      </c>
      <c r="K173" s="20">
        <v>6575</v>
      </c>
      <c r="L173" s="21">
        <v>1981</v>
      </c>
      <c r="M173" s="21">
        <v>1</v>
      </c>
      <c r="N173" s="23">
        <v>418.80920162381597</v>
      </c>
      <c r="O173" s="23">
        <v>411</v>
      </c>
      <c r="P173" s="21">
        <v>25.686223999999999</v>
      </c>
      <c r="Q173" s="21">
        <v>-80.413239500000003</v>
      </c>
    </row>
    <row r="174" spans="1:17" x14ac:dyDescent="0.2">
      <c r="A174" s="20" t="s">
        <v>26</v>
      </c>
      <c r="B174" s="20" t="s">
        <v>719</v>
      </c>
      <c r="C174" s="20" t="s">
        <v>581</v>
      </c>
      <c r="D174" s="20" t="s">
        <v>582</v>
      </c>
      <c r="E174" s="20">
        <v>33130</v>
      </c>
      <c r="F174" s="24">
        <v>669000</v>
      </c>
      <c r="G174" s="20">
        <v>1</v>
      </c>
      <c r="H174" s="20">
        <v>2</v>
      </c>
      <c r="I174" s="20" t="s">
        <v>720</v>
      </c>
      <c r="J174" s="20">
        <v>866</v>
      </c>
      <c r="K174" s="20">
        <v>6575</v>
      </c>
      <c r="L174" s="20">
        <v>2018</v>
      </c>
      <c r="M174" s="20">
        <v>1</v>
      </c>
      <c r="N174" s="24">
        <v>722.73324572930358</v>
      </c>
      <c r="O174" s="24">
        <v>1534</v>
      </c>
      <c r="P174" s="20">
        <v>25.765989999999999</v>
      </c>
      <c r="Q174" s="20">
        <v>-80.193097199999997</v>
      </c>
    </row>
    <row r="175" spans="1:17" x14ac:dyDescent="0.2">
      <c r="A175" s="21" t="s">
        <v>26</v>
      </c>
      <c r="B175" s="21" t="s">
        <v>723</v>
      </c>
      <c r="C175" s="21" t="s">
        <v>581</v>
      </c>
      <c r="D175" s="21" t="s">
        <v>582</v>
      </c>
      <c r="E175" s="21">
        <v>33137</v>
      </c>
      <c r="F175" s="23">
        <v>750000</v>
      </c>
      <c r="G175" s="21">
        <v>2</v>
      </c>
      <c r="H175" s="21">
        <v>2</v>
      </c>
      <c r="I175" s="21" t="s">
        <v>724</v>
      </c>
      <c r="J175" s="21">
        <v>1181</v>
      </c>
      <c r="K175" s="20">
        <v>6575</v>
      </c>
      <c r="L175" s="21">
        <v>2008</v>
      </c>
      <c r="M175" s="21">
        <v>1</v>
      </c>
      <c r="N175" s="23">
        <v>455.39419087136929</v>
      </c>
      <c r="O175" s="23">
        <v>1173</v>
      </c>
      <c r="P175" s="21">
        <v>25.807788500000001</v>
      </c>
      <c r="Q175" s="21">
        <v>-80.192301299999997</v>
      </c>
    </row>
    <row r="176" spans="1:17" x14ac:dyDescent="0.2">
      <c r="A176" s="21" t="s">
        <v>26</v>
      </c>
      <c r="B176" s="21" t="s">
        <v>727</v>
      </c>
      <c r="C176" s="21" t="s">
        <v>581</v>
      </c>
      <c r="D176" s="21" t="s">
        <v>582</v>
      </c>
      <c r="E176" s="21">
        <v>33132</v>
      </c>
      <c r="F176" s="23">
        <v>800000</v>
      </c>
      <c r="G176" s="21">
        <v>1</v>
      </c>
      <c r="H176" s="21">
        <v>2</v>
      </c>
      <c r="I176" s="21" t="s">
        <v>728</v>
      </c>
      <c r="J176" s="21">
        <v>1018</v>
      </c>
      <c r="K176" s="20">
        <v>6575</v>
      </c>
      <c r="L176" s="21">
        <v>2019</v>
      </c>
      <c r="M176" s="21">
        <v>1</v>
      </c>
      <c r="N176" s="23">
        <v>400.81967213114751</v>
      </c>
      <c r="O176" s="23">
        <v>1592</v>
      </c>
      <c r="P176" s="21">
        <v>25.782453199999999</v>
      </c>
      <c r="Q176" s="21">
        <v>-80.191835900000001</v>
      </c>
    </row>
    <row r="177" spans="1:17" x14ac:dyDescent="0.2">
      <c r="A177" s="20" t="s">
        <v>41</v>
      </c>
      <c r="B177" s="20" t="s">
        <v>731</v>
      </c>
      <c r="C177" s="20" t="s">
        <v>581</v>
      </c>
      <c r="D177" s="20" t="s">
        <v>582</v>
      </c>
      <c r="E177" s="20">
        <v>33161</v>
      </c>
      <c r="F177" s="24">
        <v>1195000</v>
      </c>
      <c r="G177" s="20">
        <v>5</v>
      </c>
      <c r="H177" s="20">
        <v>3</v>
      </c>
      <c r="I177" s="20" t="s">
        <v>732</v>
      </c>
      <c r="J177" s="20">
        <v>1719</v>
      </c>
      <c r="K177" s="20">
        <v>8375</v>
      </c>
      <c r="L177" s="20">
        <v>1972</v>
      </c>
      <c r="M177" s="20">
        <v>1</v>
      </c>
      <c r="N177" s="24">
        <v>210.52631578947367</v>
      </c>
      <c r="O177" s="24"/>
      <c r="P177" s="20">
        <v>25.882197600000001</v>
      </c>
      <c r="Q177" s="20">
        <v>-80.190514899999997</v>
      </c>
    </row>
    <row r="178" spans="1:17" x14ac:dyDescent="0.2">
      <c r="A178" s="21" t="s">
        <v>41</v>
      </c>
      <c r="B178" s="21" t="s">
        <v>735</v>
      </c>
      <c r="C178" s="21" t="s">
        <v>581</v>
      </c>
      <c r="D178" s="21" t="s">
        <v>582</v>
      </c>
      <c r="E178" s="21">
        <v>33196</v>
      </c>
      <c r="F178" s="23">
        <v>815000</v>
      </c>
      <c r="G178" s="21">
        <v>5</v>
      </c>
      <c r="H178" s="21">
        <v>4</v>
      </c>
      <c r="I178" s="21" t="s">
        <v>736</v>
      </c>
      <c r="J178" s="21">
        <v>2078</v>
      </c>
      <c r="K178" s="21">
        <v>4820</v>
      </c>
      <c r="L178" s="21">
        <v>1995</v>
      </c>
      <c r="M178" s="21">
        <v>1</v>
      </c>
      <c r="N178" s="23">
        <v>249.60380348652933</v>
      </c>
      <c r="O178" s="23">
        <v>106</v>
      </c>
      <c r="P178" s="21">
        <v>25.681342000000001</v>
      </c>
      <c r="Q178" s="21">
        <v>-80.463908700000005</v>
      </c>
    </row>
    <row r="179" spans="1:17" x14ac:dyDescent="0.2">
      <c r="A179" s="21" t="s">
        <v>26</v>
      </c>
      <c r="B179" s="21" t="s">
        <v>739</v>
      </c>
      <c r="C179" s="21" t="s">
        <v>581</v>
      </c>
      <c r="D179" s="21" t="s">
        <v>582</v>
      </c>
      <c r="E179" s="21">
        <v>33131</v>
      </c>
      <c r="F179" s="23">
        <v>715000</v>
      </c>
      <c r="G179" s="21">
        <v>1</v>
      </c>
      <c r="H179" s="21">
        <v>1.5</v>
      </c>
      <c r="I179" s="21" t="s">
        <v>740</v>
      </c>
      <c r="J179" s="21">
        <v>879</v>
      </c>
      <c r="K179" s="20">
        <v>6575</v>
      </c>
      <c r="L179" s="21">
        <v>2016</v>
      </c>
      <c r="M179" s="21">
        <v>1</v>
      </c>
      <c r="N179" s="23">
        <v>401.15532734274711</v>
      </c>
      <c r="O179" s="23">
        <v>1495</v>
      </c>
      <c r="P179" s="21">
        <v>25.768232300000001</v>
      </c>
      <c r="Q179" s="21">
        <v>-80.192373900000007</v>
      </c>
    </row>
    <row r="180" spans="1:17" x14ac:dyDescent="0.2">
      <c r="A180" s="21" t="s">
        <v>41</v>
      </c>
      <c r="B180" s="21" t="s">
        <v>743</v>
      </c>
      <c r="C180" s="21" t="s">
        <v>581</v>
      </c>
      <c r="D180" s="21" t="s">
        <v>582</v>
      </c>
      <c r="E180" s="21">
        <v>33145</v>
      </c>
      <c r="F180" s="23">
        <v>1149000</v>
      </c>
      <c r="G180" s="21">
        <v>3</v>
      </c>
      <c r="H180" s="21">
        <v>2</v>
      </c>
      <c r="I180" s="21" t="s">
        <v>744</v>
      </c>
      <c r="J180" s="21">
        <v>1273</v>
      </c>
      <c r="K180" s="21">
        <v>6650</v>
      </c>
      <c r="L180" s="21">
        <v>1950</v>
      </c>
      <c r="M180" s="21">
        <v>1</v>
      </c>
      <c r="N180" s="23">
        <v>288.67505551443378</v>
      </c>
      <c r="O180" s="23"/>
      <c r="P180" s="21">
        <v>25.754492899999999</v>
      </c>
      <c r="Q180" s="21">
        <v>-80.232943700000007</v>
      </c>
    </row>
    <row r="181" spans="1:17" x14ac:dyDescent="0.2">
      <c r="A181" s="20" t="s">
        <v>41</v>
      </c>
      <c r="B181" s="20" t="s">
        <v>747</v>
      </c>
      <c r="C181" s="20" t="s">
        <v>581</v>
      </c>
      <c r="D181" s="20" t="s">
        <v>582</v>
      </c>
      <c r="E181" s="20">
        <v>33176</v>
      </c>
      <c r="F181" s="24">
        <v>438987</v>
      </c>
      <c r="G181" s="20">
        <v>3</v>
      </c>
      <c r="H181" s="20">
        <v>1</v>
      </c>
      <c r="I181" s="20" t="s">
        <v>748</v>
      </c>
      <c r="J181" s="20">
        <v>1393</v>
      </c>
      <c r="K181" s="20">
        <v>7500</v>
      </c>
      <c r="L181" s="20">
        <v>1950</v>
      </c>
      <c r="M181" s="20">
        <v>1</v>
      </c>
      <c r="N181" s="24">
        <v>736.9534555712271</v>
      </c>
      <c r="O181" s="24"/>
      <c r="P181" s="20">
        <v>25.630086899999998</v>
      </c>
      <c r="Q181" s="20">
        <v>-80.3686395</v>
      </c>
    </row>
    <row r="182" spans="1:17" x14ac:dyDescent="0.2">
      <c r="A182" s="21" t="s">
        <v>41</v>
      </c>
      <c r="B182" s="21" t="s">
        <v>751</v>
      </c>
      <c r="C182" s="21" t="s">
        <v>581</v>
      </c>
      <c r="D182" s="21" t="s">
        <v>582</v>
      </c>
      <c r="E182" s="21">
        <v>33172</v>
      </c>
      <c r="F182" s="23">
        <v>335000</v>
      </c>
      <c r="G182" s="21">
        <v>2</v>
      </c>
      <c r="H182" s="21">
        <v>2.5</v>
      </c>
      <c r="I182" s="21" t="s">
        <v>752</v>
      </c>
      <c r="J182" s="21">
        <v>1108</v>
      </c>
      <c r="K182" s="20">
        <v>6575</v>
      </c>
      <c r="L182" s="21">
        <v>1984</v>
      </c>
      <c r="M182" s="21">
        <v>1</v>
      </c>
      <c r="N182" s="23">
        <v>589.35361216730041</v>
      </c>
      <c r="O182" s="23">
        <v>290</v>
      </c>
      <c r="P182" s="21">
        <v>25.776979000000001</v>
      </c>
      <c r="Q182" s="21">
        <v>-80.375119999999995</v>
      </c>
    </row>
    <row r="183" spans="1:17" x14ac:dyDescent="0.2">
      <c r="A183" s="20" t="s">
        <v>41</v>
      </c>
      <c r="B183" s="20" t="s">
        <v>755</v>
      </c>
      <c r="C183" s="20" t="s">
        <v>581</v>
      </c>
      <c r="D183" s="20" t="s">
        <v>582</v>
      </c>
      <c r="E183" s="20">
        <v>33142</v>
      </c>
      <c r="F183" s="24">
        <v>610000</v>
      </c>
      <c r="G183" s="20">
        <v>4</v>
      </c>
      <c r="H183" s="20">
        <v>3</v>
      </c>
      <c r="I183" s="20" t="s">
        <v>756</v>
      </c>
      <c r="J183" s="20">
        <v>2165</v>
      </c>
      <c r="K183" s="20">
        <v>5000</v>
      </c>
      <c r="L183" s="20">
        <v>1947</v>
      </c>
      <c r="M183" s="20">
        <v>1</v>
      </c>
      <c r="N183" s="24">
        <v>829.11748173130968</v>
      </c>
      <c r="O183" s="24"/>
      <c r="P183" s="20">
        <v>25.823437599999998</v>
      </c>
      <c r="Q183" s="20">
        <v>-80.2239103</v>
      </c>
    </row>
    <row r="184" spans="1:17" x14ac:dyDescent="0.2">
      <c r="A184" s="21" t="s">
        <v>26</v>
      </c>
      <c r="B184" s="21" t="s">
        <v>759</v>
      </c>
      <c r="C184" s="21" t="s">
        <v>581</v>
      </c>
      <c r="D184" s="21" t="s">
        <v>582</v>
      </c>
      <c r="E184" s="21">
        <v>33131</v>
      </c>
      <c r="F184" s="23">
        <v>1199000</v>
      </c>
      <c r="G184" s="21">
        <v>2</v>
      </c>
      <c r="H184" s="21">
        <v>2.5</v>
      </c>
      <c r="I184" s="21" t="s">
        <v>760</v>
      </c>
      <c r="J184" s="21">
        <v>1558</v>
      </c>
      <c r="K184" s="20">
        <v>6575</v>
      </c>
      <c r="L184" s="21">
        <v>2005</v>
      </c>
      <c r="M184" s="21">
        <v>1</v>
      </c>
      <c r="N184" s="23">
        <v>953.77842993396916</v>
      </c>
      <c r="O184" s="23">
        <v>1643</v>
      </c>
      <c r="P184" s="21">
        <v>25.768991199999999</v>
      </c>
      <c r="Q184" s="21">
        <v>-80.186892400000005</v>
      </c>
    </row>
    <row r="185" spans="1:17" x14ac:dyDescent="0.2">
      <c r="A185" s="20" t="s">
        <v>26</v>
      </c>
      <c r="B185" s="20" t="s">
        <v>763</v>
      </c>
      <c r="C185" s="20" t="s">
        <v>581</v>
      </c>
      <c r="D185" s="20" t="s">
        <v>582</v>
      </c>
      <c r="E185" s="20">
        <v>33131</v>
      </c>
      <c r="F185" s="24">
        <v>1199000</v>
      </c>
      <c r="G185" s="20">
        <v>2</v>
      </c>
      <c r="H185" s="20">
        <v>2.5</v>
      </c>
      <c r="I185" s="20" t="s">
        <v>760</v>
      </c>
      <c r="J185" s="20">
        <v>1558</v>
      </c>
      <c r="K185" s="20">
        <v>6575</v>
      </c>
      <c r="L185" s="20">
        <v>2005</v>
      </c>
      <c r="M185" s="20">
        <v>1</v>
      </c>
      <c r="N185" s="24">
        <v>1050.2838605028387</v>
      </c>
      <c r="O185" s="24">
        <v>1643</v>
      </c>
      <c r="P185" s="20">
        <v>25.768991199999999</v>
      </c>
      <c r="Q185" s="20">
        <v>-80.186892400000005</v>
      </c>
    </row>
    <row r="186" spans="1:17" x14ac:dyDescent="0.2">
      <c r="A186" s="21" t="s">
        <v>26</v>
      </c>
      <c r="B186" s="21" t="s">
        <v>766</v>
      </c>
      <c r="C186" s="21" t="s">
        <v>581</v>
      </c>
      <c r="D186" s="21" t="s">
        <v>582</v>
      </c>
      <c r="E186" s="21">
        <v>33132</v>
      </c>
      <c r="F186" s="23">
        <v>330000</v>
      </c>
      <c r="G186" s="21">
        <v>1</v>
      </c>
      <c r="H186" s="21">
        <v>1</v>
      </c>
      <c r="I186" s="21" t="s">
        <v>767</v>
      </c>
      <c r="J186" s="21">
        <v>665</v>
      </c>
      <c r="K186" s="20">
        <v>6575</v>
      </c>
      <c r="L186" s="21">
        <v>2007</v>
      </c>
      <c r="M186" s="21">
        <v>1</v>
      </c>
      <c r="N186" s="23">
        <v>824.6073298429319</v>
      </c>
      <c r="O186" s="23">
        <v>554</v>
      </c>
      <c r="P186" s="21">
        <v>25.775953699999999</v>
      </c>
      <c r="Q186" s="21">
        <v>-80.190192699999997</v>
      </c>
    </row>
    <row r="187" spans="1:17" x14ac:dyDescent="0.2">
      <c r="A187" s="20" t="s">
        <v>26</v>
      </c>
      <c r="B187" s="20" t="s">
        <v>770</v>
      </c>
      <c r="C187" s="20" t="s">
        <v>581</v>
      </c>
      <c r="D187" s="20" t="s">
        <v>582</v>
      </c>
      <c r="E187" s="20">
        <v>33176</v>
      </c>
      <c r="F187" s="24">
        <v>289000</v>
      </c>
      <c r="G187" s="20">
        <v>1</v>
      </c>
      <c r="H187" s="20">
        <v>1</v>
      </c>
      <c r="I187" s="20" t="s">
        <v>771</v>
      </c>
      <c r="J187" s="20">
        <v>850</v>
      </c>
      <c r="K187" s="20">
        <v>6575</v>
      </c>
      <c r="L187" s="20">
        <v>1973</v>
      </c>
      <c r="M187" s="20">
        <v>1</v>
      </c>
      <c r="N187" s="24">
        <v>745.29042386185245</v>
      </c>
      <c r="O187" s="24">
        <v>382</v>
      </c>
      <c r="P187" s="20">
        <v>25.6714834</v>
      </c>
      <c r="Q187" s="20">
        <v>-80.371636699999996</v>
      </c>
    </row>
    <row r="188" spans="1:17" x14ac:dyDescent="0.2">
      <c r="A188" s="21" t="s">
        <v>41</v>
      </c>
      <c r="B188" s="21" t="s">
        <v>774</v>
      </c>
      <c r="C188" s="21" t="s">
        <v>581</v>
      </c>
      <c r="D188" s="21" t="s">
        <v>582</v>
      </c>
      <c r="E188" s="21">
        <v>33179</v>
      </c>
      <c r="F188" s="23">
        <v>1275000</v>
      </c>
      <c r="G188" s="21">
        <v>4</v>
      </c>
      <c r="H188" s="21">
        <v>3</v>
      </c>
      <c r="I188" s="21" t="s">
        <v>775</v>
      </c>
      <c r="J188" s="21">
        <v>2502</v>
      </c>
      <c r="K188" s="21">
        <v>8914</v>
      </c>
      <c r="L188" s="21">
        <v>1981</v>
      </c>
      <c r="M188" s="21">
        <v>1</v>
      </c>
      <c r="N188" s="23">
        <v>939.24758515505846</v>
      </c>
      <c r="O188" s="23"/>
      <c r="P188" s="21">
        <v>25.973165900000001</v>
      </c>
      <c r="Q188" s="21">
        <v>-80.164585700000003</v>
      </c>
    </row>
    <row r="189" spans="1:17" x14ac:dyDescent="0.2">
      <c r="A189" s="20" t="s">
        <v>41</v>
      </c>
      <c r="B189" s="20" t="s">
        <v>778</v>
      </c>
      <c r="C189" s="20" t="s">
        <v>581</v>
      </c>
      <c r="D189" s="20" t="s">
        <v>582</v>
      </c>
      <c r="E189" s="20">
        <v>33184</v>
      </c>
      <c r="F189" s="24">
        <v>875000</v>
      </c>
      <c r="G189" s="20">
        <v>5</v>
      </c>
      <c r="H189" s="20">
        <v>3.5</v>
      </c>
      <c r="I189" s="20" t="s">
        <v>779</v>
      </c>
      <c r="J189" s="20">
        <v>2730</v>
      </c>
      <c r="K189" s="20">
        <v>5500</v>
      </c>
      <c r="L189" s="20">
        <v>1998</v>
      </c>
      <c r="M189" s="20">
        <v>1</v>
      </c>
      <c r="N189" s="24">
        <v>598.11023622047242</v>
      </c>
      <c r="O189" s="24"/>
      <c r="P189" s="20">
        <v>25.758065599999998</v>
      </c>
      <c r="Q189" s="20">
        <v>-80.428327199999998</v>
      </c>
    </row>
    <row r="190" spans="1:17" x14ac:dyDescent="0.2">
      <c r="A190" s="21" t="s">
        <v>41</v>
      </c>
      <c r="B190" s="21" t="s">
        <v>782</v>
      </c>
      <c r="C190" s="21" t="s">
        <v>783</v>
      </c>
      <c r="D190" s="21" t="s">
        <v>582</v>
      </c>
      <c r="E190" s="21">
        <v>33156</v>
      </c>
      <c r="F190" s="23">
        <v>3995000</v>
      </c>
      <c r="G190" s="21">
        <v>5</v>
      </c>
      <c r="H190" s="21">
        <v>6</v>
      </c>
      <c r="I190" s="21" t="s">
        <v>784</v>
      </c>
      <c r="J190" s="21">
        <v>4421</v>
      </c>
      <c r="K190" s="21">
        <v>26528</v>
      </c>
      <c r="L190" s="21">
        <v>2018</v>
      </c>
      <c r="M190" s="21">
        <v>1</v>
      </c>
      <c r="N190" s="23">
        <v>840.24024024024027</v>
      </c>
      <c r="O190" s="23"/>
      <c r="P190" s="21">
        <v>25.665382300000001</v>
      </c>
      <c r="Q190" s="21">
        <v>-80.322345499999997</v>
      </c>
    </row>
    <row r="191" spans="1:17" x14ac:dyDescent="0.2">
      <c r="A191" s="20" t="s">
        <v>26</v>
      </c>
      <c r="B191" s="20" t="s">
        <v>787</v>
      </c>
      <c r="C191" s="20" t="s">
        <v>581</v>
      </c>
      <c r="D191" s="20" t="s">
        <v>582</v>
      </c>
      <c r="E191" s="20">
        <v>33135</v>
      </c>
      <c r="F191" s="24">
        <v>259999</v>
      </c>
      <c r="G191" s="20">
        <v>2</v>
      </c>
      <c r="H191" s="20">
        <v>1</v>
      </c>
      <c r="I191" s="20" t="s">
        <v>788</v>
      </c>
      <c r="J191" s="20">
        <v>612</v>
      </c>
      <c r="K191" s="20">
        <v>6575</v>
      </c>
      <c r="L191" s="20">
        <v>1970</v>
      </c>
      <c r="M191" s="20">
        <v>1</v>
      </c>
      <c r="N191" s="24">
        <v>733.10300151155263</v>
      </c>
      <c r="O191" s="24">
        <v>230</v>
      </c>
      <c r="P191" s="20">
        <v>25.768863799999998</v>
      </c>
      <c r="Q191" s="20">
        <v>-80.227755400000007</v>
      </c>
    </row>
    <row r="192" spans="1:17" x14ac:dyDescent="0.2">
      <c r="A192" s="21" t="s">
        <v>41</v>
      </c>
      <c r="B192" s="21" t="s">
        <v>791</v>
      </c>
      <c r="C192" s="21" t="s">
        <v>581</v>
      </c>
      <c r="D192" s="21" t="s">
        <v>582</v>
      </c>
      <c r="E192" s="21">
        <v>33175</v>
      </c>
      <c r="F192" s="23">
        <v>999000</v>
      </c>
      <c r="G192" s="21">
        <v>5</v>
      </c>
      <c r="H192" s="21">
        <v>4</v>
      </c>
      <c r="I192" s="21" t="s">
        <v>792</v>
      </c>
      <c r="J192" s="21">
        <v>2842</v>
      </c>
      <c r="K192" s="20">
        <v>6575</v>
      </c>
      <c r="L192" s="21">
        <v>2023</v>
      </c>
      <c r="M192" s="21">
        <v>1</v>
      </c>
      <c r="N192" s="23">
        <v>648.07256235827663</v>
      </c>
      <c r="O192" s="23"/>
      <c r="P192" s="21">
        <v>25.745815</v>
      </c>
      <c r="Q192" s="21">
        <v>-80.431477000000001</v>
      </c>
    </row>
    <row r="193" spans="1:17" x14ac:dyDescent="0.2">
      <c r="A193" s="20" t="s">
        <v>26</v>
      </c>
      <c r="B193" s="20" t="s">
        <v>795</v>
      </c>
      <c r="C193" s="20" t="s">
        <v>581</v>
      </c>
      <c r="D193" s="20" t="s">
        <v>582</v>
      </c>
      <c r="E193" s="20">
        <v>33126</v>
      </c>
      <c r="F193" s="24">
        <v>349000</v>
      </c>
      <c r="G193" s="20">
        <v>1</v>
      </c>
      <c r="H193" s="20">
        <v>1</v>
      </c>
      <c r="I193" s="20" t="s">
        <v>796</v>
      </c>
      <c r="J193" s="20">
        <v>744</v>
      </c>
      <c r="K193" s="20">
        <v>6575</v>
      </c>
      <c r="L193" s="20">
        <v>2006</v>
      </c>
      <c r="M193" s="20">
        <v>1</v>
      </c>
      <c r="N193" s="24">
        <v>886.79245283018872</v>
      </c>
      <c r="O193" s="24">
        <v>319</v>
      </c>
      <c r="P193" s="20">
        <v>25.7731408</v>
      </c>
      <c r="Q193" s="20">
        <v>-80.264626500000006</v>
      </c>
    </row>
    <row r="194" spans="1:17" x14ac:dyDescent="0.2">
      <c r="A194" s="20" t="s">
        <v>26</v>
      </c>
      <c r="B194" s="20" t="s">
        <v>799</v>
      </c>
      <c r="C194" s="20" t="s">
        <v>581</v>
      </c>
      <c r="D194" s="20" t="s">
        <v>582</v>
      </c>
      <c r="E194" s="20">
        <v>33183</v>
      </c>
      <c r="F194" s="24">
        <v>435000</v>
      </c>
      <c r="G194" s="20">
        <v>2</v>
      </c>
      <c r="H194" s="20">
        <v>2.5</v>
      </c>
      <c r="I194" s="20" t="s">
        <v>800</v>
      </c>
      <c r="J194" s="20">
        <v>1510</v>
      </c>
      <c r="K194" s="20">
        <v>6575</v>
      </c>
      <c r="L194" s="20">
        <v>1973</v>
      </c>
      <c r="M194" s="20">
        <v>1</v>
      </c>
      <c r="N194" s="24">
        <v>830.75826004278588</v>
      </c>
      <c r="O194" s="24">
        <v>430</v>
      </c>
      <c r="P194" s="20">
        <v>25.688755199999999</v>
      </c>
      <c r="Q194" s="20">
        <v>-80.420328900000001</v>
      </c>
    </row>
    <row r="195" spans="1:17" x14ac:dyDescent="0.2">
      <c r="A195" s="21" t="s">
        <v>26</v>
      </c>
      <c r="B195" s="21" t="s">
        <v>803</v>
      </c>
      <c r="C195" s="21" t="s">
        <v>581</v>
      </c>
      <c r="D195" s="21" t="s">
        <v>582</v>
      </c>
      <c r="E195" s="21">
        <v>33130</v>
      </c>
      <c r="F195" s="23">
        <v>1150000</v>
      </c>
      <c r="G195" s="21">
        <v>2</v>
      </c>
      <c r="H195" s="21">
        <v>2.5</v>
      </c>
      <c r="I195" s="21" t="s">
        <v>669</v>
      </c>
      <c r="J195" s="21">
        <v>1270</v>
      </c>
      <c r="K195" s="20">
        <v>6575</v>
      </c>
      <c r="L195" s="21">
        <v>2016</v>
      </c>
      <c r="M195" s="21">
        <v>1</v>
      </c>
      <c r="N195" s="23">
        <v>942.80660377358492</v>
      </c>
      <c r="O195" s="23">
        <v>1272</v>
      </c>
      <c r="P195" s="21">
        <v>25.767172899999998</v>
      </c>
      <c r="Q195" s="21">
        <v>-80.194631599999994</v>
      </c>
    </row>
    <row r="196" spans="1:17" x14ac:dyDescent="0.2">
      <c r="A196" s="20" t="s">
        <v>41</v>
      </c>
      <c r="B196" s="20" t="s">
        <v>806</v>
      </c>
      <c r="C196" s="20" t="s">
        <v>581</v>
      </c>
      <c r="D196" s="20" t="s">
        <v>582</v>
      </c>
      <c r="E196" s="20">
        <v>33177</v>
      </c>
      <c r="F196" s="24">
        <v>600000</v>
      </c>
      <c r="G196" s="20">
        <v>3</v>
      </c>
      <c r="H196" s="20">
        <v>2</v>
      </c>
      <c r="I196" s="20" t="s">
        <v>807</v>
      </c>
      <c r="J196" s="20">
        <v>1406</v>
      </c>
      <c r="K196" s="20">
        <v>3912</v>
      </c>
      <c r="L196" s="20">
        <v>1996</v>
      </c>
      <c r="M196" s="20">
        <v>1</v>
      </c>
      <c r="N196" s="24">
        <v>1092.8433268858801</v>
      </c>
      <c r="O196" s="24">
        <v>34</v>
      </c>
      <c r="P196" s="20">
        <v>25.6061446</v>
      </c>
      <c r="Q196" s="20">
        <v>-80.422805299999993</v>
      </c>
    </row>
    <row r="197" spans="1:17" x14ac:dyDescent="0.2">
      <c r="A197" s="21" t="s">
        <v>26</v>
      </c>
      <c r="B197" s="21" t="s">
        <v>810</v>
      </c>
      <c r="C197" s="21" t="s">
        <v>581</v>
      </c>
      <c r="D197" s="21" t="s">
        <v>582</v>
      </c>
      <c r="E197" s="21">
        <v>33165</v>
      </c>
      <c r="F197" s="23">
        <v>215000</v>
      </c>
      <c r="G197" s="21">
        <v>1</v>
      </c>
      <c r="H197" s="21">
        <v>1</v>
      </c>
      <c r="I197" s="21" t="s">
        <v>811</v>
      </c>
      <c r="J197" s="21">
        <v>558</v>
      </c>
      <c r="K197" s="20">
        <v>6575</v>
      </c>
      <c r="L197" s="21">
        <v>1969</v>
      </c>
      <c r="M197" s="21">
        <v>1</v>
      </c>
      <c r="N197" s="23">
        <v>1125.7225433526012</v>
      </c>
      <c r="O197" s="23">
        <v>468</v>
      </c>
      <c r="P197" s="21">
        <v>25.733022299999998</v>
      </c>
      <c r="Q197" s="21">
        <v>-80.3752171</v>
      </c>
    </row>
    <row r="198" spans="1:17" x14ac:dyDescent="0.2">
      <c r="A198" s="20" t="s">
        <v>41</v>
      </c>
      <c r="B198" s="20" t="s">
        <v>814</v>
      </c>
      <c r="C198" s="20" t="s">
        <v>581</v>
      </c>
      <c r="D198" s="20" t="s">
        <v>582</v>
      </c>
      <c r="E198" s="20">
        <v>33186</v>
      </c>
      <c r="F198" s="24">
        <v>565900</v>
      </c>
      <c r="G198" s="20">
        <v>3</v>
      </c>
      <c r="H198" s="20">
        <v>2</v>
      </c>
      <c r="I198" s="20" t="s">
        <v>815</v>
      </c>
      <c r="J198" s="20">
        <v>1820</v>
      </c>
      <c r="K198" s="20">
        <v>7500</v>
      </c>
      <c r="L198" s="20">
        <v>1984</v>
      </c>
      <c r="M198" s="20">
        <v>1</v>
      </c>
      <c r="N198" s="24">
        <v>1040.8163265306123</v>
      </c>
      <c r="O198" s="24"/>
      <c r="P198" s="20">
        <v>25.665774200000001</v>
      </c>
      <c r="Q198" s="20">
        <v>-80.426120400000002</v>
      </c>
    </row>
    <row r="199" spans="1:17" x14ac:dyDescent="0.2">
      <c r="A199" s="21" t="s">
        <v>26</v>
      </c>
      <c r="B199" s="21" t="s">
        <v>818</v>
      </c>
      <c r="C199" s="21" t="s">
        <v>581</v>
      </c>
      <c r="D199" s="21" t="s">
        <v>582</v>
      </c>
      <c r="E199" s="21">
        <v>33132</v>
      </c>
      <c r="F199" s="23">
        <v>420000</v>
      </c>
      <c r="G199" s="21">
        <v>1</v>
      </c>
      <c r="H199" s="21">
        <v>1.5</v>
      </c>
      <c r="I199" s="21" t="s">
        <v>612</v>
      </c>
      <c r="J199" s="21">
        <v>838</v>
      </c>
      <c r="K199" s="20">
        <v>6575</v>
      </c>
      <c r="L199" s="21">
        <v>2007</v>
      </c>
      <c r="M199" s="21">
        <v>1</v>
      </c>
      <c r="N199" s="23">
        <v>1082.4504836480885</v>
      </c>
      <c r="O199" s="23">
        <v>866</v>
      </c>
      <c r="P199" s="21">
        <v>25.795042500000001</v>
      </c>
      <c r="Q199" s="21">
        <v>-80.187128799999996</v>
      </c>
    </row>
    <row r="200" spans="1:17" x14ac:dyDescent="0.2">
      <c r="A200" s="20" t="s">
        <v>41</v>
      </c>
      <c r="B200" s="20" t="s">
        <v>821</v>
      </c>
      <c r="C200" s="20" t="s">
        <v>581</v>
      </c>
      <c r="D200" s="20" t="s">
        <v>582</v>
      </c>
      <c r="E200" s="20">
        <v>33130</v>
      </c>
      <c r="F200" s="24">
        <v>699000</v>
      </c>
      <c r="G200" s="20">
        <v>2</v>
      </c>
      <c r="H200" s="20">
        <v>1</v>
      </c>
      <c r="I200" s="20" t="s">
        <v>822</v>
      </c>
      <c r="J200" s="20">
        <v>1201</v>
      </c>
      <c r="K200" s="20">
        <v>5000</v>
      </c>
      <c r="L200" s="20">
        <v>1937</v>
      </c>
      <c r="M200" s="20">
        <v>1</v>
      </c>
      <c r="N200" s="24">
        <v>733.13782991202345</v>
      </c>
      <c r="O200" s="24"/>
      <c r="P200" s="20">
        <v>25.767256700000001</v>
      </c>
      <c r="Q200" s="20">
        <v>-80.211489</v>
      </c>
    </row>
    <row r="201" spans="1:17" x14ac:dyDescent="0.2">
      <c r="A201" s="21" t="s">
        <v>26</v>
      </c>
      <c r="B201" s="21" t="s">
        <v>825</v>
      </c>
      <c r="C201" s="21" t="s">
        <v>581</v>
      </c>
      <c r="D201" s="21" t="s">
        <v>582</v>
      </c>
      <c r="E201" s="21">
        <v>33169</v>
      </c>
      <c r="F201" s="23">
        <v>140000</v>
      </c>
      <c r="G201" s="21">
        <v>1</v>
      </c>
      <c r="H201" s="21">
        <v>1</v>
      </c>
      <c r="I201" s="21" t="s">
        <v>826</v>
      </c>
      <c r="J201" s="21">
        <v>826</v>
      </c>
      <c r="K201" s="20">
        <v>6575</v>
      </c>
      <c r="L201" s="21">
        <v>1972</v>
      </c>
      <c r="M201" s="21">
        <v>1</v>
      </c>
      <c r="N201" s="23">
        <v>1044.2260442260442</v>
      </c>
      <c r="O201" s="23">
        <v>637</v>
      </c>
      <c r="P201" s="21">
        <v>25.922950700000001</v>
      </c>
      <c r="Q201" s="21">
        <v>-80.207646299999993</v>
      </c>
    </row>
    <row r="202" spans="1:17" x14ac:dyDescent="0.2">
      <c r="A202" s="20" t="s">
        <v>26</v>
      </c>
      <c r="B202" s="20" t="s">
        <v>829</v>
      </c>
      <c r="C202" s="20" t="s">
        <v>581</v>
      </c>
      <c r="D202" s="20" t="s">
        <v>582</v>
      </c>
      <c r="E202" s="20">
        <v>33169</v>
      </c>
      <c r="F202" s="24">
        <v>160000</v>
      </c>
      <c r="G202" s="20">
        <v>2</v>
      </c>
      <c r="H202" s="20">
        <v>2</v>
      </c>
      <c r="I202" s="20" t="s">
        <v>826</v>
      </c>
      <c r="J202" s="20">
        <v>1175</v>
      </c>
      <c r="K202" s="20">
        <v>6575</v>
      </c>
      <c r="L202" s="20">
        <v>1972</v>
      </c>
      <c r="M202" s="20">
        <v>1</v>
      </c>
      <c r="N202" s="24">
        <v>941.46341463414637</v>
      </c>
      <c r="O202" s="24">
        <v>932</v>
      </c>
      <c r="P202" s="20">
        <v>25.9233312</v>
      </c>
      <c r="Q202" s="20">
        <v>-80.207226700000007</v>
      </c>
    </row>
    <row r="203" spans="1:17" x14ac:dyDescent="0.2">
      <c r="A203" s="21" t="s">
        <v>26</v>
      </c>
      <c r="B203" s="21" t="s">
        <v>832</v>
      </c>
      <c r="C203" s="21" t="s">
        <v>581</v>
      </c>
      <c r="D203" s="21" t="s">
        <v>582</v>
      </c>
      <c r="E203" s="21">
        <v>33173</v>
      </c>
      <c r="F203" s="23">
        <v>450000</v>
      </c>
      <c r="G203" s="21">
        <v>3</v>
      </c>
      <c r="H203" s="21">
        <v>2</v>
      </c>
      <c r="I203" s="21" t="s">
        <v>833</v>
      </c>
      <c r="J203" s="21">
        <v>1199</v>
      </c>
      <c r="K203" s="20">
        <v>6575</v>
      </c>
      <c r="L203" s="21">
        <v>1981</v>
      </c>
      <c r="M203" s="21">
        <v>1</v>
      </c>
      <c r="N203" s="23">
        <v>1082.5812274368232</v>
      </c>
      <c r="O203" s="23">
        <v>439</v>
      </c>
      <c r="P203" s="21">
        <v>25.702149800000001</v>
      </c>
      <c r="Q203" s="21">
        <v>-80.3584551</v>
      </c>
    </row>
    <row r="204" spans="1:17" x14ac:dyDescent="0.2">
      <c r="A204" s="20" t="s">
        <v>41</v>
      </c>
      <c r="B204" s="20" t="s">
        <v>836</v>
      </c>
      <c r="C204" s="20" t="s">
        <v>581</v>
      </c>
      <c r="D204" s="20" t="s">
        <v>582</v>
      </c>
      <c r="E204" s="20">
        <v>33155</v>
      </c>
      <c r="F204" s="24">
        <v>609000</v>
      </c>
      <c r="G204" s="20">
        <v>4</v>
      </c>
      <c r="H204" s="20">
        <v>2</v>
      </c>
      <c r="I204" s="20" t="s">
        <v>837</v>
      </c>
      <c r="J204" s="20">
        <v>1206</v>
      </c>
      <c r="K204" s="20">
        <v>6500</v>
      </c>
      <c r="L204" s="20">
        <v>1952</v>
      </c>
      <c r="M204" s="20">
        <v>1</v>
      </c>
      <c r="N204" s="24">
        <v>1347.750865051903</v>
      </c>
      <c r="O204" s="24"/>
      <c r="P204" s="20">
        <v>25.741533</v>
      </c>
      <c r="Q204" s="20">
        <v>-80.317705399999994</v>
      </c>
    </row>
    <row r="205" spans="1:17" x14ac:dyDescent="0.2">
      <c r="A205" s="21" t="s">
        <v>41</v>
      </c>
      <c r="B205" s="21" t="s">
        <v>840</v>
      </c>
      <c r="C205" s="21" t="s">
        <v>581</v>
      </c>
      <c r="D205" s="21" t="s">
        <v>582</v>
      </c>
      <c r="E205" s="21">
        <v>33125</v>
      </c>
      <c r="F205" s="23">
        <v>499900</v>
      </c>
      <c r="G205" s="21">
        <v>2</v>
      </c>
      <c r="H205" s="21">
        <v>1</v>
      </c>
      <c r="I205" s="21" t="s">
        <v>841</v>
      </c>
      <c r="J205" s="21">
        <v>898</v>
      </c>
      <c r="K205" s="21">
        <v>4319</v>
      </c>
      <c r="L205" s="21">
        <v>1950</v>
      </c>
      <c r="M205" s="21">
        <v>1</v>
      </c>
      <c r="N205" s="23">
        <v>669.18208373904577</v>
      </c>
      <c r="O205" s="23"/>
      <c r="P205" s="21">
        <v>25.776423699999999</v>
      </c>
      <c r="Q205" s="21">
        <v>-80.2281622</v>
      </c>
    </row>
    <row r="206" spans="1:17" x14ac:dyDescent="0.2">
      <c r="A206" s="20" t="s">
        <v>26</v>
      </c>
      <c r="B206" s="20" t="s">
        <v>844</v>
      </c>
      <c r="C206" s="20" t="s">
        <v>581</v>
      </c>
      <c r="D206" s="20" t="s">
        <v>582</v>
      </c>
      <c r="E206" s="20">
        <v>33172</v>
      </c>
      <c r="F206" s="24">
        <v>389000</v>
      </c>
      <c r="G206" s="20">
        <v>3</v>
      </c>
      <c r="H206" s="20">
        <v>2</v>
      </c>
      <c r="I206" s="20" t="s">
        <v>845</v>
      </c>
      <c r="J206" s="20">
        <v>1172</v>
      </c>
      <c r="K206" s="20">
        <v>6575</v>
      </c>
      <c r="L206" s="20">
        <v>2003</v>
      </c>
      <c r="M206" s="20">
        <v>1</v>
      </c>
      <c r="N206" s="24">
        <v>940.63706563706569</v>
      </c>
      <c r="O206" s="24">
        <v>375</v>
      </c>
      <c r="P206" s="20">
        <v>25.772302799999999</v>
      </c>
      <c r="Q206" s="20">
        <v>-80.347473699999995</v>
      </c>
    </row>
    <row r="207" spans="1:17" x14ac:dyDescent="0.2">
      <c r="A207" s="21" t="s">
        <v>41</v>
      </c>
      <c r="B207" s="21" t="s">
        <v>848</v>
      </c>
      <c r="C207" s="21" t="s">
        <v>581</v>
      </c>
      <c r="D207" s="21" t="s">
        <v>582</v>
      </c>
      <c r="E207" s="21">
        <v>33196</v>
      </c>
      <c r="F207" s="23">
        <v>699900</v>
      </c>
      <c r="G207" s="21">
        <v>4</v>
      </c>
      <c r="H207" s="21">
        <v>2</v>
      </c>
      <c r="I207" s="21" t="s">
        <v>849</v>
      </c>
      <c r="J207" s="21">
        <v>2168</v>
      </c>
      <c r="K207" s="21">
        <v>8108</v>
      </c>
      <c r="L207" s="21">
        <v>1997</v>
      </c>
      <c r="M207" s="21">
        <v>1</v>
      </c>
      <c r="N207" s="23">
        <v>726.76534821645237</v>
      </c>
      <c r="O207" s="23"/>
      <c r="P207" s="21">
        <v>25.626372700000001</v>
      </c>
      <c r="Q207" s="21">
        <v>-80.451199200000005</v>
      </c>
    </row>
    <row r="208" spans="1:17" x14ac:dyDescent="0.2">
      <c r="A208" s="20" t="s">
        <v>41</v>
      </c>
      <c r="B208" s="20" t="s">
        <v>852</v>
      </c>
      <c r="C208" s="20" t="s">
        <v>581</v>
      </c>
      <c r="D208" s="20" t="s">
        <v>582</v>
      </c>
      <c r="E208" s="20">
        <v>33196</v>
      </c>
      <c r="F208" s="24">
        <v>645000</v>
      </c>
      <c r="G208" s="20">
        <v>3</v>
      </c>
      <c r="H208" s="20">
        <v>2.5</v>
      </c>
      <c r="I208" s="20" t="s">
        <v>853</v>
      </c>
      <c r="J208" s="20">
        <v>1712</v>
      </c>
      <c r="K208" s="20">
        <v>4244</v>
      </c>
      <c r="L208" s="20">
        <v>1986</v>
      </c>
      <c r="M208" s="20">
        <v>1</v>
      </c>
      <c r="N208" s="24">
        <v>677.40286298568503</v>
      </c>
      <c r="O208" s="24">
        <v>96</v>
      </c>
      <c r="P208" s="20">
        <v>25.678966299999999</v>
      </c>
      <c r="Q208" s="20">
        <v>-80.439908799999998</v>
      </c>
    </row>
    <row r="209" spans="1:17" x14ac:dyDescent="0.2">
      <c r="A209" s="21" t="s">
        <v>26</v>
      </c>
      <c r="B209" s="21" t="s">
        <v>856</v>
      </c>
      <c r="C209" s="21" t="s">
        <v>581</v>
      </c>
      <c r="D209" s="21" t="s">
        <v>582</v>
      </c>
      <c r="E209" s="21">
        <v>33131</v>
      </c>
      <c r="F209" s="23">
        <v>680000</v>
      </c>
      <c r="G209" s="21">
        <v>2</v>
      </c>
      <c r="H209" s="21">
        <v>2</v>
      </c>
      <c r="I209" s="21" t="s">
        <v>857</v>
      </c>
      <c r="J209" s="21">
        <v>1005</v>
      </c>
      <c r="K209" s="20">
        <v>6575</v>
      </c>
      <c r="L209" s="21">
        <v>2008</v>
      </c>
      <c r="M209" s="21">
        <v>1</v>
      </c>
      <c r="N209" s="23">
        <v>900.72202166064983</v>
      </c>
      <c r="O209" s="23">
        <v>2554</v>
      </c>
      <c r="P209" s="21">
        <v>25.7714365</v>
      </c>
      <c r="Q209" s="21">
        <v>-80.187770400000005</v>
      </c>
    </row>
    <row r="210" spans="1:17" x14ac:dyDescent="0.2">
      <c r="A210" s="20" t="s">
        <v>26</v>
      </c>
      <c r="B210" s="20" t="s">
        <v>860</v>
      </c>
      <c r="C210" s="20" t="s">
        <v>581</v>
      </c>
      <c r="D210" s="20" t="s">
        <v>582</v>
      </c>
      <c r="E210" s="20">
        <v>33131</v>
      </c>
      <c r="F210" s="24">
        <v>579999</v>
      </c>
      <c r="G210" s="20">
        <v>1</v>
      </c>
      <c r="H210" s="20">
        <v>1.5</v>
      </c>
      <c r="I210" s="20" t="s">
        <v>861</v>
      </c>
      <c r="J210" s="20">
        <v>952</v>
      </c>
      <c r="K210" s="20">
        <v>6575</v>
      </c>
      <c r="L210" s="20">
        <v>2006</v>
      </c>
      <c r="M210" s="20">
        <v>1</v>
      </c>
      <c r="N210" s="24">
        <v>844.96124031007753</v>
      </c>
      <c r="O210" s="24">
        <v>796</v>
      </c>
      <c r="P210" s="20">
        <v>25.769061600000001</v>
      </c>
      <c r="Q210" s="20">
        <v>-80.191815300000002</v>
      </c>
    </row>
    <row r="211" spans="1:17" x14ac:dyDescent="0.2">
      <c r="A211" s="20" t="s">
        <v>41</v>
      </c>
      <c r="B211" s="20" t="s">
        <v>864</v>
      </c>
      <c r="C211" s="20" t="s">
        <v>581</v>
      </c>
      <c r="D211" s="20" t="s">
        <v>582</v>
      </c>
      <c r="E211" s="20">
        <v>33176</v>
      </c>
      <c r="F211" s="24">
        <v>550000</v>
      </c>
      <c r="G211" s="20">
        <v>3</v>
      </c>
      <c r="H211" s="20">
        <v>1</v>
      </c>
      <c r="I211" s="20" t="s">
        <v>865</v>
      </c>
      <c r="J211" s="20">
        <v>1058</v>
      </c>
      <c r="K211" s="20">
        <v>7500</v>
      </c>
      <c r="L211" s="20">
        <v>1972</v>
      </c>
      <c r="M211" s="20">
        <v>1</v>
      </c>
      <c r="N211" s="24">
        <v>998.73136695210906</v>
      </c>
      <c r="O211" s="24"/>
      <c r="P211" s="20">
        <v>25.634884899999999</v>
      </c>
      <c r="Q211" s="20">
        <v>-80.366843700000004</v>
      </c>
    </row>
    <row r="212" spans="1:17" x14ac:dyDescent="0.2">
      <c r="A212" s="21" t="s">
        <v>41</v>
      </c>
      <c r="B212" s="21" t="s">
        <v>868</v>
      </c>
      <c r="C212" s="21" t="s">
        <v>581</v>
      </c>
      <c r="D212" s="21" t="s">
        <v>582</v>
      </c>
      <c r="E212" s="21">
        <v>33186</v>
      </c>
      <c r="F212" s="23">
        <v>725000</v>
      </c>
      <c r="G212" s="21">
        <v>4</v>
      </c>
      <c r="H212" s="21">
        <v>2</v>
      </c>
      <c r="I212" s="21" t="s">
        <v>869</v>
      </c>
      <c r="J212" s="21">
        <v>1680</v>
      </c>
      <c r="K212" s="21">
        <v>8500</v>
      </c>
      <c r="L212" s="21">
        <v>1977</v>
      </c>
      <c r="M212" s="21">
        <v>1</v>
      </c>
      <c r="N212" s="23">
        <v>959.52257394914375</v>
      </c>
      <c r="O212" s="23"/>
      <c r="P212" s="21">
        <v>25.675075499999998</v>
      </c>
      <c r="Q212" s="21">
        <v>-80.413957199999999</v>
      </c>
    </row>
    <row r="213" spans="1:17" x14ac:dyDescent="0.2">
      <c r="A213" s="20" t="s">
        <v>41</v>
      </c>
      <c r="B213" s="20" t="s">
        <v>872</v>
      </c>
      <c r="C213" s="20" t="s">
        <v>581</v>
      </c>
      <c r="D213" s="20" t="s">
        <v>582</v>
      </c>
      <c r="E213" s="20">
        <v>33161</v>
      </c>
      <c r="F213" s="24">
        <v>877777</v>
      </c>
      <c r="G213" s="20">
        <v>3</v>
      </c>
      <c r="H213" s="20">
        <v>3</v>
      </c>
      <c r="I213" s="20" t="s">
        <v>873</v>
      </c>
      <c r="J213" s="20">
        <v>1104</v>
      </c>
      <c r="K213" s="20">
        <v>10147</v>
      </c>
      <c r="L213" s="20">
        <v>1952</v>
      </c>
      <c r="M213" s="20">
        <v>1</v>
      </c>
      <c r="N213" s="24">
        <v>770.92511013215858</v>
      </c>
      <c r="O213" s="24"/>
      <c r="P213" s="20">
        <v>25.8765161</v>
      </c>
      <c r="Q213" s="20">
        <v>-80.187702700000003</v>
      </c>
    </row>
    <row r="214" spans="1:17" x14ac:dyDescent="0.2">
      <c r="A214" s="21" t="s">
        <v>26</v>
      </c>
      <c r="B214" s="21" t="s">
        <v>876</v>
      </c>
      <c r="C214" s="21" t="s">
        <v>581</v>
      </c>
      <c r="D214" s="21" t="s">
        <v>582</v>
      </c>
      <c r="E214" s="21">
        <v>33179</v>
      </c>
      <c r="F214" s="23">
        <v>215000</v>
      </c>
      <c r="G214" s="21">
        <v>2</v>
      </c>
      <c r="H214" s="21">
        <v>2</v>
      </c>
      <c r="I214" s="21" t="s">
        <v>877</v>
      </c>
      <c r="J214" s="21">
        <v>1070</v>
      </c>
      <c r="K214" s="20">
        <v>6575</v>
      </c>
      <c r="L214" s="21">
        <v>1987</v>
      </c>
      <c r="M214" s="21">
        <v>1</v>
      </c>
      <c r="N214" s="23">
        <v>796.23287671232879</v>
      </c>
      <c r="O214" s="23">
        <v>399</v>
      </c>
      <c r="P214" s="21">
        <v>25.959591</v>
      </c>
      <c r="Q214" s="21">
        <v>-80.182626999999997</v>
      </c>
    </row>
    <row r="215" spans="1:17" x14ac:dyDescent="0.2">
      <c r="A215" s="20" t="s">
        <v>26</v>
      </c>
      <c r="B215" s="20" t="s">
        <v>880</v>
      </c>
      <c r="C215" s="20" t="s">
        <v>581</v>
      </c>
      <c r="D215" s="20" t="s">
        <v>582</v>
      </c>
      <c r="E215" s="20">
        <v>33179</v>
      </c>
      <c r="F215" s="24">
        <v>469999</v>
      </c>
      <c r="G215" s="20">
        <v>2</v>
      </c>
      <c r="H215" s="20">
        <v>2.5</v>
      </c>
      <c r="I215" s="20" t="s">
        <v>881</v>
      </c>
      <c r="J215" s="20">
        <v>2070</v>
      </c>
      <c r="K215" s="20">
        <v>6575</v>
      </c>
      <c r="L215" s="20">
        <v>1980</v>
      </c>
      <c r="M215" s="20">
        <v>1</v>
      </c>
      <c r="N215" s="24">
        <v>904.71653168175317</v>
      </c>
      <c r="O215" s="24">
        <v>258</v>
      </c>
      <c r="P215" s="20">
        <v>25.965261999999999</v>
      </c>
      <c r="Q215" s="20">
        <v>-80.188243299999996</v>
      </c>
    </row>
    <row r="216" spans="1:17" x14ac:dyDescent="0.2">
      <c r="A216" s="20" t="s">
        <v>26</v>
      </c>
      <c r="B216" s="20" t="s">
        <v>884</v>
      </c>
      <c r="C216" s="20" t="s">
        <v>581</v>
      </c>
      <c r="D216" s="20" t="s">
        <v>582</v>
      </c>
      <c r="E216" s="20">
        <v>33179</v>
      </c>
      <c r="F216" s="24">
        <v>235000</v>
      </c>
      <c r="G216" s="20">
        <v>1</v>
      </c>
      <c r="H216" s="20">
        <v>1</v>
      </c>
      <c r="I216" s="20" t="s">
        <v>885</v>
      </c>
      <c r="J216" s="20">
        <v>660</v>
      </c>
      <c r="K216" s="20">
        <v>6575</v>
      </c>
      <c r="L216" s="20">
        <v>1965</v>
      </c>
      <c r="M216" s="20">
        <v>1</v>
      </c>
      <c r="N216" s="24">
        <v>721.15384615384619</v>
      </c>
      <c r="O216" s="24">
        <v>330</v>
      </c>
      <c r="P216" s="20">
        <v>25.947475699999998</v>
      </c>
      <c r="Q216" s="20">
        <v>-80.165465499999996</v>
      </c>
    </row>
    <row r="217" spans="1:17" x14ac:dyDescent="0.2">
      <c r="A217" s="21" t="s">
        <v>41</v>
      </c>
      <c r="B217" s="21" t="s">
        <v>888</v>
      </c>
      <c r="C217" s="21" t="s">
        <v>581</v>
      </c>
      <c r="D217" s="21" t="s">
        <v>582</v>
      </c>
      <c r="E217" s="21">
        <v>33165</v>
      </c>
      <c r="F217" s="23">
        <v>465000</v>
      </c>
      <c r="G217" s="21">
        <v>3</v>
      </c>
      <c r="H217" s="21">
        <v>2</v>
      </c>
      <c r="I217" s="21" t="s">
        <v>889</v>
      </c>
      <c r="J217" s="21">
        <v>1660</v>
      </c>
      <c r="K217" s="21">
        <v>4000</v>
      </c>
      <c r="L217" s="21">
        <v>1976</v>
      </c>
      <c r="M217" s="21">
        <v>1</v>
      </c>
      <c r="N217" s="23">
        <v>1000</v>
      </c>
      <c r="O217" s="23"/>
      <c r="P217" s="21">
        <v>25.744925500000001</v>
      </c>
      <c r="Q217" s="21">
        <v>-80.365355899999997</v>
      </c>
    </row>
    <row r="218" spans="1:17" x14ac:dyDescent="0.2">
      <c r="A218" s="20" t="s">
        <v>26</v>
      </c>
      <c r="B218" s="20" t="s">
        <v>892</v>
      </c>
      <c r="C218" s="20" t="s">
        <v>581</v>
      </c>
      <c r="D218" s="20" t="s">
        <v>582</v>
      </c>
      <c r="E218" s="20">
        <v>33131</v>
      </c>
      <c r="F218" s="24">
        <v>590000</v>
      </c>
      <c r="G218" s="20">
        <v>1</v>
      </c>
      <c r="H218" s="20">
        <v>1</v>
      </c>
      <c r="I218" s="20" t="s">
        <v>893</v>
      </c>
      <c r="J218" s="20">
        <v>825</v>
      </c>
      <c r="K218" s="20">
        <v>6575</v>
      </c>
      <c r="L218" s="20">
        <v>2005</v>
      </c>
      <c r="M218" s="20">
        <v>1</v>
      </c>
      <c r="N218" s="24">
        <v>1128.8561288561289</v>
      </c>
      <c r="O218" s="24">
        <v>767</v>
      </c>
      <c r="P218" s="20">
        <v>25.761769399999999</v>
      </c>
      <c r="Q218" s="20">
        <v>-80.189921400000003</v>
      </c>
    </row>
    <row r="219" spans="1:17" x14ac:dyDescent="0.2">
      <c r="A219" s="21" t="s">
        <v>41</v>
      </c>
      <c r="B219" s="21" t="s">
        <v>896</v>
      </c>
      <c r="C219" s="21" t="s">
        <v>581</v>
      </c>
      <c r="D219" s="21" t="s">
        <v>582</v>
      </c>
      <c r="E219" s="21">
        <v>33186</v>
      </c>
      <c r="F219" s="23">
        <v>679500</v>
      </c>
      <c r="G219" s="21">
        <v>3</v>
      </c>
      <c r="H219" s="21">
        <v>2</v>
      </c>
      <c r="I219" s="21" t="s">
        <v>897</v>
      </c>
      <c r="J219" s="21">
        <v>1810</v>
      </c>
      <c r="K219" s="21">
        <v>6363</v>
      </c>
      <c r="L219" s="21">
        <v>1984</v>
      </c>
      <c r="M219" s="21">
        <v>1</v>
      </c>
      <c r="N219" s="23">
        <v>1087.0195794053661</v>
      </c>
      <c r="O219" s="23">
        <v>43</v>
      </c>
      <c r="P219" s="21">
        <v>25.672766899999999</v>
      </c>
      <c r="Q219" s="21">
        <v>-80.428805499999996</v>
      </c>
    </row>
    <row r="220" spans="1:17" x14ac:dyDescent="0.2">
      <c r="A220" s="20" t="s">
        <v>26</v>
      </c>
      <c r="B220" s="20" t="s">
        <v>900</v>
      </c>
      <c r="C220" s="20" t="s">
        <v>581</v>
      </c>
      <c r="D220" s="20" t="s">
        <v>582</v>
      </c>
      <c r="E220" s="20">
        <v>33133</v>
      </c>
      <c r="F220" s="24">
        <v>380000</v>
      </c>
      <c r="G220" s="20">
        <v>2</v>
      </c>
      <c r="H220" s="20">
        <v>1</v>
      </c>
      <c r="I220" s="20" t="s">
        <v>901</v>
      </c>
      <c r="J220" s="20">
        <v>708</v>
      </c>
      <c r="K220" s="20">
        <v>6575</v>
      </c>
      <c r="L220" s="20">
        <v>1963</v>
      </c>
      <c r="M220" s="20">
        <v>1</v>
      </c>
      <c r="N220" s="24">
        <v>635.83815028901734</v>
      </c>
      <c r="O220" s="24">
        <v>360</v>
      </c>
      <c r="P220" s="20">
        <v>25.733802000000001</v>
      </c>
      <c r="Q220" s="20">
        <v>-80.237250399999994</v>
      </c>
    </row>
    <row r="221" spans="1:17" x14ac:dyDescent="0.2">
      <c r="A221" s="21" t="s">
        <v>26</v>
      </c>
      <c r="B221" s="21" t="s">
        <v>904</v>
      </c>
      <c r="C221" s="21" t="s">
        <v>581</v>
      </c>
      <c r="D221" s="21" t="s">
        <v>582</v>
      </c>
      <c r="E221" s="21">
        <v>33126</v>
      </c>
      <c r="F221" s="23">
        <v>280000</v>
      </c>
      <c r="G221" s="21">
        <v>1</v>
      </c>
      <c r="H221" s="21">
        <v>1</v>
      </c>
      <c r="I221" s="21" t="s">
        <v>905</v>
      </c>
      <c r="J221" s="21">
        <v>608</v>
      </c>
      <c r="K221" s="20">
        <v>6575</v>
      </c>
      <c r="L221" s="21">
        <v>1987</v>
      </c>
      <c r="M221" s="21">
        <v>1</v>
      </c>
      <c r="N221" s="23">
        <v>723.54360565322304</v>
      </c>
      <c r="O221" s="23">
        <v>217</v>
      </c>
      <c r="P221" s="21">
        <v>25.775999299999999</v>
      </c>
      <c r="Q221" s="21">
        <v>-80.334343500000003</v>
      </c>
    </row>
    <row r="222" spans="1:17" x14ac:dyDescent="0.2">
      <c r="A222" s="21" t="s">
        <v>26</v>
      </c>
      <c r="B222" s="21" t="s">
        <v>908</v>
      </c>
      <c r="C222" s="21" t="s">
        <v>581</v>
      </c>
      <c r="D222" s="21" t="s">
        <v>582</v>
      </c>
      <c r="E222" s="21">
        <v>33169</v>
      </c>
      <c r="F222" s="23">
        <v>180000</v>
      </c>
      <c r="G222" s="21">
        <v>1</v>
      </c>
      <c r="H222" s="21">
        <v>1</v>
      </c>
      <c r="I222" s="21" t="s">
        <v>709</v>
      </c>
      <c r="J222" s="21">
        <v>840</v>
      </c>
      <c r="K222" s="20">
        <v>6575</v>
      </c>
      <c r="L222" s="21">
        <v>1972</v>
      </c>
      <c r="M222" s="21">
        <v>1</v>
      </c>
      <c r="N222" s="23">
        <v>1113.3423180592993</v>
      </c>
      <c r="O222" s="23">
        <v>415</v>
      </c>
      <c r="P222" s="21">
        <v>25.917707799999999</v>
      </c>
      <c r="Q222" s="21">
        <v>-80.212828700000003</v>
      </c>
    </row>
    <row r="223" spans="1:17" x14ac:dyDescent="0.2">
      <c r="A223" s="20" t="s">
        <v>26</v>
      </c>
      <c r="B223" s="20" t="s">
        <v>911</v>
      </c>
      <c r="C223" s="20" t="s">
        <v>581</v>
      </c>
      <c r="D223" s="20" t="s">
        <v>582</v>
      </c>
      <c r="E223" s="20">
        <v>33131</v>
      </c>
      <c r="F223" s="24">
        <v>1550000</v>
      </c>
      <c r="G223" s="20">
        <v>3</v>
      </c>
      <c r="H223" s="20">
        <v>3.5</v>
      </c>
      <c r="I223" s="20" t="s">
        <v>912</v>
      </c>
      <c r="J223" s="20">
        <v>2306</v>
      </c>
      <c r="K223" s="20">
        <v>6575</v>
      </c>
      <c r="L223" s="20">
        <v>1998</v>
      </c>
      <c r="M223" s="20">
        <v>1</v>
      </c>
      <c r="N223" s="24">
        <v>822.40099009900985</v>
      </c>
      <c r="O223" s="24">
        <v>2008</v>
      </c>
      <c r="P223" s="20">
        <v>25.768789699999999</v>
      </c>
      <c r="Q223" s="20">
        <v>-80.183330299999994</v>
      </c>
    </row>
    <row r="224" spans="1:17" x14ac:dyDescent="0.2">
      <c r="A224" s="21" t="s">
        <v>41</v>
      </c>
      <c r="B224" s="21" t="s">
        <v>915</v>
      </c>
      <c r="C224" s="21" t="s">
        <v>581</v>
      </c>
      <c r="D224" s="21" t="s">
        <v>582</v>
      </c>
      <c r="E224" s="21">
        <v>33142</v>
      </c>
      <c r="F224" s="23">
        <v>465000</v>
      </c>
      <c r="G224" s="21">
        <v>2</v>
      </c>
      <c r="H224" s="21">
        <v>2</v>
      </c>
      <c r="I224" s="21" t="s">
        <v>916</v>
      </c>
      <c r="J224" s="21">
        <v>1178</v>
      </c>
      <c r="K224" s="21">
        <v>4240</v>
      </c>
      <c r="L224" s="21">
        <v>1930</v>
      </c>
      <c r="M224" s="21">
        <v>1</v>
      </c>
      <c r="N224" s="23">
        <v>868.57142857142856</v>
      </c>
      <c r="O224" s="23"/>
      <c r="P224" s="21">
        <v>25.8246121</v>
      </c>
      <c r="Q224" s="21">
        <v>-80.235241900000005</v>
      </c>
    </row>
    <row r="225" spans="1:17" x14ac:dyDescent="0.2">
      <c r="A225" s="20" t="s">
        <v>26</v>
      </c>
      <c r="B225" s="20" t="s">
        <v>919</v>
      </c>
      <c r="C225" s="20" t="s">
        <v>581</v>
      </c>
      <c r="D225" s="20" t="s">
        <v>582</v>
      </c>
      <c r="E225" s="20">
        <v>33132</v>
      </c>
      <c r="F225" s="24">
        <v>740000</v>
      </c>
      <c r="G225" s="20">
        <v>1</v>
      </c>
      <c r="H225" s="20">
        <v>1</v>
      </c>
      <c r="I225" s="20" t="s">
        <v>920</v>
      </c>
      <c r="J225" s="20">
        <v>492</v>
      </c>
      <c r="K225" s="20">
        <v>6575</v>
      </c>
      <c r="L225" s="20">
        <v>2022</v>
      </c>
      <c r="M225" s="20">
        <v>1</v>
      </c>
      <c r="N225" s="24">
        <v>498.82629107981222</v>
      </c>
      <c r="O225" s="24">
        <v>500</v>
      </c>
      <c r="P225" s="20">
        <v>25.7788802</v>
      </c>
      <c r="Q225" s="20">
        <v>-80.189055600000003</v>
      </c>
    </row>
    <row r="226" spans="1:17" x14ac:dyDescent="0.2">
      <c r="A226" s="21" t="s">
        <v>41</v>
      </c>
      <c r="B226" s="21" t="s">
        <v>923</v>
      </c>
      <c r="C226" s="21" t="s">
        <v>581</v>
      </c>
      <c r="D226" s="21" t="s">
        <v>582</v>
      </c>
      <c r="E226" s="21">
        <v>33177</v>
      </c>
      <c r="F226" s="23">
        <v>830000</v>
      </c>
      <c r="G226" s="21">
        <v>4</v>
      </c>
      <c r="H226" s="21">
        <v>3</v>
      </c>
      <c r="I226" s="21" t="s">
        <v>924</v>
      </c>
      <c r="J226" s="21">
        <v>2115</v>
      </c>
      <c r="K226" s="21">
        <v>15642</v>
      </c>
      <c r="L226" s="21">
        <v>2006</v>
      </c>
      <c r="M226" s="21">
        <v>1</v>
      </c>
      <c r="N226" s="23">
        <v>790.60027919962772</v>
      </c>
      <c r="O226" s="23"/>
      <c r="P226" s="21">
        <v>25.5746243</v>
      </c>
      <c r="Q226" s="21">
        <v>-80.406786299999993</v>
      </c>
    </row>
    <row r="227" spans="1:17" x14ac:dyDescent="0.2">
      <c r="A227" s="20" t="s">
        <v>26</v>
      </c>
      <c r="B227" s="20" t="s">
        <v>927</v>
      </c>
      <c r="C227" s="20" t="s">
        <v>581</v>
      </c>
      <c r="D227" s="20" t="s">
        <v>582</v>
      </c>
      <c r="E227" s="20">
        <v>33179</v>
      </c>
      <c r="F227" s="24">
        <v>299000</v>
      </c>
      <c r="G227" s="20">
        <v>3</v>
      </c>
      <c r="H227" s="20">
        <v>2</v>
      </c>
      <c r="I227" s="20" t="s">
        <v>928</v>
      </c>
      <c r="J227" s="20">
        <v>1070</v>
      </c>
      <c r="K227" s="20">
        <v>6575</v>
      </c>
      <c r="L227" s="20">
        <v>1994</v>
      </c>
      <c r="M227" s="20">
        <v>1</v>
      </c>
      <c r="N227" s="24">
        <v>912.8847157016171</v>
      </c>
      <c r="O227" s="24">
        <v>800</v>
      </c>
      <c r="P227" s="20">
        <v>25.9713718</v>
      </c>
      <c r="Q227" s="20">
        <v>-80.184188899999995</v>
      </c>
    </row>
    <row r="228" spans="1:17" x14ac:dyDescent="0.2">
      <c r="A228" s="21" t="s">
        <v>26</v>
      </c>
      <c r="B228" s="21" t="s">
        <v>931</v>
      </c>
      <c r="C228" s="21" t="s">
        <v>581</v>
      </c>
      <c r="D228" s="21" t="s">
        <v>582</v>
      </c>
      <c r="E228" s="21">
        <v>33194</v>
      </c>
      <c r="F228" s="23">
        <v>620000</v>
      </c>
      <c r="G228" s="21">
        <v>4</v>
      </c>
      <c r="H228" s="21">
        <v>2.5</v>
      </c>
      <c r="I228" s="21" t="s">
        <v>932</v>
      </c>
      <c r="J228" s="21">
        <v>2082</v>
      </c>
      <c r="K228" s="20">
        <v>6575</v>
      </c>
      <c r="L228" s="21">
        <v>2004</v>
      </c>
      <c r="M228" s="21">
        <v>1</v>
      </c>
      <c r="N228" s="23">
        <v>621.88992537313436</v>
      </c>
      <c r="O228" s="23">
        <v>150</v>
      </c>
      <c r="P228" s="21">
        <v>25.7591769</v>
      </c>
      <c r="Q228" s="21">
        <v>-80.442834899999994</v>
      </c>
    </row>
    <row r="229" spans="1:17" x14ac:dyDescent="0.2">
      <c r="A229" s="20" t="s">
        <v>41</v>
      </c>
      <c r="B229" s="20" t="s">
        <v>935</v>
      </c>
      <c r="C229" s="20" t="s">
        <v>581</v>
      </c>
      <c r="D229" s="20" t="s">
        <v>582</v>
      </c>
      <c r="E229" s="20">
        <v>33142</v>
      </c>
      <c r="F229" s="24">
        <v>619000</v>
      </c>
      <c r="G229" s="20">
        <v>3</v>
      </c>
      <c r="H229" s="20">
        <v>2</v>
      </c>
      <c r="I229" s="20" t="s">
        <v>936</v>
      </c>
      <c r="J229" s="20">
        <v>1478</v>
      </c>
      <c r="K229" s="20">
        <v>11512</v>
      </c>
      <c r="L229" s="20">
        <v>1948</v>
      </c>
      <c r="M229" s="20">
        <v>1</v>
      </c>
      <c r="N229" s="24">
        <v>883.84955752212386</v>
      </c>
      <c r="O229" s="24"/>
      <c r="P229" s="20">
        <v>25.827300699999999</v>
      </c>
      <c r="Q229" s="20">
        <v>-80.220737700000001</v>
      </c>
    </row>
    <row r="230" spans="1:17" x14ac:dyDescent="0.2">
      <c r="A230" s="21" t="s">
        <v>26</v>
      </c>
      <c r="B230" s="21" t="s">
        <v>939</v>
      </c>
      <c r="C230" s="21" t="s">
        <v>581</v>
      </c>
      <c r="D230" s="21" t="s">
        <v>582</v>
      </c>
      <c r="E230" s="21">
        <v>33137</v>
      </c>
      <c r="F230" s="23">
        <v>550000</v>
      </c>
      <c r="G230" s="21">
        <v>1</v>
      </c>
      <c r="H230" s="21">
        <v>1.5</v>
      </c>
      <c r="I230" s="21" t="s">
        <v>724</v>
      </c>
      <c r="J230" s="21">
        <v>761</v>
      </c>
      <c r="K230" s="20">
        <v>6575</v>
      </c>
      <c r="L230" s="21">
        <v>2008</v>
      </c>
      <c r="M230" s="21">
        <v>1</v>
      </c>
      <c r="N230" s="23">
        <v>978.24904839586736</v>
      </c>
      <c r="O230" s="23">
        <v>776</v>
      </c>
      <c r="P230" s="21">
        <v>25.807788500000001</v>
      </c>
      <c r="Q230" s="21">
        <v>-80.192301299999997</v>
      </c>
    </row>
    <row r="231" spans="1:17" x14ac:dyDescent="0.2">
      <c r="A231" s="20" t="s">
        <v>26</v>
      </c>
      <c r="B231" s="20" t="s">
        <v>942</v>
      </c>
      <c r="C231" s="20" t="s">
        <v>581</v>
      </c>
      <c r="D231" s="20" t="s">
        <v>582</v>
      </c>
      <c r="E231" s="20">
        <v>33137</v>
      </c>
      <c r="F231" s="24">
        <v>439000</v>
      </c>
      <c r="G231" s="20">
        <v>2</v>
      </c>
      <c r="H231" s="20">
        <v>1</v>
      </c>
      <c r="I231" s="20" t="s">
        <v>943</v>
      </c>
      <c r="J231" s="20">
        <v>964</v>
      </c>
      <c r="K231" s="20">
        <v>6575</v>
      </c>
      <c r="L231" s="20">
        <v>2004</v>
      </c>
      <c r="M231" s="20">
        <v>1</v>
      </c>
      <c r="N231" s="24">
        <v>861.45320197044339</v>
      </c>
      <c r="O231" s="24">
        <v>834</v>
      </c>
      <c r="P231" s="20">
        <v>25.795437199999999</v>
      </c>
      <c r="Q231" s="20">
        <v>-80.187580499999996</v>
      </c>
    </row>
    <row r="232" spans="1:17" x14ac:dyDescent="0.2">
      <c r="A232" s="21" t="s">
        <v>41</v>
      </c>
      <c r="B232" s="21" t="s">
        <v>946</v>
      </c>
      <c r="C232" s="21" t="s">
        <v>581</v>
      </c>
      <c r="D232" s="21" t="s">
        <v>582</v>
      </c>
      <c r="E232" s="21">
        <v>33168</v>
      </c>
      <c r="F232" s="23">
        <v>489000</v>
      </c>
      <c r="G232" s="21">
        <v>3</v>
      </c>
      <c r="H232" s="21">
        <v>2</v>
      </c>
      <c r="I232" s="21" t="s">
        <v>947</v>
      </c>
      <c r="J232" s="21">
        <v>1220</v>
      </c>
      <c r="K232" s="21">
        <v>9165</v>
      </c>
      <c r="L232" s="21">
        <v>1950</v>
      </c>
      <c r="M232" s="21">
        <v>1</v>
      </c>
      <c r="N232" s="23">
        <v>1076.1390887290167</v>
      </c>
      <c r="O232" s="23"/>
      <c r="P232" s="21">
        <v>25.882442399999999</v>
      </c>
      <c r="Q232" s="21">
        <v>-80.202941100000004</v>
      </c>
    </row>
    <row r="233" spans="1:17" x14ac:dyDescent="0.2">
      <c r="A233" s="21" t="s">
        <v>26</v>
      </c>
      <c r="B233" s="21" t="s">
        <v>950</v>
      </c>
      <c r="C233" s="21" t="s">
        <v>581</v>
      </c>
      <c r="D233" s="21" t="s">
        <v>582</v>
      </c>
      <c r="E233" s="21">
        <v>33172</v>
      </c>
      <c r="F233" s="23">
        <v>400000</v>
      </c>
      <c r="G233" s="21">
        <v>3</v>
      </c>
      <c r="H233" s="21">
        <v>2.5</v>
      </c>
      <c r="I233" s="21" t="s">
        <v>951</v>
      </c>
      <c r="J233" s="21">
        <v>1900</v>
      </c>
      <c r="K233" s="20">
        <v>6575</v>
      </c>
      <c r="L233" s="21">
        <v>1975</v>
      </c>
      <c r="M233" s="21">
        <v>2</v>
      </c>
      <c r="N233" s="23">
        <v>663.71681415929208</v>
      </c>
      <c r="O233" s="23">
        <v>350</v>
      </c>
      <c r="P233" s="21">
        <v>25.777035000000001</v>
      </c>
      <c r="Q233" s="21">
        <v>-80.343158000000003</v>
      </c>
    </row>
    <row r="234" spans="1:17" x14ac:dyDescent="0.2">
      <c r="A234" s="20" t="s">
        <v>26</v>
      </c>
      <c r="B234" s="20" t="s">
        <v>954</v>
      </c>
      <c r="C234" s="20" t="s">
        <v>581</v>
      </c>
      <c r="D234" s="20" t="s">
        <v>582</v>
      </c>
      <c r="E234" s="20">
        <v>33173</v>
      </c>
      <c r="F234" s="24">
        <v>315000</v>
      </c>
      <c r="G234" s="20">
        <v>2</v>
      </c>
      <c r="H234" s="20">
        <v>2</v>
      </c>
      <c r="I234" s="20" t="s">
        <v>955</v>
      </c>
      <c r="J234" s="20">
        <v>1262</v>
      </c>
      <c r="K234" s="20">
        <v>6575</v>
      </c>
      <c r="L234" s="20">
        <v>1969</v>
      </c>
      <c r="M234" s="20">
        <v>2</v>
      </c>
      <c r="N234" s="24">
        <v>701.47679324894511</v>
      </c>
      <c r="O234" s="24">
        <v>624</v>
      </c>
      <c r="P234" s="20">
        <v>25.698543300000001</v>
      </c>
      <c r="Q234" s="20">
        <v>-80.346841100000006</v>
      </c>
    </row>
    <row r="235" spans="1:17" x14ac:dyDescent="0.2">
      <c r="A235" s="21" t="s">
        <v>41</v>
      </c>
      <c r="B235" s="21" t="s">
        <v>958</v>
      </c>
      <c r="C235" s="21" t="s">
        <v>959</v>
      </c>
      <c r="D235" s="21" t="s">
        <v>582</v>
      </c>
      <c r="E235" s="21">
        <v>33157</v>
      </c>
      <c r="F235" s="23">
        <v>625000</v>
      </c>
      <c r="G235" s="21">
        <v>4</v>
      </c>
      <c r="H235" s="21">
        <v>2</v>
      </c>
      <c r="I235" s="21" t="s">
        <v>960</v>
      </c>
      <c r="J235" s="21">
        <v>1558</v>
      </c>
      <c r="K235" s="20">
        <v>6575</v>
      </c>
      <c r="L235" s="21">
        <v>1970</v>
      </c>
      <c r="M235" s="21">
        <v>2</v>
      </c>
      <c r="N235" s="23">
        <v>692.80273180982397</v>
      </c>
      <c r="O235" s="23"/>
      <c r="P235" s="21">
        <v>25.586516</v>
      </c>
      <c r="Q235" s="21">
        <v>-80.3800016</v>
      </c>
    </row>
    <row r="236" spans="1:17" x14ac:dyDescent="0.2">
      <c r="A236" s="20" t="s">
        <v>26</v>
      </c>
      <c r="B236" s="20" t="s">
        <v>963</v>
      </c>
      <c r="C236" s="20" t="s">
        <v>581</v>
      </c>
      <c r="D236" s="20" t="s">
        <v>582</v>
      </c>
      <c r="E236" s="20">
        <v>33175</v>
      </c>
      <c r="F236" s="24">
        <v>390000</v>
      </c>
      <c r="G236" s="20">
        <v>3</v>
      </c>
      <c r="H236" s="20">
        <v>1.5</v>
      </c>
      <c r="I236" s="20" t="s">
        <v>964</v>
      </c>
      <c r="J236" s="20">
        <v>1351</v>
      </c>
      <c r="K236" s="20">
        <v>6575</v>
      </c>
      <c r="L236" s="20">
        <v>1981</v>
      </c>
      <c r="M236" s="20">
        <v>2</v>
      </c>
      <c r="N236" s="24">
        <v>1055.5555555555557</v>
      </c>
      <c r="O236" s="24">
        <v>427</v>
      </c>
      <c r="P236" s="20">
        <v>25.751970199999999</v>
      </c>
      <c r="Q236" s="20">
        <v>-80.390764200000007</v>
      </c>
    </row>
    <row r="237" spans="1:17" x14ac:dyDescent="0.2">
      <c r="A237" s="28" t="s">
        <v>41</v>
      </c>
      <c r="B237" s="28" t="s">
        <v>967</v>
      </c>
      <c r="C237" s="28" t="s">
        <v>581</v>
      </c>
      <c r="D237" s="28" t="s">
        <v>582</v>
      </c>
      <c r="E237" s="28">
        <v>33138</v>
      </c>
      <c r="F237" s="29">
        <v>1045000</v>
      </c>
      <c r="G237" s="28">
        <v>3</v>
      </c>
      <c r="H237" s="28">
        <v>2</v>
      </c>
      <c r="I237" s="28" t="s">
        <v>968</v>
      </c>
      <c r="J237" s="28">
        <v>1418</v>
      </c>
      <c r="K237" s="28">
        <v>6240</v>
      </c>
      <c r="L237" s="28">
        <v>1940</v>
      </c>
      <c r="M237" s="28">
        <v>2</v>
      </c>
      <c r="N237" s="29">
        <v>431.22102009273573</v>
      </c>
      <c r="O237" s="29"/>
      <c r="P237" s="28">
        <v>25.849369599999999</v>
      </c>
      <c r="Q237" s="28">
        <v>-80.178497100000001</v>
      </c>
    </row>
    <row r="238" spans="1:17" x14ac:dyDescent="0.2">
      <c r="A238" s="28" t="s">
        <v>41</v>
      </c>
      <c r="B238" s="28" t="s">
        <v>971</v>
      </c>
      <c r="C238" s="28" t="s">
        <v>581</v>
      </c>
      <c r="D238" s="28" t="s">
        <v>582</v>
      </c>
      <c r="E238" s="28">
        <v>33155</v>
      </c>
      <c r="F238" s="29">
        <v>775000</v>
      </c>
      <c r="G238" s="28">
        <v>3</v>
      </c>
      <c r="H238" s="28">
        <v>2</v>
      </c>
      <c r="I238" s="28" t="s">
        <v>837</v>
      </c>
      <c r="J238" s="28">
        <v>1315</v>
      </c>
      <c r="K238" s="28">
        <v>10925</v>
      </c>
      <c r="L238" s="28">
        <v>1967</v>
      </c>
      <c r="M238" s="28">
        <v>2</v>
      </c>
      <c r="N238" s="25">
        <v>582.55451713395644</v>
      </c>
      <c r="O238" s="29"/>
      <c r="P238" s="28">
        <v>25.745431700000001</v>
      </c>
      <c r="Q238" s="28">
        <v>-80.318845100000004</v>
      </c>
    </row>
  </sheetData>
  <conditionalFormatting sqref="L84:L139">
    <cfRule type="cellIs" dxfId="3" priority="3" operator="greaterThan">
      <formula>2023</formula>
    </cfRule>
    <cfRule type="cellIs" dxfId="2" priority="4" operator="lessThan">
      <formula>1900</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8DCDA-CC06-5F40-9CB7-751F28940E31}">
  <dimension ref="A1:S238"/>
  <sheetViews>
    <sheetView topLeftCell="I1" workbookViewId="0">
      <selection activeCell="S1" sqref="S1"/>
    </sheetView>
  </sheetViews>
  <sheetFormatPr baseColWidth="10" defaultRowHeight="15" x14ac:dyDescent="0.2"/>
  <cols>
    <col min="1" max="1" width="19.83203125" bestFit="1" customWidth="1"/>
    <col min="2" max="2" width="28.33203125" bestFit="1" customWidth="1"/>
    <col min="3" max="3" width="14.33203125" bestFit="1" customWidth="1"/>
    <col min="4" max="4" width="19" bestFit="1" customWidth="1"/>
    <col min="5" max="5" width="10.5" bestFit="1" customWidth="1"/>
    <col min="6" max="6" width="12.6640625" bestFit="1" customWidth="1"/>
    <col min="7" max="7" width="7.5" bestFit="1" customWidth="1"/>
    <col min="8" max="8" width="8.6640625" bestFit="1" customWidth="1"/>
    <col min="9" max="9" width="32.33203125" bestFit="1" customWidth="1"/>
    <col min="10" max="10" width="13.6640625" bestFit="1" customWidth="1"/>
    <col min="11" max="11" width="9.83203125" bestFit="1" customWidth="1"/>
    <col min="12" max="12" width="12.33203125" bestFit="1" customWidth="1"/>
    <col min="13" max="13" width="17.33203125" bestFit="1" customWidth="1"/>
    <col min="14" max="14" width="15.5" bestFit="1" customWidth="1"/>
    <col min="15" max="15" width="14" bestFit="1" customWidth="1"/>
    <col min="16" max="16" width="11.1640625" bestFit="1" customWidth="1"/>
    <col min="17" max="17" width="12.6640625" bestFit="1" customWidth="1"/>
    <col min="19" max="19" width="16" customWidth="1"/>
  </cols>
  <sheetData>
    <row r="1" spans="1:19" x14ac:dyDescent="0.2">
      <c r="A1" s="27" t="s">
        <v>2</v>
      </c>
      <c r="B1" s="27" t="s">
        <v>3</v>
      </c>
      <c r="C1" s="27" t="s">
        <v>4</v>
      </c>
      <c r="D1" s="27" t="s">
        <v>5</v>
      </c>
      <c r="E1" s="27" t="s">
        <v>977</v>
      </c>
      <c r="F1" s="27" t="s">
        <v>7</v>
      </c>
      <c r="G1" s="27" t="s">
        <v>8</v>
      </c>
      <c r="H1" s="27" t="s">
        <v>9</v>
      </c>
      <c r="I1" s="27" t="s">
        <v>10</v>
      </c>
      <c r="J1" s="27" t="s">
        <v>11</v>
      </c>
      <c r="K1" s="27" t="s">
        <v>12</v>
      </c>
      <c r="L1" s="27" t="s">
        <v>13</v>
      </c>
      <c r="M1" s="27" t="s">
        <v>14</v>
      </c>
      <c r="N1" s="27" t="s">
        <v>15</v>
      </c>
      <c r="O1" s="27" t="s">
        <v>16</v>
      </c>
      <c r="P1" s="27" t="s">
        <v>23</v>
      </c>
      <c r="Q1" s="27" t="s">
        <v>24</v>
      </c>
      <c r="S1" t="s">
        <v>1015</v>
      </c>
    </row>
    <row r="2" spans="1:19" x14ac:dyDescent="0.2">
      <c r="A2" s="21" t="s">
        <v>41</v>
      </c>
      <c r="B2" s="21" t="s">
        <v>262</v>
      </c>
      <c r="C2" s="21" t="s">
        <v>263</v>
      </c>
      <c r="D2" s="21" t="s">
        <v>28</v>
      </c>
      <c r="E2" s="21">
        <v>90008</v>
      </c>
      <c r="F2" s="23">
        <v>1574000</v>
      </c>
      <c r="G2" s="21">
        <v>3</v>
      </c>
      <c r="H2" s="21">
        <v>2</v>
      </c>
      <c r="I2" s="21" t="s">
        <v>264</v>
      </c>
      <c r="J2" s="21">
        <v>1900</v>
      </c>
      <c r="K2" s="21">
        <v>6336</v>
      </c>
      <c r="L2" s="21">
        <v>1942</v>
      </c>
      <c r="M2" s="21">
        <v>1</v>
      </c>
      <c r="N2" s="23">
        <v>828.42105263157896</v>
      </c>
      <c r="O2" s="24"/>
      <c r="P2" s="21">
        <v>34.0146315</v>
      </c>
      <c r="Q2" s="21">
        <v>-118.3375257</v>
      </c>
      <c r="S2">
        <f>IF(A2="Single Family Residential", 1, 0)</f>
        <v>1</v>
      </c>
    </row>
    <row r="3" spans="1:19" x14ac:dyDescent="0.2">
      <c r="A3" s="20" t="s">
        <v>41</v>
      </c>
      <c r="B3" s="20" t="s">
        <v>267</v>
      </c>
      <c r="C3" s="20" t="s">
        <v>34</v>
      </c>
      <c r="D3" s="20" t="s">
        <v>28</v>
      </c>
      <c r="E3" s="20">
        <v>90026</v>
      </c>
      <c r="F3" s="24">
        <v>849000</v>
      </c>
      <c r="G3" s="20">
        <v>3</v>
      </c>
      <c r="H3" s="20">
        <v>1</v>
      </c>
      <c r="I3" s="20" t="s">
        <v>268</v>
      </c>
      <c r="J3" s="20">
        <v>1049</v>
      </c>
      <c r="K3" s="20">
        <v>4511</v>
      </c>
      <c r="L3" s="20">
        <v>1908</v>
      </c>
      <c r="M3" s="20">
        <v>1</v>
      </c>
      <c r="N3" s="24">
        <v>809.34223069590087</v>
      </c>
      <c r="O3" s="23"/>
      <c r="P3" s="20">
        <v>34.070284299999997</v>
      </c>
      <c r="Q3" s="20">
        <v>-118.2664465</v>
      </c>
      <c r="S3">
        <f t="shared" ref="S3:S66" si="0">IF(A3="Single Family Residential", 1, 0)</f>
        <v>1</v>
      </c>
    </row>
    <row r="4" spans="1:19" x14ac:dyDescent="0.2">
      <c r="A4" s="21" t="s">
        <v>41</v>
      </c>
      <c r="B4" s="21" t="s">
        <v>271</v>
      </c>
      <c r="C4" s="21" t="s">
        <v>272</v>
      </c>
      <c r="D4" s="21" t="s">
        <v>28</v>
      </c>
      <c r="E4" s="21">
        <v>90731</v>
      </c>
      <c r="F4" s="23">
        <v>1300000</v>
      </c>
      <c r="G4" s="21">
        <v>2</v>
      </c>
      <c r="H4" s="21">
        <v>2</v>
      </c>
      <c r="I4" s="21" t="s">
        <v>273</v>
      </c>
      <c r="J4" s="21">
        <v>1704</v>
      </c>
      <c r="K4" s="21">
        <v>5851</v>
      </c>
      <c r="L4" s="21">
        <v>1937</v>
      </c>
      <c r="M4" s="21">
        <v>1</v>
      </c>
      <c r="N4" s="23">
        <v>762.91079812206567</v>
      </c>
      <c r="O4" s="23"/>
      <c r="P4" s="21">
        <v>33.7228675</v>
      </c>
      <c r="Q4" s="21">
        <v>-118.2926854</v>
      </c>
      <c r="S4">
        <f t="shared" si="0"/>
        <v>1</v>
      </c>
    </row>
    <row r="5" spans="1:19" x14ac:dyDescent="0.2">
      <c r="A5" s="21" t="s">
        <v>26</v>
      </c>
      <c r="B5" s="21" t="s">
        <v>276</v>
      </c>
      <c r="C5" s="21" t="s">
        <v>34</v>
      </c>
      <c r="D5" s="21" t="s">
        <v>28</v>
      </c>
      <c r="E5" s="21">
        <v>90013</v>
      </c>
      <c r="F5" s="23">
        <v>499000</v>
      </c>
      <c r="G5" s="21">
        <v>1</v>
      </c>
      <c r="H5" s="21">
        <v>1</v>
      </c>
      <c r="I5" s="21" t="s">
        <v>277</v>
      </c>
      <c r="J5" s="21">
        <v>940</v>
      </c>
      <c r="K5" s="21">
        <v>27293</v>
      </c>
      <c r="L5" s="21">
        <v>1923</v>
      </c>
      <c r="M5" s="21">
        <v>3</v>
      </c>
      <c r="N5" s="23">
        <v>530.85106382978722</v>
      </c>
      <c r="O5" s="23">
        <v>365</v>
      </c>
      <c r="P5" s="21">
        <v>34.048040700000001</v>
      </c>
      <c r="Q5" s="21">
        <v>-118.2512918</v>
      </c>
      <c r="S5">
        <f t="shared" si="0"/>
        <v>0</v>
      </c>
    </row>
    <row r="6" spans="1:19" x14ac:dyDescent="0.2">
      <c r="A6" s="20" t="s">
        <v>41</v>
      </c>
      <c r="B6" s="20" t="s">
        <v>280</v>
      </c>
      <c r="C6" s="20" t="s">
        <v>281</v>
      </c>
      <c r="D6" s="20" t="s">
        <v>28</v>
      </c>
      <c r="E6" s="20">
        <v>91040</v>
      </c>
      <c r="F6" s="24">
        <v>825000</v>
      </c>
      <c r="G6" s="20">
        <v>3</v>
      </c>
      <c r="H6" s="20">
        <v>2</v>
      </c>
      <c r="I6" s="20" t="s">
        <v>282</v>
      </c>
      <c r="J6" s="20">
        <v>984</v>
      </c>
      <c r="K6" s="20">
        <v>5433</v>
      </c>
      <c r="L6" s="20">
        <v>1951</v>
      </c>
      <c r="M6" s="20">
        <v>5</v>
      </c>
      <c r="N6" s="24">
        <v>838.41463414634143</v>
      </c>
      <c r="O6" s="24"/>
      <c r="P6" s="20">
        <v>34.268467200000003</v>
      </c>
      <c r="Q6" s="20">
        <v>-118.30556900000001</v>
      </c>
      <c r="S6">
        <f t="shared" si="0"/>
        <v>1</v>
      </c>
    </row>
    <row r="7" spans="1:19" x14ac:dyDescent="0.2">
      <c r="A7" s="21" t="s">
        <v>41</v>
      </c>
      <c r="B7" s="21" t="s">
        <v>285</v>
      </c>
      <c r="C7" s="21" t="s">
        <v>286</v>
      </c>
      <c r="D7" s="21" t="s">
        <v>28</v>
      </c>
      <c r="E7" s="21">
        <v>91324</v>
      </c>
      <c r="F7" s="23">
        <v>1210000</v>
      </c>
      <c r="G7" s="21">
        <v>3</v>
      </c>
      <c r="H7" s="21">
        <v>2.5</v>
      </c>
      <c r="I7" s="21" t="s">
        <v>287</v>
      </c>
      <c r="J7" s="21">
        <v>2036</v>
      </c>
      <c r="K7" s="21">
        <v>8815</v>
      </c>
      <c r="L7" s="21">
        <v>1963</v>
      </c>
      <c r="M7" s="21">
        <v>6</v>
      </c>
      <c r="N7" s="23">
        <v>594.30255402750493</v>
      </c>
      <c r="O7" s="23"/>
      <c r="P7" s="21">
        <v>34.249758300000003</v>
      </c>
      <c r="Q7" s="21">
        <v>-118.5464286</v>
      </c>
      <c r="S7">
        <f t="shared" si="0"/>
        <v>1</v>
      </c>
    </row>
    <row r="8" spans="1:19" x14ac:dyDescent="0.2">
      <c r="A8" s="20" t="s">
        <v>26</v>
      </c>
      <c r="B8" s="20" t="s">
        <v>290</v>
      </c>
      <c r="C8" s="20" t="s">
        <v>49</v>
      </c>
      <c r="D8" s="20" t="s">
        <v>28</v>
      </c>
      <c r="E8" s="20">
        <v>90291</v>
      </c>
      <c r="F8" s="24">
        <v>1425000</v>
      </c>
      <c r="G8" s="20">
        <v>1</v>
      </c>
      <c r="H8" s="20">
        <v>2</v>
      </c>
      <c r="I8" s="20" t="s">
        <v>291</v>
      </c>
      <c r="J8" s="20">
        <v>1430</v>
      </c>
      <c r="K8" s="20">
        <v>26073</v>
      </c>
      <c r="L8" s="20">
        <v>2008</v>
      </c>
      <c r="M8" s="20">
        <v>6</v>
      </c>
      <c r="N8" s="24">
        <v>996.50349650349654</v>
      </c>
      <c r="O8" s="24">
        <v>709</v>
      </c>
      <c r="P8" s="20">
        <v>33.993696200000002</v>
      </c>
      <c r="Q8" s="20">
        <v>-118.475054</v>
      </c>
      <c r="S8">
        <f t="shared" si="0"/>
        <v>0</v>
      </c>
    </row>
    <row r="9" spans="1:19" x14ac:dyDescent="0.2">
      <c r="A9" s="21" t="s">
        <v>41</v>
      </c>
      <c r="B9" s="21" t="s">
        <v>294</v>
      </c>
      <c r="C9" s="21" t="s">
        <v>295</v>
      </c>
      <c r="D9" s="21" t="s">
        <v>28</v>
      </c>
      <c r="E9" s="21">
        <v>91344</v>
      </c>
      <c r="F9" s="23">
        <v>1199999</v>
      </c>
      <c r="G9" s="21">
        <v>3</v>
      </c>
      <c r="H9" s="21">
        <v>3</v>
      </c>
      <c r="I9" s="21" t="s">
        <v>296</v>
      </c>
      <c r="J9" s="21">
        <v>2279</v>
      </c>
      <c r="K9" s="21">
        <v>11751</v>
      </c>
      <c r="L9" s="21">
        <v>1965</v>
      </c>
      <c r="M9" s="21">
        <v>7</v>
      </c>
      <c r="N9" s="23">
        <v>526.54629223343568</v>
      </c>
      <c r="O9" s="23"/>
      <c r="P9" s="21">
        <v>34.294700900000002</v>
      </c>
      <c r="Q9" s="21">
        <v>-118.5006812</v>
      </c>
      <c r="S9">
        <f t="shared" si="0"/>
        <v>1</v>
      </c>
    </row>
    <row r="10" spans="1:19" x14ac:dyDescent="0.2">
      <c r="A10" s="21" t="s">
        <v>26</v>
      </c>
      <c r="B10" s="21" t="s">
        <v>299</v>
      </c>
      <c r="C10" s="21" t="s">
        <v>300</v>
      </c>
      <c r="D10" s="21" t="s">
        <v>28</v>
      </c>
      <c r="E10" s="21">
        <v>91602</v>
      </c>
      <c r="F10" s="23">
        <v>660000</v>
      </c>
      <c r="G10" s="21">
        <v>2</v>
      </c>
      <c r="H10" s="21">
        <v>2</v>
      </c>
      <c r="I10" s="21" t="s">
        <v>35</v>
      </c>
      <c r="J10" s="21">
        <v>1290</v>
      </c>
      <c r="K10" s="21">
        <v>36694</v>
      </c>
      <c r="L10" s="21">
        <v>1963</v>
      </c>
      <c r="M10" s="21">
        <v>7</v>
      </c>
      <c r="N10" s="23">
        <v>511.62790697674421</v>
      </c>
      <c r="O10" s="23">
        <v>788</v>
      </c>
      <c r="P10" s="21">
        <v>34.151600299999998</v>
      </c>
      <c r="Q10" s="21">
        <v>-118.3636351</v>
      </c>
      <c r="S10">
        <f t="shared" si="0"/>
        <v>0</v>
      </c>
    </row>
    <row r="11" spans="1:19" x14ac:dyDescent="0.2">
      <c r="A11" s="20" t="s">
        <v>26</v>
      </c>
      <c r="B11" s="20" t="s">
        <v>303</v>
      </c>
      <c r="C11" s="20" t="s">
        <v>34</v>
      </c>
      <c r="D11" s="20" t="s">
        <v>28</v>
      </c>
      <c r="E11" s="20">
        <v>90036</v>
      </c>
      <c r="F11" s="24">
        <v>1099000</v>
      </c>
      <c r="G11" s="20">
        <v>2</v>
      </c>
      <c r="H11" s="20">
        <v>2</v>
      </c>
      <c r="I11" s="20" t="s">
        <v>304</v>
      </c>
      <c r="J11" s="20">
        <v>1347</v>
      </c>
      <c r="K11" s="20">
        <v>6185</v>
      </c>
      <c r="L11" s="20">
        <v>1928</v>
      </c>
      <c r="M11" s="20">
        <v>7</v>
      </c>
      <c r="N11" s="24">
        <v>815.88715664439496</v>
      </c>
      <c r="O11" s="24">
        <v>450</v>
      </c>
      <c r="P11" s="20">
        <v>34.080365800000003</v>
      </c>
      <c r="Q11" s="20">
        <v>-118.35814209999999</v>
      </c>
      <c r="S11">
        <f t="shared" si="0"/>
        <v>0</v>
      </c>
    </row>
    <row r="12" spans="1:19" x14ac:dyDescent="0.2">
      <c r="A12" s="21" t="s">
        <v>26</v>
      </c>
      <c r="B12" s="21" t="s">
        <v>307</v>
      </c>
      <c r="C12" s="21" t="s">
        <v>34</v>
      </c>
      <c r="D12" s="21" t="s">
        <v>28</v>
      </c>
      <c r="E12" s="21">
        <v>90042</v>
      </c>
      <c r="F12" s="23">
        <v>870000</v>
      </c>
      <c r="G12" s="21">
        <v>3</v>
      </c>
      <c r="H12" s="21">
        <v>3</v>
      </c>
      <c r="I12" s="21" t="s">
        <v>308</v>
      </c>
      <c r="J12" s="21">
        <v>1411</v>
      </c>
      <c r="K12" s="21">
        <v>88058</v>
      </c>
      <c r="L12" s="21">
        <v>1979</v>
      </c>
      <c r="M12" s="21">
        <v>9</v>
      </c>
      <c r="N12" s="23">
        <v>616.58398299078669</v>
      </c>
      <c r="O12" s="23">
        <v>560</v>
      </c>
      <c r="P12" s="21">
        <v>34.099870799999998</v>
      </c>
      <c r="Q12" s="21">
        <v>-118.1833113</v>
      </c>
      <c r="S12">
        <f t="shared" si="0"/>
        <v>0</v>
      </c>
    </row>
    <row r="13" spans="1:19" x14ac:dyDescent="0.2">
      <c r="A13" s="20" t="s">
        <v>26</v>
      </c>
      <c r="B13" s="20" t="s">
        <v>311</v>
      </c>
      <c r="C13" s="20" t="s">
        <v>312</v>
      </c>
      <c r="D13" s="20" t="s">
        <v>28</v>
      </c>
      <c r="E13" s="20">
        <v>90247</v>
      </c>
      <c r="F13" s="24">
        <v>739900</v>
      </c>
      <c r="G13" s="20">
        <v>3</v>
      </c>
      <c r="H13" s="20">
        <v>2.5</v>
      </c>
      <c r="I13" s="20" t="s">
        <v>313</v>
      </c>
      <c r="J13" s="20">
        <v>1651</v>
      </c>
      <c r="K13" s="20">
        <v>102869</v>
      </c>
      <c r="L13" s="20">
        <v>1989</v>
      </c>
      <c r="M13" s="20">
        <v>9</v>
      </c>
      <c r="N13" s="24">
        <v>448.15263476680798</v>
      </c>
      <c r="O13" s="24">
        <v>315</v>
      </c>
      <c r="P13" s="20">
        <v>33.884298000000001</v>
      </c>
      <c r="Q13" s="20">
        <v>-118.292107</v>
      </c>
      <c r="S13">
        <f t="shared" si="0"/>
        <v>0</v>
      </c>
    </row>
    <row r="14" spans="1:19" x14ac:dyDescent="0.2">
      <c r="A14" s="21" t="s">
        <v>41</v>
      </c>
      <c r="B14" s="21" t="s">
        <v>316</v>
      </c>
      <c r="C14" s="21" t="s">
        <v>272</v>
      </c>
      <c r="D14" s="21" t="s">
        <v>28</v>
      </c>
      <c r="E14" s="21">
        <v>90731</v>
      </c>
      <c r="F14" s="23">
        <v>999000</v>
      </c>
      <c r="G14" s="21">
        <v>3</v>
      </c>
      <c r="H14" s="21">
        <v>2</v>
      </c>
      <c r="I14" s="21" t="s">
        <v>273</v>
      </c>
      <c r="J14" s="21">
        <v>1692</v>
      </c>
      <c r="K14" s="21">
        <v>5008</v>
      </c>
      <c r="L14" s="21">
        <v>1946</v>
      </c>
      <c r="M14" s="21">
        <v>17</v>
      </c>
      <c r="N14" s="23">
        <v>590.42553191489367</v>
      </c>
      <c r="O14" s="23"/>
      <c r="P14" s="21">
        <v>33.724550399999998</v>
      </c>
      <c r="Q14" s="21">
        <v>-118.2943252</v>
      </c>
      <c r="S14">
        <f t="shared" si="0"/>
        <v>1</v>
      </c>
    </row>
    <row r="15" spans="1:19" x14ac:dyDescent="0.2">
      <c r="A15" s="20" t="s">
        <v>41</v>
      </c>
      <c r="B15" s="20" t="s">
        <v>319</v>
      </c>
      <c r="C15" s="20" t="s">
        <v>320</v>
      </c>
      <c r="D15" s="20" t="s">
        <v>28</v>
      </c>
      <c r="E15" s="20">
        <v>91316</v>
      </c>
      <c r="F15" s="24">
        <v>2349999</v>
      </c>
      <c r="G15" s="20">
        <v>3</v>
      </c>
      <c r="H15" s="20">
        <v>2</v>
      </c>
      <c r="I15" s="20" t="s">
        <v>321</v>
      </c>
      <c r="J15" s="20">
        <v>1910</v>
      </c>
      <c r="K15" s="20">
        <v>20595</v>
      </c>
      <c r="L15" s="20">
        <v>1951</v>
      </c>
      <c r="M15" s="20">
        <v>17</v>
      </c>
      <c r="N15" s="24">
        <v>1230.3659685863875</v>
      </c>
      <c r="O15" s="24"/>
      <c r="P15" s="20">
        <v>34.155181800000001</v>
      </c>
      <c r="Q15" s="20">
        <v>-118.51279529999999</v>
      </c>
      <c r="S15">
        <f t="shared" si="0"/>
        <v>1</v>
      </c>
    </row>
    <row r="16" spans="1:19" x14ac:dyDescent="0.2">
      <c r="A16" s="21" t="s">
        <v>26</v>
      </c>
      <c r="B16" s="21" t="s">
        <v>324</v>
      </c>
      <c r="C16" s="21" t="s">
        <v>37</v>
      </c>
      <c r="D16" s="21" t="s">
        <v>28</v>
      </c>
      <c r="E16" s="21">
        <v>90094</v>
      </c>
      <c r="F16" s="23">
        <v>660000</v>
      </c>
      <c r="G16" s="21">
        <v>1</v>
      </c>
      <c r="H16" s="21">
        <v>1</v>
      </c>
      <c r="I16" s="21" t="s">
        <v>38</v>
      </c>
      <c r="J16" s="21">
        <v>623</v>
      </c>
      <c r="K16" s="21">
        <v>68262</v>
      </c>
      <c r="L16" s="21">
        <v>2003</v>
      </c>
      <c r="M16" s="21">
        <v>21</v>
      </c>
      <c r="N16" s="23">
        <v>1059.3900481540932</v>
      </c>
      <c r="O16" s="23">
        <v>826</v>
      </c>
      <c r="P16" s="21">
        <v>33.970779499999999</v>
      </c>
      <c r="Q16" s="21">
        <v>-118.4269437</v>
      </c>
      <c r="S16">
        <f t="shared" si="0"/>
        <v>0</v>
      </c>
    </row>
    <row r="17" spans="1:19" x14ac:dyDescent="0.2">
      <c r="A17" s="21" t="s">
        <v>41</v>
      </c>
      <c r="B17" s="21" t="s">
        <v>327</v>
      </c>
      <c r="C17" s="21" t="s">
        <v>34</v>
      </c>
      <c r="D17" s="21" t="s">
        <v>28</v>
      </c>
      <c r="E17" s="21">
        <v>90018</v>
      </c>
      <c r="F17" s="23">
        <v>949000</v>
      </c>
      <c r="G17" s="21">
        <v>3</v>
      </c>
      <c r="H17" s="21">
        <v>2</v>
      </c>
      <c r="I17" s="21" t="s">
        <v>328</v>
      </c>
      <c r="J17" s="21">
        <v>1572</v>
      </c>
      <c r="K17" s="21">
        <v>7056</v>
      </c>
      <c r="L17" s="21">
        <v>1923</v>
      </c>
      <c r="M17" s="21">
        <v>22</v>
      </c>
      <c r="N17" s="23">
        <v>603.68956743002548</v>
      </c>
      <c r="O17" s="23"/>
      <c r="P17" s="21">
        <v>34.0344962</v>
      </c>
      <c r="Q17" s="21">
        <v>-118.330524</v>
      </c>
      <c r="S17">
        <f t="shared" si="0"/>
        <v>1</v>
      </c>
    </row>
    <row r="18" spans="1:19" x14ac:dyDescent="0.2">
      <c r="A18" s="20" t="s">
        <v>41</v>
      </c>
      <c r="B18" s="20" t="s">
        <v>331</v>
      </c>
      <c r="C18" s="20" t="s">
        <v>44</v>
      </c>
      <c r="D18" s="20" t="s">
        <v>28</v>
      </c>
      <c r="E18" s="20">
        <v>90305</v>
      </c>
      <c r="F18" s="24">
        <v>1100000</v>
      </c>
      <c r="G18" s="20">
        <v>4</v>
      </c>
      <c r="H18" s="20">
        <v>3</v>
      </c>
      <c r="I18" s="20" t="s">
        <v>45</v>
      </c>
      <c r="J18" s="20">
        <v>1912</v>
      </c>
      <c r="K18" s="20">
        <v>6658</v>
      </c>
      <c r="L18" s="20">
        <v>1928</v>
      </c>
      <c r="M18" s="20">
        <v>23</v>
      </c>
      <c r="N18" s="24">
        <v>575.3138075313808</v>
      </c>
      <c r="O18" s="24"/>
      <c r="P18" s="20">
        <v>33.967968399999997</v>
      </c>
      <c r="Q18" s="20">
        <v>-118.3253509</v>
      </c>
      <c r="S18">
        <f t="shared" si="0"/>
        <v>1</v>
      </c>
    </row>
    <row r="19" spans="1:19" x14ac:dyDescent="0.2">
      <c r="A19" s="21" t="s">
        <v>26</v>
      </c>
      <c r="B19" s="21" t="s">
        <v>334</v>
      </c>
      <c r="C19" s="21" t="s">
        <v>335</v>
      </c>
      <c r="D19" s="21" t="s">
        <v>28</v>
      </c>
      <c r="E19" s="21">
        <v>91602</v>
      </c>
      <c r="F19" s="23">
        <v>829000</v>
      </c>
      <c r="G19" s="21">
        <v>2</v>
      </c>
      <c r="H19" s="21">
        <v>2.5</v>
      </c>
      <c r="I19" s="21" t="s">
        <v>336</v>
      </c>
      <c r="J19" s="21">
        <v>1470</v>
      </c>
      <c r="K19" s="21">
        <v>33463</v>
      </c>
      <c r="L19" s="21">
        <v>2006</v>
      </c>
      <c r="M19" s="21">
        <v>28</v>
      </c>
      <c r="N19" s="23">
        <v>563.94557823129253</v>
      </c>
      <c r="O19" s="23">
        <v>625</v>
      </c>
      <c r="P19" s="21">
        <v>34.144175599999997</v>
      </c>
      <c r="Q19" s="21">
        <v>-118.37443810000001</v>
      </c>
      <c r="S19">
        <f t="shared" si="0"/>
        <v>0</v>
      </c>
    </row>
    <row r="20" spans="1:19" x14ac:dyDescent="0.2">
      <c r="A20" s="20" t="s">
        <v>41</v>
      </c>
      <c r="B20" s="20" t="s">
        <v>339</v>
      </c>
      <c r="C20" s="20" t="s">
        <v>34</v>
      </c>
      <c r="D20" s="20" t="s">
        <v>28</v>
      </c>
      <c r="E20" s="20">
        <v>90043</v>
      </c>
      <c r="F20" s="24">
        <v>1279000</v>
      </c>
      <c r="G20" s="20">
        <v>3</v>
      </c>
      <c r="H20" s="20">
        <v>2</v>
      </c>
      <c r="I20" s="20" t="s">
        <v>340</v>
      </c>
      <c r="J20" s="20">
        <v>1664</v>
      </c>
      <c r="K20" s="20">
        <v>6302</v>
      </c>
      <c r="L20" s="20">
        <v>1939</v>
      </c>
      <c r="M20" s="20">
        <v>28</v>
      </c>
      <c r="N20" s="24">
        <v>768.62980769230774</v>
      </c>
      <c r="O20" s="24"/>
      <c r="P20" s="20">
        <v>33.981960999999998</v>
      </c>
      <c r="Q20" s="20">
        <v>-118.35173159999999</v>
      </c>
      <c r="S20">
        <f t="shared" si="0"/>
        <v>1</v>
      </c>
    </row>
    <row r="21" spans="1:19" x14ac:dyDescent="0.2">
      <c r="A21" s="21" t="s">
        <v>41</v>
      </c>
      <c r="B21" s="21" t="s">
        <v>343</v>
      </c>
      <c r="C21" s="21" t="s">
        <v>320</v>
      </c>
      <c r="D21" s="21" t="s">
        <v>28</v>
      </c>
      <c r="E21" s="21">
        <v>91316</v>
      </c>
      <c r="F21" s="23">
        <v>1149000</v>
      </c>
      <c r="G21" s="21">
        <v>3</v>
      </c>
      <c r="H21" s="21">
        <v>2</v>
      </c>
      <c r="I21" s="21" t="s">
        <v>321</v>
      </c>
      <c r="J21" s="21">
        <v>1215</v>
      </c>
      <c r="K21" s="21">
        <v>5502</v>
      </c>
      <c r="L21" s="21">
        <v>1949</v>
      </c>
      <c r="M21" s="21">
        <v>30</v>
      </c>
      <c r="N21" s="23">
        <v>945.67901234567898</v>
      </c>
      <c r="O21" s="23"/>
      <c r="P21" s="21">
        <v>34.1798772</v>
      </c>
      <c r="Q21" s="21">
        <v>-118.5159596</v>
      </c>
      <c r="S21">
        <f t="shared" si="0"/>
        <v>1</v>
      </c>
    </row>
    <row r="22" spans="1:19" x14ac:dyDescent="0.2">
      <c r="A22" s="20" t="s">
        <v>26</v>
      </c>
      <c r="B22" s="20" t="s">
        <v>346</v>
      </c>
      <c r="C22" s="20" t="s">
        <v>347</v>
      </c>
      <c r="D22" s="20" t="s">
        <v>28</v>
      </c>
      <c r="E22" s="20">
        <v>91303</v>
      </c>
      <c r="F22" s="24">
        <v>379000</v>
      </c>
      <c r="G22" s="20">
        <v>1</v>
      </c>
      <c r="H22" s="20">
        <v>1</v>
      </c>
      <c r="I22" s="20" t="s">
        <v>348</v>
      </c>
      <c r="J22" s="20">
        <v>619</v>
      </c>
      <c r="K22" s="20">
        <v>56680</v>
      </c>
      <c r="L22" s="20">
        <v>1986</v>
      </c>
      <c r="M22" s="20">
        <v>34</v>
      </c>
      <c r="N22" s="24">
        <v>612.27786752827137</v>
      </c>
      <c r="O22" s="24">
        <v>390</v>
      </c>
      <c r="P22" s="20">
        <v>34.194657200000002</v>
      </c>
      <c r="Q22" s="20">
        <v>-118.60051540000001</v>
      </c>
      <c r="S22">
        <f t="shared" si="0"/>
        <v>0</v>
      </c>
    </row>
    <row r="23" spans="1:19" x14ac:dyDescent="0.2">
      <c r="A23" s="21" t="s">
        <v>41</v>
      </c>
      <c r="B23" s="21" t="s">
        <v>351</v>
      </c>
      <c r="C23" s="21" t="s">
        <v>286</v>
      </c>
      <c r="D23" s="21" t="s">
        <v>28</v>
      </c>
      <c r="E23" s="21">
        <v>91324</v>
      </c>
      <c r="F23" s="23">
        <v>799900</v>
      </c>
      <c r="G23" s="21">
        <v>3</v>
      </c>
      <c r="H23" s="21">
        <v>2</v>
      </c>
      <c r="I23" s="21" t="s">
        <v>287</v>
      </c>
      <c r="J23" s="21">
        <v>1600</v>
      </c>
      <c r="K23" s="21">
        <v>6799</v>
      </c>
      <c r="L23" s="21">
        <v>1978</v>
      </c>
      <c r="M23" s="21">
        <v>41</v>
      </c>
      <c r="N23" s="23">
        <v>499.9375</v>
      </c>
      <c r="O23" s="23"/>
      <c r="P23" s="21">
        <v>34.220800199999999</v>
      </c>
      <c r="Q23" s="21">
        <v>-118.54576470000001</v>
      </c>
      <c r="S23">
        <f t="shared" si="0"/>
        <v>1</v>
      </c>
    </row>
    <row r="24" spans="1:19" x14ac:dyDescent="0.2">
      <c r="A24" s="20" t="s">
        <v>41</v>
      </c>
      <c r="B24" s="20" t="s">
        <v>354</v>
      </c>
      <c r="C24" s="20" t="s">
        <v>34</v>
      </c>
      <c r="D24" s="20" t="s">
        <v>28</v>
      </c>
      <c r="E24" s="20">
        <v>90003</v>
      </c>
      <c r="F24" s="24">
        <v>589000</v>
      </c>
      <c r="G24" s="20">
        <v>3</v>
      </c>
      <c r="H24" s="20">
        <v>1</v>
      </c>
      <c r="I24" s="20" t="s">
        <v>355</v>
      </c>
      <c r="J24" s="20">
        <v>1005</v>
      </c>
      <c r="K24" s="20">
        <v>3605</v>
      </c>
      <c r="L24" s="20">
        <v>1926</v>
      </c>
      <c r="M24" s="20">
        <v>41</v>
      </c>
      <c r="N24" s="24">
        <v>586.06965174129357</v>
      </c>
      <c r="O24" s="24"/>
      <c r="P24" s="20">
        <v>33.957205500000001</v>
      </c>
      <c r="Q24" s="20">
        <v>-118.2799964</v>
      </c>
      <c r="S24">
        <f t="shared" si="0"/>
        <v>1</v>
      </c>
    </row>
    <row r="25" spans="1:19" x14ac:dyDescent="0.2">
      <c r="A25" s="21" t="s">
        <v>41</v>
      </c>
      <c r="B25" s="21" t="s">
        <v>358</v>
      </c>
      <c r="C25" s="21" t="s">
        <v>359</v>
      </c>
      <c r="D25" s="21" t="s">
        <v>28</v>
      </c>
      <c r="E25" s="21">
        <v>91326</v>
      </c>
      <c r="F25" s="23">
        <v>1899000</v>
      </c>
      <c r="G25" s="21">
        <v>6</v>
      </c>
      <c r="H25" s="21">
        <v>6</v>
      </c>
      <c r="I25" s="21" t="s">
        <v>360</v>
      </c>
      <c r="J25" s="21">
        <v>4971</v>
      </c>
      <c r="K25" s="21">
        <v>13088</v>
      </c>
      <c r="L25" s="21">
        <v>2005</v>
      </c>
      <c r="M25" s="21">
        <v>43</v>
      </c>
      <c r="N25" s="23">
        <v>382.01569100784548</v>
      </c>
      <c r="O25" s="23"/>
      <c r="P25" s="21">
        <v>34.271816700000002</v>
      </c>
      <c r="Q25" s="21">
        <v>-118.5580671</v>
      </c>
      <c r="S25">
        <f t="shared" si="0"/>
        <v>1</v>
      </c>
    </row>
    <row r="26" spans="1:19" x14ac:dyDescent="0.2">
      <c r="A26" s="20" t="s">
        <v>41</v>
      </c>
      <c r="B26" s="20" t="s">
        <v>363</v>
      </c>
      <c r="C26" s="20" t="s">
        <v>364</v>
      </c>
      <c r="D26" s="20" t="s">
        <v>28</v>
      </c>
      <c r="E26" s="20">
        <v>91401</v>
      </c>
      <c r="F26" s="24">
        <v>1190000</v>
      </c>
      <c r="G26" s="20">
        <v>4</v>
      </c>
      <c r="H26" s="20">
        <v>3</v>
      </c>
      <c r="I26" s="20" t="s">
        <v>365</v>
      </c>
      <c r="J26" s="20">
        <v>2050</v>
      </c>
      <c r="K26" s="20">
        <v>7205</v>
      </c>
      <c r="L26" s="20">
        <v>1949</v>
      </c>
      <c r="M26" s="20">
        <v>49</v>
      </c>
      <c r="N26" s="24">
        <v>580.48780487804879</v>
      </c>
      <c r="O26" s="24"/>
      <c r="P26" s="20">
        <v>34.187463200000003</v>
      </c>
      <c r="Q26" s="20">
        <v>-118.424998</v>
      </c>
      <c r="S26">
        <f t="shared" si="0"/>
        <v>1</v>
      </c>
    </row>
    <row r="27" spans="1:19" x14ac:dyDescent="0.2">
      <c r="A27" s="21" t="s">
        <v>26</v>
      </c>
      <c r="B27" s="21" t="s">
        <v>368</v>
      </c>
      <c r="C27" s="21" t="s">
        <v>364</v>
      </c>
      <c r="D27" s="21" t="s">
        <v>28</v>
      </c>
      <c r="E27" s="21">
        <v>91401</v>
      </c>
      <c r="F27" s="23">
        <v>425000</v>
      </c>
      <c r="G27" s="21">
        <v>1</v>
      </c>
      <c r="H27" s="21">
        <v>1</v>
      </c>
      <c r="I27" s="21" t="s">
        <v>365</v>
      </c>
      <c r="J27" s="21">
        <v>830</v>
      </c>
      <c r="K27" s="21">
        <v>12553</v>
      </c>
      <c r="L27" s="21">
        <v>1983</v>
      </c>
      <c r="M27" s="21">
        <v>49</v>
      </c>
      <c r="N27" s="23">
        <v>512.04819277108436</v>
      </c>
      <c r="O27" s="23">
        <v>372</v>
      </c>
      <c r="P27" s="21">
        <v>34.184472499999998</v>
      </c>
      <c r="Q27" s="21">
        <v>-118.42221960000001</v>
      </c>
      <c r="S27">
        <f t="shared" si="0"/>
        <v>0</v>
      </c>
    </row>
    <row r="28" spans="1:19" x14ac:dyDescent="0.2">
      <c r="A28" s="20" t="s">
        <v>41</v>
      </c>
      <c r="B28" s="20" t="s">
        <v>371</v>
      </c>
      <c r="C28" s="20" t="s">
        <v>272</v>
      </c>
      <c r="D28" s="20" t="s">
        <v>28</v>
      </c>
      <c r="E28" s="20">
        <v>90731</v>
      </c>
      <c r="F28" s="24">
        <v>999000</v>
      </c>
      <c r="G28" s="20">
        <v>3</v>
      </c>
      <c r="H28" s="20">
        <v>2</v>
      </c>
      <c r="I28" s="20" t="s">
        <v>273</v>
      </c>
      <c r="J28" s="20">
        <v>2200</v>
      </c>
      <c r="K28" s="20">
        <v>4501</v>
      </c>
      <c r="L28" s="20">
        <v>1913</v>
      </c>
      <c r="M28" s="20">
        <v>49</v>
      </c>
      <c r="N28" s="24">
        <v>454.09090909090907</v>
      </c>
      <c r="O28" s="24"/>
      <c r="P28" s="20">
        <v>33.740482299999996</v>
      </c>
      <c r="Q28" s="20">
        <v>-118.2948248</v>
      </c>
      <c r="S28">
        <f t="shared" si="0"/>
        <v>1</v>
      </c>
    </row>
    <row r="29" spans="1:19" x14ac:dyDescent="0.2">
      <c r="A29" s="21" t="s">
        <v>41</v>
      </c>
      <c r="B29" s="21" t="s">
        <v>374</v>
      </c>
      <c r="C29" s="21" t="s">
        <v>300</v>
      </c>
      <c r="D29" s="21" t="s">
        <v>28</v>
      </c>
      <c r="E29" s="21">
        <v>91601</v>
      </c>
      <c r="F29" s="23">
        <v>1625000</v>
      </c>
      <c r="G29" s="21">
        <v>3</v>
      </c>
      <c r="H29" s="21">
        <v>2</v>
      </c>
      <c r="I29" s="21" t="s">
        <v>375</v>
      </c>
      <c r="J29" s="21">
        <v>2055</v>
      </c>
      <c r="K29" s="21">
        <v>10083</v>
      </c>
      <c r="L29" s="21">
        <v>1940</v>
      </c>
      <c r="M29" s="21">
        <v>50</v>
      </c>
      <c r="N29" s="23">
        <v>790.75425790754252</v>
      </c>
      <c r="O29" s="23"/>
      <c r="P29" s="21">
        <v>34.1632994</v>
      </c>
      <c r="Q29" s="21">
        <v>-118.3585629</v>
      </c>
      <c r="S29">
        <f t="shared" si="0"/>
        <v>1</v>
      </c>
    </row>
    <row r="30" spans="1:19" x14ac:dyDescent="0.2">
      <c r="A30" s="21" t="s">
        <v>41</v>
      </c>
      <c r="B30" s="21" t="s">
        <v>380</v>
      </c>
      <c r="C30" s="21" t="s">
        <v>320</v>
      </c>
      <c r="D30" s="21" t="s">
        <v>28</v>
      </c>
      <c r="E30" s="21">
        <v>91316</v>
      </c>
      <c r="F30" s="23">
        <v>1649000</v>
      </c>
      <c r="G30" s="21">
        <v>4</v>
      </c>
      <c r="H30" s="21">
        <v>3</v>
      </c>
      <c r="I30" s="21" t="s">
        <v>321</v>
      </c>
      <c r="J30" s="21">
        <v>1918</v>
      </c>
      <c r="K30" s="21">
        <v>6036</v>
      </c>
      <c r="L30" s="21">
        <v>1948</v>
      </c>
      <c r="M30" s="21">
        <v>56</v>
      </c>
      <c r="N30" s="23">
        <v>859.74973931178306</v>
      </c>
      <c r="O30" s="23"/>
      <c r="P30" s="21">
        <v>34.158970099999998</v>
      </c>
      <c r="Q30" s="21">
        <v>-118.5236982</v>
      </c>
      <c r="S30">
        <f t="shared" si="0"/>
        <v>1</v>
      </c>
    </row>
    <row r="31" spans="1:19" x14ac:dyDescent="0.2">
      <c r="A31" s="20" t="s">
        <v>26</v>
      </c>
      <c r="B31" s="20" t="s">
        <v>383</v>
      </c>
      <c r="C31" s="20" t="s">
        <v>34</v>
      </c>
      <c r="D31" s="20" t="s">
        <v>28</v>
      </c>
      <c r="E31" s="20">
        <v>90017</v>
      </c>
      <c r="F31" s="24">
        <v>599999</v>
      </c>
      <c r="G31" s="20">
        <v>2</v>
      </c>
      <c r="H31" s="20">
        <v>2</v>
      </c>
      <c r="I31" s="20" t="s">
        <v>277</v>
      </c>
      <c r="J31" s="20">
        <v>960</v>
      </c>
      <c r="K31" s="20">
        <v>71352</v>
      </c>
      <c r="L31" s="20">
        <v>2006</v>
      </c>
      <c r="M31" s="20">
        <v>56</v>
      </c>
      <c r="N31" s="24">
        <v>624.99895833333335</v>
      </c>
      <c r="O31" s="24">
        <v>796</v>
      </c>
      <c r="P31" s="20">
        <v>34.053193999999998</v>
      </c>
      <c r="Q31" s="20">
        <v>-118.265658</v>
      </c>
      <c r="S31">
        <f t="shared" si="0"/>
        <v>0</v>
      </c>
    </row>
    <row r="32" spans="1:19" x14ac:dyDescent="0.2">
      <c r="A32" s="21" t="s">
        <v>26</v>
      </c>
      <c r="B32" s="21" t="s">
        <v>386</v>
      </c>
      <c r="C32" s="21" t="s">
        <v>27</v>
      </c>
      <c r="D32" s="21" t="s">
        <v>28</v>
      </c>
      <c r="E32" s="21">
        <v>90292</v>
      </c>
      <c r="F32" s="23">
        <v>1299000</v>
      </c>
      <c r="G32" s="21">
        <v>2</v>
      </c>
      <c r="H32" s="21">
        <v>2.5</v>
      </c>
      <c r="I32" s="21" t="s">
        <v>387</v>
      </c>
      <c r="J32" s="21">
        <v>1582</v>
      </c>
      <c r="K32" s="21">
        <v>64241</v>
      </c>
      <c r="L32" s="21">
        <v>1969</v>
      </c>
      <c r="M32" s="21">
        <v>57</v>
      </c>
      <c r="N32" s="23">
        <v>821.11251580278133</v>
      </c>
      <c r="O32" s="23">
        <v>593</v>
      </c>
      <c r="P32" s="21">
        <v>33.979214200000001</v>
      </c>
      <c r="Q32" s="21">
        <v>-118.4344462</v>
      </c>
      <c r="S32">
        <f t="shared" si="0"/>
        <v>0</v>
      </c>
    </row>
    <row r="33" spans="1:19" x14ac:dyDescent="0.2">
      <c r="A33" s="20" t="s">
        <v>26</v>
      </c>
      <c r="B33" s="20" t="s">
        <v>390</v>
      </c>
      <c r="C33" s="20" t="s">
        <v>34</v>
      </c>
      <c r="D33" s="20" t="s">
        <v>28</v>
      </c>
      <c r="E33" s="20">
        <v>90017</v>
      </c>
      <c r="F33" s="24">
        <v>749000</v>
      </c>
      <c r="G33" s="20">
        <v>2</v>
      </c>
      <c r="H33" s="20">
        <v>2</v>
      </c>
      <c r="I33" s="20" t="s">
        <v>277</v>
      </c>
      <c r="J33" s="20">
        <v>1200</v>
      </c>
      <c r="K33" s="20">
        <v>59001</v>
      </c>
      <c r="L33" s="20">
        <v>1985</v>
      </c>
      <c r="M33" s="20">
        <v>57</v>
      </c>
      <c r="N33" s="24">
        <v>624.16666666666663</v>
      </c>
      <c r="O33" s="24">
        <v>1040</v>
      </c>
      <c r="P33" s="20">
        <v>34.045709500000001</v>
      </c>
      <c r="Q33" s="20">
        <v>-118.2585553</v>
      </c>
      <c r="S33">
        <f t="shared" si="0"/>
        <v>0</v>
      </c>
    </row>
    <row r="34" spans="1:19" x14ac:dyDescent="0.2">
      <c r="A34" s="21" t="s">
        <v>41</v>
      </c>
      <c r="B34" s="21" t="s">
        <v>393</v>
      </c>
      <c r="C34" s="21" t="s">
        <v>272</v>
      </c>
      <c r="D34" s="21" t="s">
        <v>28</v>
      </c>
      <c r="E34" s="21">
        <v>90731</v>
      </c>
      <c r="F34" s="23">
        <v>1198000</v>
      </c>
      <c r="G34" s="21">
        <v>4</v>
      </c>
      <c r="H34" s="21">
        <v>2</v>
      </c>
      <c r="I34" s="21" t="s">
        <v>394</v>
      </c>
      <c r="J34" s="21">
        <v>2049</v>
      </c>
      <c r="K34" s="21">
        <v>5250</v>
      </c>
      <c r="L34" s="21">
        <v>1962</v>
      </c>
      <c r="M34" s="21">
        <v>62</v>
      </c>
      <c r="N34" s="23">
        <v>584.67545143972666</v>
      </c>
      <c r="O34" s="23"/>
      <c r="P34" s="21">
        <v>33.764751099999998</v>
      </c>
      <c r="Q34" s="21">
        <v>-118.3000059</v>
      </c>
      <c r="S34">
        <f t="shared" si="0"/>
        <v>1</v>
      </c>
    </row>
    <row r="35" spans="1:19" x14ac:dyDescent="0.2">
      <c r="A35" s="20" t="s">
        <v>26</v>
      </c>
      <c r="B35" s="20" t="s">
        <v>397</v>
      </c>
      <c r="C35" s="20" t="s">
        <v>34</v>
      </c>
      <c r="D35" s="20" t="s">
        <v>28</v>
      </c>
      <c r="E35" s="20">
        <v>90013</v>
      </c>
      <c r="F35" s="24">
        <v>394900</v>
      </c>
      <c r="G35" s="20">
        <v>1</v>
      </c>
      <c r="H35" s="20">
        <v>1</v>
      </c>
      <c r="I35" s="20" t="s">
        <v>277</v>
      </c>
      <c r="J35" s="20">
        <v>650</v>
      </c>
      <c r="K35" s="20">
        <v>27293</v>
      </c>
      <c r="L35" s="20">
        <v>1923</v>
      </c>
      <c r="M35" s="20">
        <v>62</v>
      </c>
      <c r="N35" s="24">
        <v>607.53846153846155</v>
      </c>
      <c r="O35" s="24">
        <v>365</v>
      </c>
      <c r="P35" s="20">
        <v>34.048040700000001</v>
      </c>
      <c r="Q35" s="20">
        <v>-118.2512918</v>
      </c>
      <c r="S35">
        <f t="shared" si="0"/>
        <v>0</v>
      </c>
    </row>
    <row r="36" spans="1:19" x14ac:dyDescent="0.2">
      <c r="A36" s="21" t="s">
        <v>41</v>
      </c>
      <c r="B36" s="21" t="s">
        <v>400</v>
      </c>
      <c r="C36" s="21" t="s">
        <v>378</v>
      </c>
      <c r="D36" s="21" t="s">
        <v>28</v>
      </c>
      <c r="E36" s="21">
        <v>91364</v>
      </c>
      <c r="F36" s="23">
        <v>2199000</v>
      </c>
      <c r="G36" s="21">
        <v>6</v>
      </c>
      <c r="H36" s="21">
        <v>3.5</v>
      </c>
      <c r="I36" s="21" t="s">
        <v>379</v>
      </c>
      <c r="J36" s="21">
        <v>3804</v>
      </c>
      <c r="K36" s="21">
        <v>17057</v>
      </c>
      <c r="L36" s="21">
        <v>1955</v>
      </c>
      <c r="M36" s="21">
        <v>64</v>
      </c>
      <c r="N36" s="23">
        <v>578.07570977917976</v>
      </c>
      <c r="O36" s="23"/>
      <c r="P36" s="21">
        <v>34.163043000000002</v>
      </c>
      <c r="Q36" s="21">
        <v>-118.61975579999999</v>
      </c>
      <c r="S36">
        <f t="shared" si="0"/>
        <v>1</v>
      </c>
    </row>
    <row r="37" spans="1:19" x14ac:dyDescent="0.2">
      <c r="A37" s="20" t="s">
        <v>26</v>
      </c>
      <c r="B37" s="20" t="s">
        <v>403</v>
      </c>
      <c r="C37" s="20" t="s">
        <v>34</v>
      </c>
      <c r="D37" s="20" t="s">
        <v>28</v>
      </c>
      <c r="E37" s="20">
        <v>90025</v>
      </c>
      <c r="F37" s="24">
        <v>1129000</v>
      </c>
      <c r="G37" s="20">
        <v>2</v>
      </c>
      <c r="H37" s="20">
        <v>2</v>
      </c>
      <c r="I37" s="20" t="s">
        <v>404</v>
      </c>
      <c r="J37" s="20">
        <v>1740</v>
      </c>
      <c r="K37" s="20">
        <v>13768</v>
      </c>
      <c r="L37" s="20">
        <v>2005</v>
      </c>
      <c r="M37" s="20">
        <v>64</v>
      </c>
      <c r="N37" s="24">
        <v>648.85057471264372</v>
      </c>
      <c r="O37" s="24">
        <v>650</v>
      </c>
      <c r="P37" s="20">
        <v>34.044672300000002</v>
      </c>
      <c r="Q37" s="20">
        <v>-118.46221629999999</v>
      </c>
      <c r="S37">
        <f t="shared" si="0"/>
        <v>0</v>
      </c>
    </row>
    <row r="38" spans="1:19" x14ac:dyDescent="0.2">
      <c r="A38" s="21" t="s">
        <v>41</v>
      </c>
      <c r="B38" s="21" t="s">
        <v>407</v>
      </c>
      <c r="C38" s="21" t="s">
        <v>408</v>
      </c>
      <c r="D38" s="21" t="s">
        <v>28</v>
      </c>
      <c r="E38" s="21">
        <v>91403</v>
      </c>
      <c r="F38" s="23">
        <v>2299000</v>
      </c>
      <c r="G38" s="21">
        <v>4</v>
      </c>
      <c r="H38" s="21">
        <v>4</v>
      </c>
      <c r="I38" s="21" t="s">
        <v>409</v>
      </c>
      <c r="J38" s="21">
        <v>3314</v>
      </c>
      <c r="K38" s="21">
        <v>7415</v>
      </c>
      <c r="L38" s="21">
        <v>1965</v>
      </c>
      <c r="M38" s="21">
        <v>68</v>
      </c>
      <c r="N38" s="23">
        <v>693.72359686179846</v>
      </c>
      <c r="O38" s="23"/>
      <c r="P38" s="21">
        <v>34.147024399999999</v>
      </c>
      <c r="Q38" s="21">
        <v>-118.45164870000001</v>
      </c>
      <c r="S38">
        <f t="shared" si="0"/>
        <v>1</v>
      </c>
    </row>
    <row r="39" spans="1:19" x14ac:dyDescent="0.2">
      <c r="A39" s="20" t="s">
        <v>26</v>
      </c>
      <c r="B39" s="20" t="s">
        <v>412</v>
      </c>
      <c r="C39" s="20" t="s">
        <v>34</v>
      </c>
      <c r="D39" s="20" t="s">
        <v>28</v>
      </c>
      <c r="E39" s="20">
        <v>90048</v>
      </c>
      <c r="F39" s="24">
        <v>1289000</v>
      </c>
      <c r="G39" s="20">
        <v>2</v>
      </c>
      <c r="H39" s="20">
        <v>3</v>
      </c>
      <c r="I39" s="20" t="s">
        <v>413</v>
      </c>
      <c r="J39" s="20">
        <v>1717</v>
      </c>
      <c r="K39" s="20">
        <v>16491</v>
      </c>
      <c r="L39" s="20">
        <v>1999</v>
      </c>
      <c r="M39" s="20">
        <v>71</v>
      </c>
      <c r="N39" s="24">
        <v>750.72801397786839</v>
      </c>
      <c r="O39" s="24">
        <v>550</v>
      </c>
      <c r="P39" s="20">
        <v>34.082849799999998</v>
      </c>
      <c r="Q39" s="20">
        <v>-118.3701069</v>
      </c>
      <c r="S39">
        <f t="shared" si="0"/>
        <v>0</v>
      </c>
    </row>
    <row r="40" spans="1:19" x14ac:dyDescent="0.2">
      <c r="A40" s="21" t="s">
        <v>26</v>
      </c>
      <c r="B40" s="21" t="s">
        <v>416</v>
      </c>
      <c r="C40" s="21" t="s">
        <v>34</v>
      </c>
      <c r="D40" s="21" t="s">
        <v>28</v>
      </c>
      <c r="E40" s="21">
        <v>90015</v>
      </c>
      <c r="F40" s="23">
        <v>549000</v>
      </c>
      <c r="G40" s="21">
        <v>1</v>
      </c>
      <c r="H40" s="21">
        <v>1</v>
      </c>
      <c r="I40" s="21" t="s">
        <v>277</v>
      </c>
      <c r="J40" s="21">
        <v>700</v>
      </c>
      <c r="K40" s="21">
        <v>15498</v>
      </c>
      <c r="L40" s="21">
        <v>1924</v>
      </c>
      <c r="M40" s="21">
        <v>73</v>
      </c>
      <c r="N40" s="23">
        <v>784.28571428571433</v>
      </c>
      <c r="O40" s="23">
        <v>503</v>
      </c>
      <c r="P40" s="21">
        <v>34.041612899999997</v>
      </c>
      <c r="Q40" s="21">
        <v>-118.25713349999999</v>
      </c>
      <c r="S40">
        <f t="shared" si="0"/>
        <v>0</v>
      </c>
    </row>
    <row r="41" spans="1:19" x14ac:dyDescent="0.2">
      <c r="A41" s="20" t="s">
        <v>26</v>
      </c>
      <c r="B41" s="20" t="s">
        <v>419</v>
      </c>
      <c r="C41" s="20" t="s">
        <v>34</v>
      </c>
      <c r="D41" s="20" t="s">
        <v>28</v>
      </c>
      <c r="E41" s="20">
        <v>90066</v>
      </c>
      <c r="F41" s="24">
        <v>875000</v>
      </c>
      <c r="G41" s="20">
        <v>2</v>
      </c>
      <c r="H41" s="20">
        <v>2.5</v>
      </c>
      <c r="I41" s="20" t="s">
        <v>61</v>
      </c>
      <c r="J41" s="20">
        <v>1087</v>
      </c>
      <c r="K41" s="20">
        <v>6978</v>
      </c>
      <c r="L41" s="20">
        <v>1987</v>
      </c>
      <c r="M41" s="20">
        <v>76</v>
      </c>
      <c r="N41" s="24">
        <v>804.96780128794853</v>
      </c>
      <c r="O41" s="24">
        <v>250</v>
      </c>
      <c r="P41" s="20">
        <v>33.9980324</v>
      </c>
      <c r="Q41" s="20">
        <v>-118.4358946</v>
      </c>
      <c r="S41">
        <f t="shared" si="0"/>
        <v>0</v>
      </c>
    </row>
    <row r="42" spans="1:19" x14ac:dyDescent="0.2">
      <c r="A42" s="21" t="s">
        <v>41</v>
      </c>
      <c r="B42" s="21" t="s">
        <v>422</v>
      </c>
      <c r="C42" s="21" t="s">
        <v>423</v>
      </c>
      <c r="D42" s="21" t="s">
        <v>28</v>
      </c>
      <c r="E42" s="21">
        <v>91401</v>
      </c>
      <c r="F42" s="23">
        <v>1185000</v>
      </c>
      <c r="G42" s="21">
        <v>3</v>
      </c>
      <c r="H42" s="21">
        <v>2</v>
      </c>
      <c r="I42" s="21" t="s">
        <v>424</v>
      </c>
      <c r="J42" s="21">
        <v>1725</v>
      </c>
      <c r="K42" s="21">
        <v>7517</v>
      </c>
      <c r="L42" s="21">
        <v>1953</v>
      </c>
      <c r="M42" s="21">
        <v>77</v>
      </c>
      <c r="N42" s="23">
        <v>686.95652173913038</v>
      </c>
      <c r="O42" s="23"/>
      <c r="P42" s="21">
        <v>34.1833569</v>
      </c>
      <c r="Q42" s="21">
        <v>-118.4249598</v>
      </c>
      <c r="S42">
        <f t="shared" si="0"/>
        <v>1</v>
      </c>
    </row>
    <row r="43" spans="1:19" x14ac:dyDescent="0.2">
      <c r="A43" s="20" t="s">
        <v>41</v>
      </c>
      <c r="B43" s="20" t="s">
        <v>427</v>
      </c>
      <c r="C43" s="20" t="s">
        <v>428</v>
      </c>
      <c r="D43" s="20" t="s">
        <v>28</v>
      </c>
      <c r="E43" s="20">
        <v>91335</v>
      </c>
      <c r="F43" s="24">
        <v>1189000</v>
      </c>
      <c r="G43" s="20">
        <v>4</v>
      </c>
      <c r="H43" s="20">
        <v>3</v>
      </c>
      <c r="I43" s="20" t="s">
        <v>429</v>
      </c>
      <c r="J43" s="20">
        <v>2514</v>
      </c>
      <c r="K43" s="20">
        <v>4984</v>
      </c>
      <c r="L43" s="20">
        <v>2004</v>
      </c>
      <c r="M43" s="20">
        <v>81</v>
      </c>
      <c r="N43" s="24">
        <v>472.95147175815436</v>
      </c>
      <c r="O43" s="24"/>
      <c r="P43" s="20">
        <v>34.207803200000001</v>
      </c>
      <c r="Q43" s="20">
        <v>-118.5590406</v>
      </c>
      <c r="S43">
        <f t="shared" si="0"/>
        <v>1</v>
      </c>
    </row>
    <row r="44" spans="1:19" x14ac:dyDescent="0.2">
      <c r="A44" s="21" t="s">
        <v>26</v>
      </c>
      <c r="B44" s="21" t="s">
        <v>432</v>
      </c>
      <c r="C44" s="21" t="s">
        <v>34</v>
      </c>
      <c r="D44" s="21" t="s">
        <v>28</v>
      </c>
      <c r="E44" s="21">
        <v>90004</v>
      </c>
      <c r="F44" s="23">
        <v>898000</v>
      </c>
      <c r="G44" s="21">
        <v>3</v>
      </c>
      <c r="H44" s="21">
        <v>2</v>
      </c>
      <c r="I44" s="21" t="s">
        <v>433</v>
      </c>
      <c r="J44" s="21">
        <v>1344</v>
      </c>
      <c r="K44" s="21">
        <v>13823</v>
      </c>
      <c r="L44" s="21">
        <v>2016</v>
      </c>
      <c r="M44" s="21">
        <v>83</v>
      </c>
      <c r="N44" s="23">
        <v>668.15476190476193</v>
      </c>
      <c r="O44" s="23">
        <v>312</v>
      </c>
      <c r="P44" s="21">
        <v>34.072037100000003</v>
      </c>
      <c r="Q44" s="21">
        <v>-118.3082491</v>
      </c>
      <c r="S44">
        <f t="shared" si="0"/>
        <v>0</v>
      </c>
    </row>
    <row r="45" spans="1:19" x14ac:dyDescent="0.2">
      <c r="A45" s="20" t="s">
        <v>26</v>
      </c>
      <c r="B45" s="20" t="s">
        <v>436</v>
      </c>
      <c r="C45" s="20" t="s">
        <v>34</v>
      </c>
      <c r="D45" s="20" t="s">
        <v>28</v>
      </c>
      <c r="E45" s="20">
        <v>90013</v>
      </c>
      <c r="F45" s="24">
        <v>425000</v>
      </c>
      <c r="G45" s="20">
        <v>1</v>
      </c>
      <c r="H45" s="20">
        <v>1</v>
      </c>
      <c r="I45" s="20" t="s">
        <v>277</v>
      </c>
      <c r="J45" s="20">
        <v>860</v>
      </c>
      <c r="K45" s="20">
        <v>27293</v>
      </c>
      <c r="L45" s="20">
        <v>1923</v>
      </c>
      <c r="M45" s="20">
        <v>90</v>
      </c>
      <c r="N45" s="24">
        <v>494.18604651162792</v>
      </c>
      <c r="O45" s="24">
        <v>310</v>
      </c>
      <c r="P45" s="20">
        <v>34.048040700000001</v>
      </c>
      <c r="Q45" s="20">
        <v>-118.2512918</v>
      </c>
      <c r="S45">
        <f t="shared" si="0"/>
        <v>0</v>
      </c>
    </row>
    <row r="46" spans="1:19" x14ac:dyDescent="0.2">
      <c r="A46" s="21" t="s">
        <v>26</v>
      </c>
      <c r="B46" s="21" t="s">
        <v>439</v>
      </c>
      <c r="C46" s="21" t="s">
        <v>34</v>
      </c>
      <c r="D46" s="21" t="s">
        <v>28</v>
      </c>
      <c r="E46" s="21">
        <v>90035</v>
      </c>
      <c r="F46" s="23">
        <v>1089000</v>
      </c>
      <c r="G46" s="21">
        <v>2</v>
      </c>
      <c r="H46" s="21">
        <v>2</v>
      </c>
      <c r="I46" s="21" t="s">
        <v>304</v>
      </c>
      <c r="J46" s="21">
        <v>1719</v>
      </c>
      <c r="K46" s="21">
        <v>17397</v>
      </c>
      <c r="L46" s="21">
        <v>1980</v>
      </c>
      <c r="M46" s="21">
        <v>93</v>
      </c>
      <c r="N46" s="23">
        <v>633.50785340314133</v>
      </c>
      <c r="O46" s="23">
        <v>550</v>
      </c>
      <c r="P46" s="21">
        <v>34.062708899999997</v>
      </c>
      <c r="Q46" s="21">
        <v>-118.37998380000001</v>
      </c>
      <c r="S46">
        <f t="shared" si="0"/>
        <v>0</v>
      </c>
    </row>
    <row r="47" spans="1:19" x14ac:dyDescent="0.2">
      <c r="A47" s="20" t="s">
        <v>41</v>
      </c>
      <c r="B47" s="20" t="s">
        <v>442</v>
      </c>
      <c r="C47" s="20" t="s">
        <v>378</v>
      </c>
      <c r="D47" s="20" t="s">
        <v>28</v>
      </c>
      <c r="E47" s="20">
        <v>91364</v>
      </c>
      <c r="F47" s="24">
        <v>1199999</v>
      </c>
      <c r="G47" s="20">
        <v>3</v>
      </c>
      <c r="H47" s="20">
        <v>3</v>
      </c>
      <c r="I47" s="20" t="s">
        <v>379</v>
      </c>
      <c r="J47" s="20">
        <v>2128</v>
      </c>
      <c r="K47" s="20">
        <v>6987</v>
      </c>
      <c r="L47" s="20">
        <v>1966</v>
      </c>
      <c r="M47" s="20">
        <v>93</v>
      </c>
      <c r="N47" s="24">
        <v>563.90930451127815</v>
      </c>
      <c r="O47" s="24"/>
      <c r="P47" s="20">
        <v>34.158414399999998</v>
      </c>
      <c r="Q47" s="20">
        <v>-118.621807</v>
      </c>
      <c r="S47">
        <f t="shared" si="0"/>
        <v>1</v>
      </c>
    </row>
    <row r="48" spans="1:19" x14ac:dyDescent="0.2">
      <c r="A48" s="21" t="s">
        <v>41</v>
      </c>
      <c r="B48" s="21" t="s">
        <v>445</v>
      </c>
      <c r="C48" s="21" t="s">
        <v>34</v>
      </c>
      <c r="D48" s="21" t="s">
        <v>28</v>
      </c>
      <c r="E48" s="21">
        <v>90032</v>
      </c>
      <c r="F48" s="23">
        <v>830000</v>
      </c>
      <c r="G48" s="21">
        <v>3</v>
      </c>
      <c r="H48" s="21">
        <v>2</v>
      </c>
      <c r="I48" s="21" t="s">
        <v>446</v>
      </c>
      <c r="J48" s="21">
        <v>1256</v>
      </c>
      <c r="K48" s="21">
        <v>4788</v>
      </c>
      <c r="L48" s="21">
        <v>1925</v>
      </c>
      <c r="M48" s="21">
        <v>96</v>
      </c>
      <c r="N48" s="23">
        <v>660.828025477707</v>
      </c>
      <c r="O48" s="23"/>
      <c r="P48" s="21">
        <v>34.078068500000001</v>
      </c>
      <c r="Q48" s="21">
        <v>-118.1744052</v>
      </c>
      <c r="S48">
        <f t="shared" si="0"/>
        <v>1</v>
      </c>
    </row>
    <row r="49" spans="1:19" x14ac:dyDescent="0.2">
      <c r="A49" s="20" t="s">
        <v>41</v>
      </c>
      <c r="B49" s="20" t="s">
        <v>449</v>
      </c>
      <c r="C49" s="20" t="s">
        <v>450</v>
      </c>
      <c r="D49" s="20" t="s">
        <v>28</v>
      </c>
      <c r="E49" s="20">
        <v>91040</v>
      </c>
      <c r="F49" s="24">
        <v>1795000</v>
      </c>
      <c r="G49" s="20">
        <v>4</v>
      </c>
      <c r="H49" s="20">
        <v>4</v>
      </c>
      <c r="I49" s="20" t="s">
        <v>451</v>
      </c>
      <c r="J49" s="20">
        <v>4044</v>
      </c>
      <c r="K49" s="20">
        <v>39359</v>
      </c>
      <c r="L49" s="20">
        <v>2007</v>
      </c>
      <c r="M49" s="20">
        <v>97</v>
      </c>
      <c r="N49" s="24">
        <v>443.86745796241343</v>
      </c>
      <c r="O49" s="24"/>
      <c r="P49" s="20">
        <v>34.262583499999998</v>
      </c>
      <c r="Q49" s="20">
        <v>-118.3363693</v>
      </c>
      <c r="S49">
        <f t="shared" si="0"/>
        <v>1</v>
      </c>
    </row>
    <row r="50" spans="1:19" x14ac:dyDescent="0.2">
      <c r="A50" s="21" t="s">
        <v>26</v>
      </c>
      <c r="B50" s="21" t="s">
        <v>454</v>
      </c>
      <c r="C50" s="21" t="s">
        <v>34</v>
      </c>
      <c r="D50" s="21" t="s">
        <v>28</v>
      </c>
      <c r="E50" s="21">
        <v>90004</v>
      </c>
      <c r="F50" s="23">
        <v>799000</v>
      </c>
      <c r="G50" s="21">
        <v>3</v>
      </c>
      <c r="H50" s="21">
        <v>2</v>
      </c>
      <c r="I50" s="21" t="s">
        <v>455</v>
      </c>
      <c r="J50" s="21">
        <v>1300</v>
      </c>
      <c r="K50" s="21">
        <v>7252</v>
      </c>
      <c r="L50" s="21">
        <v>2008</v>
      </c>
      <c r="M50" s="21">
        <v>101</v>
      </c>
      <c r="N50" s="23">
        <v>614.61538461538464</v>
      </c>
      <c r="O50" s="23">
        <v>449</v>
      </c>
      <c r="P50" s="21">
        <v>34.078603600000001</v>
      </c>
      <c r="Q50" s="21">
        <v>-118.3103042</v>
      </c>
      <c r="S50">
        <f t="shared" si="0"/>
        <v>0</v>
      </c>
    </row>
    <row r="51" spans="1:19" x14ac:dyDescent="0.2">
      <c r="A51" s="20" t="s">
        <v>26</v>
      </c>
      <c r="B51" s="20" t="s">
        <v>458</v>
      </c>
      <c r="C51" s="20" t="s">
        <v>320</v>
      </c>
      <c r="D51" s="20" t="s">
        <v>28</v>
      </c>
      <c r="E51" s="20">
        <v>91316</v>
      </c>
      <c r="F51" s="24">
        <v>449000</v>
      </c>
      <c r="G51" s="20">
        <v>2</v>
      </c>
      <c r="H51" s="20">
        <v>2</v>
      </c>
      <c r="I51" s="20" t="s">
        <v>321</v>
      </c>
      <c r="J51" s="20">
        <v>927</v>
      </c>
      <c r="K51" s="20">
        <v>60939</v>
      </c>
      <c r="L51" s="20">
        <v>1967</v>
      </c>
      <c r="M51" s="20">
        <v>104</v>
      </c>
      <c r="N51" s="24">
        <v>484.35814455231929</v>
      </c>
      <c r="O51" s="24">
        <v>529</v>
      </c>
      <c r="P51" s="20">
        <v>34.168225</v>
      </c>
      <c r="Q51" s="20">
        <v>-118.52513399999999</v>
      </c>
      <c r="S51">
        <f t="shared" si="0"/>
        <v>0</v>
      </c>
    </row>
    <row r="52" spans="1:19" x14ac:dyDescent="0.2">
      <c r="A52" s="21" t="s">
        <v>41</v>
      </c>
      <c r="B52" s="21" t="s">
        <v>461</v>
      </c>
      <c r="C52" s="21" t="s">
        <v>34</v>
      </c>
      <c r="D52" s="21" t="s">
        <v>28</v>
      </c>
      <c r="E52" s="21">
        <v>90043</v>
      </c>
      <c r="F52" s="23">
        <v>1598000</v>
      </c>
      <c r="G52" s="21">
        <v>4</v>
      </c>
      <c r="H52" s="21">
        <v>3.5</v>
      </c>
      <c r="I52" s="21" t="s">
        <v>462</v>
      </c>
      <c r="J52" s="21">
        <v>3128</v>
      </c>
      <c r="K52" s="21">
        <v>5566</v>
      </c>
      <c r="L52" s="21">
        <v>2014</v>
      </c>
      <c r="M52" s="21">
        <v>105</v>
      </c>
      <c r="N52" s="23">
        <v>510.86956521739131</v>
      </c>
      <c r="O52" s="23"/>
      <c r="P52" s="21">
        <v>33.986421900000003</v>
      </c>
      <c r="Q52" s="21">
        <v>-118.3492387</v>
      </c>
      <c r="S52">
        <f t="shared" si="0"/>
        <v>1</v>
      </c>
    </row>
    <row r="53" spans="1:19" x14ac:dyDescent="0.2">
      <c r="A53" s="20" t="s">
        <v>41</v>
      </c>
      <c r="B53" s="20" t="s">
        <v>465</v>
      </c>
      <c r="C53" s="20" t="s">
        <v>359</v>
      </c>
      <c r="D53" s="20" t="s">
        <v>28</v>
      </c>
      <c r="E53" s="20">
        <v>91326</v>
      </c>
      <c r="F53" s="24">
        <v>3175000</v>
      </c>
      <c r="G53" s="20">
        <v>5</v>
      </c>
      <c r="H53" s="20">
        <v>6</v>
      </c>
      <c r="I53" s="20" t="s">
        <v>359</v>
      </c>
      <c r="J53" s="20">
        <v>5513</v>
      </c>
      <c r="K53" s="20">
        <v>14142</v>
      </c>
      <c r="L53" s="20">
        <v>2021</v>
      </c>
      <c r="M53" s="20">
        <v>111</v>
      </c>
      <c r="N53" s="24">
        <v>575.91148195175037</v>
      </c>
      <c r="O53" s="24">
        <v>451</v>
      </c>
      <c r="P53" s="20">
        <v>34.285311</v>
      </c>
      <c r="Q53" s="20">
        <v>-118.580759</v>
      </c>
      <c r="S53">
        <f t="shared" si="0"/>
        <v>1</v>
      </c>
    </row>
    <row r="54" spans="1:19" x14ac:dyDescent="0.2">
      <c r="A54" s="21" t="s">
        <v>26</v>
      </c>
      <c r="B54" s="21" t="s">
        <v>468</v>
      </c>
      <c r="C54" s="21" t="s">
        <v>34</v>
      </c>
      <c r="D54" s="21" t="s">
        <v>28</v>
      </c>
      <c r="E54" s="21">
        <v>90048</v>
      </c>
      <c r="F54" s="23">
        <v>769500</v>
      </c>
      <c r="G54" s="21">
        <v>2</v>
      </c>
      <c r="H54" s="21">
        <v>2</v>
      </c>
      <c r="I54" s="21" t="s">
        <v>469</v>
      </c>
      <c r="J54" s="21">
        <v>1295</v>
      </c>
      <c r="K54" s="21">
        <v>42596</v>
      </c>
      <c r="L54" s="21">
        <v>1976</v>
      </c>
      <c r="M54" s="21">
        <v>177</v>
      </c>
      <c r="N54" s="23">
        <v>594.20849420849424</v>
      </c>
      <c r="O54" s="23">
        <v>1140</v>
      </c>
      <c r="P54" s="21">
        <v>34.073097300000001</v>
      </c>
      <c r="Q54" s="21">
        <v>-118.37796</v>
      </c>
      <c r="S54">
        <f t="shared" si="0"/>
        <v>0</v>
      </c>
    </row>
    <row r="55" spans="1:19" x14ac:dyDescent="0.2">
      <c r="A55" s="20" t="s">
        <v>26</v>
      </c>
      <c r="B55" s="20" t="s">
        <v>472</v>
      </c>
      <c r="C55" s="20" t="s">
        <v>34</v>
      </c>
      <c r="D55" s="20" t="s">
        <v>28</v>
      </c>
      <c r="E55" s="20">
        <v>90012</v>
      </c>
      <c r="F55" s="24">
        <v>538000</v>
      </c>
      <c r="G55" s="20">
        <v>3</v>
      </c>
      <c r="H55" s="20">
        <v>1.5</v>
      </c>
      <c r="I55" s="20" t="s">
        <v>268</v>
      </c>
      <c r="J55" s="20">
        <v>1167</v>
      </c>
      <c r="K55" s="20">
        <v>29414</v>
      </c>
      <c r="L55" s="20">
        <v>1974</v>
      </c>
      <c r="M55" s="20">
        <v>190</v>
      </c>
      <c r="N55" s="24">
        <v>461.01113967437874</v>
      </c>
      <c r="O55" s="24">
        <v>210</v>
      </c>
      <c r="P55" s="20">
        <v>34.065673699999998</v>
      </c>
      <c r="Q55" s="20">
        <v>-118.244944</v>
      </c>
      <c r="S55">
        <f t="shared" si="0"/>
        <v>0</v>
      </c>
    </row>
    <row r="56" spans="1:19" x14ac:dyDescent="0.2">
      <c r="A56" s="21" t="s">
        <v>41</v>
      </c>
      <c r="B56" s="21" t="s">
        <v>475</v>
      </c>
      <c r="C56" s="21" t="s">
        <v>34</v>
      </c>
      <c r="D56" s="21" t="s">
        <v>28</v>
      </c>
      <c r="E56" s="21">
        <v>90039</v>
      </c>
      <c r="F56" s="23">
        <v>1200000</v>
      </c>
      <c r="G56" s="21">
        <v>2</v>
      </c>
      <c r="H56" s="21">
        <v>1</v>
      </c>
      <c r="I56" s="21" t="s">
        <v>476</v>
      </c>
      <c r="J56" s="21">
        <v>1084</v>
      </c>
      <c r="K56" s="21">
        <v>6602</v>
      </c>
      <c r="L56" s="21">
        <v>1948</v>
      </c>
      <c r="M56" s="21">
        <v>1</v>
      </c>
      <c r="N56" s="23">
        <v>1107.0110701107012</v>
      </c>
      <c r="O56" s="23"/>
      <c r="P56" s="21">
        <v>34.111891100000001</v>
      </c>
      <c r="Q56" s="21">
        <v>-118.2518135</v>
      </c>
      <c r="S56">
        <f t="shared" si="0"/>
        <v>1</v>
      </c>
    </row>
    <row r="57" spans="1:19" x14ac:dyDescent="0.2">
      <c r="A57" s="20" t="s">
        <v>41</v>
      </c>
      <c r="B57" s="20" t="s">
        <v>479</v>
      </c>
      <c r="C57" s="20" t="s">
        <v>34</v>
      </c>
      <c r="D57" s="20" t="s">
        <v>28</v>
      </c>
      <c r="E57" s="20">
        <v>90068</v>
      </c>
      <c r="F57" s="24">
        <v>2295000</v>
      </c>
      <c r="G57" s="20">
        <v>2</v>
      </c>
      <c r="H57" s="20">
        <v>2.5</v>
      </c>
      <c r="I57" s="20" t="s">
        <v>480</v>
      </c>
      <c r="J57" s="20">
        <v>1883</v>
      </c>
      <c r="K57" s="20">
        <v>5348</v>
      </c>
      <c r="L57" s="20">
        <v>1924</v>
      </c>
      <c r="M57" s="20">
        <v>1</v>
      </c>
      <c r="N57" s="24">
        <v>1218.7997875730218</v>
      </c>
      <c r="O57" s="24"/>
      <c r="P57" s="20">
        <v>34.110933299999999</v>
      </c>
      <c r="Q57" s="20">
        <v>-118.3292105</v>
      </c>
      <c r="S57">
        <f t="shared" si="0"/>
        <v>1</v>
      </c>
    </row>
    <row r="58" spans="1:19" x14ac:dyDescent="0.2">
      <c r="A58" s="20" t="s">
        <v>41</v>
      </c>
      <c r="B58" s="20" t="s">
        <v>484</v>
      </c>
      <c r="C58" s="20" t="s">
        <v>34</v>
      </c>
      <c r="D58" s="20" t="s">
        <v>28</v>
      </c>
      <c r="E58" s="20">
        <v>90026</v>
      </c>
      <c r="F58" s="24">
        <v>1199000</v>
      </c>
      <c r="G58" s="20">
        <v>3</v>
      </c>
      <c r="H58" s="20">
        <v>2</v>
      </c>
      <c r="I58" s="20" t="s">
        <v>483</v>
      </c>
      <c r="J58" s="20">
        <v>1140</v>
      </c>
      <c r="K58" s="20">
        <v>5210</v>
      </c>
      <c r="L58" s="20">
        <v>1912</v>
      </c>
      <c r="M58" s="20">
        <v>1</v>
      </c>
      <c r="N58" s="24">
        <v>1051.7543859649122</v>
      </c>
      <c r="O58" s="24"/>
      <c r="P58" s="20">
        <v>34.079252699999998</v>
      </c>
      <c r="Q58" s="20">
        <v>-118.2828095</v>
      </c>
      <c r="S58">
        <f t="shared" si="0"/>
        <v>1</v>
      </c>
    </row>
    <row r="59" spans="1:19" x14ac:dyDescent="0.2">
      <c r="A59" s="21" t="s">
        <v>41</v>
      </c>
      <c r="B59" s="21" t="s">
        <v>487</v>
      </c>
      <c r="C59" s="21" t="s">
        <v>34</v>
      </c>
      <c r="D59" s="21" t="s">
        <v>28</v>
      </c>
      <c r="E59" s="21">
        <v>90038</v>
      </c>
      <c r="F59" s="23">
        <v>1650000</v>
      </c>
      <c r="G59" s="21">
        <v>4</v>
      </c>
      <c r="H59" s="21">
        <v>4</v>
      </c>
      <c r="I59" s="21" t="s">
        <v>488</v>
      </c>
      <c r="J59" s="21">
        <v>2593</v>
      </c>
      <c r="K59" s="21">
        <v>1923</v>
      </c>
      <c r="L59" s="21">
        <v>2019</v>
      </c>
      <c r="M59" s="21">
        <v>1</v>
      </c>
      <c r="N59" s="23">
        <v>636.3285769379097</v>
      </c>
      <c r="O59" s="23">
        <v>250</v>
      </c>
      <c r="P59" s="21">
        <v>34.093131399999997</v>
      </c>
      <c r="Q59" s="21">
        <v>-118.3405929</v>
      </c>
      <c r="S59">
        <f t="shared" si="0"/>
        <v>1</v>
      </c>
    </row>
    <row r="60" spans="1:19" x14ac:dyDescent="0.2">
      <c r="A60" s="21" t="s">
        <v>26</v>
      </c>
      <c r="B60" s="21" t="s">
        <v>492</v>
      </c>
      <c r="C60" s="21" t="s">
        <v>428</v>
      </c>
      <c r="D60" s="21" t="s">
        <v>28</v>
      </c>
      <c r="E60" s="21">
        <v>91335</v>
      </c>
      <c r="F60" s="23">
        <v>535000</v>
      </c>
      <c r="G60" s="21">
        <v>2</v>
      </c>
      <c r="H60" s="21">
        <v>2</v>
      </c>
      <c r="I60" s="21" t="s">
        <v>428</v>
      </c>
      <c r="J60" s="21">
        <v>1389</v>
      </c>
      <c r="K60" s="21">
        <v>266748</v>
      </c>
      <c r="L60" s="21">
        <v>1966</v>
      </c>
      <c r="M60" s="21">
        <v>1</v>
      </c>
      <c r="N60" s="23">
        <v>385.16918646508282</v>
      </c>
      <c r="O60" s="23">
        <v>509</v>
      </c>
      <c r="P60" s="21">
        <v>34.218815399999997</v>
      </c>
      <c r="Q60" s="21">
        <v>-118.53418240000001</v>
      </c>
      <c r="S60">
        <f t="shared" si="0"/>
        <v>0</v>
      </c>
    </row>
    <row r="61" spans="1:19" x14ac:dyDescent="0.2">
      <c r="A61" s="20" t="s">
        <v>41</v>
      </c>
      <c r="B61" s="20" t="s">
        <v>495</v>
      </c>
      <c r="C61" s="20" t="s">
        <v>34</v>
      </c>
      <c r="D61" s="20" t="s">
        <v>28</v>
      </c>
      <c r="E61" s="20">
        <v>90049</v>
      </c>
      <c r="F61" s="24">
        <v>3449000</v>
      </c>
      <c r="G61" s="20">
        <v>3</v>
      </c>
      <c r="H61" s="20">
        <v>2</v>
      </c>
      <c r="I61" s="20" t="s">
        <v>496</v>
      </c>
      <c r="J61" s="20">
        <v>2363</v>
      </c>
      <c r="K61" s="20">
        <v>9564</v>
      </c>
      <c r="L61" s="20">
        <v>1953</v>
      </c>
      <c r="M61" s="20">
        <v>1</v>
      </c>
      <c r="N61" s="24">
        <v>1459.585272958104</v>
      </c>
      <c r="O61" s="24"/>
      <c r="P61" s="20">
        <v>34.054566800000003</v>
      </c>
      <c r="Q61" s="20">
        <v>-118.49611609999999</v>
      </c>
      <c r="S61">
        <f t="shared" si="0"/>
        <v>1</v>
      </c>
    </row>
    <row r="62" spans="1:19" x14ac:dyDescent="0.2">
      <c r="A62" s="21" t="s">
        <v>41</v>
      </c>
      <c r="B62" s="21" t="s">
        <v>499</v>
      </c>
      <c r="C62" s="21" t="s">
        <v>500</v>
      </c>
      <c r="D62" s="21" t="s">
        <v>28</v>
      </c>
      <c r="E62" s="21">
        <v>91345</v>
      </c>
      <c r="F62" s="23">
        <v>769000</v>
      </c>
      <c r="G62" s="21">
        <v>2</v>
      </c>
      <c r="H62" s="21">
        <v>1</v>
      </c>
      <c r="I62" s="21" t="s">
        <v>500</v>
      </c>
      <c r="J62" s="21">
        <v>1018</v>
      </c>
      <c r="K62" s="21">
        <v>6754</v>
      </c>
      <c r="L62" s="21">
        <v>1936</v>
      </c>
      <c r="M62" s="21">
        <v>1</v>
      </c>
      <c r="N62" s="23">
        <v>755.40275049115917</v>
      </c>
      <c r="O62" s="23"/>
      <c r="P62" s="21">
        <v>34.2557118</v>
      </c>
      <c r="Q62" s="21">
        <v>-118.4704053</v>
      </c>
      <c r="S62">
        <f t="shared" si="0"/>
        <v>1</v>
      </c>
    </row>
    <row r="63" spans="1:19" x14ac:dyDescent="0.2">
      <c r="A63" s="20" t="s">
        <v>41</v>
      </c>
      <c r="B63" s="20" t="s">
        <v>503</v>
      </c>
      <c r="C63" s="20" t="s">
        <v>504</v>
      </c>
      <c r="D63" s="20" t="s">
        <v>28</v>
      </c>
      <c r="E63" s="20">
        <v>91506</v>
      </c>
      <c r="F63" s="24">
        <v>1149000</v>
      </c>
      <c r="G63" s="20">
        <v>2</v>
      </c>
      <c r="H63" s="20">
        <v>2</v>
      </c>
      <c r="I63" s="20" t="s">
        <v>505</v>
      </c>
      <c r="J63" s="20">
        <v>988</v>
      </c>
      <c r="K63" s="20">
        <v>2731</v>
      </c>
      <c r="L63" s="20">
        <v>1955</v>
      </c>
      <c r="M63" s="20">
        <v>1</v>
      </c>
      <c r="N63" s="24">
        <v>1162.9554655870445</v>
      </c>
      <c r="O63" s="24"/>
      <c r="P63" s="20">
        <v>34.157076000000004</v>
      </c>
      <c r="Q63" s="20">
        <v>-118.31734489999999</v>
      </c>
      <c r="S63">
        <f t="shared" si="0"/>
        <v>1</v>
      </c>
    </row>
    <row r="64" spans="1:19" x14ac:dyDescent="0.2">
      <c r="A64" s="21" t="s">
        <v>41</v>
      </c>
      <c r="B64" s="21" t="s">
        <v>508</v>
      </c>
      <c r="C64" s="21" t="s">
        <v>49</v>
      </c>
      <c r="D64" s="21" t="s">
        <v>28</v>
      </c>
      <c r="E64" s="21">
        <v>90291</v>
      </c>
      <c r="F64" s="23">
        <v>4250000</v>
      </c>
      <c r="G64" s="21">
        <v>5</v>
      </c>
      <c r="H64" s="21">
        <v>4.5</v>
      </c>
      <c r="I64" s="21" t="s">
        <v>49</v>
      </c>
      <c r="J64" s="21">
        <v>3173</v>
      </c>
      <c r="K64" s="21">
        <v>4821</v>
      </c>
      <c r="L64" s="21">
        <v>1949</v>
      </c>
      <c r="M64" s="21">
        <v>1</v>
      </c>
      <c r="N64" s="23">
        <v>1339.4264103372202</v>
      </c>
      <c r="O64" s="23"/>
      <c r="P64" s="21">
        <v>33.981903600000003</v>
      </c>
      <c r="Q64" s="21">
        <v>-118.4632584</v>
      </c>
      <c r="S64">
        <f t="shared" si="0"/>
        <v>1</v>
      </c>
    </row>
    <row r="65" spans="1:19" x14ac:dyDescent="0.2">
      <c r="A65" s="20" t="s">
        <v>41</v>
      </c>
      <c r="B65" s="20" t="s">
        <v>511</v>
      </c>
      <c r="C65" s="20" t="s">
        <v>320</v>
      </c>
      <c r="D65" s="20" t="s">
        <v>28</v>
      </c>
      <c r="E65" s="20">
        <v>91316</v>
      </c>
      <c r="F65" s="24">
        <v>1897000</v>
      </c>
      <c r="G65" s="20">
        <v>3</v>
      </c>
      <c r="H65" s="20">
        <v>3.5</v>
      </c>
      <c r="I65" s="20" t="s">
        <v>320</v>
      </c>
      <c r="J65" s="20">
        <v>2220</v>
      </c>
      <c r="K65" s="20">
        <v>20305</v>
      </c>
      <c r="L65" s="20">
        <v>1956</v>
      </c>
      <c r="M65" s="20">
        <v>1</v>
      </c>
      <c r="N65" s="24">
        <v>854.50450450450455</v>
      </c>
      <c r="O65" s="24"/>
      <c r="P65" s="20">
        <v>34.1532403</v>
      </c>
      <c r="Q65" s="20">
        <v>-118.521451</v>
      </c>
      <c r="S65">
        <f t="shared" si="0"/>
        <v>1</v>
      </c>
    </row>
    <row r="66" spans="1:19" x14ac:dyDescent="0.2">
      <c r="A66" s="21" t="s">
        <v>26</v>
      </c>
      <c r="B66" s="21" t="s">
        <v>514</v>
      </c>
      <c r="C66" s="21" t="s">
        <v>34</v>
      </c>
      <c r="D66" s="21" t="s">
        <v>28</v>
      </c>
      <c r="E66" s="21">
        <v>90049</v>
      </c>
      <c r="F66" s="23">
        <v>2699999</v>
      </c>
      <c r="G66" s="21">
        <v>3</v>
      </c>
      <c r="H66" s="21">
        <v>4</v>
      </c>
      <c r="I66" s="21" t="s">
        <v>496</v>
      </c>
      <c r="J66" s="21">
        <v>3462</v>
      </c>
      <c r="K66" s="21">
        <v>28577</v>
      </c>
      <c r="L66" s="21">
        <v>1983</v>
      </c>
      <c r="M66" s="21">
        <v>1</v>
      </c>
      <c r="N66" s="23">
        <v>779.89572501444252</v>
      </c>
      <c r="O66" s="23">
        <v>900</v>
      </c>
      <c r="P66" s="21">
        <v>34.049118</v>
      </c>
      <c r="Q66" s="21">
        <v>-118.4726905</v>
      </c>
      <c r="S66">
        <f t="shared" si="0"/>
        <v>0</v>
      </c>
    </row>
    <row r="67" spans="1:19" x14ac:dyDescent="0.2">
      <c r="A67" s="21" t="s">
        <v>26</v>
      </c>
      <c r="B67" s="21" t="s">
        <v>517</v>
      </c>
      <c r="C67" s="21" t="s">
        <v>34</v>
      </c>
      <c r="D67" s="21" t="s">
        <v>28</v>
      </c>
      <c r="E67" s="21">
        <v>90046</v>
      </c>
      <c r="F67" s="23">
        <v>479000</v>
      </c>
      <c r="G67" s="21">
        <v>1</v>
      </c>
      <c r="H67" s="21">
        <v>1</v>
      </c>
      <c r="I67" s="21" t="s">
        <v>491</v>
      </c>
      <c r="J67" s="21">
        <v>672</v>
      </c>
      <c r="K67" s="21">
        <v>66604</v>
      </c>
      <c r="L67" s="21">
        <v>1973</v>
      </c>
      <c r="M67" s="21">
        <v>1</v>
      </c>
      <c r="N67" s="23">
        <v>712.79761904761904</v>
      </c>
      <c r="O67" s="23">
        <v>660</v>
      </c>
      <c r="P67" s="21">
        <v>34.102984300000003</v>
      </c>
      <c r="Q67" s="21">
        <v>-118.35030399999999</v>
      </c>
      <c r="S67">
        <f t="shared" ref="S67:S130" si="1">IF(A67="Single Family Residential", 1, 0)</f>
        <v>0</v>
      </c>
    </row>
    <row r="68" spans="1:19" x14ac:dyDescent="0.2">
      <c r="A68" s="21" t="s">
        <v>26</v>
      </c>
      <c r="B68" s="21" t="s">
        <v>520</v>
      </c>
      <c r="C68" s="21" t="s">
        <v>521</v>
      </c>
      <c r="D68" s="21" t="s">
        <v>28</v>
      </c>
      <c r="E68" s="21">
        <v>91042</v>
      </c>
      <c r="F68" s="23">
        <v>775000</v>
      </c>
      <c r="G68" s="21">
        <v>3</v>
      </c>
      <c r="H68" s="21">
        <v>2.5</v>
      </c>
      <c r="I68" s="21" t="s">
        <v>282</v>
      </c>
      <c r="J68" s="21">
        <v>1385</v>
      </c>
      <c r="K68" s="21">
        <v>149846</v>
      </c>
      <c r="L68" s="21">
        <v>1986</v>
      </c>
      <c r="M68" s="21">
        <v>1</v>
      </c>
      <c r="N68" s="23">
        <v>559.5667870036101</v>
      </c>
      <c r="O68" s="23">
        <v>429</v>
      </c>
      <c r="P68" s="21">
        <v>34.270717500000003</v>
      </c>
      <c r="Q68" s="21">
        <v>-118.3019709</v>
      </c>
      <c r="S68">
        <f t="shared" si="1"/>
        <v>0</v>
      </c>
    </row>
    <row r="69" spans="1:19" x14ac:dyDescent="0.2">
      <c r="A69" s="20" t="s">
        <v>41</v>
      </c>
      <c r="B69" s="20" t="s">
        <v>524</v>
      </c>
      <c r="C69" s="20" t="s">
        <v>34</v>
      </c>
      <c r="D69" s="20" t="s">
        <v>28</v>
      </c>
      <c r="E69" s="20">
        <v>90066</v>
      </c>
      <c r="F69" s="24">
        <v>2895000</v>
      </c>
      <c r="G69" s="20">
        <v>6</v>
      </c>
      <c r="H69" s="20">
        <v>4</v>
      </c>
      <c r="I69" s="20" t="s">
        <v>40</v>
      </c>
      <c r="J69" s="20">
        <v>2992</v>
      </c>
      <c r="K69" s="20">
        <v>8074</v>
      </c>
      <c r="L69" s="20">
        <v>1950</v>
      </c>
      <c r="M69" s="20">
        <v>1</v>
      </c>
      <c r="N69" s="24">
        <v>967.58021390374336</v>
      </c>
      <c r="O69" s="24"/>
      <c r="P69" s="20">
        <v>33.995106499999999</v>
      </c>
      <c r="Q69" s="20">
        <v>-118.4312049</v>
      </c>
      <c r="S69">
        <f t="shared" si="1"/>
        <v>1</v>
      </c>
    </row>
    <row r="70" spans="1:19" x14ac:dyDescent="0.2">
      <c r="A70" s="21" t="s">
        <v>41</v>
      </c>
      <c r="B70" s="21" t="s">
        <v>527</v>
      </c>
      <c r="C70" s="21" t="s">
        <v>300</v>
      </c>
      <c r="D70" s="21" t="s">
        <v>28</v>
      </c>
      <c r="E70" s="21">
        <v>91601</v>
      </c>
      <c r="F70" s="23">
        <v>2695000</v>
      </c>
      <c r="G70" s="21">
        <v>6</v>
      </c>
      <c r="H70" s="21">
        <v>4.5</v>
      </c>
      <c r="I70" s="21" t="s">
        <v>528</v>
      </c>
      <c r="J70" s="21">
        <v>3133</v>
      </c>
      <c r="K70" s="21">
        <v>8206</v>
      </c>
      <c r="L70" s="21">
        <v>1948</v>
      </c>
      <c r="M70" s="21">
        <v>1</v>
      </c>
      <c r="N70" s="23">
        <v>860.19789339291412</v>
      </c>
      <c r="O70" s="23"/>
      <c r="P70" s="21">
        <v>34.159316099999998</v>
      </c>
      <c r="Q70" s="21">
        <v>-118.3575632</v>
      </c>
      <c r="S70">
        <f t="shared" si="1"/>
        <v>1</v>
      </c>
    </row>
    <row r="71" spans="1:19" x14ac:dyDescent="0.2">
      <c r="A71" s="20" t="s">
        <v>41</v>
      </c>
      <c r="B71" s="20" t="s">
        <v>531</v>
      </c>
      <c r="C71" s="20" t="s">
        <v>532</v>
      </c>
      <c r="D71" s="20" t="s">
        <v>28</v>
      </c>
      <c r="E71" s="20">
        <v>90210</v>
      </c>
      <c r="F71" s="24">
        <v>1499000</v>
      </c>
      <c r="G71" s="20">
        <v>3</v>
      </c>
      <c r="H71" s="20">
        <v>2.5</v>
      </c>
      <c r="I71" s="20" t="s">
        <v>533</v>
      </c>
      <c r="J71" s="20">
        <v>2496</v>
      </c>
      <c r="K71" s="20">
        <v>6447</v>
      </c>
      <c r="L71" s="20">
        <v>1989</v>
      </c>
      <c r="M71" s="20">
        <v>1</v>
      </c>
      <c r="N71" s="24">
        <v>600.56089743589746</v>
      </c>
      <c r="O71" s="24"/>
      <c r="P71" s="20">
        <v>34.112626599999999</v>
      </c>
      <c r="Q71" s="20">
        <v>-118.440066</v>
      </c>
      <c r="S71">
        <f t="shared" si="1"/>
        <v>1</v>
      </c>
    </row>
    <row r="72" spans="1:19" x14ac:dyDescent="0.2">
      <c r="A72" s="21" t="s">
        <v>41</v>
      </c>
      <c r="B72" s="21" t="s">
        <v>536</v>
      </c>
      <c r="C72" s="21" t="s">
        <v>281</v>
      </c>
      <c r="D72" s="21" t="s">
        <v>28</v>
      </c>
      <c r="E72" s="21">
        <v>91040</v>
      </c>
      <c r="F72" s="23">
        <v>779000</v>
      </c>
      <c r="G72" s="21">
        <v>3</v>
      </c>
      <c r="H72" s="21">
        <v>2</v>
      </c>
      <c r="I72" s="21" t="s">
        <v>282</v>
      </c>
      <c r="J72" s="21">
        <v>1210</v>
      </c>
      <c r="K72" s="21">
        <v>5200</v>
      </c>
      <c r="L72" s="21">
        <v>1946</v>
      </c>
      <c r="M72" s="21">
        <v>1</v>
      </c>
      <c r="N72" s="23">
        <v>643.80165289256195</v>
      </c>
      <c r="O72" s="23"/>
      <c r="P72" s="21">
        <v>34.261609800000002</v>
      </c>
      <c r="Q72" s="21">
        <v>-118.3077116</v>
      </c>
      <c r="S72">
        <f t="shared" si="1"/>
        <v>1</v>
      </c>
    </row>
    <row r="73" spans="1:19" x14ac:dyDescent="0.2">
      <c r="A73" s="20" t="s">
        <v>41</v>
      </c>
      <c r="B73" s="20" t="s">
        <v>539</v>
      </c>
      <c r="C73" s="20" t="s">
        <v>34</v>
      </c>
      <c r="D73" s="20" t="s">
        <v>28</v>
      </c>
      <c r="E73" s="20">
        <v>90006</v>
      </c>
      <c r="F73" s="24">
        <v>539900</v>
      </c>
      <c r="G73" s="20">
        <v>2</v>
      </c>
      <c r="H73" s="20">
        <v>2</v>
      </c>
      <c r="I73" s="20" t="s">
        <v>35</v>
      </c>
      <c r="J73" s="20">
        <v>720</v>
      </c>
      <c r="K73" s="20">
        <v>2400</v>
      </c>
      <c r="L73" s="20">
        <v>1913</v>
      </c>
      <c r="M73" s="20">
        <v>1</v>
      </c>
      <c r="N73" s="24">
        <v>749.86111111111109</v>
      </c>
      <c r="O73" s="24"/>
      <c r="P73" s="20">
        <v>34.042232900000002</v>
      </c>
      <c r="Q73" s="20">
        <v>-118.2949022</v>
      </c>
      <c r="S73">
        <f t="shared" si="1"/>
        <v>1</v>
      </c>
    </row>
    <row r="74" spans="1:19" x14ac:dyDescent="0.2">
      <c r="A74" s="21" t="s">
        <v>26</v>
      </c>
      <c r="B74" s="21" t="s">
        <v>542</v>
      </c>
      <c r="C74" s="21" t="s">
        <v>335</v>
      </c>
      <c r="D74" s="21" t="s">
        <v>28</v>
      </c>
      <c r="E74" s="21">
        <v>91602</v>
      </c>
      <c r="F74" s="23">
        <v>790000</v>
      </c>
      <c r="G74" s="21">
        <v>2</v>
      </c>
      <c r="H74" s="21">
        <v>2.5</v>
      </c>
      <c r="I74" s="21" t="s">
        <v>336</v>
      </c>
      <c r="J74" s="21">
        <v>1200</v>
      </c>
      <c r="K74" s="21">
        <v>13786</v>
      </c>
      <c r="L74" s="21">
        <v>1992</v>
      </c>
      <c r="M74" s="21">
        <v>1</v>
      </c>
      <c r="N74" s="23">
        <v>658.33333333333337</v>
      </c>
      <c r="O74" s="23">
        <v>549</v>
      </c>
      <c r="P74" s="21">
        <v>34.150703900000003</v>
      </c>
      <c r="Q74" s="21">
        <v>-118.38071170000001</v>
      </c>
      <c r="S74">
        <f t="shared" si="1"/>
        <v>0</v>
      </c>
    </row>
    <row r="75" spans="1:19" x14ac:dyDescent="0.2">
      <c r="A75" s="21" t="s">
        <v>41</v>
      </c>
      <c r="B75" s="21" t="s">
        <v>545</v>
      </c>
      <c r="C75" s="21" t="s">
        <v>34</v>
      </c>
      <c r="D75" s="21" t="s">
        <v>28</v>
      </c>
      <c r="E75" s="21">
        <v>90065</v>
      </c>
      <c r="F75" s="23">
        <v>1895000</v>
      </c>
      <c r="G75" s="21">
        <v>6</v>
      </c>
      <c r="H75" s="21">
        <v>5</v>
      </c>
      <c r="I75" s="21" t="s">
        <v>546</v>
      </c>
      <c r="J75" s="21">
        <v>3130</v>
      </c>
      <c r="K75" s="21">
        <v>8966</v>
      </c>
      <c r="L75" s="21">
        <v>1963</v>
      </c>
      <c r="M75" s="21">
        <v>1</v>
      </c>
      <c r="N75" s="23">
        <v>605.43130990415341</v>
      </c>
      <c r="O75" s="23"/>
      <c r="P75" s="21">
        <v>34.125612400000001</v>
      </c>
      <c r="Q75" s="21">
        <v>-118.2246138</v>
      </c>
      <c r="S75">
        <f t="shared" si="1"/>
        <v>1</v>
      </c>
    </row>
    <row r="76" spans="1:19" x14ac:dyDescent="0.2">
      <c r="A76" s="21" t="s">
        <v>26</v>
      </c>
      <c r="B76" s="21" t="s">
        <v>549</v>
      </c>
      <c r="C76" s="21" t="s">
        <v>550</v>
      </c>
      <c r="D76" s="21" t="s">
        <v>28</v>
      </c>
      <c r="E76" s="21">
        <v>91356</v>
      </c>
      <c r="F76" s="23">
        <v>439000</v>
      </c>
      <c r="G76" s="21">
        <v>1</v>
      </c>
      <c r="H76" s="21">
        <v>1</v>
      </c>
      <c r="I76" s="21" t="s">
        <v>551</v>
      </c>
      <c r="J76" s="21">
        <v>724</v>
      </c>
      <c r="K76" s="21">
        <v>235933</v>
      </c>
      <c r="L76" s="21">
        <v>1970</v>
      </c>
      <c r="M76" s="21">
        <v>1</v>
      </c>
      <c r="N76" s="23">
        <v>606.35359116022096</v>
      </c>
      <c r="O76" s="23">
        <v>452</v>
      </c>
      <c r="P76" s="21">
        <v>34.172554599999998</v>
      </c>
      <c r="Q76" s="21">
        <v>-118.531128</v>
      </c>
      <c r="S76">
        <f t="shared" si="1"/>
        <v>0</v>
      </c>
    </row>
    <row r="77" spans="1:19" x14ac:dyDescent="0.2">
      <c r="A77" s="21" t="s">
        <v>26</v>
      </c>
      <c r="B77" s="21" t="s">
        <v>554</v>
      </c>
      <c r="C77" s="21" t="s">
        <v>34</v>
      </c>
      <c r="D77" s="21" t="s">
        <v>28</v>
      </c>
      <c r="E77" s="21">
        <v>90046</v>
      </c>
      <c r="F77" s="23">
        <v>625000</v>
      </c>
      <c r="G77" s="21">
        <v>2</v>
      </c>
      <c r="H77" s="21">
        <v>2</v>
      </c>
      <c r="I77" s="21" t="s">
        <v>491</v>
      </c>
      <c r="J77" s="21">
        <v>1145</v>
      </c>
      <c r="K77" s="21">
        <v>66604</v>
      </c>
      <c r="L77" s="21">
        <v>1973</v>
      </c>
      <c r="M77" s="21">
        <v>1</v>
      </c>
      <c r="N77" s="23">
        <v>545.8515283842795</v>
      </c>
      <c r="O77" s="23">
        <v>660</v>
      </c>
      <c r="P77" s="21">
        <v>34.102984300000003</v>
      </c>
      <c r="Q77" s="21">
        <v>-118.35030399999999</v>
      </c>
      <c r="S77">
        <f t="shared" si="1"/>
        <v>0</v>
      </c>
    </row>
    <row r="78" spans="1:19" x14ac:dyDescent="0.2">
      <c r="A78" s="20" t="s">
        <v>41</v>
      </c>
      <c r="B78" s="20" t="s">
        <v>557</v>
      </c>
      <c r="C78" s="20" t="s">
        <v>378</v>
      </c>
      <c r="D78" s="20" t="s">
        <v>28</v>
      </c>
      <c r="E78" s="20">
        <v>91364</v>
      </c>
      <c r="F78" s="24">
        <v>1749000</v>
      </c>
      <c r="G78" s="20">
        <v>5</v>
      </c>
      <c r="H78" s="20">
        <v>3</v>
      </c>
      <c r="I78" s="20" t="s">
        <v>378</v>
      </c>
      <c r="J78" s="20">
        <v>2760</v>
      </c>
      <c r="K78" s="20">
        <v>8659</v>
      </c>
      <c r="L78" s="20">
        <v>1971</v>
      </c>
      <c r="M78" s="20">
        <v>1</v>
      </c>
      <c r="N78" s="24">
        <v>633.695652173913</v>
      </c>
      <c r="O78" s="24"/>
      <c r="P78" s="20">
        <v>34.157110400000001</v>
      </c>
      <c r="Q78" s="20">
        <v>-118.6099553</v>
      </c>
      <c r="S78">
        <f t="shared" si="1"/>
        <v>1</v>
      </c>
    </row>
    <row r="79" spans="1:19" x14ac:dyDescent="0.2">
      <c r="A79" s="20" t="s">
        <v>41</v>
      </c>
      <c r="B79" s="20" t="s">
        <v>561</v>
      </c>
      <c r="C79" s="20" t="s">
        <v>34</v>
      </c>
      <c r="D79" s="20" t="s">
        <v>28</v>
      </c>
      <c r="E79" s="20">
        <v>90046</v>
      </c>
      <c r="F79" s="24">
        <v>2095000</v>
      </c>
      <c r="G79" s="20">
        <v>3</v>
      </c>
      <c r="H79" s="20">
        <v>3</v>
      </c>
      <c r="I79" s="20" t="s">
        <v>491</v>
      </c>
      <c r="J79" s="20">
        <v>2154</v>
      </c>
      <c r="K79" s="20">
        <v>14240</v>
      </c>
      <c r="L79" s="20">
        <v>1917</v>
      </c>
      <c r="M79" s="20">
        <v>1</v>
      </c>
      <c r="N79" s="24">
        <v>972.60909935004645</v>
      </c>
      <c r="O79" s="24"/>
      <c r="P79" s="20">
        <v>34.103377500000001</v>
      </c>
      <c r="Q79" s="20">
        <v>-118.3652543</v>
      </c>
      <c r="S79">
        <f t="shared" si="1"/>
        <v>1</v>
      </c>
    </row>
    <row r="80" spans="1:19" x14ac:dyDescent="0.2">
      <c r="A80" s="21" t="s">
        <v>41</v>
      </c>
      <c r="B80" s="21" t="s">
        <v>564</v>
      </c>
      <c r="C80" s="21" t="s">
        <v>364</v>
      </c>
      <c r="D80" s="21" t="s">
        <v>28</v>
      </c>
      <c r="E80" s="21">
        <v>91406</v>
      </c>
      <c r="F80" s="23">
        <v>979000</v>
      </c>
      <c r="G80" s="21">
        <v>3</v>
      </c>
      <c r="H80" s="21">
        <v>2</v>
      </c>
      <c r="I80" s="21" t="s">
        <v>365</v>
      </c>
      <c r="J80" s="21">
        <v>1312</v>
      </c>
      <c r="K80" s="21">
        <v>7109</v>
      </c>
      <c r="L80" s="21">
        <v>1955</v>
      </c>
      <c r="M80" s="21">
        <v>1</v>
      </c>
      <c r="N80" s="23">
        <v>746.18902439024396</v>
      </c>
      <c r="O80" s="23"/>
      <c r="P80" s="21">
        <v>34.188357500000002</v>
      </c>
      <c r="Q80" s="21">
        <v>-118.5091359</v>
      </c>
      <c r="S80">
        <f t="shared" si="1"/>
        <v>1</v>
      </c>
    </row>
    <row r="81" spans="1:19" x14ac:dyDescent="0.2">
      <c r="A81" s="20" t="s">
        <v>26</v>
      </c>
      <c r="B81" s="20" t="s">
        <v>567</v>
      </c>
      <c r="C81" s="20" t="s">
        <v>34</v>
      </c>
      <c r="D81" s="20" t="s">
        <v>28</v>
      </c>
      <c r="E81" s="20">
        <v>90015</v>
      </c>
      <c r="F81" s="24">
        <v>565000</v>
      </c>
      <c r="G81" s="20">
        <v>1</v>
      </c>
      <c r="H81" s="20">
        <v>1</v>
      </c>
      <c r="I81" s="20" t="s">
        <v>560</v>
      </c>
      <c r="J81" s="20">
        <v>988</v>
      </c>
      <c r="K81" s="20">
        <v>74742</v>
      </c>
      <c r="L81" s="20">
        <v>2006</v>
      </c>
      <c r="M81" s="20">
        <v>1</v>
      </c>
      <c r="N81" s="24">
        <v>571.86234817813761</v>
      </c>
      <c r="O81" s="24">
        <v>890</v>
      </c>
      <c r="P81" s="20">
        <v>34.045636100000003</v>
      </c>
      <c r="Q81" s="20">
        <v>-118.2608972</v>
      </c>
      <c r="S81">
        <f t="shared" si="1"/>
        <v>0</v>
      </c>
    </row>
    <row r="82" spans="1:19" x14ac:dyDescent="0.2">
      <c r="A82" s="21" t="s">
        <v>41</v>
      </c>
      <c r="B82" s="21" t="s">
        <v>570</v>
      </c>
      <c r="C82" s="21" t="s">
        <v>550</v>
      </c>
      <c r="D82" s="21" t="s">
        <v>28</v>
      </c>
      <c r="E82" s="21">
        <v>91356</v>
      </c>
      <c r="F82" s="23">
        <v>2200000</v>
      </c>
      <c r="G82" s="21">
        <v>3</v>
      </c>
      <c r="H82" s="21">
        <v>3</v>
      </c>
      <c r="I82" s="21" t="s">
        <v>551</v>
      </c>
      <c r="J82" s="21">
        <v>2474</v>
      </c>
      <c r="K82" s="21">
        <v>14979</v>
      </c>
      <c r="L82" s="21">
        <v>1955</v>
      </c>
      <c r="M82" s="21">
        <v>1</v>
      </c>
      <c r="N82" s="23">
        <v>889.24818108326599</v>
      </c>
      <c r="O82" s="23"/>
      <c r="P82" s="21">
        <v>34.155963499999999</v>
      </c>
      <c r="Q82" s="21">
        <v>-118.5297794</v>
      </c>
      <c r="S82">
        <f t="shared" si="1"/>
        <v>1</v>
      </c>
    </row>
    <row r="83" spans="1:19" x14ac:dyDescent="0.2">
      <c r="A83" s="20" t="s">
        <v>41</v>
      </c>
      <c r="B83" s="20" t="s">
        <v>573</v>
      </c>
      <c r="C83" s="20" t="s">
        <v>34</v>
      </c>
      <c r="D83" s="20" t="s">
        <v>28</v>
      </c>
      <c r="E83" s="20">
        <v>90068</v>
      </c>
      <c r="F83" s="24">
        <v>2750000</v>
      </c>
      <c r="G83" s="20">
        <v>4</v>
      </c>
      <c r="H83" s="20">
        <v>4</v>
      </c>
      <c r="I83" s="20" t="s">
        <v>574</v>
      </c>
      <c r="J83" s="20">
        <v>2824</v>
      </c>
      <c r="K83" s="20">
        <v>4333</v>
      </c>
      <c r="L83" s="20">
        <v>2008</v>
      </c>
      <c r="M83" s="20">
        <v>1</v>
      </c>
      <c r="N83" s="24">
        <v>973.79603399433427</v>
      </c>
      <c r="O83" s="24"/>
      <c r="P83" s="20">
        <v>34.113191899999997</v>
      </c>
      <c r="Q83" s="20">
        <v>-118.32891290000001</v>
      </c>
      <c r="S83">
        <f t="shared" si="1"/>
        <v>1</v>
      </c>
    </row>
    <row r="84" spans="1:19" x14ac:dyDescent="0.2">
      <c r="A84" s="22" t="s">
        <v>41</v>
      </c>
      <c r="B84" s="22" t="s">
        <v>206</v>
      </c>
      <c r="C84" s="22" t="s">
        <v>34</v>
      </c>
      <c r="D84" s="22" t="s">
        <v>28</v>
      </c>
      <c r="E84" s="22">
        <v>90045</v>
      </c>
      <c r="F84" s="26">
        <v>1475000</v>
      </c>
      <c r="G84" s="22">
        <v>3</v>
      </c>
      <c r="H84" s="22">
        <v>2</v>
      </c>
      <c r="I84" s="22" t="s">
        <v>69</v>
      </c>
      <c r="J84" s="22">
        <v>1779</v>
      </c>
      <c r="K84" s="22">
        <v>5708</v>
      </c>
      <c r="L84" s="22">
        <v>1942</v>
      </c>
      <c r="M84" s="22">
        <v>2</v>
      </c>
      <c r="N84" s="26">
        <v>434.78260869565219</v>
      </c>
      <c r="O84" s="26"/>
      <c r="P84" s="22">
        <v>33.956613500000003</v>
      </c>
      <c r="Q84" s="22">
        <v>-118.3873273</v>
      </c>
      <c r="S84">
        <f t="shared" si="1"/>
        <v>1</v>
      </c>
    </row>
    <row r="85" spans="1:19" x14ac:dyDescent="0.2">
      <c r="A85" s="22" t="s">
        <v>41</v>
      </c>
      <c r="B85" s="22" t="s">
        <v>207</v>
      </c>
      <c r="C85" s="22" t="s">
        <v>34</v>
      </c>
      <c r="D85" s="22" t="s">
        <v>28</v>
      </c>
      <c r="E85" s="22">
        <v>90045</v>
      </c>
      <c r="F85" s="26">
        <v>1300000</v>
      </c>
      <c r="G85" s="22">
        <v>4</v>
      </c>
      <c r="H85" s="22">
        <v>2</v>
      </c>
      <c r="I85" s="22" t="s">
        <v>69</v>
      </c>
      <c r="J85" s="22">
        <v>1363</v>
      </c>
      <c r="K85" s="22">
        <v>6084</v>
      </c>
      <c r="L85" s="22">
        <v>1944</v>
      </c>
      <c r="M85" s="22">
        <v>3</v>
      </c>
      <c r="N85" s="26">
        <v>305.6300268096515</v>
      </c>
      <c r="O85" s="26"/>
      <c r="P85" s="22">
        <v>33.964416399999998</v>
      </c>
      <c r="Q85" s="22">
        <v>-118.4022865</v>
      </c>
      <c r="S85">
        <f t="shared" si="1"/>
        <v>1</v>
      </c>
    </row>
    <row r="86" spans="1:19" x14ac:dyDescent="0.2">
      <c r="A86" s="22" t="s">
        <v>41</v>
      </c>
      <c r="B86" s="22" t="s">
        <v>208</v>
      </c>
      <c r="C86" s="22" t="s">
        <v>34</v>
      </c>
      <c r="D86" s="22" t="s">
        <v>28</v>
      </c>
      <c r="E86" s="22">
        <v>90045</v>
      </c>
      <c r="F86" s="26">
        <v>1295000</v>
      </c>
      <c r="G86" s="22">
        <v>3</v>
      </c>
      <c r="H86" s="22">
        <v>1</v>
      </c>
      <c r="I86" s="22" t="s">
        <v>65</v>
      </c>
      <c r="J86" s="22">
        <v>1233</v>
      </c>
      <c r="K86" s="22">
        <v>5786</v>
      </c>
      <c r="L86" s="22">
        <v>1948</v>
      </c>
      <c r="M86" s="22">
        <v>3</v>
      </c>
      <c r="N86" s="26">
        <v>472.02072538860102</v>
      </c>
      <c r="O86" s="26">
        <v>2</v>
      </c>
      <c r="P86" s="22">
        <v>33.969429900000002</v>
      </c>
      <c r="Q86" s="22">
        <v>-118.4075777</v>
      </c>
      <c r="S86">
        <f t="shared" si="1"/>
        <v>1</v>
      </c>
    </row>
    <row r="87" spans="1:19" x14ac:dyDescent="0.2">
      <c r="A87" s="22" t="s">
        <v>41</v>
      </c>
      <c r="B87" s="22" t="s">
        <v>209</v>
      </c>
      <c r="C87" s="22" t="s">
        <v>34</v>
      </c>
      <c r="D87" s="22" t="s">
        <v>28</v>
      </c>
      <c r="E87" s="22">
        <v>90045</v>
      </c>
      <c r="F87" s="26">
        <v>1575000</v>
      </c>
      <c r="G87" s="22">
        <v>3</v>
      </c>
      <c r="H87" s="22">
        <v>3</v>
      </c>
      <c r="I87" s="22" t="s">
        <v>65</v>
      </c>
      <c r="J87" s="22">
        <v>1910</v>
      </c>
      <c r="K87" s="22">
        <v>5502</v>
      </c>
      <c r="L87" s="22">
        <v>1950</v>
      </c>
      <c r="M87" s="22">
        <v>3</v>
      </c>
      <c r="N87" s="26">
        <v>505.83333333333331</v>
      </c>
      <c r="O87" s="26"/>
      <c r="P87" s="22">
        <v>33.967658800000002</v>
      </c>
      <c r="Q87" s="22">
        <v>-118.374928</v>
      </c>
      <c r="S87">
        <f t="shared" si="1"/>
        <v>1</v>
      </c>
    </row>
    <row r="88" spans="1:19" x14ac:dyDescent="0.2">
      <c r="A88" s="22" t="s">
        <v>41</v>
      </c>
      <c r="B88" s="22" t="s">
        <v>210</v>
      </c>
      <c r="C88" s="22" t="s">
        <v>34</v>
      </c>
      <c r="D88" s="22" t="s">
        <v>28</v>
      </c>
      <c r="E88" s="22">
        <v>90045</v>
      </c>
      <c r="F88" s="26">
        <v>1899000</v>
      </c>
      <c r="G88" s="22">
        <v>4</v>
      </c>
      <c r="H88" s="22">
        <v>3</v>
      </c>
      <c r="I88" s="22" t="s">
        <v>65</v>
      </c>
      <c r="J88" s="22">
        <v>2548</v>
      </c>
      <c r="K88" s="22">
        <v>8044</v>
      </c>
      <c r="L88" s="22">
        <v>1950</v>
      </c>
      <c r="M88" s="22">
        <v>4</v>
      </c>
      <c r="N88" s="26">
        <v>421.455938697318</v>
      </c>
      <c r="O88" s="26">
        <v>2</v>
      </c>
      <c r="P88" s="22">
        <v>33.9703029</v>
      </c>
      <c r="Q88" s="22">
        <v>-118.4047174</v>
      </c>
      <c r="S88">
        <f t="shared" si="1"/>
        <v>1</v>
      </c>
    </row>
    <row r="89" spans="1:19" x14ac:dyDescent="0.2">
      <c r="A89" s="22" t="s">
        <v>41</v>
      </c>
      <c r="B89" s="22" t="s">
        <v>211</v>
      </c>
      <c r="C89" s="22" t="s">
        <v>34</v>
      </c>
      <c r="D89" s="22" t="s">
        <v>28</v>
      </c>
      <c r="E89" s="22">
        <v>90045</v>
      </c>
      <c r="F89" s="26">
        <v>3695000</v>
      </c>
      <c r="G89" s="22">
        <v>6</v>
      </c>
      <c r="H89" s="22">
        <v>5.5</v>
      </c>
      <c r="I89" s="22" t="s">
        <v>69</v>
      </c>
      <c r="J89" s="22">
        <v>3934</v>
      </c>
      <c r="K89" s="22">
        <v>6116</v>
      </c>
      <c r="L89" s="22">
        <v>1947</v>
      </c>
      <c r="M89" s="22">
        <v>4</v>
      </c>
      <c r="N89" s="26">
        <v>367.86060019361082</v>
      </c>
      <c r="O89" s="26">
        <v>2</v>
      </c>
      <c r="P89" s="22">
        <v>33.967745999999998</v>
      </c>
      <c r="Q89" s="22">
        <v>-118.4096716</v>
      </c>
      <c r="S89">
        <f t="shared" si="1"/>
        <v>1</v>
      </c>
    </row>
    <row r="90" spans="1:19" x14ac:dyDescent="0.2">
      <c r="A90" s="22" t="s">
        <v>41</v>
      </c>
      <c r="B90" s="22" t="s">
        <v>212</v>
      </c>
      <c r="C90" s="22" t="s">
        <v>34</v>
      </c>
      <c r="D90" s="22" t="s">
        <v>28</v>
      </c>
      <c r="E90" s="22">
        <v>90045</v>
      </c>
      <c r="F90" s="26">
        <v>1899000</v>
      </c>
      <c r="G90" s="22">
        <v>6</v>
      </c>
      <c r="H90" s="22">
        <v>3</v>
      </c>
      <c r="I90" s="22" t="s">
        <v>65</v>
      </c>
      <c r="J90" s="22">
        <v>3175</v>
      </c>
      <c r="K90" s="22">
        <v>5879</v>
      </c>
      <c r="L90" s="22">
        <v>1947</v>
      </c>
      <c r="M90" s="22">
        <v>6</v>
      </c>
      <c r="N90" s="26">
        <v>336.88882650196518</v>
      </c>
      <c r="O90" s="26"/>
      <c r="P90" s="22">
        <v>33.971987599999999</v>
      </c>
      <c r="Q90" s="22">
        <v>-118.3928276</v>
      </c>
      <c r="S90">
        <f t="shared" si="1"/>
        <v>1</v>
      </c>
    </row>
    <row r="91" spans="1:19" x14ac:dyDescent="0.2">
      <c r="A91" s="22" t="s">
        <v>41</v>
      </c>
      <c r="B91" s="22" t="s">
        <v>213</v>
      </c>
      <c r="C91" s="22" t="s">
        <v>34</v>
      </c>
      <c r="D91" s="22" t="s">
        <v>28</v>
      </c>
      <c r="E91" s="22">
        <v>90045</v>
      </c>
      <c r="F91" s="26">
        <v>1399000</v>
      </c>
      <c r="G91" s="22">
        <v>3</v>
      </c>
      <c r="H91" s="22">
        <v>2</v>
      </c>
      <c r="I91" s="22" t="s">
        <v>65</v>
      </c>
      <c r="J91" s="22">
        <v>1665</v>
      </c>
      <c r="K91" s="22">
        <v>6037</v>
      </c>
      <c r="L91" s="22">
        <v>1947</v>
      </c>
      <c r="M91" s="22">
        <v>10</v>
      </c>
      <c r="N91" s="26">
        <v>599.84984984984987</v>
      </c>
      <c r="O91" s="26"/>
      <c r="P91" s="22">
        <v>33.963882400000003</v>
      </c>
      <c r="Q91" s="22">
        <v>-118.38355540000001</v>
      </c>
      <c r="S91">
        <f t="shared" si="1"/>
        <v>1</v>
      </c>
    </row>
    <row r="92" spans="1:19" x14ac:dyDescent="0.2">
      <c r="A92" s="22" t="s">
        <v>41</v>
      </c>
      <c r="B92" s="22" t="s">
        <v>214</v>
      </c>
      <c r="C92" s="22" t="s">
        <v>34</v>
      </c>
      <c r="D92" s="22" t="s">
        <v>28</v>
      </c>
      <c r="E92" s="22">
        <v>90045</v>
      </c>
      <c r="F92" s="26">
        <v>3395000</v>
      </c>
      <c r="G92" s="22">
        <v>5</v>
      </c>
      <c r="H92" s="22">
        <v>4</v>
      </c>
      <c r="I92" s="22" t="s">
        <v>65</v>
      </c>
      <c r="J92" s="22">
        <v>4631</v>
      </c>
      <c r="K92" s="22">
        <v>5802</v>
      </c>
      <c r="L92" s="22">
        <v>2006</v>
      </c>
      <c r="M92" s="22">
        <v>10</v>
      </c>
      <c r="N92" s="26">
        <v>488.23234852278415</v>
      </c>
      <c r="O92" s="26">
        <v>360</v>
      </c>
      <c r="P92" s="22">
        <v>33.964980699999998</v>
      </c>
      <c r="Q92" s="22">
        <v>-118.4299833</v>
      </c>
      <c r="S92">
        <f t="shared" si="1"/>
        <v>1</v>
      </c>
    </row>
    <row r="93" spans="1:19" x14ac:dyDescent="0.2">
      <c r="A93" s="22" t="s">
        <v>41</v>
      </c>
      <c r="B93" s="22" t="s">
        <v>215</v>
      </c>
      <c r="C93" s="22" t="s">
        <v>34</v>
      </c>
      <c r="D93" s="22" t="s">
        <v>28</v>
      </c>
      <c r="E93" s="22">
        <v>90045</v>
      </c>
      <c r="F93" s="26">
        <v>1429000</v>
      </c>
      <c r="G93" s="22">
        <v>4</v>
      </c>
      <c r="H93" s="22">
        <v>3</v>
      </c>
      <c r="I93" s="22" t="s">
        <v>69</v>
      </c>
      <c r="J93" s="22">
        <v>2205</v>
      </c>
      <c r="K93" s="22">
        <v>7372</v>
      </c>
      <c r="L93" s="22">
        <v>1956</v>
      </c>
      <c r="M93" s="22">
        <v>10</v>
      </c>
      <c r="N93" s="26">
        <v>380.95238095238096</v>
      </c>
      <c r="O93" s="26"/>
      <c r="P93" s="22">
        <v>33.954728799999998</v>
      </c>
      <c r="Q93" s="22">
        <v>-118.4275141</v>
      </c>
      <c r="S93">
        <f t="shared" si="1"/>
        <v>1</v>
      </c>
    </row>
    <row r="94" spans="1:19" x14ac:dyDescent="0.2">
      <c r="A94" s="22" t="s">
        <v>41</v>
      </c>
      <c r="B94" s="22" t="s">
        <v>217</v>
      </c>
      <c r="C94" s="22" t="s">
        <v>34</v>
      </c>
      <c r="D94" s="22" t="s">
        <v>28</v>
      </c>
      <c r="E94" s="22">
        <v>90045</v>
      </c>
      <c r="F94" s="26">
        <v>3995000</v>
      </c>
      <c r="G94" s="22">
        <v>5</v>
      </c>
      <c r="H94" s="22">
        <v>4</v>
      </c>
      <c r="I94" s="22" t="s">
        <v>65</v>
      </c>
      <c r="J94" s="22">
        <v>4505</v>
      </c>
      <c r="K94" s="22">
        <v>6149</v>
      </c>
      <c r="L94" s="22">
        <v>2006</v>
      </c>
      <c r="M94" s="22">
        <v>11</v>
      </c>
      <c r="N94" s="26">
        <v>415.5616740088106</v>
      </c>
      <c r="O94" s="26">
        <v>360</v>
      </c>
      <c r="P94" s="22">
        <v>33.9645625</v>
      </c>
      <c r="Q94" s="22">
        <v>-118.4267938</v>
      </c>
      <c r="S94">
        <f t="shared" si="1"/>
        <v>1</v>
      </c>
    </row>
    <row r="95" spans="1:19" x14ac:dyDescent="0.2">
      <c r="A95" s="22" t="s">
        <v>41</v>
      </c>
      <c r="B95" s="22" t="s">
        <v>218</v>
      </c>
      <c r="C95" s="22" t="s">
        <v>34</v>
      </c>
      <c r="D95" s="22" t="s">
        <v>28</v>
      </c>
      <c r="E95" s="22">
        <v>90045</v>
      </c>
      <c r="F95" s="26">
        <v>3495000</v>
      </c>
      <c r="G95" s="22">
        <v>5</v>
      </c>
      <c r="H95" s="22">
        <v>5</v>
      </c>
      <c r="I95" s="22" t="s">
        <v>65</v>
      </c>
      <c r="J95" s="22">
        <v>4207</v>
      </c>
      <c r="K95" s="22">
        <v>8142</v>
      </c>
      <c r="L95" s="22">
        <v>2006</v>
      </c>
      <c r="M95" s="22">
        <v>12</v>
      </c>
      <c r="N95" s="26">
        <v>425.45320014798369</v>
      </c>
      <c r="O95" s="26">
        <v>360</v>
      </c>
      <c r="P95" s="22">
        <v>33.964004099999997</v>
      </c>
      <c r="Q95" s="22">
        <v>-118.4282551</v>
      </c>
      <c r="S95">
        <f t="shared" si="1"/>
        <v>1</v>
      </c>
    </row>
    <row r="96" spans="1:19" x14ac:dyDescent="0.2">
      <c r="A96" s="22" t="s">
        <v>41</v>
      </c>
      <c r="B96" s="22" t="s">
        <v>219</v>
      </c>
      <c r="C96" s="22" t="s">
        <v>34</v>
      </c>
      <c r="D96" s="22" t="s">
        <v>28</v>
      </c>
      <c r="E96" s="22">
        <v>90045</v>
      </c>
      <c r="F96" s="26">
        <v>1599000</v>
      </c>
      <c r="G96" s="22">
        <v>4</v>
      </c>
      <c r="H96" s="22">
        <v>2</v>
      </c>
      <c r="I96" s="22" t="s">
        <v>69</v>
      </c>
      <c r="J96" s="22">
        <v>1696</v>
      </c>
      <c r="K96" s="22">
        <v>6007</v>
      </c>
      <c r="L96" s="22">
        <v>1941</v>
      </c>
      <c r="M96" s="22">
        <v>12</v>
      </c>
      <c r="N96" s="26">
        <v>272.94493216280927</v>
      </c>
      <c r="O96" s="26"/>
      <c r="P96" s="22">
        <v>33.964900100000001</v>
      </c>
      <c r="Q96" s="22">
        <v>-118.39417520000001</v>
      </c>
      <c r="S96">
        <f t="shared" si="1"/>
        <v>1</v>
      </c>
    </row>
    <row r="97" spans="1:19" x14ac:dyDescent="0.2">
      <c r="A97" s="22" t="s">
        <v>41</v>
      </c>
      <c r="B97" s="22" t="s">
        <v>220</v>
      </c>
      <c r="C97" s="22" t="s">
        <v>34</v>
      </c>
      <c r="D97" s="22" t="s">
        <v>28</v>
      </c>
      <c r="E97" s="22">
        <v>90045</v>
      </c>
      <c r="F97" s="26">
        <v>1695000</v>
      </c>
      <c r="G97" s="22">
        <v>3</v>
      </c>
      <c r="H97" s="22">
        <v>2</v>
      </c>
      <c r="I97" s="22" t="s">
        <v>65</v>
      </c>
      <c r="J97" s="22">
        <v>1551</v>
      </c>
      <c r="K97" s="22">
        <v>12142</v>
      </c>
      <c r="L97" s="22">
        <v>1950</v>
      </c>
      <c r="M97" s="22">
        <v>14</v>
      </c>
      <c r="N97" s="26">
        <v>836.82008368200832</v>
      </c>
      <c r="O97" s="26"/>
      <c r="P97" s="22">
        <v>33.9730147</v>
      </c>
      <c r="Q97" s="22">
        <v>-118.3816885</v>
      </c>
      <c r="S97">
        <f t="shared" si="1"/>
        <v>1</v>
      </c>
    </row>
    <row r="98" spans="1:19" x14ac:dyDescent="0.2">
      <c r="A98" s="22" t="s">
        <v>41</v>
      </c>
      <c r="B98" s="22" t="s">
        <v>221</v>
      </c>
      <c r="C98" s="22" t="s">
        <v>34</v>
      </c>
      <c r="D98" s="22" t="s">
        <v>28</v>
      </c>
      <c r="E98" s="22">
        <v>90045</v>
      </c>
      <c r="F98" s="26">
        <v>3895000</v>
      </c>
      <c r="G98" s="22">
        <v>4</v>
      </c>
      <c r="H98" s="22">
        <v>4</v>
      </c>
      <c r="I98" s="22" t="s">
        <v>65</v>
      </c>
      <c r="J98" s="22">
        <v>3460</v>
      </c>
      <c r="K98" s="22">
        <v>6344</v>
      </c>
      <c r="L98" s="22">
        <v>2001</v>
      </c>
      <c r="M98" s="22">
        <v>17</v>
      </c>
      <c r="N98" s="26">
        <v>148.74551971326164</v>
      </c>
      <c r="O98" s="26">
        <v>2</v>
      </c>
      <c r="P98" s="22">
        <v>33.976367400000001</v>
      </c>
      <c r="Q98" s="22">
        <v>-118.4030295</v>
      </c>
      <c r="S98">
        <f t="shared" si="1"/>
        <v>1</v>
      </c>
    </row>
    <row r="99" spans="1:19" x14ac:dyDescent="0.2">
      <c r="A99" s="22" t="s">
        <v>41</v>
      </c>
      <c r="B99" s="22" t="s">
        <v>222</v>
      </c>
      <c r="C99" s="22" t="s">
        <v>34</v>
      </c>
      <c r="D99" s="22" t="s">
        <v>28</v>
      </c>
      <c r="E99" s="22">
        <v>90045</v>
      </c>
      <c r="F99" s="26">
        <v>1275000</v>
      </c>
      <c r="G99" s="22">
        <v>3</v>
      </c>
      <c r="H99" s="22">
        <v>2</v>
      </c>
      <c r="I99" s="22" t="s">
        <v>65</v>
      </c>
      <c r="J99" s="22">
        <v>1225</v>
      </c>
      <c r="K99" s="22">
        <v>5999</v>
      </c>
      <c r="L99" s="22">
        <v>1944</v>
      </c>
      <c r="M99" s="22">
        <v>17</v>
      </c>
      <c r="N99" s="26">
        <v>243.68378158109209</v>
      </c>
      <c r="O99" s="26"/>
      <c r="P99" s="22">
        <v>33.969131599999997</v>
      </c>
      <c r="Q99" s="22">
        <v>-118.3940657</v>
      </c>
      <c r="S99">
        <f t="shared" si="1"/>
        <v>1</v>
      </c>
    </row>
    <row r="100" spans="1:19" x14ac:dyDescent="0.2">
      <c r="A100" s="22" t="s">
        <v>41</v>
      </c>
      <c r="B100" s="22" t="s">
        <v>223</v>
      </c>
      <c r="C100" s="22" t="s">
        <v>65</v>
      </c>
      <c r="D100" s="22" t="s">
        <v>28</v>
      </c>
      <c r="E100" s="22">
        <v>90045</v>
      </c>
      <c r="F100" s="26">
        <v>2350000</v>
      </c>
      <c r="G100" s="22">
        <v>4</v>
      </c>
      <c r="H100" s="22">
        <v>2</v>
      </c>
      <c r="I100" s="22" t="s">
        <v>65</v>
      </c>
      <c r="J100" s="22">
        <v>2171</v>
      </c>
      <c r="K100" s="22">
        <v>7244</v>
      </c>
      <c r="L100" s="22">
        <v>1951</v>
      </c>
      <c r="M100" s="22">
        <v>17</v>
      </c>
      <c r="N100" s="26">
        <v>580.997949419002</v>
      </c>
      <c r="O100" s="26">
        <v>3</v>
      </c>
      <c r="P100" s="22">
        <v>33.968572500000001</v>
      </c>
      <c r="Q100" s="22">
        <v>-118.3991767</v>
      </c>
      <c r="S100">
        <f t="shared" si="1"/>
        <v>1</v>
      </c>
    </row>
    <row r="101" spans="1:19" x14ac:dyDescent="0.2">
      <c r="A101" s="22" t="s">
        <v>41</v>
      </c>
      <c r="B101" s="22" t="s">
        <v>203</v>
      </c>
      <c r="C101" s="22" t="s">
        <v>51</v>
      </c>
      <c r="D101" s="22" t="s">
        <v>28</v>
      </c>
      <c r="E101" s="22">
        <v>90293</v>
      </c>
      <c r="F101" s="26">
        <v>3750000</v>
      </c>
      <c r="G101" s="22">
        <v>4</v>
      </c>
      <c r="H101" s="22">
        <v>4</v>
      </c>
      <c r="I101" s="22" t="s">
        <v>51</v>
      </c>
      <c r="J101" s="22">
        <v>5115</v>
      </c>
      <c r="K101" s="22">
        <v>5212</v>
      </c>
      <c r="L101" s="22">
        <v>2007</v>
      </c>
      <c r="M101" s="22">
        <v>17</v>
      </c>
      <c r="N101" s="26">
        <v>357.85288270377731</v>
      </c>
      <c r="O101" s="26"/>
      <c r="P101" s="22">
        <v>33.9648562</v>
      </c>
      <c r="Q101" s="22">
        <v>-118.4338024</v>
      </c>
      <c r="S101">
        <f t="shared" si="1"/>
        <v>1</v>
      </c>
    </row>
    <row r="102" spans="1:19" x14ac:dyDescent="0.2">
      <c r="A102" s="22" t="s">
        <v>41</v>
      </c>
      <c r="B102" s="22" t="s">
        <v>224</v>
      </c>
      <c r="C102" s="22" t="s">
        <v>34</v>
      </c>
      <c r="D102" s="22" t="s">
        <v>28</v>
      </c>
      <c r="E102" s="22">
        <v>90045</v>
      </c>
      <c r="F102" s="26">
        <v>1275000</v>
      </c>
      <c r="G102" s="22">
        <v>2</v>
      </c>
      <c r="H102" s="22">
        <v>1</v>
      </c>
      <c r="I102" s="22" t="s">
        <v>65</v>
      </c>
      <c r="J102" s="22">
        <v>1221</v>
      </c>
      <c r="K102" s="22">
        <v>6462</v>
      </c>
      <c r="L102" s="22">
        <v>1942</v>
      </c>
      <c r="M102" s="22">
        <v>17</v>
      </c>
      <c r="N102" s="26">
        <v>781.77727784027002</v>
      </c>
      <c r="O102" s="26"/>
      <c r="P102" s="22">
        <v>33.965631000000002</v>
      </c>
      <c r="Q102" s="22">
        <v>-118.39126229999999</v>
      </c>
      <c r="S102">
        <f t="shared" si="1"/>
        <v>1</v>
      </c>
    </row>
    <row r="103" spans="1:19" x14ac:dyDescent="0.2">
      <c r="A103" s="22" t="s">
        <v>41</v>
      </c>
      <c r="B103" s="22" t="s">
        <v>225</v>
      </c>
      <c r="C103" s="22" t="s">
        <v>34</v>
      </c>
      <c r="D103" s="22" t="s">
        <v>28</v>
      </c>
      <c r="E103" s="22">
        <v>90045</v>
      </c>
      <c r="F103" s="26">
        <v>2895000</v>
      </c>
      <c r="G103" s="22">
        <v>6</v>
      </c>
      <c r="H103" s="22">
        <v>4.5</v>
      </c>
      <c r="I103" s="22" t="s">
        <v>65</v>
      </c>
      <c r="J103" s="22">
        <v>3075</v>
      </c>
      <c r="K103" s="22">
        <v>6731</v>
      </c>
      <c r="L103" s="22">
        <v>1943</v>
      </c>
      <c r="M103" s="22">
        <v>18</v>
      </c>
      <c r="N103" s="26">
        <v>598.79879879879877</v>
      </c>
      <c r="O103" s="26"/>
      <c r="P103" s="22">
        <v>33.963174799999997</v>
      </c>
      <c r="Q103" s="22">
        <v>-118.38997670000001</v>
      </c>
      <c r="S103">
        <f t="shared" si="1"/>
        <v>1</v>
      </c>
    </row>
    <row r="104" spans="1:19" x14ac:dyDescent="0.2">
      <c r="A104" s="22" t="s">
        <v>41</v>
      </c>
      <c r="B104" s="22" t="s">
        <v>226</v>
      </c>
      <c r="C104" s="22" t="s">
        <v>34</v>
      </c>
      <c r="D104" s="22" t="s">
        <v>28</v>
      </c>
      <c r="E104" s="22">
        <v>90045</v>
      </c>
      <c r="F104" s="26">
        <v>2399000</v>
      </c>
      <c r="G104" s="22">
        <v>4</v>
      </c>
      <c r="H104" s="22">
        <v>2.5</v>
      </c>
      <c r="I104" s="22" t="s">
        <v>65</v>
      </c>
      <c r="J104" s="22">
        <v>2216</v>
      </c>
      <c r="K104" s="22">
        <v>6031</v>
      </c>
      <c r="L104" s="22">
        <v>1950</v>
      </c>
      <c r="M104" s="22">
        <v>20</v>
      </c>
      <c r="N104" s="26">
        <v>745.56213017751475</v>
      </c>
      <c r="O104" s="26">
        <v>2</v>
      </c>
      <c r="P104" s="22">
        <v>33.974321799999998</v>
      </c>
      <c r="Q104" s="22">
        <v>-118.406638</v>
      </c>
      <c r="S104">
        <f t="shared" si="1"/>
        <v>1</v>
      </c>
    </row>
    <row r="105" spans="1:19" x14ac:dyDescent="0.2">
      <c r="A105" s="22" t="s">
        <v>41</v>
      </c>
      <c r="B105" s="22" t="s">
        <v>227</v>
      </c>
      <c r="C105" s="22" t="s">
        <v>34</v>
      </c>
      <c r="D105" s="22" t="s">
        <v>28</v>
      </c>
      <c r="E105" s="22">
        <v>90045</v>
      </c>
      <c r="F105" s="26">
        <v>3895000</v>
      </c>
      <c r="G105" s="22">
        <v>4</v>
      </c>
      <c r="H105" s="22">
        <v>4.5</v>
      </c>
      <c r="I105" s="22" t="s">
        <v>65</v>
      </c>
      <c r="J105" s="22">
        <v>2890</v>
      </c>
      <c r="K105" s="22">
        <v>6001</v>
      </c>
      <c r="L105" s="22">
        <v>1948</v>
      </c>
      <c r="M105" s="22">
        <v>20</v>
      </c>
      <c r="N105" s="26">
        <v>984.25196850393706</v>
      </c>
      <c r="O105" s="26"/>
      <c r="P105" s="22">
        <v>33.968472599999998</v>
      </c>
      <c r="Q105" s="22">
        <v>-118.4112421</v>
      </c>
      <c r="S105">
        <f t="shared" si="1"/>
        <v>1</v>
      </c>
    </row>
    <row r="106" spans="1:19" x14ac:dyDescent="0.2">
      <c r="A106" s="22" t="s">
        <v>41</v>
      </c>
      <c r="B106" s="22" t="s">
        <v>228</v>
      </c>
      <c r="C106" s="22" t="s">
        <v>34</v>
      </c>
      <c r="D106" s="22" t="s">
        <v>28</v>
      </c>
      <c r="E106" s="22">
        <v>90045</v>
      </c>
      <c r="F106" s="26">
        <v>2749000</v>
      </c>
      <c r="G106" s="22">
        <v>6</v>
      </c>
      <c r="H106" s="22">
        <v>4</v>
      </c>
      <c r="I106" s="22" t="s">
        <v>65</v>
      </c>
      <c r="J106" s="22">
        <v>4108</v>
      </c>
      <c r="K106" s="22">
        <v>6971</v>
      </c>
      <c r="L106" s="22">
        <v>1949</v>
      </c>
      <c r="M106" s="22">
        <v>22</v>
      </c>
      <c r="N106" s="26">
        <v>1199.9186495830791</v>
      </c>
      <c r="O106" s="26"/>
      <c r="P106" s="22">
        <v>33.970784600000002</v>
      </c>
      <c r="Q106" s="22">
        <v>-118.3840158</v>
      </c>
      <c r="S106">
        <f t="shared" si="1"/>
        <v>1</v>
      </c>
    </row>
    <row r="107" spans="1:19" x14ac:dyDescent="0.2">
      <c r="A107" s="22" t="s">
        <v>41</v>
      </c>
      <c r="B107" s="22" t="s">
        <v>229</v>
      </c>
      <c r="C107" s="22" t="s">
        <v>34</v>
      </c>
      <c r="D107" s="22" t="s">
        <v>28</v>
      </c>
      <c r="E107" s="22">
        <v>90045</v>
      </c>
      <c r="F107" s="26">
        <v>1949000</v>
      </c>
      <c r="G107" s="22">
        <v>4</v>
      </c>
      <c r="H107" s="22">
        <v>3</v>
      </c>
      <c r="I107" s="22" t="s">
        <v>65</v>
      </c>
      <c r="J107" s="22">
        <v>2072</v>
      </c>
      <c r="K107" s="22">
        <v>6653</v>
      </c>
      <c r="L107" s="22">
        <v>1950</v>
      </c>
      <c r="M107" s="22">
        <v>23</v>
      </c>
      <c r="N107" s="26">
        <v>366.1464585834334</v>
      </c>
      <c r="O107" s="26">
        <v>2</v>
      </c>
      <c r="P107" s="22">
        <v>33.9602036</v>
      </c>
      <c r="Q107" s="22">
        <v>-118.39782510000001</v>
      </c>
      <c r="S107">
        <f t="shared" si="1"/>
        <v>1</v>
      </c>
    </row>
    <row r="108" spans="1:19" x14ac:dyDescent="0.2">
      <c r="A108" s="22" t="s">
        <v>41</v>
      </c>
      <c r="B108" s="22" t="s">
        <v>230</v>
      </c>
      <c r="C108" s="22" t="s">
        <v>34</v>
      </c>
      <c r="D108" s="22" t="s">
        <v>28</v>
      </c>
      <c r="E108" s="22">
        <v>90045</v>
      </c>
      <c r="F108" s="26">
        <v>2995000</v>
      </c>
      <c r="G108" s="22">
        <v>5</v>
      </c>
      <c r="H108" s="22">
        <v>3</v>
      </c>
      <c r="I108" s="22" t="s">
        <v>65</v>
      </c>
      <c r="J108" s="22">
        <v>4121</v>
      </c>
      <c r="K108" s="22">
        <v>5376</v>
      </c>
      <c r="L108" s="22">
        <v>1989</v>
      </c>
      <c r="M108" s="22">
        <v>24</v>
      </c>
      <c r="N108" s="26">
        <v>374.99941037735852</v>
      </c>
      <c r="O108" s="26"/>
      <c r="P108" s="22">
        <v>33.960425000000001</v>
      </c>
      <c r="Q108" s="22">
        <v>-118.4260292</v>
      </c>
      <c r="S108">
        <f t="shared" si="1"/>
        <v>1</v>
      </c>
    </row>
    <row r="109" spans="1:19" x14ac:dyDescent="0.2">
      <c r="A109" s="22" t="s">
        <v>41</v>
      </c>
      <c r="B109" s="22" t="s">
        <v>231</v>
      </c>
      <c r="C109" s="22" t="s">
        <v>34</v>
      </c>
      <c r="D109" s="22" t="s">
        <v>28</v>
      </c>
      <c r="E109" s="22">
        <v>90045</v>
      </c>
      <c r="F109" s="26">
        <v>2650000</v>
      </c>
      <c r="G109" s="22">
        <v>5</v>
      </c>
      <c r="H109" s="22">
        <v>5</v>
      </c>
      <c r="I109" s="22" t="s">
        <v>65</v>
      </c>
      <c r="J109" s="22">
        <v>3912</v>
      </c>
      <c r="K109" s="22">
        <v>5955</v>
      </c>
      <c r="L109" s="22">
        <v>2007</v>
      </c>
      <c r="M109" s="22">
        <v>24</v>
      </c>
      <c r="N109" s="26">
        <v>369.62962962962962</v>
      </c>
      <c r="O109" s="26">
        <v>2</v>
      </c>
      <c r="P109" s="22">
        <v>33.971977600000002</v>
      </c>
      <c r="Q109" s="22">
        <v>-118.40812529999999</v>
      </c>
      <c r="S109">
        <f t="shared" si="1"/>
        <v>1</v>
      </c>
    </row>
    <row r="110" spans="1:19" x14ac:dyDescent="0.2">
      <c r="A110" s="22" t="s">
        <v>41</v>
      </c>
      <c r="B110" s="22" t="s">
        <v>232</v>
      </c>
      <c r="C110" s="22" t="s">
        <v>34</v>
      </c>
      <c r="D110" s="22" t="s">
        <v>28</v>
      </c>
      <c r="E110" s="22">
        <v>90045</v>
      </c>
      <c r="F110" s="26">
        <v>2495000</v>
      </c>
      <c r="G110" s="22">
        <v>5</v>
      </c>
      <c r="H110" s="22">
        <v>4.5</v>
      </c>
      <c r="I110" s="22" t="s">
        <v>65</v>
      </c>
      <c r="J110" s="22">
        <v>2770</v>
      </c>
      <c r="K110" s="22">
        <v>6090</v>
      </c>
      <c r="L110" s="22">
        <v>1944</v>
      </c>
      <c r="M110" s="22">
        <v>25</v>
      </c>
      <c r="N110" s="26">
        <v>778.93175074183978</v>
      </c>
      <c r="O110" s="26">
        <v>2</v>
      </c>
      <c r="P110" s="22">
        <v>33.9618246</v>
      </c>
      <c r="Q110" s="22">
        <v>-118.40343300000001</v>
      </c>
      <c r="S110">
        <f t="shared" si="1"/>
        <v>1</v>
      </c>
    </row>
    <row r="111" spans="1:19" x14ac:dyDescent="0.2">
      <c r="A111" s="22" t="s">
        <v>41</v>
      </c>
      <c r="B111" s="22" t="s">
        <v>97</v>
      </c>
      <c r="C111" s="22" t="s">
        <v>34</v>
      </c>
      <c r="D111" s="22" t="s">
        <v>28</v>
      </c>
      <c r="E111" s="22">
        <v>90045</v>
      </c>
      <c r="F111" s="26">
        <v>3379000</v>
      </c>
      <c r="G111" s="22">
        <v>5</v>
      </c>
      <c r="H111" s="22">
        <v>4.5</v>
      </c>
      <c r="I111" s="22" t="s">
        <v>65</v>
      </c>
      <c r="J111" s="22">
        <v>3999</v>
      </c>
      <c r="K111" s="22">
        <v>6864</v>
      </c>
      <c r="L111" s="22">
        <v>2006</v>
      </c>
      <c r="M111" s="22">
        <v>26</v>
      </c>
      <c r="N111" s="26">
        <v>356.41547861507127</v>
      </c>
      <c r="O111" s="26">
        <v>360</v>
      </c>
      <c r="P111" s="22">
        <v>33.963774399999998</v>
      </c>
      <c r="Q111" s="22">
        <v>-118.424885</v>
      </c>
      <c r="S111">
        <f t="shared" si="1"/>
        <v>1</v>
      </c>
    </row>
    <row r="112" spans="1:19" x14ac:dyDescent="0.2">
      <c r="A112" s="22" t="s">
        <v>41</v>
      </c>
      <c r="B112" s="22" t="s">
        <v>233</v>
      </c>
      <c r="C112" s="22" t="s">
        <v>34</v>
      </c>
      <c r="D112" s="22" t="s">
        <v>28</v>
      </c>
      <c r="E112" s="22">
        <v>90045</v>
      </c>
      <c r="F112" s="26">
        <v>3149000</v>
      </c>
      <c r="G112" s="22">
        <v>5</v>
      </c>
      <c r="H112" s="22">
        <v>4.5</v>
      </c>
      <c r="I112" s="22" t="s">
        <v>65</v>
      </c>
      <c r="J112" s="22">
        <v>3153</v>
      </c>
      <c r="K112" s="22">
        <v>6266</v>
      </c>
      <c r="L112" s="22">
        <v>1950</v>
      </c>
      <c r="M112" s="22">
        <v>27</v>
      </c>
      <c r="N112" s="26">
        <v>341.88034188034186</v>
      </c>
      <c r="O112" s="26">
        <v>2</v>
      </c>
      <c r="P112" s="22">
        <v>33.973345000000002</v>
      </c>
      <c r="Q112" s="22">
        <v>-118.4110187</v>
      </c>
      <c r="S112">
        <f t="shared" si="1"/>
        <v>1</v>
      </c>
    </row>
    <row r="113" spans="1:19" x14ac:dyDescent="0.2">
      <c r="A113" s="22" t="s">
        <v>41</v>
      </c>
      <c r="B113" s="22" t="s">
        <v>234</v>
      </c>
      <c r="C113" s="22" t="s">
        <v>34</v>
      </c>
      <c r="D113" s="22" t="s">
        <v>28</v>
      </c>
      <c r="E113" s="22">
        <v>90045</v>
      </c>
      <c r="F113" s="26">
        <v>1849000</v>
      </c>
      <c r="G113" s="22">
        <v>3</v>
      </c>
      <c r="H113" s="22">
        <v>2.5</v>
      </c>
      <c r="I113" s="22" t="s">
        <v>65</v>
      </c>
      <c r="J113" s="22">
        <v>1927</v>
      </c>
      <c r="K113" s="22">
        <v>8141</v>
      </c>
      <c r="L113" s="22">
        <v>1951</v>
      </c>
      <c r="M113" s="22">
        <v>31</v>
      </c>
      <c r="N113" s="26">
        <v>629.62962962962968</v>
      </c>
      <c r="O113" s="26">
        <v>2</v>
      </c>
      <c r="P113" s="22">
        <v>33.974580799999998</v>
      </c>
      <c r="Q113" s="22">
        <v>-118.4007869</v>
      </c>
      <c r="S113">
        <f t="shared" si="1"/>
        <v>1</v>
      </c>
    </row>
    <row r="114" spans="1:19" x14ac:dyDescent="0.2">
      <c r="A114" s="22" t="s">
        <v>41</v>
      </c>
      <c r="B114" s="22" t="s">
        <v>235</v>
      </c>
      <c r="C114" s="22" t="s">
        <v>34</v>
      </c>
      <c r="D114" s="22" t="s">
        <v>28</v>
      </c>
      <c r="E114" s="22">
        <v>90045</v>
      </c>
      <c r="F114" s="26">
        <v>1750000</v>
      </c>
      <c r="G114" s="22">
        <v>4</v>
      </c>
      <c r="H114" s="22">
        <v>4</v>
      </c>
      <c r="I114" s="22" t="s">
        <v>69</v>
      </c>
      <c r="J114" s="22">
        <v>2270</v>
      </c>
      <c r="K114" s="22">
        <v>7002</v>
      </c>
      <c r="L114" s="22">
        <v>1941</v>
      </c>
      <c r="M114" s="22">
        <v>32</v>
      </c>
      <c r="N114" s="26">
        <v>361.32140399174125</v>
      </c>
      <c r="O114" s="26"/>
      <c r="P114" s="22">
        <v>33.960777899999997</v>
      </c>
      <c r="Q114" s="22">
        <v>-118.3957047</v>
      </c>
      <c r="S114">
        <f t="shared" si="1"/>
        <v>1</v>
      </c>
    </row>
    <row r="115" spans="1:19" x14ac:dyDescent="0.2">
      <c r="A115" s="22" t="s">
        <v>41</v>
      </c>
      <c r="B115" s="22" t="s">
        <v>236</v>
      </c>
      <c r="C115" s="22" t="s">
        <v>34</v>
      </c>
      <c r="D115" s="22" t="s">
        <v>28</v>
      </c>
      <c r="E115" s="22">
        <v>90045</v>
      </c>
      <c r="F115" s="26">
        <v>1395000</v>
      </c>
      <c r="G115" s="22">
        <v>3</v>
      </c>
      <c r="H115" s="22">
        <v>2</v>
      </c>
      <c r="I115" s="22" t="s">
        <v>65</v>
      </c>
      <c r="J115" s="22">
        <v>1752</v>
      </c>
      <c r="K115" s="22">
        <v>6536</v>
      </c>
      <c r="L115" s="22">
        <v>1943</v>
      </c>
      <c r="M115" s="22">
        <v>34</v>
      </c>
      <c r="N115" s="26">
        <v>196.42857142857142</v>
      </c>
      <c r="O115" s="26"/>
      <c r="P115" s="22">
        <v>33.961715699999999</v>
      </c>
      <c r="Q115" s="22">
        <v>-118.3908198</v>
      </c>
      <c r="S115">
        <f t="shared" si="1"/>
        <v>1</v>
      </c>
    </row>
    <row r="116" spans="1:19" x14ac:dyDescent="0.2">
      <c r="A116" s="22" t="s">
        <v>41</v>
      </c>
      <c r="B116" s="22" t="s">
        <v>237</v>
      </c>
      <c r="C116" s="22" t="s">
        <v>34</v>
      </c>
      <c r="D116" s="22" t="s">
        <v>28</v>
      </c>
      <c r="E116" s="22">
        <v>90045</v>
      </c>
      <c r="F116" s="26">
        <v>1899000</v>
      </c>
      <c r="G116" s="22">
        <v>4</v>
      </c>
      <c r="H116" s="22">
        <v>2.5</v>
      </c>
      <c r="I116" s="22" t="s">
        <v>65</v>
      </c>
      <c r="J116" s="22">
        <v>2099</v>
      </c>
      <c r="K116" s="22">
        <v>3250</v>
      </c>
      <c r="L116" s="22">
        <v>2015</v>
      </c>
      <c r="M116" s="22">
        <v>35</v>
      </c>
      <c r="N116" s="26">
        <v>472.31270358306188</v>
      </c>
      <c r="O116" s="26"/>
      <c r="P116" s="22">
        <v>33.962969100000002</v>
      </c>
      <c r="Q116" s="22">
        <v>-118.4194499</v>
      </c>
      <c r="S116">
        <f t="shared" si="1"/>
        <v>1</v>
      </c>
    </row>
    <row r="117" spans="1:19" x14ac:dyDescent="0.2">
      <c r="A117" s="22" t="s">
        <v>41</v>
      </c>
      <c r="B117" s="22" t="s">
        <v>238</v>
      </c>
      <c r="C117" s="22" t="s">
        <v>34</v>
      </c>
      <c r="D117" s="22" t="s">
        <v>28</v>
      </c>
      <c r="E117" s="22">
        <v>90045</v>
      </c>
      <c r="F117" s="26">
        <v>1650000</v>
      </c>
      <c r="G117" s="22">
        <v>4</v>
      </c>
      <c r="H117" s="22">
        <v>3.5</v>
      </c>
      <c r="I117" s="22" t="s">
        <v>65</v>
      </c>
      <c r="J117" s="22">
        <v>2288</v>
      </c>
      <c r="K117" s="22">
        <v>6001</v>
      </c>
      <c r="L117" s="22">
        <v>1941</v>
      </c>
      <c r="M117" s="22">
        <v>40</v>
      </c>
      <c r="N117" s="26">
        <v>279.79274611398966</v>
      </c>
      <c r="O117" s="26"/>
      <c r="P117" s="22">
        <v>33.961981100000003</v>
      </c>
      <c r="Q117" s="22">
        <v>-118.39422949999999</v>
      </c>
      <c r="S117">
        <f t="shared" si="1"/>
        <v>1</v>
      </c>
    </row>
    <row r="118" spans="1:19" x14ac:dyDescent="0.2">
      <c r="A118" s="22" t="s">
        <v>41</v>
      </c>
      <c r="B118" s="22" t="s">
        <v>239</v>
      </c>
      <c r="C118" s="22" t="s">
        <v>34</v>
      </c>
      <c r="D118" s="22" t="s">
        <v>28</v>
      </c>
      <c r="E118" s="22">
        <v>90045</v>
      </c>
      <c r="F118" s="26">
        <v>1400000</v>
      </c>
      <c r="G118" s="22">
        <v>3</v>
      </c>
      <c r="H118" s="22">
        <v>2</v>
      </c>
      <c r="I118" s="22" t="s">
        <v>65</v>
      </c>
      <c r="J118" s="22">
        <v>1400</v>
      </c>
      <c r="K118" s="22">
        <v>6277</v>
      </c>
      <c r="L118" s="22">
        <v>1944</v>
      </c>
      <c r="M118" s="22">
        <v>42</v>
      </c>
      <c r="N118" s="26">
        <v>772.51732101616631</v>
      </c>
      <c r="O118" s="26"/>
      <c r="P118" s="22">
        <v>33.967834000000003</v>
      </c>
      <c r="Q118" s="22">
        <v>-118.39393130000001</v>
      </c>
      <c r="S118">
        <f t="shared" si="1"/>
        <v>1</v>
      </c>
    </row>
    <row r="119" spans="1:19" x14ac:dyDescent="0.2">
      <c r="A119" s="22" t="s">
        <v>41</v>
      </c>
      <c r="B119" s="22" t="s">
        <v>240</v>
      </c>
      <c r="C119" s="22" t="s">
        <v>34</v>
      </c>
      <c r="D119" s="22" t="s">
        <v>28</v>
      </c>
      <c r="E119" s="22">
        <v>90045</v>
      </c>
      <c r="F119" s="26">
        <v>4135000</v>
      </c>
      <c r="G119" s="22">
        <v>5</v>
      </c>
      <c r="H119" s="22">
        <v>4</v>
      </c>
      <c r="I119" s="22" t="s">
        <v>65</v>
      </c>
      <c r="J119" s="22">
        <v>3663</v>
      </c>
      <c r="K119" s="22">
        <v>8176</v>
      </c>
      <c r="L119" s="22">
        <v>1951</v>
      </c>
      <c r="M119" s="22">
        <v>42</v>
      </c>
      <c r="N119" s="26">
        <v>635.05503810330231</v>
      </c>
      <c r="O119" s="26">
        <v>2</v>
      </c>
      <c r="P119" s="22">
        <v>33.9765029</v>
      </c>
      <c r="Q119" s="22">
        <v>-118.4042796</v>
      </c>
      <c r="S119">
        <f t="shared" si="1"/>
        <v>1</v>
      </c>
    </row>
    <row r="120" spans="1:19" x14ac:dyDescent="0.2">
      <c r="A120" s="22" t="s">
        <v>41</v>
      </c>
      <c r="B120" s="22" t="s">
        <v>241</v>
      </c>
      <c r="C120" s="22" t="s">
        <v>34</v>
      </c>
      <c r="D120" s="22" t="s">
        <v>28</v>
      </c>
      <c r="E120" s="22">
        <v>90045</v>
      </c>
      <c r="F120" s="26">
        <v>1499000</v>
      </c>
      <c r="G120" s="22">
        <v>3</v>
      </c>
      <c r="H120" s="22">
        <v>3</v>
      </c>
      <c r="I120" s="22" t="s">
        <v>65</v>
      </c>
      <c r="J120" s="22">
        <v>1379</v>
      </c>
      <c r="K120" s="22">
        <v>4805</v>
      </c>
      <c r="L120" s="22">
        <v>1949</v>
      </c>
      <c r="M120" s="22">
        <v>43</v>
      </c>
      <c r="N120" s="26">
        <v>785.8546168958743</v>
      </c>
      <c r="O120" s="26"/>
      <c r="P120" s="22">
        <v>33.965625799999998</v>
      </c>
      <c r="Q120" s="22">
        <v>-118.41543129999999</v>
      </c>
      <c r="S120">
        <f t="shared" si="1"/>
        <v>1</v>
      </c>
    </row>
    <row r="121" spans="1:19" x14ac:dyDescent="0.2">
      <c r="A121" s="22" t="s">
        <v>26</v>
      </c>
      <c r="B121" s="22" t="s">
        <v>242</v>
      </c>
      <c r="C121" s="22" t="s">
        <v>34</v>
      </c>
      <c r="D121" s="22" t="s">
        <v>28</v>
      </c>
      <c r="E121" s="22">
        <v>90045</v>
      </c>
      <c r="F121" s="26">
        <v>660000</v>
      </c>
      <c r="G121" s="22">
        <v>2</v>
      </c>
      <c r="H121" s="22">
        <v>2</v>
      </c>
      <c r="I121" s="22" t="s">
        <v>65</v>
      </c>
      <c r="J121" s="22">
        <v>1038</v>
      </c>
      <c r="K121" s="22">
        <v>23915</v>
      </c>
      <c r="L121" s="22">
        <v>1991</v>
      </c>
      <c r="M121" s="22">
        <v>46</v>
      </c>
      <c r="N121" s="26">
        <v>695.17161140197788</v>
      </c>
      <c r="O121" s="26">
        <v>519</v>
      </c>
      <c r="P121" s="22">
        <v>33.973717000000001</v>
      </c>
      <c r="Q121" s="22">
        <v>-118.37530099999999</v>
      </c>
      <c r="S121">
        <f t="shared" si="1"/>
        <v>0</v>
      </c>
    </row>
    <row r="122" spans="1:19" x14ac:dyDescent="0.2">
      <c r="A122" s="22" t="s">
        <v>41</v>
      </c>
      <c r="B122" s="22" t="s">
        <v>243</v>
      </c>
      <c r="C122" s="22" t="s">
        <v>34</v>
      </c>
      <c r="D122" s="22" t="s">
        <v>28</v>
      </c>
      <c r="E122" s="22">
        <v>90045</v>
      </c>
      <c r="F122" s="26">
        <v>2099000</v>
      </c>
      <c r="G122" s="22">
        <v>5</v>
      </c>
      <c r="H122" s="22">
        <v>4</v>
      </c>
      <c r="I122" s="22" t="s">
        <v>69</v>
      </c>
      <c r="J122" s="22">
        <v>2901</v>
      </c>
      <c r="K122" s="22">
        <v>6133</v>
      </c>
      <c r="L122" s="22">
        <v>1944</v>
      </c>
      <c r="M122" s="22">
        <v>48</v>
      </c>
      <c r="N122" s="26">
        <v>392.20404234841192</v>
      </c>
      <c r="O122" s="26">
        <v>21</v>
      </c>
      <c r="P122" s="22">
        <v>33.964388999999997</v>
      </c>
      <c r="Q122" s="22">
        <v>-118.3988059</v>
      </c>
      <c r="S122">
        <f t="shared" si="1"/>
        <v>1</v>
      </c>
    </row>
    <row r="123" spans="1:19" x14ac:dyDescent="0.2">
      <c r="A123" s="22" t="s">
        <v>41</v>
      </c>
      <c r="B123" s="22" t="s">
        <v>244</v>
      </c>
      <c r="C123" s="22" t="s">
        <v>34</v>
      </c>
      <c r="D123" s="22" t="s">
        <v>28</v>
      </c>
      <c r="E123" s="22">
        <v>90045</v>
      </c>
      <c r="F123" s="26">
        <v>1652200</v>
      </c>
      <c r="G123" s="22">
        <v>4</v>
      </c>
      <c r="H123" s="22">
        <v>2</v>
      </c>
      <c r="I123" s="22" t="s">
        <v>65</v>
      </c>
      <c r="J123" s="22">
        <v>1484</v>
      </c>
      <c r="K123" s="22">
        <v>6702</v>
      </c>
      <c r="L123" s="22">
        <v>1946</v>
      </c>
      <c r="M123" s="22">
        <v>50</v>
      </c>
      <c r="N123" s="26">
        <v>813.42434584755404</v>
      </c>
      <c r="O123" s="26"/>
      <c r="P123" s="22">
        <v>33.958041899999998</v>
      </c>
      <c r="Q123" s="22">
        <v>-118.40519690000001</v>
      </c>
      <c r="S123">
        <f t="shared" si="1"/>
        <v>1</v>
      </c>
    </row>
    <row r="124" spans="1:19" x14ac:dyDescent="0.2">
      <c r="A124" s="22" t="s">
        <v>41</v>
      </c>
      <c r="B124" s="22" t="s">
        <v>245</v>
      </c>
      <c r="C124" s="22" t="s">
        <v>34</v>
      </c>
      <c r="D124" s="22" t="s">
        <v>28</v>
      </c>
      <c r="E124" s="22">
        <v>90045</v>
      </c>
      <c r="F124" s="26">
        <v>1329000</v>
      </c>
      <c r="G124" s="22">
        <v>3</v>
      </c>
      <c r="H124" s="22">
        <v>2</v>
      </c>
      <c r="I124" s="22" t="s">
        <v>65</v>
      </c>
      <c r="J124" s="22">
        <v>1616</v>
      </c>
      <c r="K124" s="22">
        <v>7284</v>
      </c>
      <c r="L124" s="22">
        <v>1947</v>
      </c>
      <c r="M124" s="22">
        <v>50</v>
      </c>
      <c r="N124" s="26">
        <v>902.59230164964652</v>
      </c>
      <c r="O124" s="26"/>
      <c r="P124" s="22">
        <v>33.970311199999998</v>
      </c>
      <c r="Q124" s="22">
        <v>-118.39477979999999</v>
      </c>
      <c r="S124">
        <f t="shared" si="1"/>
        <v>1</v>
      </c>
    </row>
    <row r="125" spans="1:19" x14ac:dyDescent="0.2">
      <c r="A125" s="22" t="s">
        <v>41</v>
      </c>
      <c r="B125" s="22" t="s">
        <v>246</v>
      </c>
      <c r="C125" s="22" t="s">
        <v>34</v>
      </c>
      <c r="D125" s="22" t="s">
        <v>28</v>
      </c>
      <c r="E125" s="22">
        <v>90045</v>
      </c>
      <c r="F125" s="26">
        <v>3648000</v>
      </c>
      <c r="G125" s="22">
        <v>6</v>
      </c>
      <c r="H125" s="22">
        <v>4.5</v>
      </c>
      <c r="I125" s="22" t="s">
        <v>65</v>
      </c>
      <c r="J125" s="22">
        <v>4200</v>
      </c>
      <c r="K125" s="22">
        <v>8518</v>
      </c>
      <c r="L125" s="22">
        <v>1947</v>
      </c>
      <c r="M125" s="22">
        <v>53</v>
      </c>
      <c r="N125" s="26">
        <v>315.13783201722902</v>
      </c>
      <c r="O125" s="26">
        <v>7</v>
      </c>
      <c r="P125" s="22">
        <v>33.968565099999999</v>
      </c>
      <c r="Q125" s="22">
        <v>-118.39958660000001</v>
      </c>
      <c r="S125">
        <f t="shared" si="1"/>
        <v>1</v>
      </c>
    </row>
    <row r="126" spans="1:19" x14ac:dyDescent="0.2">
      <c r="A126" s="22" t="s">
        <v>26</v>
      </c>
      <c r="B126" s="22" t="s">
        <v>247</v>
      </c>
      <c r="C126" s="22" t="s">
        <v>34</v>
      </c>
      <c r="D126" s="22" t="s">
        <v>28</v>
      </c>
      <c r="E126" s="22">
        <v>90045</v>
      </c>
      <c r="F126" s="26">
        <v>850000</v>
      </c>
      <c r="G126" s="22">
        <v>2</v>
      </c>
      <c r="H126" s="22">
        <v>2.5</v>
      </c>
      <c r="I126" s="22" t="s">
        <v>69</v>
      </c>
      <c r="J126" s="22">
        <v>1704</v>
      </c>
      <c r="K126" s="22">
        <v>23915</v>
      </c>
      <c r="L126" s="22">
        <v>1991</v>
      </c>
      <c r="M126" s="22">
        <v>53</v>
      </c>
      <c r="N126" s="26">
        <v>302.34657039711192</v>
      </c>
      <c r="O126" s="26">
        <v>445</v>
      </c>
      <c r="P126" s="22">
        <v>33.973259400000003</v>
      </c>
      <c r="Q126" s="22">
        <v>-118.3758361</v>
      </c>
      <c r="S126">
        <f t="shared" si="1"/>
        <v>0</v>
      </c>
    </row>
    <row r="127" spans="1:19" x14ac:dyDescent="0.2">
      <c r="A127" s="22" t="s">
        <v>41</v>
      </c>
      <c r="B127" s="22" t="s">
        <v>248</v>
      </c>
      <c r="C127" s="22" t="s">
        <v>65</v>
      </c>
      <c r="D127" s="22" t="s">
        <v>28</v>
      </c>
      <c r="E127" s="22">
        <v>90045</v>
      </c>
      <c r="F127" s="26">
        <v>1699000</v>
      </c>
      <c r="G127" s="22">
        <v>4</v>
      </c>
      <c r="H127" s="22">
        <v>2</v>
      </c>
      <c r="I127" s="22" t="s">
        <v>65</v>
      </c>
      <c r="J127" s="22">
        <v>2149</v>
      </c>
      <c r="K127" s="22">
        <v>6090</v>
      </c>
      <c r="L127" s="22">
        <v>1944</v>
      </c>
      <c r="M127" s="22">
        <v>65</v>
      </c>
      <c r="N127" s="26">
        <v>281.7551963048499</v>
      </c>
      <c r="O127" s="26"/>
      <c r="P127" s="22">
        <v>33.957601500000003</v>
      </c>
      <c r="Q127" s="22">
        <v>-118.3997655</v>
      </c>
      <c r="S127">
        <f t="shared" si="1"/>
        <v>1</v>
      </c>
    </row>
    <row r="128" spans="1:19" x14ac:dyDescent="0.2">
      <c r="A128" s="22" t="s">
        <v>41</v>
      </c>
      <c r="B128" s="22" t="s">
        <v>249</v>
      </c>
      <c r="C128" s="22" t="s">
        <v>34</v>
      </c>
      <c r="D128" s="22" t="s">
        <v>28</v>
      </c>
      <c r="E128" s="22">
        <v>90045</v>
      </c>
      <c r="F128" s="26">
        <v>1750000</v>
      </c>
      <c r="G128" s="22">
        <v>4</v>
      </c>
      <c r="H128" s="22">
        <v>2</v>
      </c>
      <c r="I128" s="22" t="s">
        <v>69</v>
      </c>
      <c r="J128" s="22">
        <v>1917</v>
      </c>
      <c r="K128" s="22">
        <v>6405</v>
      </c>
      <c r="L128" s="22">
        <v>1945</v>
      </c>
      <c r="M128" s="22">
        <v>77</v>
      </c>
      <c r="N128" s="26">
        <v>769.57637997432607</v>
      </c>
      <c r="O128" s="26">
        <v>2</v>
      </c>
      <c r="P128" s="22">
        <v>33.961653599999998</v>
      </c>
      <c r="Q128" s="22">
        <v>-118.4094163</v>
      </c>
      <c r="S128">
        <f t="shared" si="1"/>
        <v>1</v>
      </c>
    </row>
    <row r="129" spans="1:19" x14ac:dyDescent="0.2">
      <c r="A129" s="22" t="s">
        <v>41</v>
      </c>
      <c r="B129" s="22" t="s">
        <v>250</v>
      </c>
      <c r="C129" s="22" t="s">
        <v>34</v>
      </c>
      <c r="D129" s="22" t="s">
        <v>28</v>
      </c>
      <c r="E129" s="22">
        <v>90045</v>
      </c>
      <c r="F129" s="26">
        <v>999999</v>
      </c>
      <c r="G129" s="22">
        <v>3</v>
      </c>
      <c r="H129" s="22">
        <v>2</v>
      </c>
      <c r="I129" s="22" t="s">
        <v>69</v>
      </c>
      <c r="J129" s="22">
        <v>1608</v>
      </c>
      <c r="K129" s="22">
        <v>6382</v>
      </c>
      <c r="L129" s="22">
        <v>1950</v>
      </c>
      <c r="M129" s="22">
        <v>77</v>
      </c>
      <c r="N129" s="26">
        <v>769.57637997432607</v>
      </c>
      <c r="O129" s="26"/>
      <c r="P129" s="22">
        <v>33.968873199999997</v>
      </c>
      <c r="Q129" s="22">
        <v>-118.3704144</v>
      </c>
      <c r="S129">
        <f t="shared" si="1"/>
        <v>1</v>
      </c>
    </row>
    <row r="130" spans="1:19" x14ac:dyDescent="0.2">
      <c r="A130" s="22" t="s">
        <v>41</v>
      </c>
      <c r="B130" s="22" t="s">
        <v>251</v>
      </c>
      <c r="C130" s="22" t="s">
        <v>34</v>
      </c>
      <c r="D130" s="22" t="s">
        <v>28</v>
      </c>
      <c r="E130" s="22">
        <v>90045</v>
      </c>
      <c r="F130" s="26">
        <v>3995000</v>
      </c>
      <c r="G130" s="22">
        <v>5</v>
      </c>
      <c r="H130" s="22">
        <v>5.5</v>
      </c>
      <c r="I130" s="22" t="s">
        <v>69</v>
      </c>
      <c r="J130" s="22">
        <v>4520</v>
      </c>
      <c r="K130" s="22">
        <v>7852</v>
      </c>
      <c r="L130" s="22">
        <v>1951</v>
      </c>
      <c r="M130" s="22">
        <v>77</v>
      </c>
      <c r="N130" s="26">
        <v>496.24060150375942</v>
      </c>
      <c r="O130" s="26">
        <v>3</v>
      </c>
      <c r="P130" s="22">
        <v>33.976805900000002</v>
      </c>
      <c r="Q130" s="22">
        <v>-118.39874759999999</v>
      </c>
      <c r="S130">
        <f t="shared" si="1"/>
        <v>1</v>
      </c>
    </row>
    <row r="131" spans="1:19" x14ac:dyDescent="0.2">
      <c r="A131" s="22" t="s">
        <v>41</v>
      </c>
      <c r="B131" s="22" t="s">
        <v>252</v>
      </c>
      <c r="C131" s="22" t="s">
        <v>65</v>
      </c>
      <c r="D131" s="22" t="s">
        <v>28</v>
      </c>
      <c r="E131" s="22">
        <v>90045</v>
      </c>
      <c r="F131" s="26">
        <v>1799000</v>
      </c>
      <c r="G131" s="22">
        <v>3</v>
      </c>
      <c r="H131" s="22">
        <v>2.5</v>
      </c>
      <c r="I131" s="22" t="s">
        <v>69</v>
      </c>
      <c r="J131" s="22">
        <v>1839</v>
      </c>
      <c r="K131" s="22">
        <v>6049</v>
      </c>
      <c r="L131" s="22">
        <v>1951</v>
      </c>
      <c r="M131" s="22">
        <v>94</v>
      </c>
      <c r="N131" s="26">
        <v>340</v>
      </c>
      <c r="O131" s="26">
        <v>2</v>
      </c>
      <c r="P131" s="22">
        <v>33.9750424</v>
      </c>
      <c r="Q131" s="22">
        <v>-118.401627</v>
      </c>
      <c r="S131">
        <f t="shared" ref="S131:S194" si="2">IF(A131="Single Family Residential", 1, 0)</f>
        <v>1</v>
      </c>
    </row>
    <row r="132" spans="1:19" x14ac:dyDescent="0.2">
      <c r="A132" s="22" t="s">
        <v>41</v>
      </c>
      <c r="B132" s="22" t="s">
        <v>202</v>
      </c>
      <c r="C132" s="22" t="s">
        <v>34</v>
      </c>
      <c r="D132" s="22" t="s">
        <v>28</v>
      </c>
      <c r="E132" s="22">
        <v>90045</v>
      </c>
      <c r="F132" s="26">
        <v>1399000</v>
      </c>
      <c r="G132" s="22">
        <v>4</v>
      </c>
      <c r="H132" s="22">
        <v>3</v>
      </c>
      <c r="I132" s="22" t="s">
        <v>65</v>
      </c>
      <c r="J132" s="22">
        <v>1624</v>
      </c>
      <c r="K132" s="22">
        <v>5912</v>
      </c>
      <c r="L132" s="22">
        <v>1942</v>
      </c>
      <c r="M132" s="22">
        <v>95</v>
      </c>
      <c r="N132" s="26">
        <v>509.59232613908875</v>
      </c>
      <c r="O132" s="26"/>
      <c r="P132" s="22">
        <v>33.956285600000001</v>
      </c>
      <c r="Q132" s="22">
        <v>-118.3928732</v>
      </c>
      <c r="S132">
        <f t="shared" si="2"/>
        <v>1</v>
      </c>
    </row>
    <row r="133" spans="1:19" x14ac:dyDescent="0.2">
      <c r="A133" s="22" t="s">
        <v>41</v>
      </c>
      <c r="B133" s="22" t="s">
        <v>253</v>
      </c>
      <c r="C133" s="22" t="s">
        <v>34</v>
      </c>
      <c r="D133" s="22" t="s">
        <v>28</v>
      </c>
      <c r="E133" s="22">
        <v>90045</v>
      </c>
      <c r="F133" s="26">
        <v>1795000</v>
      </c>
      <c r="G133" s="22">
        <v>3</v>
      </c>
      <c r="H133" s="22">
        <v>2</v>
      </c>
      <c r="I133" s="22" t="s">
        <v>65</v>
      </c>
      <c r="J133" s="22">
        <v>1668</v>
      </c>
      <c r="K133" s="22">
        <v>6075</v>
      </c>
      <c r="L133" s="22">
        <v>1944</v>
      </c>
      <c r="M133" s="22">
        <v>100</v>
      </c>
      <c r="N133" s="26">
        <v>320.5128205128205</v>
      </c>
      <c r="O133" s="26">
        <v>2</v>
      </c>
      <c r="P133" s="22">
        <v>33.961548299999997</v>
      </c>
      <c r="Q133" s="22">
        <v>-118.40665199999999</v>
      </c>
      <c r="S133">
        <f t="shared" si="2"/>
        <v>1</v>
      </c>
    </row>
    <row r="134" spans="1:19" x14ac:dyDescent="0.2">
      <c r="A134" s="22" t="s">
        <v>26</v>
      </c>
      <c r="B134" s="22" t="s">
        <v>254</v>
      </c>
      <c r="C134" s="22" t="s">
        <v>34</v>
      </c>
      <c r="D134" s="22" t="s">
        <v>28</v>
      </c>
      <c r="E134" s="22">
        <v>90045</v>
      </c>
      <c r="F134" s="26">
        <v>750000</v>
      </c>
      <c r="G134" s="22">
        <v>2</v>
      </c>
      <c r="H134" s="22">
        <v>2</v>
      </c>
      <c r="I134" s="22" t="s">
        <v>65</v>
      </c>
      <c r="J134" s="22">
        <v>1130</v>
      </c>
      <c r="K134" s="22">
        <v>29713</v>
      </c>
      <c r="L134" s="22">
        <v>2010</v>
      </c>
      <c r="M134" s="22">
        <v>122</v>
      </c>
      <c r="N134" s="26">
        <v>903.64171002035744</v>
      </c>
      <c r="O134" s="26">
        <v>525</v>
      </c>
      <c r="P134" s="22">
        <v>33.974972800000003</v>
      </c>
      <c r="Q134" s="22">
        <v>-118.3771505</v>
      </c>
      <c r="S134">
        <f t="shared" si="2"/>
        <v>0</v>
      </c>
    </row>
    <row r="135" spans="1:19" x14ac:dyDescent="0.2">
      <c r="A135" s="22" t="s">
        <v>26</v>
      </c>
      <c r="B135" s="22" t="s">
        <v>255</v>
      </c>
      <c r="C135" s="22" t="s">
        <v>34</v>
      </c>
      <c r="D135" s="22" t="s">
        <v>28</v>
      </c>
      <c r="E135" s="22">
        <v>90045</v>
      </c>
      <c r="F135" s="26">
        <v>665000</v>
      </c>
      <c r="G135" s="22">
        <v>2</v>
      </c>
      <c r="H135" s="22">
        <v>2</v>
      </c>
      <c r="I135" s="22" t="s">
        <v>69</v>
      </c>
      <c r="J135" s="22">
        <v>948</v>
      </c>
      <c r="K135" s="22">
        <v>24318</v>
      </c>
      <c r="L135" s="22">
        <v>1991</v>
      </c>
      <c r="M135" s="22">
        <v>122</v>
      </c>
      <c r="N135" s="26">
        <v>424.83496732026146</v>
      </c>
      <c r="O135" s="26">
        <v>587</v>
      </c>
      <c r="P135" s="22">
        <v>33.974666200000001</v>
      </c>
      <c r="Q135" s="22">
        <v>-118.37530289999999</v>
      </c>
      <c r="S135">
        <f t="shared" si="2"/>
        <v>0</v>
      </c>
    </row>
    <row r="136" spans="1:19" x14ac:dyDescent="0.2">
      <c r="A136" s="22" t="s">
        <v>41</v>
      </c>
      <c r="B136" s="22" t="s">
        <v>256</v>
      </c>
      <c r="C136" s="22" t="s">
        <v>34</v>
      </c>
      <c r="D136" s="22" t="s">
        <v>28</v>
      </c>
      <c r="E136" s="22">
        <v>90045</v>
      </c>
      <c r="F136" s="26">
        <v>2637500</v>
      </c>
      <c r="G136" s="22">
        <v>4</v>
      </c>
      <c r="H136" s="22">
        <v>4.5</v>
      </c>
      <c r="I136" s="22" t="s">
        <v>69</v>
      </c>
      <c r="J136" s="22">
        <v>3807</v>
      </c>
      <c r="K136" s="22">
        <v>7659</v>
      </c>
      <c r="L136" s="22">
        <v>2008</v>
      </c>
      <c r="M136" s="22">
        <v>124</v>
      </c>
      <c r="N136" s="26">
        <v>351.51301900070371</v>
      </c>
      <c r="O136" s="26"/>
      <c r="P136" s="22">
        <v>33.956179400000003</v>
      </c>
      <c r="Q136" s="22">
        <v>-118.4215185</v>
      </c>
      <c r="S136">
        <f t="shared" si="2"/>
        <v>1</v>
      </c>
    </row>
    <row r="137" spans="1:19" x14ac:dyDescent="0.2">
      <c r="A137" s="22" t="s">
        <v>41</v>
      </c>
      <c r="B137" s="22" t="s">
        <v>141</v>
      </c>
      <c r="C137" s="22" t="s">
        <v>34</v>
      </c>
      <c r="D137" s="22" t="s">
        <v>28</v>
      </c>
      <c r="E137" s="22">
        <v>90045</v>
      </c>
      <c r="F137" s="26">
        <v>2850000</v>
      </c>
      <c r="G137" s="22">
        <v>4</v>
      </c>
      <c r="H137" s="22">
        <v>3</v>
      </c>
      <c r="I137" s="22" t="s">
        <v>69</v>
      </c>
      <c r="J137" s="22">
        <v>2700</v>
      </c>
      <c r="K137" s="22">
        <v>5871</v>
      </c>
      <c r="L137" s="22">
        <v>2010</v>
      </c>
      <c r="M137" s="22">
        <v>143</v>
      </c>
      <c r="N137" s="26">
        <v>469.08602150537632</v>
      </c>
      <c r="O137" s="26"/>
      <c r="P137" s="22">
        <v>33.966127</v>
      </c>
      <c r="Q137" s="22">
        <v>-118.4213096</v>
      </c>
      <c r="S137">
        <f t="shared" si="2"/>
        <v>1</v>
      </c>
    </row>
    <row r="138" spans="1:19" x14ac:dyDescent="0.2">
      <c r="A138" s="22" t="s">
        <v>41</v>
      </c>
      <c r="B138" s="22" t="s">
        <v>257</v>
      </c>
      <c r="C138" s="22" t="s">
        <v>51</v>
      </c>
      <c r="D138" s="22" t="s">
        <v>28</v>
      </c>
      <c r="E138" s="22">
        <v>90293</v>
      </c>
      <c r="F138" s="26">
        <v>2790000</v>
      </c>
      <c r="G138" s="22">
        <v>6</v>
      </c>
      <c r="H138" s="22">
        <v>7</v>
      </c>
      <c r="I138" s="22" t="s">
        <v>65</v>
      </c>
      <c r="J138" s="22">
        <v>6470</v>
      </c>
      <c r="K138" s="22">
        <v>5257</v>
      </c>
      <c r="L138" s="22">
        <v>1988</v>
      </c>
      <c r="M138" s="22">
        <v>193</v>
      </c>
      <c r="N138" s="26">
        <v>288.07947019867549</v>
      </c>
      <c r="O138" s="26"/>
      <c r="P138" s="22">
        <v>33.964402900000003</v>
      </c>
      <c r="Q138" s="22">
        <v>-118.431206</v>
      </c>
      <c r="S138">
        <f t="shared" si="2"/>
        <v>1</v>
      </c>
    </row>
    <row r="139" spans="1:19" x14ac:dyDescent="0.2">
      <c r="A139" s="22" t="s">
        <v>41</v>
      </c>
      <c r="B139" s="22" t="s">
        <v>204</v>
      </c>
      <c r="C139" s="22" t="s">
        <v>65</v>
      </c>
      <c r="D139" s="22" t="s">
        <v>28</v>
      </c>
      <c r="E139" s="22">
        <v>90045</v>
      </c>
      <c r="F139" s="26">
        <v>1595000</v>
      </c>
      <c r="G139" s="22">
        <v>4</v>
      </c>
      <c r="H139" s="22">
        <v>3</v>
      </c>
      <c r="I139" s="22" t="s">
        <v>69</v>
      </c>
      <c r="J139" s="22">
        <v>1867</v>
      </c>
      <c r="K139" s="22">
        <v>5821</v>
      </c>
      <c r="L139" s="22">
        <v>1951</v>
      </c>
      <c r="M139" s="22">
        <v>697</v>
      </c>
      <c r="N139" s="26">
        <v>905.51181102362204</v>
      </c>
      <c r="O139" s="26"/>
      <c r="P139" s="22">
        <v>33.9582257</v>
      </c>
      <c r="Q139" s="22">
        <v>-118.4246619</v>
      </c>
      <c r="S139">
        <f t="shared" si="2"/>
        <v>1</v>
      </c>
    </row>
    <row r="140" spans="1:19" x14ac:dyDescent="0.2">
      <c r="A140" s="20" t="s">
        <v>26</v>
      </c>
      <c r="B140" s="20" t="s">
        <v>580</v>
      </c>
      <c r="C140" s="20" t="s">
        <v>581</v>
      </c>
      <c r="D140" s="20" t="s">
        <v>582</v>
      </c>
      <c r="E140" s="20">
        <v>33165</v>
      </c>
      <c r="F140" s="24">
        <v>360000</v>
      </c>
      <c r="G140" s="20">
        <v>2</v>
      </c>
      <c r="H140" s="20">
        <v>1.5</v>
      </c>
      <c r="I140" s="20" t="s">
        <v>583</v>
      </c>
      <c r="J140" s="20">
        <v>828</v>
      </c>
      <c r="K140" s="20">
        <v>6575</v>
      </c>
      <c r="L140" s="20">
        <v>1984</v>
      </c>
      <c r="M140" s="20">
        <v>2</v>
      </c>
      <c r="N140" s="24">
        <v>426.7425320056899</v>
      </c>
      <c r="O140" s="24">
        <v>169</v>
      </c>
      <c r="P140" s="20">
        <v>25.751495999999999</v>
      </c>
      <c r="Q140" s="20">
        <v>-80.366862999999995</v>
      </c>
      <c r="S140">
        <f t="shared" si="2"/>
        <v>0</v>
      </c>
    </row>
    <row r="141" spans="1:19" x14ac:dyDescent="0.2">
      <c r="A141" s="20" t="s">
        <v>26</v>
      </c>
      <c r="B141" s="20" t="s">
        <v>587</v>
      </c>
      <c r="C141" s="20" t="s">
        <v>581</v>
      </c>
      <c r="D141" s="20" t="s">
        <v>582</v>
      </c>
      <c r="E141" s="20">
        <v>33138</v>
      </c>
      <c r="F141" s="24">
        <v>228000</v>
      </c>
      <c r="G141" s="20">
        <v>1</v>
      </c>
      <c r="H141" s="20">
        <v>1.5</v>
      </c>
      <c r="I141" s="20" t="s">
        <v>588</v>
      </c>
      <c r="J141" s="20">
        <v>746</v>
      </c>
      <c r="K141" s="20">
        <v>6575</v>
      </c>
      <c r="L141" s="20">
        <v>1973</v>
      </c>
      <c r="M141" s="20">
        <v>14</v>
      </c>
      <c r="N141" s="24">
        <v>385.30465949820791</v>
      </c>
      <c r="O141" s="24">
        <v>570</v>
      </c>
      <c r="P141" s="20">
        <v>25.846974400000001</v>
      </c>
      <c r="Q141" s="20">
        <v>-80.187902500000007</v>
      </c>
      <c r="S141">
        <f t="shared" si="2"/>
        <v>0</v>
      </c>
    </row>
    <row r="142" spans="1:19" x14ac:dyDescent="0.2">
      <c r="A142" s="21" t="s">
        <v>41</v>
      </c>
      <c r="B142" s="21" t="s">
        <v>591</v>
      </c>
      <c r="C142" s="21" t="s">
        <v>581</v>
      </c>
      <c r="D142" s="21" t="s">
        <v>582</v>
      </c>
      <c r="E142" s="21">
        <v>33135</v>
      </c>
      <c r="F142" s="23">
        <v>819900</v>
      </c>
      <c r="G142" s="21">
        <v>4</v>
      </c>
      <c r="H142" s="21">
        <v>2</v>
      </c>
      <c r="I142" s="21" t="s">
        <v>592</v>
      </c>
      <c r="J142" s="21">
        <v>1737</v>
      </c>
      <c r="K142" s="21">
        <v>7370</v>
      </c>
      <c r="L142" s="21">
        <v>1951</v>
      </c>
      <c r="M142" s="21">
        <v>17</v>
      </c>
      <c r="N142" s="23">
        <v>310.93406593406593</v>
      </c>
      <c r="O142" s="23"/>
      <c r="P142" s="21">
        <v>25.766009400000002</v>
      </c>
      <c r="Q142" s="21">
        <v>-80.234358</v>
      </c>
      <c r="S142">
        <f t="shared" si="2"/>
        <v>1</v>
      </c>
    </row>
    <row r="143" spans="1:19" x14ac:dyDescent="0.2">
      <c r="A143" s="20" t="s">
        <v>41</v>
      </c>
      <c r="B143" s="20" t="s">
        <v>595</v>
      </c>
      <c r="C143" s="20" t="s">
        <v>581</v>
      </c>
      <c r="D143" s="20" t="s">
        <v>582</v>
      </c>
      <c r="E143" s="20">
        <v>33127</v>
      </c>
      <c r="F143" s="24">
        <v>424900</v>
      </c>
      <c r="G143" s="20">
        <v>3</v>
      </c>
      <c r="H143" s="20">
        <v>1</v>
      </c>
      <c r="I143" s="20" t="s">
        <v>596</v>
      </c>
      <c r="J143" s="20">
        <v>840</v>
      </c>
      <c r="K143" s="20">
        <v>3850</v>
      </c>
      <c r="L143" s="20">
        <v>1959</v>
      </c>
      <c r="M143" s="20">
        <v>41</v>
      </c>
      <c r="N143" s="24">
        <v>501.19331742243435</v>
      </c>
      <c r="O143" s="24"/>
      <c r="P143" s="20">
        <v>25.825874899999999</v>
      </c>
      <c r="Q143" s="20">
        <v>-80.212431600000002</v>
      </c>
      <c r="S143">
        <f t="shared" si="2"/>
        <v>1</v>
      </c>
    </row>
    <row r="144" spans="1:19" x14ac:dyDescent="0.2">
      <c r="A144" s="21" t="s">
        <v>41</v>
      </c>
      <c r="B144" s="21" t="s">
        <v>599</v>
      </c>
      <c r="C144" s="21" t="s">
        <v>581</v>
      </c>
      <c r="D144" s="21" t="s">
        <v>582</v>
      </c>
      <c r="E144" s="21">
        <v>33147</v>
      </c>
      <c r="F144" s="23">
        <v>440000</v>
      </c>
      <c r="G144" s="21">
        <v>2</v>
      </c>
      <c r="H144" s="21">
        <v>1</v>
      </c>
      <c r="I144" s="21" t="s">
        <v>600</v>
      </c>
      <c r="J144" s="21">
        <v>1044</v>
      </c>
      <c r="K144" s="21">
        <v>8025</v>
      </c>
      <c r="L144" s="21">
        <v>1949</v>
      </c>
      <c r="M144" s="21">
        <v>45</v>
      </c>
      <c r="N144" s="23">
        <v>582.01498751040799</v>
      </c>
      <c r="O144" s="23"/>
      <c r="P144" s="21">
        <v>25.857223999999999</v>
      </c>
      <c r="Q144" s="21">
        <v>-80.229646700000004</v>
      </c>
      <c r="S144">
        <f t="shared" si="2"/>
        <v>1</v>
      </c>
    </row>
    <row r="145" spans="1:19" x14ac:dyDescent="0.2">
      <c r="A145" s="20" t="s">
        <v>26</v>
      </c>
      <c r="B145" s="20" t="s">
        <v>603</v>
      </c>
      <c r="C145" s="20" t="s">
        <v>581</v>
      </c>
      <c r="D145" s="20" t="s">
        <v>582</v>
      </c>
      <c r="E145" s="20">
        <v>33143</v>
      </c>
      <c r="F145" s="24">
        <v>380000</v>
      </c>
      <c r="G145" s="20">
        <v>2</v>
      </c>
      <c r="H145" s="20">
        <v>2</v>
      </c>
      <c r="I145" s="20" t="s">
        <v>604</v>
      </c>
      <c r="J145" s="20">
        <v>1033</v>
      </c>
      <c r="K145" s="20">
        <v>6575</v>
      </c>
      <c r="L145" s="20">
        <v>1969</v>
      </c>
      <c r="M145" s="20">
        <v>52</v>
      </c>
      <c r="N145" s="24">
        <v>169.4915254237288</v>
      </c>
      <c r="O145" s="24">
        <v>516</v>
      </c>
      <c r="P145" s="20">
        <v>25.692721800000001</v>
      </c>
      <c r="Q145" s="20">
        <v>-80.307990399999994</v>
      </c>
      <c r="S145">
        <f t="shared" si="2"/>
        <v>0</v>
      </c>
    </row>
    <row r="146" spans="1:19" x14ac:dyDescent="0.2">
      <c r="A146" s="21" t="s">
        <v>41</v>
      </c>
      <c r="B146" s="21" t="s">
        <v>607</v>
      </c>
      <c r="C146" s="21" t="s">
        <v>581</v>
      </c>
      <c r="D146" s="21" t="s">
        <v>582</v>
      </c>
      <c r="E146" s="21">
        <v>33127</v>
      </c>
      <c r="F146" s="23">
        <v>599999</v>
      </c>
      <c r="G146" s="21">
        <v>3</v>
      </c>
      <c r="H146" s="21">
        <v>2</v>
      </c>
      <c r="I146" s="21" t="s">
        <v>608</v>
      </c>
      <c r="J146" s="21">
        <v>1781</v>
      </c>
      <c r="K146" s="21">
        <v>5000</v>
      </c>
      <c r="L146" s="21">
        <v>1927</v>
      </c>
      <c r="M146" s="21">
        <v>60</v>
      </c>
      <c r="N146" s="23">
        <v>136.17021276595744</v>
      </c>
      <c r="O146" s="23"/>
      <c r="P146" s="21">
        <v>25.8191673</v>
      </c>
      <c r="Q146" s="21">
        <v>-80.208854400000007</v>
      </c>
      <c r="S146">
        <f t="shared" si="2"/>
        <v>1</v>
      </c>
    </row>
    <row r="147" spans="1:19" x14ac:dyDescent="0.2">
      <c r="A147" s="20" t="s">
        <v>26</v>
      </c>
      <c r="B147" s="20" t="s">
        <v>611</v>
      </c>
      <c r="C147" s="20" t="s">
        <v>581</v>
      </c>
      <c r="D147" s="20" t="s">
        <v>582</v>
      </c>
      <c r="E147" s="20">
        <v>33132</v>
      </c>
      <c r="F147" s="24">
        <v>799000</v>
      </c>
      <c r="G147" s="20">
        <v>2</v>
      </c>
      <c r="H147" s="20">
        <v>2</v>
      </c>
      <c r="I147" s="20" t="s">
        <v>612</v>
      </c>
      <c r="J147" s="20">
        <v>1332</v>
      </c>
      <c r="K147" s="20">
        <v>6575</v>
      </c>
      <c r="L147" s="20">
        <v>2008</v>
      </c>
      <c r="M147" s="20">
        <v>62</v>
      </c>
      <c r="N147" s="24">
        <v>375.31276063386156</v>
      </c>
      <c r="O147" s="24">
        <v>1300</v>
      </c>
      <c r="P147" s="20">
        <v>25.795042500000001</v>
      </c>
      <c r="Q147" s="20">
        <v>-80.187128799999996</v>
      </c>
      <c r="S147">
        <f t="shared" si="2"/>
        <v>0</v>
      </c>
    </row>
    <row r="148" spans="1:19" x14ac:dyDescent="0.2">
      <c r="A148" s="21" t="s">
        <v>26</v>
      </c>
      <c r="B148" s="21" t="s">
        <v>615</v>
      </c>
      <c r="C148" s="21" t="s">
        <v>581</v>
      </c>
      <c r="D148" s="21" t="s">
        <v>582</v>
      </c>
      <c r="E148" s="21">
        <v>33133</v>
      </c>
      <c r="F148" s="23">
        <v>975000</v>
      </c>
      <c r="G148" s="21">
        <v>2</v>
      </c>
      <c r="H148" s="21">
        <v>2.5</v>
      </c>
      <c r="I148" s="21" t="s">
        <v>616</v>
      </c>
      <c r="J148" s="21">
        <v>1997</v>
      </c>
      <c r="K148" s="20">
        <v>6575</v>
      </c>
      <c r="L148" s="21">
        <v>2005</v>
      </c>
      <c r="M148" s="21">
        <v>65</v>
      </c>
      <c r="N148" s="23">
        <v>504.97512437810946</v>
      </c>
      <c r="O148" s="23">
        <v>568</v>
      </c>
      <c r="P148" s="21">
        <v>25.738089299999999</v>
      </c>
      <c r="Q148" s="21">
        <v>-80.239088199999998</v>
      </c>
      <c r="S148">
        <f t="shared" si="2"/>
        <v>0</v>
      </c>
    </row>
    <row r="149" spans="1:19" x14ac:dyDescent="0.2">
      <c r="A149" s="20" t="s">
        <v>26</v>
      </c>
      <c r="B149" s="20" t="s">
        <v>619</v>
      </c>
      <c r="C149" s="20" t="s">
        <v>581</v>
      </c>
      <c r="D149" s="20" t="s">
        <v>582</v>
      </c>
      <c r="E149" s="20">
        <v>33132</v>
      </c>
      <c r="F149" s="24">
        <v>320000</v>
      </c>
      <c r="G149" s="20">
        <v>1</v>
      </c>
      <c r="H149" s="20">
        <v>1.5</v>
      </c>
      <c r="I149" s="20" t="s">
        <v>620</v>
      </c>
      <c r="J149" s="20">
        <v>840</v>
      </c>
      <c r="K149" s="20">
        <v>6575</v>
      </c>
      <c r="L149" s="20">
        <v>1980</v>
      </c>
      <c r="M149" s="20">
        <v>71</v>
      </c>
      <c r="N149" s="24">
        <v>556.68151447661467</v>
      </c>
      <c r="O149" s="24">
        <v>1161</v>
      </c>
      <c r="P149" s="20">
        <v>25.7901247</v>
      </c>
      <c r="Q149" s="20">
        <v>-80.185687900000005</v>
      </c>
      <c r="S149">
        <f t="shared" si="2"/>
        <v>0</v>
      </c>
    </row>
    <row r="150" spans="1:19" x14ac:dyDescent="0.2">
      <c r="A150" s="21" t="s">
        <v>41</v>
      </c>
      <c r="B150" s="21" t="s">
        <v>623</v>
      </c>
      <c r="C150" s="21" t="s">
        <v>581</v>
      </c>
      <c r="D150" s="21" t="s">
        <v>582</v>
      </c>
      <c r="E150" s="21">
        <v>33127</v>
      </c>
      <c r="F150" s="23">
        <v>565995</v>
      </c>
      <c r="G150" s="21">
        <v>2</v>
      </c>
      <c r="H150" s="21">
        <v>2</v>
      </c>
      <c r="I150" s="21" t="s">
        <v>624</v>
      </c>
      <c r="J150" s="21">
        <v>1362</v>
      </c>
      <c r="K150" s="21">
        <v>5400</v>
      </c>
      <c r="L150" s="21">
        <v>1954</v>
      </c>
      <c r="M150" s="21">
        <v>86</v>
      </c>
      <c r="N150" s="23">
        <v>331.91126279863482</v>
      </c>
      <c r="O150" s="23"/>
      <c r="P150" s="21">
        <v>25.814281099999999</v>
      </c>
      <c r="Q150" s="21">
        <v>-80.208767100000003</v>
      </c>
      <c r="S150">
        <f t="shared" si="2"/>
        <v>1</v>
      </c>
    </row>
    <row r="151" spans="1:19" x14ac:dyDescent="0.2">
      <c r="A151" s="20" t="s">
        <v>41</v>
      </c>
      <c r="B151" s="20" t="s">
        <v>627</v>
      </c>
      <c r="C151" s="20" t="s">
        <v>581</v>
      </c>
      <c r="D151" s="20" t="s">
        <v>582</v>
      </c>
      <c r="E151" s="20">
        <v>33170</v>
      </c>
      <c r="F151" s="24">
        <v>1150000</v>
      </c>
      <c r="G151" s="20">
        <v>4</v>
      </c>
      <c r="H151" s="20">
        <v>3.5</v>
      </c>
      <c r="I151" s="20" t="s">
        <v>628</v>
      </c>
      <c r="J151" s="20">
        <v>2703</v>
      </c>
      <c r="K151" s="20">
        <v>15020</v>
      </c>
      <c r="L151" s="20">
        <v>2014</v>
      </c>
      <c r="M151" s="20">
        <v>94</v>
      </c>
      <c r="N151" s="24">
        <v>322.83210332103323</v>
      </c>
      <c r="O151" s="24"/>
      <c r="P151" s="20">
        <v>25.561020200000002</v>
      </c>
      <c r="Q151" s="20">
        <v>-80.401427799999993</v>
      </c>
      <c r="S151">
        <f t="shared" si="2"/>
        <v>1</v>
      </c>
    </row>
    <row r="152" spans="1:19" x14ac:dyDescent="0.2">
      <c r="A152" s="21" t="s">
        <v>26</v>
      </c>
      <c r="B152" s="21" t="s">
        <v>631</v>
      </c>
      <c r="C152" s="21" t="s">
        <v>581</v>
      </c>
      <c r="D152" s="21" t="s">
        <v>582</v>
      </c>
      <c r="E152" s="21">
        <v>33176</v>
      </c>
      <c r="F152" s="23">
        <v>342000</v>
      </c>
      <c r="G152" s="21">
        <v>2</v>
      </c>
      <c r="H152" s="21">
        <v>2</v>
      </c>
      <c r="I152" s="21" t="s">
        <v>632</v>
      </c>
      <c r="J152" s="21">
        <v>1253</v>
      </c>
      <c r="K152" s="20">
        <v>6575</v>
      </c>
      <c r="L152" s="21">
        <v>1974</v>
      </c>
      <c r="M152" s="21">
        <v>113</v>
      </c>
      <c r="N152" s="23">
        <v>376.75233644859816</v>
      </c>
      <c r="O152" s="23">
        <v>644</v>
      </c>
      <c r="P152" s="21">
        <v>25.647562600000001</v>
      </c>
      <c r="Q152" s="21">
        <v>-80.345427000000001</v>
      </c>
      <c r="S152">
        <f t="shared" si="2"/>
        <v>0</v>
      </c>
    </row>
    <row r="153" spans="1:19" x14ac:dyDescent="0.2">
      <c r="A153" s="20" t="s">
        <v>26</v>
      </c>
      <c r="B153" s="20" t="s">
        <v>635</v>
      </c>
      <c r="C153" s="20" t="s">
        <v>581</v>
      </c>
      <c r="D153" s="20" t="s">
        <v>582</v>
      </c>
      <c r="E153" s="20">
        <v>33129</v>
      </c>
      <c r="F153" s="24">
        <v>600000</v>
      </c>
      <c r="G153" s="20">
        <v>1</v>
      </c>
      <c r="H153" s="20">
        <v>1</v>
      </c>
      <c r="I153" s="20" t="s">
        <v>636</v>
      </c>
      <c r="J153" s="20">
        <v>717</v>
      </c>
      <c r="K153" s="20">
        <v>6575</v>
      </c>
      <c r="L153" s="20">
        <v>1982</v>
      </c>
      <c r="M153" s="20">
        <v>181</v>
      </c>
      <c r="N153" s="24">
        <v>676.61691542288554</v>
      </c>
      <c r="O153" s="24">
        <v>907</v>
      </c>
      <c r="P153" s="20">
        <v>25.7564058</v>
      </c>
      <c r="Q153" s="20">
        <v>-80.193329500000004</v>
      </c>
      <c r="S153">
        <f t="shared" si="2"/>
        <v>0</v>
      </c>
    </row>
    <row r="154" spans="1:19" x14ac:dyDescent="0.2">
      <c r="A154" s="21" t="s">
        <v>26</v>
      </c>
      <c r="B154" s="21" t="s">
        <v>639</v>
      </c>
      <c r="C154" s="21" t="s">
        <v>581</v>
      </c>
      <c r="D154" s="21" t="s">
        <v>582</v>
      </c>
      <c r="E154" s="21">
        <v>33179</v>
      </c>
      <c r="F154" s="23">
        <v>249000</v>
      </c>
      <c r="G154" s="21">
        <v>2</v>
      </c>
      <c r="H154" s="21">
        <v>2</v>
      </c>
      <c r="I154" s="21" t="s">
        <v>640</v>
      </c>
      <c r="J154" s="21">
        <v>1674</v>
      </c>
      <c r="K154" s="20">
        <v>6575</v>
      </c>
      <c r="L154" s="21">
        <v>1968</v>
      </c>
      <c r="M154" s="21">
        <v>192</v>
      </c>
      <c r="N154" s="23">
        <v>609.24264705882354</v>
      </c>
      <c r="O154" s="23">
        <v>1100</v>
      </c>
      <c r="P154" s="21">
        <v>25.949477300000002</v>
      </c>
      <c r="Q154" s="21">
        <v>-80.168975700000004</v>
      </c>
      <c r="S154">
        <f t="shared" si="2"/>
        <v>0</v>
      </c>
    </row>
    <row r="155" spans="1:19" x14ac:dyDescent="0.2">
      <c r="A155" s="20" t="s">
        <v>26</v>
      </c>
      <c r="B155" s="20" t="s">
        <v>644</v>
      </c>
      <c r="C155" s="20" t="s">
        <v>581</v>
      </c>
      <c r="D155" s="20" t="s">
        <v>582</v>
      </c>
      <c r="E155" s="20">
        <v>33172</v>
      </c>
      <c r="F155" s="24">
        <v>299000</v>
      </c>
      <c r="G155" s="20">
        <v>2</v>
      </c>
      <c r="H155" s="20">
        <v>2</v>
      </c>
      <c r="I155" s="20" t="s">
        <v>645</v>
      </c>
      <c r="J155" s="20">
        <v>1227</v>
      </c>
      <c r="K155" s="20">
        <v>6575</v>
      </c>
      <c r="L155" s="20">
        <v>1982</v>
      </c>
      <c r="M155" s="20">
        <v>484</v>
      </c>
      <c r="N155" s="24">
        <v>519.84877126654067</v>
      </c>
      <c r="O155" s="24">
        <v>433</v>
      </c>
      <c r="P155" s="20">
        <v>25.7722497</v>
      </c>
      <c r="Q155" s="20">
        <v>-80.352064299999995</v>
      </c>
      <c r="S155">
        <f t="shared" si="2"/>
        <v>0</v>
      </c>
    </row>
    <row r="156" spans="1:19" x14ac:dyDescent="0.2">
      <c r="A156" s="21" t="s">
        <v>26</v>
      </c>
      <c r="B156" s="21" t="s">
        <v>648</v>
      </c>
      <c r="C156" s="21" t="s">
        <v>581</v>
      </c>
      <c r="D156" s="21" t="s">
        <v>582</v>
      </c>
      <c r="E156" s="21">
        <v>33127</v>
      </c>
      <c r="F156" s="23">
        <v>850000</v>
      </c>
      <c r="G156" s="21">
        <v>3</v>
      </c>
      <c r="H156" s="21">
        <v>1</v>
      </c>
      <c r="I156" s="21" t="s">
        <v>649</v>
      </c>
      <c r="J156" s="21">
        <v>1463</v>
      </c>
      <c r="K156" s="20">
        <v>6575</v>
      </c>
      <c r="L156" s="21">
        <v>2005</v>
      </c>
      <c r="M156" s="21">
        <v>1</v>
      </c>
      <c r="N156" s="23">
        <v>431.54761904761904</v>
      </c>
      <c r="O156" s="23">
        <v>625</v>
      </c>
      <c r="P156" s="21">
        <v>25.799296900000002</v>
      </c>
      <c r="Q156" s="21">
        <v>-80.199852100000001</v>
      </c>
      <c r="S156">
        <f t="shared" si="2"/>
        <v>0</v>
      </c>
    </row>
    <row r="157" spans="1:19" x14ac:dyDescent="0.2">
      <c r="A157" s="20" t="s">
        <v>41</v>
      </c>
      <c r="B157" s="20" t="s">
        <v>652</v>
      </c>
      <c r="C157" s="20" t="s">
        <v>581</v>
      </c>
      <c r="D157" s="20" t="s">
        <v>582</v>
      </c>
      <c r="E157" s="20">
        <v>33173</v>
      </c>
      <c r="F157" s="24">
        <v>720000</v>
      </c>
      <c r="G157" s="20">
        <v>4</v>
      </c>
      <c r="H157" s="20">
        <v>3</v>
      </c>
      <c r="I157" s="20" t="s">
        <v>653</v>
      </c>
      <c r="J157" s="20">
        <v>2012</v>
      </c>
      <c r="K157" s="20">
        <v>4311</v>
      </c>
      <c r="L157" s="20">
        <v>1991</v>
      </c>
      <c r="M157" s="20">
        <v>1</v>
      </c>
      <c r="N157" s="24">
        <v>795.08786231884062</v>
      </c>
      <c r="O157" s="24">
        <v>122</v>
      </c>
      <c r="P157" s="20">
        <v>25.699606599999999</v>
      </c>
      <c r="Q157" s="20">
        <v>-80.3793699</v>
      </c>
      <c r="S157">
        <f t="shared" si="2"/>
        <v>1</v>
      </c>
    </row>
    <row r="158" spans="1:19" x14ac:dyDescent="0.2">
      <c r="A158" s="21" t="s">
        <v>26</v>
      </c>
      <c r="B158" s="21" t="s">
        <v>656</v>
      </c>
      <c r="C158" s="21" t="s">
        <v>581</v>
      </c>
      <c r="D158" s="21" t="s">
        <v>582</v>
      </c>
      <c r="E158" s="21">
        <v>33131</v>
      </c>
      <c r="F158" s="23">
        <v>1390000</v>
      </c>
      <c r="G158" s="21">
        <v>3</v>
      </c>
      <c r="H158" s="21">
        <v>3</v>
      </c>
      <c r="I158" s="21" t="s">
        <v>657</v>
      </c>
      <c r="J158" s="21">
        <v>1778</v>
      </c>
      <c r="K158" s="20">
        <v>6575</v>
      </c>
      <c r="L158" s="21">
        <v>2017</v>
      </c>
      <c r="M158" s="21">
        <v>1</v>
      </c>
      <c r="N158" s="23">
        <v>200.93457943925233</v>
      </c>
      <c r="O158" s="23">
        <v>2300</v>
      </c>
      <c r="P158" s="21">
        <v>25.764203200000001</v>
      </c>
      <c r="Q158" s="21">
        <v>-80.192180500000006</v>
      </c>
      <c r="S158">
        <f t="shared" si="2"/>
        <v>0</v>
      </c>
    </row>
    <row r="159" spans="1:19" x14ac:dyDescent="0.2">
      <c r="A159" s="20" t="s">
        <v>41</v>
      </c>
      <c r="B159" s="20" t="s">
        <v>660</v>
      </c>
      <c r="C159" s="20" t="s">
        <v>581</v>
      </c>
      <c r="D159" s="20" t="s">
        <v>582</v>
      </c>
      <c r="E159" s="20">
        <v>33176</v>
      </c>
      <c r="F159" s="24">
        <v>997000</v>
      </c>
      <c r="G159" s="20">
        <v>3</v>
      </c>
      <c r="H159" s="20">
        <v>2</v>
      </c>
      <c r="I159" s="20" t="s">
        <v>661</v>
      </c>
      <c r="J159" s="20">
        <v>1665</v>
      </c>
      <c r="K159" s="20">
        <v>11975</v>
      </c>
      <c r="L159" s="20">
        <v>1966</v>
      </c>
      <c r="M159" s="20">
        <v>1</v>
      </c>
      <c r="N159" s="24">
        <v>227.05265700483091</v>
      </c>
      <c r="O159" s="24"/>
      <c r="P159" s="20">
        <v>25.6793221</v>
      </c>
      <c r="Q159" s="20">
        <v>-80.364868599999994</v>
      </c>
      <c r="S159">
        <f t="shared" si="2"/>
        <v>1</v>
      </c>
    </row>
    <row r="160" spans="1:19" x14ac:dyDescent="0.2">
      <c r="A160" s="21" t="s">
        <v>26</v>
      </c>
      <c r="B160" s="21" t="s">
        <v>664</v>
      </c>
      <c r="C160" s="21" t="s">
        <v>581</v>
      </c>
      <c r="D160" s="21" t="s">
        <v>582</v>
      </c>
      <c r="E160" s="21">
        <v>33132</v>
      </c>
      <c r="F160" s="23">
        <v>630000</v>
      </c>
      <c r="G160" s="21">
        <v>1</v>
      </c>
      <c r="H160" s="21">
        <v>1.5</v>
      </c>
      <c r="I160" s="21" t="s">
        <v>665</v>
      </c>
      <c r="J160" s="21">
        <v>845</v>
      </c>
      <c r="K160" s="20">
        <v>6575</v>
      </c>
      <c r="L160" s="21">
        <v>2008</v>
      </c>
      <c r="M160" s="21">
        <v>1</v>
      </c>
      <c r="N160" s="23">
        <v>356.06060606060606</v>
      </c>
      <c r="O160" s="23">
        <v>771</v>
      </c>
      <c r="P160" s="21">
        <v>25.7825487</v>
      </c>
      <c r="Q160" s="21">
        <v>-80.189867599999999</v>
      </c>
      <c r="S160">
        <f t="shared" si="2"/>
        <v>0</v>
      </c>
    </row>
    <row r="161" spans="1:19" x14ac:dyDescent="0.2">
      <c r="A161" s="20" t="s">
        <v>26</v>
      </c>
      <c r="B161" s="20" t="s">
        <v>668</v>
      </c>
      <c r="C161" s="20" t="s">
        <v>581</v>
      </c>
      <c r="D161" s="20" t="s">
        <v>582</v>
      </c>
      <c r="E161" s="20">
        <v>33130</v>
      </c>
      <c r="F161" s="24">
        <v>1250000</v>
      </c>
      <c r="G161" s="20">
        <v>2</v>
      </c>
      <c r="H161" s="20">
        <v>2.5</v>
      </c>
      <c r="I161" s="20" t="s">
        <v>669</v>
      </c>
      <c r="J161" s="20">
        <v>1270</v>
      </c>
      <c r="K161" s="20">
        <v>6575</v>
      </c>
      <c r="L161" s="20">
        <v>2016</v>
      </c>
      <c r="M161" s="20">
        <v>1</v>
      </c>
      <c r="N161" s="24">
        <v>280.12048192771084</v>
      </c>
      <c r="O161" s="24">
        <v>1403</v>
      </c>
      <c r="P161" s="20">
        <v>25.767172899999998</v>
      </c>
      <c r="Q161" s="20">
        <v>-80.194631599999994</v>
      </c>
      <c r="S161">
        <f t="shared" si="2"/>
        <v>0</v>
      </c>
    </row>
    <row r="162" spans="1:19" x14ac:dyDescent="0.2">
      <c r="A162" s="21" t="s">
        <v>41</v>
      </c>
      <c r="B162" s="21" t="s">
        <v>672</v>
      </c>
      <c r="C162" s="21" t="s">
        <v>581</v>
      </c>
      <c r="D162" s="21" t="s">
        <v>582</v>
      </c>
      <c r="E162" s="21">
        <v>33137</v>
      </c>
      <c r="F162" s="23">
        <v>5900000</v>
      </c>
      <c r="G162" s="21">
        <v>5</v>
      </c>
      <c r="H162" s="21">
        <v>5.5</v>
      </c>
      <c r="I162" s="21" t="s">
        <v>673</v>
      </c>
      <c r="J162" s="21">
        <v>4917</v>
      </c>
      <c r="K162" s="21">
        <v>18922</v>
      </c>
      <c r="L162" s="21">
        <v>1926</v>
      </c>
      <c r="M162" s="21">
        <v>1</v>
      </c>
      <c r="N162" s="23">
        <v>715.15151515151513</v>
      </c>
      <c r="O162" s="23"/>
      <c r="P162" s="21">
        <v>25.827999500000001</v>
      </c>
      <c r="Q162" s="21">
        <v>-80.183305099999998</v>
      </c>
      <c r="S162">
        <f t="shared" si="2"/>
        <v>1</v>
      </c>
    </row>
    <row r="163" spans="1:19" x14ac:dyDescent="0.2">
      <c r="A163" s="20" t="s">
        <v>26</v>
      </c>
      <c r="B163" s="20" t="s">
        <v>676</v>
      </c>
      <c r="C163" s="20" t="s">
        <v>581</v>
      </c>
      <c r="D163" s="20" t="s">
        <v>582</v>
      </c>
      <c r="E163" s="20">
        <v>33143</v>
      </c>
      <c r="F163" s="24">
        <v>305000</v>
      </c>
      <c r="G163" s="20">
        <v>1</v>
      </c>
      <c r="H163" s="20">
        <v>1</v>
      </c>
      <c r="I163" s="20" t="s">
        <v>677</v>
      </c>
      <c r="J163" s="20">
        <v>833</v>
      </c>
      <c r="K163" s="20">
        <v>6575</v>
      </c>
      <c r="L163" s="20">
        <v>1976</v>
      </c>
      <c r="M163" s="20">
        <v>1</v>
      </c>
      <c r="N163" s="24">
        <v>375.414364640884</v>
      </c>
      <c r="O163" s="24">
        <v>534</v>
      </c>
      <c r="P163" s="20">
        <v>25.6910238</v>
      </c>
      <c r="Q163" s="20">
        <v>-80.322651199999996</v>
      </c>
      <c r="S163">
        <f t="shared" si="2"/>
        <v>0</v>
      </c>
    </row>
    <row r="164" spans="1:19" x14ac:dyDescent="0.2">
      <c r="A164" s="21" t="s">
        <v>41</v>
      </c>
      <c r="B164" s="21" t="s">
        <v>680</v>
      </c>
      <c r="C164" s="21" t="s">
        <v>581</v>
      </c>
      <c r="D164" s="21" t="s">
        <v>582</v>
      </c>
      <c r="E164" s="21">
        <v>33186</v>
      </c>
      <c r="F164" s="23">
        <v>635999</v>
      </c>
      <c r="G164" s="21">
        <v>3</v>
      </c>
      <c r="H164" s="21">
        <v>2</v>
      </c>
      <c r="I164" s="21" t="s">
        <v>681</v>
      </c>
      <c r="J164" s="21">
        <v>1696</v>
      </c>
      <c r="K164" s="21">
        <v>5500</v>
      </c>
      <c r="L164" s="21">
        <v>2002</v>
      </c>
      <c r="M164" s="21">
        <v>1</v>
      </c>
      <c r="N164" s="23">
        <v>536.72316384180795</v>
      </c>
      <c r="O164" s="23">
        <v>204</v>
      </c>
      <c r="P164" s="21">
        <v>25.6423536</v>
      </c>
      <c r="Q164" s="21">
        <v>-80.391851299999999</v>
      </c>
      <c r="S164">
        <f t="shared" si="2"/>
        <v>1</v>
      </c>
    </row>
    <row r="165" spans="1:19" x14ac:dyDescent="0.2">
      <c r="A165" s="20" t="s">
        <v>26</v>
      </c>
      <c r="B165" s="20" t="s">
        <v>684</v>
      </c>
      <c r="C165" s="20" t="s">
        <v>581</v>
      </c>
      <c r="D165" s="20" t="s">
        <v>582</v>
      </c>
      <c r="E165" s="20">
        <v>33156</v>
      </c>
      <c r="F165" s="24">
        <v>499000</v>
      </c>
      <c r="G165" s="20">
        <v>2</v>
      </c>
      <c r="H165" s="20">
        <v>2</v>
      </c>
      <c r="I165" s="20" t="s">
        <v>685</v>
      </c>
      <c r="J165" s="20">
        <v>1350</v>
      </c>
      <c r="K165" s="20">
        <v>6575</v>
      </c>
      <c r="L165" s="20">
        <v>2006</v>
      </c>
      <c r="M165" s="20">
        <v>1</v>
      </c>
      <c r="N165" s="24">
        <v>460.5263157894737</v>
      </c>
      <c r="O165" s="24">
        <v>1412</v>
      </c>
      <c r="P165" s="20">
        <v>25.6865308</v>
      </c>
      <c r="Q165" s="20">
        <v>-80.314424000000002</v>
      </c>
      <c r="S165">
        <f t="shared" si="2"/>
        <v>0</v>
      </c>
    </row>
    <row r="166" spans="1:19" x14ac:dyDescent="0.2">
      <c r="A166" s="21" t="s">
        <v>26</v>
      </c>
      <c r="B166" s="21" t="s">
        <v>688</v>
      </c>
      <c r="C166" s="21" t="s">
        <v>581</v>
      </c>
      <c r="D166" s="21" t="s">
        <v>582</v>
      </c>
      <c r="E166" s="21">
        <v>33130</v>
      </c>
      <c r="F166" s="23">
        <v>525000</v>
      </c>
      <c r="G166" s="21">
        <v>1</v>
      </c>
      <c r="H166" s="21">
        <v>1</v>
      </c>
      <c r="I166" s="21" t="s">
        <v>689</v>
      </c>
      <c r="J166" s="21">
        <v>674</v>
      </c>
      <c r="K166" s="20">
        <v>6575</v>
      </c>
      <c r="L166" s="21">
        <v>2015</v>
      </c>
      <c r="M166" s="21">
        <v>1</v>
      </c>
      <c r="N166" s="23">
        <v>214.28571428571428</v>
      </c>
      <c r="O166" s="23">
        <v>724</v>
      </c>
      <c r="P166" s="21">
        <v>25.7646567</v>
      </c>
      <c r="Q166" s="21">
        <v>-80.194969999999998</v>
      </c>
      <c r="S166">
        <f t="shared" si="2"/>
        <v>0</v>
      </c>
    </row>
    <row r="167" spans="1:19" x14ac:dyDescent="0.2">
      <c r="A167" s="20" t="s">
        <v>41</v>
      </c>
      <c r="B167" s="20" t="s">
        <v>692</v>
      </c>
      <c r="C167" s="20" t="s">
        <v>581</v>
      </c>
      <c r="D167" s="20" t="s">
        <v>582</v>
      </c>
      <c r="E167" s="20">
        <v>33125</v>
      </c>
      <c r="F167" s="24">
        <v>700000</v>
      </c>
      <c r="G167" s="20">
        <v>4</v>
      </c>
      <c r="H167" s="20">
        <v>3</v>
      </c>
      <c r="I167" s="20" t="s">
        <v>693</v>
      </c>
      <c r="J167" s="20">
        <v>1964</v>
      </c>
      <c r="K167" s="20">
        <v>5570</v>
      </c>
      <c r="L167" s="20">
        <v>1938</v>
      </c>
      <c r="M167" s="20">
        <v>1</v>
      </c>
      <c r="N167" s="24">
        <v>672.15958369470945</v>
      </c>
      <c r="O167" s="24"/>
      <c r="P167" s="20">
        <v>25.781027399999999</v>
      </c>
      <c r="Q167" s="20">
        <v>-80.220929400000003</v>
      </c>
      <c r="S167">
        <f t="shared" si="2"/>
        <v>1</v>
      </c>
    </row>
    <row r="168" spans="1:19" x14ac:dyDescent="0.2">
      <c r="A168" s="21" t="s">
        <v>26</v>
      </c>
      <c r="B168" s="21" t="s">
        <v>696</v>
      </c>
      <c r="C168" s="21" t="s">
        <v>581</v>
      </c>
      <c r="D168" s="21" t="s">
        <v>582</v>
      </c>
      <c r="E168" s="21">
        <v>33176</v>
      </c>
      <c r="F168" s="23">
        <v>320000</v>
      </c>
      <c r="G168" s="21">
        <v>2</v>
      </c>
      <c r="H168" s="21">
        <v>2</v>
      </c>
      <c r="I168" s="21" t="s">
        <v>697</v>
      </c>
      <c r="J168" s="21">
        <v>936</v>
      </c>
      <c r="K168" s="20">
        <v>6575</v>
      </c>
      <c r="L168" s="21">
        <v>1978</v>
      </c>
      <c r="M168" s="21">
        <v>1</v>
      </c>
      <c r="N168" s="23">
        <v>394.73684210526318</v>
      </c>
      <c r="O168" s="23">
        <v>592</v>
      </c>
      <c r="P168" s="21">
        <v>25.670690499999999</v>
      </c>
      <c r="Q168" s="21">
        <v>-80.374683000000005</v>
      </c>
      <c r="S168">
        <f t="shared" si="2"/>
        <v>0</v>
      </c>
    </row>
    <row r="169" spans="1:19" x14ac:dyDescent="0.2">
      <c r="A169" s="20" t="s">
        <v>26</v>
      </c>
      <c r="B169" s="20" t="s">
        <v>700</v>
      </c>
      <c r="C169" s="20" t="s">
        <v>581</v>
      </c>
      <c r="D169" s="20" t="s">
        <v>582</v>
      </c>
      <c r="E169" s="20">
        <v>33129</v>
      </c>
      <c r="F169" s="24">
        <v>595000</v>
      </c>
      <c r="G169" s="20">
        <v>2</v>
      </c>
      <c r="H169" s="20">
        <v>2</v>
      </c>
      <c r="I169" s="20" t="s">
        <v>701</v>
      </c>
      <c r="J169" s="20">
        <v>945</v>
      </c>
      <c r="K169" s="20">
        <v>6575</v>
      </c>
      <c r="L169" s="20">
        <v>1974</v>
      </c>
      <c r="M169" s="20">
        <v>1</v>
      </c>
      <c r="N169" s="24">
        <v>1504.0650406504064</v>
      </c>
      <c r="O169" s="24">
        <v>1395</v>
      </c>
      <c r="P169" s="20">
        <v>25.7567548</v>
      </c>
      <c r="Q169" s="20">
        <v>-80.191281700000005</v>
      </c>
      <c r="S169">
        <f t="shared" si="2"/>
        <v>0</v>
      </c>
    </row>
    <row r="170" spans="1:19" x14ac:dyDescent="0.2">
      <c r="A170" s="20" t="s">
        <v>41</v>
      </c>
      <c r="B170" s="20" t="s">
        <v>704</v>
      </c>
      <c r="C170" s="20" t="s">
        <v>581</v>
      </c>
      <c r="D170" s="20" t="s">
        <v>582</v>
      </c>
      <c r="E170" s="20">
        <v>33125</v>
      </c>
      <c r="F170" s="24">
        <v>525000</v>
      </c>
      <c r="G170" s="20">
        <v>4</v>
      </c>
      <c r="H170" s="20">
        <v>2</v>
      </c>
      <c r="I170" s="20" t="s">
        <v>705</v>
      </c>
      <c r="J170" s="20">
        <v>1453</v>
      </c>
      <c r="K170" s="20">
        <v>5000</v>
      </c>
      <c r="L170" s="20">
        <v>1947</v>
      </c>
      <c r="M170" s="20">
        <v>1</v>
      </c>
      <c r="N170" s="24">
        <v>392.43498817966901</v>
      </c>
      <c r="O170" s="24"/>
      <c r="P170" s="20">
        <v>25.780660900000001</v>
      </c>
      <c r="Q170" s="20">
        <v>-80.230601699999994</v>
      </c>
      <c r="S170">
        <f t="shared" si="2"/>
        <v>1</v>
      </c>
    </row>
    <row r="171" spans="1:19" x14ac:dyDescent="0.2">
      <c r="A171" s="21" t="s">
        <v>26</v>
      </c>
      <c r="B171" s="21" t="s">
        <v>708</v>
      </c>
      <c r="C171" s="21" t="s">
        <v>581</v>
      </c>
      <c r="D171" s="21" t="s">
        <v>582</v>
      </c>
      <c r="E171" s="21">
        <v>33169</v>
      </c>
      <c r="F171" s="23">
        <v>165000</v>
      </c>
      <c r="G171" s="21">
        <v>1</v>
      </c>
      <c r="H171" s="21">
        <v>1</v>
      </c>
      <c r="I171" s="21" t="s">
        <v>709</v>
      </c>
      <c r="J171" s="21">
        <v>840</v>
      </c>
      <c r="K171" s="20">
        <v>6575</v>
      </c>
      <c r="L171" s="21">
        <v>1972</v>
      </c>
      <c r="M171" s="21">
        <v>1</v>
      </c>
      <c r="N171" s="23">
        <v>279.43925233644859</v>
      </c>
      <c r="O171" s="23">
        <v>383</v>
      </c>
      <c r="P171" s="21">
        <v>25.917707799999999</v>
      </c>
      <c r="Q171" s="21">
        <v>-80.212828700000003</v>
      </c>
      <c r="S171">
        <f t="shared" si="2"/>
        <v>0</v>
      </c>
    </row>
    <row r="172" spans="1:19" x14ac:dyDescent="0.2">
      <c r="A172" s="20" t="s">
        <v>41</v>
      </c>
      <c r="B172" s="20" t="s">
        <v>712</v>
      </c>
      <c r="C172" s="20" t="s">
        <v>581</v>
      </c>
      <c r="D172" s="20" t="s">
        <v>582</v>
      </c>
      <c r="E172" s="20">
        <v>33125</v>
      </c>
      <c r="F172" s="24">
        <v>1015000</v>
      </c>
      <c r="G172" s="20">
        <v>3</v>
      </c>
      <c r="H172" s="20">
        <v>2.5</v>
      </c>
      <c r="I172" s="20" t="s">
        <v>693</v>
      </c>
      <c r="J172" s="20">
        <v>2149</v>
      </c>
      <c r="K172" s="20">
        <v>8356</v>
      </c>
      <c r="L172" s="20">
        <v>1941</v>
      </c>
      <c r="M172" s="20">
        <v>1</v>
      </c>
      <c r="N172" s="24">
        <v>297.79058597502399</v>
      </c>
      <c r="O172" s="24"/>
      <c r="P172" s="20">
        <v>25.782110599999999</v>
      </c>
      <c r="Q172" s="20">
        <v>-80.221121499999995</v>
      </c>
      <c r="S172">
        <f t="shared" si="2"/>
        <v>1</v>
      </c>
    </row>
    <row r="173" spans="1:19" x14ac:dyDescent="0.2">
      <c r="A173" s="21" t="s">
        <v>26</v>
      </c>
      <c r="B173" s="21" t="s">
        <v>715</v>
      </c>
      <c r="C173" s="21" t="s">
        <v>581</v>
      </c>
      <c r="D173" s="21" t="s">
        <v>582</v>
      </c>
      <c r="E173" s="21">
        <v>33183</v>
      </c>
      <c r="F173" s="23">
        <v>270000</v>
      </c>
      <c r="G173" s="21">
        <v>2</v>
      </c>
      <c r="H173" s="21">
        <v>2</v>
      </c>
      <c r="I173" s="21" t="s">
        <v>716</v>
      </c>
      <c r="J173" s="21">
        <v>965</v>
      </c>
      <c r="K173" s="20">
        <v>6575</v>
      </c>
      <c r="L173" s="21">
        <v>1981</v>
      </c>
      <c r="M173" s="21">
        <v>1</v>
      </c>
      <c r="N173" s="23">
        <v>418.80920162381597</v>
      </c>
      <c r="O173" s="23">
        <v>411</v>
      </c>
      <c r="P173" s="21">
        <v>25.686223999999999</v>
      </c>
      <c r="Q173" s="21">
        <v>-80.413239500000003</v>
      </c>
      <c r="S173">
        <f t="shared" si="2"/>
        <v>0</v>
      </c>
    </row>
    <row r="174" spans="1:19" x14ac:dyDescent="0.2">
      <c r="A174" s="20" t="s">
        <v>26</v>
      </c>
      <c r="B174" s="20" t="s">
        <v>719</v>
      </c>
      <c r="C174" s="20" t="s">
        <v>581</v>
      </c>
      <c r="D174" s="20" t="s">
        <v>582</v>
      </c>
      <c r="E174" s="20">
        <v>33130</v>
      </c>
      <c r="F174" s="24">
        <v>669000</v>
      </c>
      <c r="G174" s="20">
        <v>1</v>
      </c>
      <c r="H174" s="20">
        <v>2</v>
      </c>
      <c r="I174" s="20" t="s">
        <v>720</v>
      </c>
      <c r="J174" s="20">
        <v>866</v>
      </c>
      <c r="K174" s="20">
        <v>6575</v>
      </c>
      <c r="L174" s="20">
        <v>2018</v>
      </c>
      <c r="M174" s="20">
        <v>1</v>
      </c>
      <c r="N174" s="24">
        <v>722.73324572930358</v>
      </c>
      <c r="O174" s="24">
        <v>1534</v>
      </c>
      <c r="P174" s="20">
        <v>25.765989999999999</v>
      </c>
      <c r="Q174" s="20">
        <v>-80.193097199999997</v>
      </c>
      <c r="S174">
        <f t="shared" si="2"/>
        <v>0</v>
      </c>
    </row>
    <row r="175" spans="1:19" x14ac:dyDescent="0.2">
      <c r="A175" s="21" t="s">
        <v>26</v>
      </c>
      <c r="B175" s="21" t="s">
        <v>723</v>
      </c>
      <c r="C175" s="21" t="s">
        <v>581</v>
      </c>
      <c r="D175" s="21" t="s">
        <v>582</v>
      </c>
      <c r="E175" s="21">
        <v>33137</v>
      </c>
      <c r="F175" s="23">
        <v>750000</v>
      </c>
      <c r="G175" s="21">
        <v>2</v>
      </c>
      <c r="H175" s="21">
        <v>2</v>
      </c>
      <c r="I175" s="21" t="s">
        <v>724</v>
      </c>
      <c r="J175" s="21">
        <v>1181</v>
      </c>
      <c r="K175" s="20">
        <v>6575</v>
      </c>
      <c r="L175" s="21">
        <v>2008</v>
      </c>
      <c r="M175" s="21">
        <v>1</v>
      </c>
      <c r="N175" s="23">
        <v>455.39419087136929</v>
      </c>
      <c r="O175" s="23">
        <v>1173</v>
      </c>
      <c r="P175" s="21">
        <v>25.807788500000001</v>
      </c>
      <c r="Q175" s="21">
        <v>-80.192301299999997</v>
      </c>
      <c r="S175">
        <f t="shared" si="2"/>
        <v>0</v>
      </c>
    </row>
    <row r="176" spans="1:19" x14ac:dyDescent="0.2">
      <c r="A176" s="21" t="s">
        <v>26</v>
      </c>
      <c r="B176" s="21" t="s">
        <v>727</v>
      </c>
      <c r="C176" s="21" t="s">
        <v>581</v>
      </c>
      <c r="D176" s="21" t="s">
        <v>582</v>
      </c>
      <c r="E176" s="21">
        <v>33132</v>
      </c>
      <c r="F176" s="23">
        <v>800000</v>
      </c>
      <c r="G176" s="21">
        <v>1</v>
      </c>
      <c r="H176" s="21">
        <v>2</v>
      </c>
      <c r="I176" s="21" t="s">
        <v>728</v>
      </c>
      <c r="J176" s="21">
        <v>1018</v>
      </c>
      <c r="K176" s="20">
        <v>6575</v>
      </c>
      <c r="L176" s="21">
        <v>2019</v>
      </c>
      <c r="M176" s="21">
        <v>1</v>
      </c>
      <c r="N176" s="23">
        <v>400.81967213114751</v>
      </c>
      <c r="O176" s="23">
        <v>1592</v>
      </c>
      <c r="P176" s="21">
        <v>25.782453199999999</v>
      </c>
      <c r="Q176" s="21">
        <v>-80.191835900000001</v>
      </c>
      <c r="S176">
        <f t="shared" si="2"/>
        <v>0</v>
      </c>
    </row>
    <row r="177" spans="1:19" x14ac:dyDescent="0.2">
      <c r="A177" s="20" t="s">
        <v>41</v>
      </c>
      <c r="B177" s="20" t="s">
        <v>731</v>
      </c>
      <c r="C177" s="20" t="s">
        <v>581</v>
      </c>
      <c r="D177" s="20" t="s">
        <v>582</v>
      </c>
      <c r="E177" s="20">
        <v>33161</v>
      </c>
      <c r="F177" s="24">
        <v>1195000</v>
      </c>
      <c r="G177" s="20">
        <v>5</v>
      </c>
      <c r="H177" s="20">
        <v>3</v>
      </c>
      <c r="I177" s="20" t="s">
        <v>732</v>
      </c>
      <c r="J177" s="20">
        <v>1719</v>
      </c>
      <c r="K177" s="20">
        <v>8375</v>
      </c>
      <c r="L177" s="20">
        <v>1972</v>
      </c>
      <c r="M177" s="20">
        <v>1</v>
      </c>
      <c r="N177" s="24">
        <v>210.52631578947367</v>
      </c>
      <c r="O177" s="24"/>
      <c r="P177" s="20">
        <v>25.882197600000001</v>
      </c>
      <c r="Q177" s="20">
        <v>-80.190514899999997</v>
      </c>
      <c r="S177">
        <f t="shared" si="2"/>
        <v>1</v>
      </c>
    </row>
    <row r="178" spans="1:19" x14ac:dyDescent="0.2">
      <c r="A178" s="21" t="s">
        <v>41</v>
      </c>
      <c r="B178" s="21" t="s">
        <v>735</v>
      </c>
      <c r="C178" s="21" t="s">
        <v>581</v>
      </c>
      <c r="D178" s="21" t="s">
        <v>582</v>
      </c>
      <c r="E178" s="21">
        <v>33196</v>
      </c>
      <c r="F178" s="23">
        <v>815000</v>
      </c>
      <c r="G178" s="21">
        <v>5</v>
      </c>
      <c r="H178" s="21">
        <v>4</v>
      </c>
      <c r="I178" s="21" t="s">
        <v>736</v>
      </c>
      <c r="J178" s="21">
        <v>2078</v>
      </c>
      <c r="K178" s="21">
        <v>4820</v>
      </c>
      <c r="L178" s="21">
        <v>1995</v>
      </c>
      <c r="M178" s="21">
        <v>1</v>
      </c>
      <c r="N178" s="23">
        <v>249.60380348652933</v>
      </c>
      <c r="O178" s="23">
        <v>106</v>
      </c>
      <c r="P178" s="21">
        <v>25.681342000000001</v>
      </c>
      <c r="Q178" s="21">
        <v>-80.463908700000005</v>
      </c>
      <c r="S178">
        <f t="shared" si="2"/>
        <v>1</v>
      </c>
    </row>
    <row r="179" spans="1:19" x14ac:dyDescent="0.2">
      <c r="A179" s="21" t="s">
        <v>26</v>
      </c>
      <c r="B179" s="21" t="s">
        <v>739</v>
      </c>
      <c r="C179" s="21" t="s">
        <v>581</v>
      </c>
      <c r="D179" s="21" t="s">
        <v>582</v>
      </c>
      <c r="E179" s="21">
        <v>33131</v>
      </c>
      <c r="F179" s="23">
        <v>715000</v>
      </c>
      <c r="G179" s="21">
        <v>1</v>
      </c>
      <c r="H179" s="21">
        <v>1.5</v>
      </c>
      <c r="I179" s="21" t="s">
        <v>740</v>
      </c>
      <c r="J179" s="21">
        <v>879</v>
      </c>
      <c r="K179" s="20">
        <v>6575</v>
      </c>
      <c r="L179" s="21">
        <v>2016</v>
      </c>
      <c r="M179" s="21">
        <v>1</v>
      </c>
      <c r="N179" s="23">
        <v>401.15532734274711</v>
      </c>
      <c r="O179" s="23">
        <v>1495</v>
      </c>
      <c r="P179" s="21">
        <v>25.768232300000001</v>
      </c>
      <c r="Q179" s="21">
        <v>-80.192373900000007</v>
      </c>
      <c r="S179">
        <f t="shared" si="2"/>
        <v>0</v>
      </c>
    </row>
    <row r="180" spans="1:19" x14ac:dyDescent="0.2">
      <c r="A180" s="21" t="s">
        <v>41</v>
      </c>
      <c r="B180" s="21" t="s">
        <v>743</v>
      </c>
      <c r="C180" s="21" t="s">
        <v>581</v>
      </c>
      <c r="D180" s="21" t="s">
        <v>582</v>
      </c>
      <c r="E180" s="21">
        <v>33145</v>
      </c>
      <c r="F180" s="23">
        <v>1149000</v>
      </c>
      <c r="G180" s="21">
        <v>3</v>
      </c>
      <c r="H180" s="21">
        <v>2</v>
      </c>
      <c r="I180" s="21" t="s">
        <v>744</v>
      </c>
      <c r="J180" s="21">
        <v>1273</v>
      </c>
      <c r="K180" s="21">
        <v>6650</v>
      </c>
      <c r="L180" s="21">
        <v>1950</v>
      </c>
      <c r="M180" s="21">
        <v>1</v>
      </c>
      <c r="N180" s="23">
        <v>288.67505551443378</v>
      </c>
      <c r="O180" s="23"/>
      <c r="P180" s="21">
        <v>25.754492899999999</v>
      </c>
      <c r="Q180" s="21">
        <v>-80.232943700000007</v>
      </c>
      <c r="S180">
        <f t="shared" si="2"/>
        <v>1</v>
      </c>
    </row>
    <row r="181" spans="1:19" x14ac:dyDescent="0.2">
      <c r="A181" s="20" t="s">
        <v>41</v>
      </c>
      <c r="B181" s="20" t="s">
        <v>747</v>
      </c>
      <c r="C181" s="20" t="s">
        <v>581</v>
      </c>
      <c r="D181" s="20" t="s">
        <v>582</v>
      </c>
      <c r="E181" s="20">
        <v>33176</v>
      </c>
      <c r="F181" s="24">
        <v>438987</v>
      </c>
      <c r="G181" s="20">
        <v>3</v>
      </c>
      <c r="H181" s="20">
        <v>1</v>
      </c>
      <c r="I181" s="20" t="s">
        <v>748</v>
      </c>
      <c r="J181" s="20">
        <v>1393</v>
      </c>
      <c r="K181" s="20">
        <v>7500</v>
      </c>
      <c r="L181" s="20">
        <v>1950</v>
      </c>
      <c r="M181" s="20">
        <v>1</v>
      </c>
      <c r="N181" s="24">
        <v>736.9534555712271</v>
      </c>
      <c r="O181" s="24"/>
      <c r="P181" s="20">
        <v>25.630086899999998</v>
      </c>
      <c r="Q181" s="20">
        <v>-80.3686395</v>
      </c>
      <c r="S181">
        <f t="shared" si="2"/>
        <v>1</v>
      </c>
    </row>
    <row r="182" spans="1:19" x14ac:dyDescent="0.2">
      <c r="A182" s="21" t="s">
        <v>41</v>
      </c>
      <c r="B182" s="21" t="s">
        <v>751</v>
      </c>
      <c r="C182" s="21" t="s">
        <v>581</v>
      </c>
      <c r="D182" s="21" t="s">
        <v>582</v>
      </c>
      <c r="E182" s="21">
        <v>33172</v>
      </c>
      <c r="F182" s="23">
        <v>335000</v>
      </c>
      <c r="G182" s="21">
        <v>2</v>
      </c>
      <c r="H182" s="21">
        <v>2.5</v>
      </c>
      <c r="I182" s="21" t="s">
        <v>752</v>
      </c>
      <c r="J182" s="21">
        <v>1108</v>
      </c>
      <c r="K182" s="20">
        <v>6575</v>
      </c>
      <c r="L182" s="21">
        <v>1984</v>
      </c>
      <c r="M182" s="21">
        <v>1</v>
      </c>
      <c r="N182" s="23">
        <v>589.35361216730041</v>
      </c>
      <c r="O182" s="23">
        <v>290</v>
      </c>
      <c r="P182" s="21">
        <v>25.776979000000001</v>
      </c>
      <c r="Q182" s="21">
        <v>-80.375119999999995</v>
      </c>
      <c r="S182">
        <f t="shared" si="2"/>
        <v>1</v>
      </c>
    </row>
    <row r="183" spans="1:19" x14ac:dyDescent="0.2">
      <c r="A183" s="20" t="s">
        <v>41</v>
      </c>
      <c r="B183" s="20" t="s">
        <v>755</v>
      </c>
      <c r="C183" s="20" t="s">
        <v>581</v>
      </c>
      <c r="D183" s="20" t="s">
        <v>582</v>
      </c>
      <c r="E183" s="20">
        <v>33142</v>
      </c>
      <c r="F183" s="24">
        <v>610000</v>
      </c>
      <c r="G183" s="20">
        <v>4</v>
      </c>
      <c r="H183" s="20">
        <v>3</v>
      </c>
      <c r="I183" s="20" t="s">
        <v>756</v>
      </c>
      <c r="J183" s="20">
        <v>2165</v>
      </c>
      <c r="K183" s="20">
        <v>5000</v>
      </c>
      <c r="L183" s="20">
        <v>1947</v>
      </c>
      <c r="M183" s="20">
        <v>1</v>
      </c>
      <c r="N183" s="24">
        <v>829.11748173130968</v>
      </c>
      <c r="O183" s="24"/>
      <c r="P183" s="20">
        <v>25.823437599999998</v>
      </c>
      <c r="Q183" s="20">
        <v>-80.2239103</v>
      </c>
      <c r="S183">
        <f t="shared" si="2"/>
        <v>1</v>
      </c>
    </row>
    <row r="184" spans="1:19" x14ac:dyDescent="0.2">
      <c r="A184" s="21" t="s">
        <v>26</v>
      </c>
      <c r="B184" s="21" t="s">
        <v>759</v>
      </c>
      <c r="C184" s="21" t="s">
        <v>581</v>
      </c>
      <c r="D184" s="21" t="s">
        <v>582</v>
      </c>
      <c r="E184" s="21">
        <v>33131</v>
      </c>
      <c r="F184" s="23">
        <v>1199000</v>
      </c>
      <c r="G184" s="21">
        <v>2</v>
      </c>
      <c r="H184" s="21">
        <v>2.5</v>
      </c>
      <c r="I184" s="21" t="s">
        <v>760</v>
      </c>
      <c r="J184" s="21">
        <v>1558</v>
      </c>
      <c r="K184" s="20">
        <v>6575</v>
      </c>
      <c r="L184" s="21">
        <v>2005</v>
      </c>
      <c r="M184" s="21">
        <v>1</v>
      </c>
      <c r="N184" s="23">
        <v>953.77842993396916</v>
      </c>
      <c r="O184" s="23">
        <v>1643</v>
      </c>
      <c r="P184" s="21">
        <v>25.768991199999999</v>
      </c>
      <c r="Q184" s="21">
        <v>-80.186892400000005</v>
      </c>
      <c r="S184">
        <f t="shared" si="2"/>
        <v>0</v>
      </c>
    </row>
    <row r="185" spans="1:19" x14ac:dyDescent="0.2">
      <c r="A185" s="20" t="s">
        <v>26</v>
      </c>
      <c r="B185" s="20" t="s">
        <v>763</v>
      </c>
      <c r="C185" s="20" t="s">
        <v>581</v>
      </c>
      <c r="D185" s="20" t="s">
        <v>582</v>
      </c>
      <c r="E185" s="20">
        <v>33131</v>
      </c>
      <c r="F185" s="24">
        <v>1199000</v>
      </c>
      <c r="G185" s="20">
        <v>2</v>
      </c>
      <c r="H185" s="20">
        <v>2.5</v>
      </c>
      <c r="I185" s="20" t="s">
        <v>760</v>
      </c>
      <c r="J185" s="20">
        <v>1558</v>
      </c>
      <c r="K185" s="20">
        <v>6575</v>
      </c>
      <c r="L185" s="20">
        <v>2005</v>
      </c>
      <c r="M185" s="20">
        <v>1</v>
      </c>
      <c r="N185" s="24">
        <v>1050.2838605028387</v>
      </c>
      <c r="O185" s="24">
        <v>1643</v>
      </c>
      <c r="P185" s="20">
        <v>25.768991199999999</v>
      </c>
      <c r="Q185" s="20">
        <v>-80.186892400000005</v>
      </c>
      <c r="S185">
        <f t="shared" si="2"/>
        <v>0</v>
      </c>
    </row>
    <row r="186" spans="1:19" x14ac:dyDescent="0.2">
      <c r="A186" s="21" t="s">
        <v>26</v>
      </c>
      <c r="B186" s="21" t="s">
        <v>766</v>
      </c>
      <c r="C186" s="21" t="s">
        <v>581</v>
      </c>
      <c r="D186" s="21" t="s">
        <v>582</v>
      </c>
      <c r="E186" s="21">
        <v>33132</v>
      </c>
      <c r="F186" s="23">
        <v>330000</v>
      </c>
      <c r="G186" s="21">
        <v>1</v>
      </c>
      <c r="H186" s="21">
        <v>1</v>
      </c>
      <c r="I186" s="21" t="s">
        <v>767</v>
      </c>
      <c r="J186" s="21">
        <v>665</v>
      </c>
      <c r="K186" s="20">
        <v>6575</v>
      </c>
      <c r="L186" s="21">
        <v>2007</v>
      </c>
      <c r="M186" s="21">
        <v>1</v>
      </c>
      <c r="N186" s="23">
        <v>824.6073298429319</v>
      </c>
      <c r="O186" s="23">
        <v>554</v>
      </c>
      <c r="P186" s="21">
        <v>25.775953699999999</v>
      </c>
      <c r="Q186" s="21">
        <v>-80.190192699999997</v>
      </c>
      <c r="S186">
        <f t="shared" si="2"/>
        <v>0</v>
      </c>
    </row>
    <row r="187" spans="1:19" x14ac:dyDescent="0.2">
      <c r="A187" s="20" t="s">
        <v>26</v>
      </c>
      <c r="B187" s="20" t="s">
        <v>770</v>
      </c>
      <c r="C187" s="20" t="s">
        <v>581</v>
      </c>
      <c r="D187" s="20" t="s">
        <v>582</v>
      </c>
      <c r="E187" s="20">
        <v>33176</v>
      </c>
      <c r="F187" s="24">
        <v>289000</v>
      </c>
      <c r="G187" s="20">
        <v>1</v>
      </c>
      <c r="H187" s="20">
        <v>1</v>
      </c>
      <c r="I187" s="20" t="s">
        <v>771</v>
      </c>
      <c r="J187" s="20">
        <v>850</v>
      </c>
      <c r="K187" s="20">
        <v>6575</v>
      </c>
      <c r="L187" s="20">
        <v>1973</v>
      </c>
      <c r="M187" s="20">
        <v>1</v>
      </c>
      <c r="N187" s="24">
        <v>745.29042386185245</v>
      </c>
      <c r="O187" s="24">
        <v>382</v>
      </c>
      <c r="P187" s="20">
        <v>25.6714834</v>
      </c>
      <c r="Q187" s="20">
        <v>-80.371636699999996</v>
      </c>
      <c r="S187">
        <f t="shared" si="2"/>
        <v>0</v>
      </c>
    </row>
    <row r="188" spans="1:19" x14ac:dyDescent="0.2">
      <c r="A188" s="21" t="s">
        <v>41</v>
      </c>
      <c r="B188" s="21" t="s">
        <v>774</v>
      </c>
      <c r="C188" s="21" t="s">
        <v>581</v>
      </c>
      <c r="D188" s="21" t="s">
        <v>582</v>
      </c>
      <c r="E188" s="21">
        <v>33179</v>
      </c>
      <c r="F188" s="23">
        <v>1275000</v>
      </c>
      <c r="G188" s="21">
        <v>4</v>
      </c>
      <c r="H188" s="21">
        <v>3</v>
      </c>
      <c r="I188" s="21" t="s">
        <v>775</v>
      </c>
      <c r="J188" s="21">
        <v>2502</v>
      </c>
      <c r="K188" s="21">
        <v>8914</v>
      </c>
      <c r="L188" s="21">
        <v>1981</v>
      </c>
      <c r="M188" s="21">
        <v>1</v>
      </c>
      <c r="N188" s="23">
        <v>939.24758515505846</v>
      </c>
      <c r="O188" s="23"/>
      <c r="P188" s="21">
        <v>25.973165900000001</v>
      </c>
      <c r="Q188" s="21">
        <v>-80.164585700000003</v>
      </c>
      <c r="S188">
        <f t="shared" si="2"/>
        <v>1</v>
      </c>
    </row>
    <row r="189" spans="1:19" x14ac:dyDescent="0.2">
      <c r="A189" s="20" t="s">
        <v>41</v>
      </c>
      <c r="B189" s="20" t="s">
        <v>778</v>
      </c>
      <c r="C189" s="20" t="s">
        <v>581</v>
      </c>
      <c r="D189" s="20" t="s">
        <v>582</v>
      </c>
      <c r="E189" s="20">
        <v>33184</v>
      </c>
      <c r="F189" s="24">
        <v>875000</v>
      </c>
      <c r="G189" s="20">
        <v>5</v>
      </c>
      <c r="H189" s="20">
        <v>3.5</v>
      </c>
      <c r="I189" s="20" t="s">
        <v>779</v>
      </c>
      <c r="J189" s="20">
        <v>2730</v>
      </c>
      <c r="K189" s="20">
        <v>5500</v>
      </c>
      <c r="L189" s="20">
        <v>1998</v>
      </c>
      <c r="M189" s="20">
        <v>1</v>
      </c>
      <c r="N189" s="24">
        <v>598.11023622047242</v>
      </c>
      <c r="O189" s="24"/>
      <c r="P189" s="20">
        <v>25.758065599999998</v>
      </c>
      <c r="Q189" s="20">
        <v>-80.428327199999998</v>
      </c>
      <c r="S189">
        <f t="shared" si="2"/>
        <v>1</v>
      </c>
    </row>
    <row r="190" spans="1:19" x14ac:dyDescent="0.2">
      <c r="A190" s="21" t="s">
        <v>41</v>
      </c>
      <c r="B190" s="21" t="s">
        <v>782</v>
      </c>
      <c r="C190" s="21" t="s">
        <v>783</v>
      </c>
      <c r="D190" s="21" t="s">
        <v>582</v>
      </c>
      <c r="E190" s="21">
        <v>33156</v>
      </c>
      <c r="F190" s="23">
        <v>3995000</v>
      </c>
      <c r="G190" s="21">
        <v>5</v>
      </c>
      <c r="H190" s="21">
        <v>6</v>
      </c>
      <c r="I190" s="21" t="s">
        <v>784</v>
      </c>
      <c r="J190" s="21">
        <v>4421</v>
      </c>
      <c r="K190" s="21">
        <v>26528</v>
      </c>
      <c r="L190" s="21">
        <v>2018</v>
      </c>
      <c r="M190" s="21">
        <v>1</v>
      </c>
      <c r="N190" s="23">
        <v>840.24024024024027</v>
      </c>
      <c r="O190" s="23"/>
      <c r="P190" s="21">
        <v>25.665382300000001</v>
      </c>
      <c r="Q190" s="21">
        <v>-80.322345499999997</v>
      </c>
      <c r="S190">
        <f t="shared" si="2"/>
        <v>1</v>
      </c>
    </row>
    <row r="191" spans="1:19" x14ac:dyDescent="0.2">
      <c r="A191" s="20" t="s">
        <v>26</v>
      </c>
      <c r="B191" s="20" t="s">
        <v>787</v>
      </c>
      <c r="C191" s="20" t="s">
        <v>581</v>
      </c>
      <c r="D191" s="20" t="s">
        <v>582</v>
      </c>
      <c r="E191" s="20">
        <v>33135</v>
      </c>
      <c r="F191" s="24">
        <v>259999</v>
      </c>
      <c r="G191" s="20">
        <v>2</v>
      </c>
      <c r="H191" s="20">
        <v>1</v>
      </c>
      <c r="I191" s="20" t="s">
        <v>788</v>
      </c>
      <c r="J191" s="20">
        <v>612</v>
      </c>
      <c r="K191" s="20">
        <v>6575</v>
      </c>
      <c r="L191" s="20">
        <v>1970</v>
      </c>
      <c r="M191" s="20">
        <v>1</v>
      </c>
      <c r="N191" s="24">
        <v>733.10300151155263</v>
      </c>
      <c r="O191" s="24">
        <v>230</v>
      </c>
      <c r="P191" s="20">
        <v>25.768863799999998</v>
      </c>
      <c r="Q191" s="20">
        <v>-80.227755400000007</v>
      </c>
      <c r="S191">
        <f t="shared" si="2"/>
        <v>0</v>
      </c>
    </row>
    <row r="192" spans="1:19" x14ac:dyDescent="0.2">
      <c r="A192" s="21" t="s">
        <v>41</v>
      </c>
      <c r="B192" s="21" t="s">
        <v>791</v>
      </c>
      <c r="C192" s="21" t="s">
        <v>581</v>
      </c>
      <c r="D192" s="21" t="s">
        <v>582</v>
      </c>
      <c r="E192" s="21">
        <v>33175</v>
      </c>
      <c r="F192" s="23">
        <v>999000</v>
      </c>
      <c r="G192" s="21">
        <v>5</v>
      </c>
      <c r="H192" s="21">
        <v>4</v>
      </c>
      <c r="I192" s="21" t="s">
        <v>792</v>
      </c>
      <c r="J192" s="21">
        <v>2842</v>
      </c>
      <c r="K192" s="20">
        <v>6575</v>
      </c>
      <c r="L192" s="21">
        <v>2023</v>
      </c>
      <c r="M192" s="21">
        <v>1</v>
      </c>
      <c r="N192" s="23">
        <v>648.07256235827663</v>
      </c>
      <c r="O192" s="23"/>
      <c r="P192" s="21">
        <v>25.745815</v>
      </c>
      <c r="Q192" s="21">
        <v>-80.431477000000001</v>
      </c>
      <c r="S192">
        <f t="shared" si="2"/>
        <v>1</v>
      </c>
    </row>
    <row r="193" spans="1:19" x14ac:dyDescent="0.2">
      <c r="A193" s="20" t="s">
        <v>26</v>
      </c>
      <c r="B193" s="20" t="s">
        <v>795</v>
      </c>
      <c r="C193" s="20" t="s">
        <v>581</v>
      </c>
      <c r="D193" s="20" t="s">
        <v>582</v>
      </c>
      <c r="E193" s="20">
        <v>33126</v>
      </c>
      <c r="F193" s="24">
        <v>349000</v>
      </c>
      <c r="G193" s="20">
        <v>1</v>
      </c>
      <c r="H193" s="20">
        <v>1</v>
      </c>
      <c r="I193" s="20" t="s">
        <v>796</v>
      </c>
      <c r="J193" s="20">
        <v>744</v>
      </c>
      <c r="K193" s="20">
        <v>6575</v>
      </c>
      <c r="L193" s="20">
        <v>2006</v>
      </c>
      <c r="M193" s="20">
        <v>1</v>
      </c>
      <c r="N193" s="24">
        <v>886.79245283018872</v>
      </c>
      <c r="O193" s="24">
        <v>319</v>
      </c>
      <c r="P193" s="20">
        <v>25.7731408</v>
      </c>
      <c r="Q193" s="20">
        <v>-80.264626500000006</v>
      </c>
      <c r="S193">
        <f t="shared" si="2"/>
        <v>0</v>
      </c>
    </row>
    <row r="194" spans="1:19" x14ac:dyDescent="0.2">
      <c r="A194" s="20" t="s">
        <v>26</v>
      </c>
      <c r="B194" s="20" t="s">
        <v>799</v>
      </c>
      <c r="C194" s="20" t="s">
        <v>581</v>
      </c>
      <c r="D194" s="20" t="s">
        <v>582</v>
      </c>
      <c r="E194" s="20">
        <v>33183</v>
      </c>
      <c r="F194" s="24">
        <v>435000</v>
      </c>
      <c r="G194" s="20">
        <v>2</v>
      </c>
      <c r="H194" s="20">
        <v>2.5</v>
      </c>
      <c r="I194" s="20" t="s">
        <v>800</v>
      </c>
      <c r="J194" s="20">
        <v>1510</v>
      </c>
      <c r="K194" s="20">
        <v>6575</v>
      </c>
      <c r="L194" s="20">
        <v>1973</v>
      </c>
      <c r="M194" s="20">
        <v>1</v>
      </c>
      <c r="N194" s="24">
        <v>830.75826004278588</v>
      </c>
      <c r="O194" s="24">
        <v>430</v>
      </c>
      <c r="P194" s="20">
        <v>25.688755199999999</v>
      </c>
      <c r="Q194" s="20">
        <v>-80.420328900000001</v>
      </c>
      <c r="S194">
        <f t="shared" si="2"/>
        <v>0</v>
      </c>
    </row>
    <row r="195" spans="1:19" x14ac:dyDescent="0.2">
      <c r="A195" s="21" t="s">
        <v>26</v>
      </c>
      <c r="B195" s="21" t="s">
        <v>803</v>
      </c>
      <c r="C195" s="21" t="s">
        <v>581</v>
      </c>
      <c r="D195" s="21" t="s">
        <v>582</v>
      </c>
      <c r="E195" s="21">
        <v>33130</v>
      </c>
      <c r="F195" s="23">
        <v>1150000</v>
      </c>
      <c r="G195" s="21">
        <v>2</v>
      </c>
      <c r="H195" s="21">
        <v>2.5</v>
      </c>
      <c r="I195" s="21" t="s">
        <v>669</v>
      </c>
      <c r="J195" s="21">
        <v>1270</v>
      </c>
      <c r="K195" s="20">
        <v>6575</v>
      </c>
      <c r="L195" s="21">
        <v>2016</v>
      </c>
      <c r="M195" s="21">
        <v>1</v>
      </c>
      <c r="N195" s="23">
        <v>942.80660377358492</v>
      </c>
      <c r="O195" s="23">
        <v>1272</v>
      </c>
      <c r="P195" s="21">
        <v>25.767172899999998</v>
      </c>
      <c r="Q195" s="21">
        <v>-80.194631599999994</v>
      </c>
      <c r="S195">
        <f t="shared" ref="S195:S238" si="3">IF(A195="Single Family Residential", 1, 0)</f>
        <v>0</v>
      </c>
    </row>
    <row r="196" spans="1:19" x14ac:dyDescent="0.2">
      <c r="A196" s="20" t="s">
        <v>41</v>
      </c>
      <c r="B196" s="20" t="s">
        <v>806</v>
      </c>
      <c r="C196" s="20" t="s">
        <v>581</v>
      </c>
      <c r="D196" s="20" t="s">
        <v>582</v>
      </c>
      <c r="E196" s="20">
        <v>33177</v>
      </c>
      <c r="F196" s="24">
        <v>600000</v>
      </c>
      <c r="G196" s="20">
        <v>3</v>
      </c>
      <c r="H196" s="20">
        <v>2</v>
      </c>
      <c r="I196" s="20" t="s">
        <v>807</v>
      </c>
      <c r="J196" s="20">
        <v>1406</v>
      </c>
      <c r="K196" s="20">
        <v>3912</v>
      </c>
      <c r="L196" s="20">
        <v>1996</v>
      </c>
      <c r="M196" s="20">
        <v>1</v>
      </c>
      <c r="N196" s="24">
        <v>1092.8433268858801</v>
      </c>
      <c r="O196" s="24">
        <v>34</v>
      </c>
      <c r="P196" s="20">
        <v>25.6061446</v>
      </c>
      <c r="Q196" s="20">
        <v>-80.422805299999993</v>
      </c>
      <c r="S196">
        <f t="shared" si="3"/>
        <v>1</v>
      </c>
    </row>
    <row r="197" spans="1:19" x14ac:dyDescent="0.2">
      <c r="A197" s="21" t="s">
        <v>26</v>
      </c>
      <c r="B197" s="21" t="s">
        <v>810</v>
      </c>
      <c r="C197" s="21" t="s">
        <v>581</v>
      </c>
      <c r="D197" s="21" t="s">
        <v>582</v>
      </c>
      <c r="E197" s="21">
        <v>33165</v>
      </c>
      <c r="F197" s="23">
        <v>215000</v>
      </c>
      <c r="G197" s="21">
        <v>1</v>
      </c>
      <c r="H197" s="21">
        <v>1</v>
      </c>
      <c r="I197" s="21" t="s">
        <v>811</v>
      </c>
      <c r="J197" s="21">
        <v>558</v>
      </c>
      <c r="K197" s="20">
        <v>6575</v>
      </c>
      <c r="L197" s="21">
        <v>1969</v>
      </c>
      <c r="M197" s="21">
        <v>1</v>
      </c>
      <c r="N197" s="23">
        <v>1125.7225433526012</v>
      </c>
      <c r="O197" s="23">
        <v>468</v>
      </c>
      <c r="P197" s="21">
        <v>25.733022299999998</v>
      </c>
      <c r="Q197" s="21">
        <v>-80.3752171</v>
      </c>
      <c r="S197">
        <f t="shared" si="3"/>
        <v>0</v>
      </c>
    </row>
    <row r="198" spans="1:19" x14ac:dyDescent="0.2">
      <c r="A198" s="20" t="s">
        <v>41</v>
      </c>
      <c r="B198" s="20" t="s">
        <v>814</v>
      </c>
      <c r="C198" s="20" t="s">
        <v>581</v>
      </c>
      <c r="D198" s="20" t="s">
        <v>582</v>
      </c>
      <c r="E198" s="20">
        <v>33186</v>
      </c>
      <c r="F198" s="24">
        <v>565900</v>
      </c>
      <c r="G198" s="20">
        <v>3</v>
      </c>
      <c r="H198" s="20">
        <v>2</v>
      </c>
      <c r="I198" s="20" t="s">
        <v>815</v>
      </c>
      <c r="J198" s="20">
        <v>1820</v>
      </c>
      <c r="K198" s="20">
        <v>7500</v>
      </c>
      <c r="L198" s="20">
        <v>1984</v>
      </c>
      <c r="M198" s="20">
        <v>1</v>
      </c>
      <c r="N198" s="24">
        <v>1040.8163265306123</v>
      </c>
      <c r="O198" s="24"/>
      <c r="P198" s="20">
        <v>25.665774200000001</v>
      </c>
      <c r="Q198" s="20">
        <v>-80.426120400000002</v>
      </c>
      <c r="S198">
        <f t="shared" si="3"/>
        <v>1</v>
      </c>
    </row>
    <row r="199" spans="1:19" x14ac:dyDescent="0.2">
      <c r="A199" s="21" t="s">
        <v>26</v>
      </c>
      <c r="B199" s="21" t="s">
        <v>818</v>
      </c>
      <c r="C199" s="21" t="s">
        <v>581</v>
      </c>
      <c r="D199" s="21" t="s">
        <v>582</v>
      </c>
      <c r="E199" s="21">
        <v>33132</v>
      </c>
      <c r="F199" s="23">
        <v>420000</v>
      </c>
      <c r="G199" s="21">
        <v>1</v>
      </c>
      <c r="H199" s="21">
        <v>1.5</v>
      </c>
      <c r="I199" s="21" t="s">
        <v>612</v>
      </c>
      <c r="J199" s="21">
        <v>838</v>
      </c>
      <c r="K199" s="20">
        <v>6575</v>
      </c>
      <c r="L199" s="21">
        <v>2007</v>
      </c>
      <c r="M199" s="21">
        <v>1</v>
      </c>
      <c r="N199" s="23">
        <v>1082.4504836480885</v>
      </c>
      <c r="O199" s="23">
        <v>866</v>
      </c>
      <c r="P199" s="21">
        <v>25.795042500000001</v>
      </c>
      <c r="Q199" s="21">
        <v>-80.187128799999996</v>
      </c>
      <c r="S199">
        <f t="shared" si="3"/>
        <v>0</v>
      </c>
    </row>
    <row r="200" spans="1:19" x14ac:dyDescent="0.2">
      <c r="A200" s="20" t="s">
        <v>41</v>
      </c>
      <c r="B200" s="20" t="s">
        <v>821</v>
      </c>
      <c r="C200" s="20" t="s">
        <v>581</v>
      </c>
      <c r="D200" s="20" t="s">
        <v>582</v>
      </c>
      <c r="E200" s="20">
        <v>33130</v>
      </c>
      <c r="F200" s="24">
        <v>699000</v>
      </c>
      <c r="G200" s="20">
        <v>2</v>
      </c>
      <c r="H200" s="20">
        <v>1</v>
      </c>
      <c r="I200" s="20" t="s">
        <v>822</v>
      </c>
      <c r="J200" s="20">
        <v>1201</v>
      </c>
      <c r="K200" s="20">
        <v>5000</v>
      </c>
      <c r="L200" s="20">
        <v>1937</v>
      </c>
      <c r="M200" s="20">
        <v>1</v>
      </c>
      <c r="N200" s="24">
        <v>733.13782991202345</v>
      </c>
      <c r="O200" s="24"/>
      <c r="P200" s="20">
        <v>25.767256700000001</v>
      </c>
      <c r="Q200" s="20">
        <v>-80.211489</v>
      </c>
      <c r="S200">
        <f t="shared" si="3"/>
        <v>1</v>
      </c>
    </row>
    <row r="201" spans="1:19" x14ac:dyDescent="0.2">
      <c r="A201" s="21" t="s">
        <v>26</v>
      </c>
      <c r="B201" s="21" t="s">
        <v>825</v>
      </c>
      <c r="C201" s="21" t="s">
        <v>581</v>
      </c>
      <c r="D201" s="21" t="s">
        <v>582</v>
      </c>
      <c r="E201" s="21">
        <v>33169</v>
      </c>
      <c r="F201" s="23">
        <v>140000</v>
      </c>
      <c r="G201" s="21">
        <v>1</v>
      </c>
      <c r="H201" s="21">
        <v>1</v>
      </c>
      <c r="I201" s="21" t="s">
        <v>826</v>
      </c>
      <c r="J201" s="21">
        <v>826</v>
      </c>
      <c r="K201" s="20">
        <v>6575</v>
      </c>
      <c r="L201" s="21">
        <v>1972</v>
      </c>
      <c r="M201" s="21">
        <v>1</v>
      </c>
      <c r="N201" s="23">
        <v>1044.2260442260442</v>
      </c>
      <c r="O201" s="23">
        <v>637</v>
      </c>
      <c r="P201" s="21">
        <v>25.922950700000001</v>
      </c>
      <c r="Q201" s="21">
        <v>-80.207646299999993</v>
      </c>
      <c r="S201">
        <f t="shared" si="3"/>
        <v>0</v>
      </c>
    </row>
    <row r="202" spans="1:19" x14ac:dyDescent="0.2">
      <c r="A202" s="20" t="s">
        <v>26</v>
      </c>
      <c r="B202" s="20" t="s">
        <v>829</v>
      </c>
      <c r="C202" s="20" t="s">
        <v>581</v>
      </c>
      <c r="D202" s="20" t="s">
        <v>582</v>
      </c>
      <c r="E202" s="20">
        <v>33169</v>
      </c>
      <c r="F202" s="24">
        <v>160000</v>
      </c>
      <c r="G202" s="20">
        <v>2</v>
      </c>
      <c r="H202" s="20">
        <v>2</v>
      </c>
      <c r="I202" s="20" t="s">
        <v>826</v>
      </c>
      <c r="J202" s="20">
        <v>1175</v>
      </c>
      <c r="K202" s="20">
        <v>6575</v>
      </c>
      <c r="L202" s="20">
        <v>1972</v>
      </c>
      <c r="M202" s="20">
        <v>1</v>
      </c>
      <c r="N202" s="24">
        <v>941.46341463414637</v>
      </c>
      <c r="O202" s="24">
        <v>932</v>
      </c>
      <c r="P202" s="20">
        <v>25.9233312</v>
      </c>
      <c r="Q202" s="20">
        <v>-80.207226700000007</v>
      </c>
      <c r="S202">
        <f t="shared" si="3"/>
        <v>0</v>
      </c>
    </row>
    <row r="203" spans="1:19" x14ac:dyDescent="0.2">
      <c r="A203" s="21" t="s">
        <v>26</v>
      </c>
      <c r="B203" s="21" t="s">
        <v>832</v>
      </c>
      <c r="C203" s="21" t="s">
        <v>581</v>
      </c>
      <c r="D203" s="21" t="s">
        <v>582</v>
      </c>
      <c r="E203" s="21">
        <v>33173</v>
      </c>
      <c r="F203" s="23">
        <v>450000</v>
      </c>
      <c r="G203" s="21">
        <v>3</v>
      </c>
      <c r="H203" s="21">
        <v>2</v>
      </c>
      <c r="I203" s="21" t="s">
        <v>833</v>
      </c>
      <c r="J203" s="21">
        <v>1199</v>
      </c>
      <c r="K203" s="20">
        <v>6575</v>
      </c>
      <c r="L203" s="21">
        <v>1981</v>
      </c>
      <c r="M203" s="21">
        <v>1</v>
      </c>
      <c r="N203" s="23">
        <v>1082.5812274368232</v>
      </c>
      <c r="O203" s="23">
        <v>439</v>
      </c>
      <c r="P203" s="21">
        <v>25.702149800000001</v>
      </c>
      <c r="Q203" s="21">
        <v>-80.3584551</v>
      </c>
      <c r="S203">
        <f t="shared" si="3"/>
        <v>0</v>
      </c>
    </row>
    <row r="204" spans="1:19" x14ac:dyDescent="0.2">
      <c r="A204" s="20" t="s">
        <v>41</v>
      </c>
      <c r="B204" s="20" t="s">
        <v>836</v>
      </c>
      <c r="C204" s="20" t="s">
        <v>581</v>
      </c>
      <c r="D204" s="20" t="s">
        <v>582</v>
      </c>
      <c r="E204" s="20">
        <v>33155</v>
      </c>
      <c r="F204" s="24">
        <v>609000</v>
      </c>
      <c r="G204" s="20">
        <v>4</v>
      </c>
      <c r="H204" s="20">
        <v>2</v>
      </c>
      <c r="I204" s="20" t="s">
        <v>837</v>
      </c>
      <c r="J204" s="20">
        <v>1206</v>
      </c>
      <c r="K204" s="20">
        <v>6500</v>
      </c>
      <c r="L204" s="20">
        <v>1952</v>
      </c>
      <c r="M204" s="20">
        <v>1</v>
      </c>
      <c r="N204" s="24">
        <v>1347.750865051903</v>
      </c>
      <c r="O204" s="24"/>
      <c r="P204" s="20">
        <v>25.741533</v>
      </c>
      <c r="Q204" s="20">
        <v>-80.317705399999994</v>
      </c>
      <c r="S204">
        <f t="shared" si="3"/>
        <v>1</v>
      </c>
    </row>
    <row r="205" spans="1:19" x14ac:dyDescent="0.2">
      <c r="A205" s="21" t="s">
        <v>41</v>
      </c>
      <c r="B205" s="21" t="s">
        <v>840</v>
      </c>
      <c r="C205" s="21" t="s">
        <v>581</v>
      </c>
      <c r="D205" s="21" t="s">
        <v>582</v>
      </c>
      <c r="E205" s="21">
        <v>33125</v>
      </c>
      <c r="F205" s="23">
        <v>499900</v>
      </c>
      <c r="G205" s="21">
        <v>2</v>
      </c>
      <c r="H205" s="21">
        <v>1</v>
      </c>
      <c r="I205" s="21" t="s">
        <v>841</v>
      </c>
      <c r="J205" s="21">
        <v>898</v>
      </c>
      <c r="K205" s="21">
        <v>4319</v>
      </c>
      <c r="L205" s="21">
        <v>1950</v>
      </c>
      <c r="M205" s="21">
        <v>1</v>
      </c>
      <c r="N205" s="23">
        <v>669.18208373904577</v>
      </c>
      <c r="O205" s="23"/>
      <c r="P205" s="21">
        <v>25.776423699999999</v>
      </c>
      <c r="Q205" s="21">
        <v>-80.2281622</v>
      </c>
      <c r="S205">
        <f t="shared" si="3"/>
        <v>1</v>
      </c>
    </row>
    <row r="206" spans="1:19" x14ac:dyDescent="0.2">
      <c r="A206" s="20" t="s">
        <v>26</v>
      </c>
      <c r="B206" s="20" t="s">
        <v>844</v>
      </c>
      <c r="C206" s="20" t="s">
        <v>581</v>
      </c>
      <c r="D206" s="20" t="s">
        <v>582</v>
      </c>
      <c r="E206" s="20">
        <v>33172</v>
      </c>
      <c r="F206" s="24">
        <v>389000</v>
      </c>
      <c r="G206" s="20">
        <v>3</v>
      </c>
      <c r="H206" s="20">
        <v>2</v>
      </c>
      <c r="I206" s="20" t="s">
        <v>845</v>
      </c>
      <c r="J206" s="20">
        <v>1172</v>
      </c>
      <c r="K206" s="20">
        <v>6575</v>
      </c>
      <c r="L206" s="20">
        <v>2003</v>
      </c>
      <c r="M206" s="20">
        <v>1</v>
      </c>
      <c r="N206" s="24">
        <v>940.63706563706569</v>
      </c>
      <c r="O206" s="24">
        <v>375</v>
      </c>
      <c r="P206" s="20">
        <v>25.772302799999999</v>
      </c>
      <c r="Q206" s="20">
        <v>-80.347473699999995</v>
      </c>
      <c r="S206">
        <f t="shared" si="3"/>
        <v>0</v>
      </c>
    </row>
    <row r="207" spans="1:19" x14ac:dyDescent="0.2">
      <c r="A207" s="21" t="s">
        <v>41</v>
      </c>
      <c r="B207" s="21" t="s">
        <v>848</v>
      </c>
      <c r="C207" s="21" t="s">
        <v>581</v>
      </c>
      <c r="D207" s="21" t="s">
        <v>582</v>
      </c>
      <c r="E207" s="21">
        <v>33196</v>
      </c>
      <c r="F207" s="23">
        <v>699900</v>
      </c>
      <c r="G207" s="21">
        <v>4</v>
      </c>
      <c r="H207" s="21">
        <v>2</v>
      </c>
      <c r="I207" s="21" t="s">
        <v>849</v>
      </c>
      <c r="J207" s="21">
        <v>2168</v>
      </c>
      <c r="K207" s="21">
        <v>8108</v>
      </c>
      <c r="L207" s="21">
        <v>1997</v>
      </c>
      <c r="M207" s="21">
        <v>1</v>
      </c>
      <c r="N207" s="23">
        <v>726.76534821645237</v>
      </c>
      <c r="O207" s="23"/>
      <c r="P207" s="21">
        <v>25.626372700000001</v>
      </c>
      <c r="Q207" s="21">
        <v>-80.451199200000005</v>
      </c>
      <c r="S207">
        <f t="shared" si="3"/>
        <v>1</v>
      </c>
    </row>
    <row r="208" spans="1:19" x14ac:dyDescent="0.2">
      <c r="A208" s="20" t="s">
        <v>41</v>
      </c>
      <c r="B208" s="20" t="s">
        <v>852</v>
      </c>
      <c r="C208" s="20" t="s">
        <v>581</v>
      </c>
      <c r="D208" s="20" t="s">
        <v>582</v>
      </c>
      <c r="E208" s="20">
        <v>33196</v>
      </c>
      <c r="F208" s="24">
        <v>645000</v>
      </c>
      <c r="G208" s="20">
        <v>3</v>
      </c>
      <c r="H208" s="20">
        <v>2.5</v>
      </c>
      <c r="I208" s="20" t="s">
        <v>853</v>
      </c>
      <c r="J208" s="20">
        <v>1712</v>
      </c>
      <c r="K208" s="20">
        <v>4244</v>
      </c>
      <c r="L208" s="20">
        <v>1986</v>
      </c>
      <c r="M208" s="20">
        <v>1</v>
      </c>
      <c r="N208" s="24">
        <v>677.40286298568503</v>
      </c>
      <c r="O208" s="24">
        <v>96</v>
      </c>
      <c r="P208" s="20">
        <v>25.678966299999999</v>
      </c>
      <c r="Q208" s="20">
        <v>-80.439908799999998</v>
      </c>
      <c r="S208">
        <f t="shared" si="3"/>
        <v>1</v>
      </c>
    </row>
    <row r="209" spans="1:19" x14ac:dyDescent="0.2">
      <c r="A209" s="21" t="s">
        <v>26</v>
      </c>
      <c r="B209" s="21" t="s">
        <v>856</v>
      </c>
      <c r="C209" s="21" t="s">
        <v>581</v>
      </c>
      <c r="D209" s="21" t="s">
        <v>582</v>
      </c>
      <c r="E209" s="21">
        <v>33131</v>
      </c>
      <c r="F209" s="23">
        <v>680000</v>
      </c>
      <c r="G209" s="21">
        <v>2</v>
      </c>
      <c r="H209" s="21">
        <v>2</v>
      </c>
      <c r="I209" s="21" t="s">
        <v>857</v>
      </c>
      <c r="J209" s="21">
        <v>1005</v>
      </c>
      <c r="K209" s="20">
        <v>6575</v>
      </c>
      <c r="L209" s="21">
        <v>2008</v>
      </c>
      <c r="M209" s="21">
        <v>1</v>
      </c>
      <c r="N209" s="23">
        <v>900.72202166064983</v>
      </c>
      <c r="O209" s="23">
        <v>2554</v>
      </c>
      <c r="P209" s="21">
        <v>25.7714365</v>
      </c>
      <c r="Q209" s="21">
        <v>-80.187770400000005</v>
      </c>
      <c r="S209">
        <f t="shared" si="3"/>
        <v>0</v>
      </c>
    </row>
    <row r="210" spans="1:19" x14ac:dyDescent="0.2">
      <c r="A210" s="20" t="s">
        <v>26</v>
      </c>
      <c r="B210" s="20" t="s">
        <v>860</v>
      </c>
      <c r="C210" s="20" t="s">
        <v>581</v>
      </c>
      <c r="D210" s="20" t="s">
        <v>582</v>
      </c>
      <c r="E210" s="20">
        <v>33131</v>
      </c>
      <c r="F210" s="24">
        <v>579999</v>
      </c>
      <c r="G210" s="20">
        <v>1</v>
      </c>
      <c r="H210" s="20">
        <v>1.5</v>
      </c>
      <c r="I210" s="20" t="s">
        <v>861</v>
      </c>
      <c r="J210" s="20">
        <v>952</v>
      </c>
      <c r="K210" s="20">
        <v>6575</v>
      </c>
      <c r="L210" s="20">
        <v>2006</v>
      </c>
      <c r="M210" s="20">
        <v>1</v>
      </c>
      <c r="N210" s="24">
        <v>844.96124031007753</v>
      </c>
      <c r="O210" s="24">
        <v>796</v>
      </c>
      <c r="P210" s="20">
        <v>25.769061600000001</v>
      </c>
      <c r="Q210" s="20">
        <v>-80.191815300000002</v>
      </c>
      <c r="S210">
        <f t="shared" si="3"/>
        <v>0</v>
      </c>
    </row>
    <row r="211" spans="1:19" x14ac:dyDescent="0.2">
      <c r="A211" s="20" t="s">
        <v>41</v>
      </c>
      <c r="B211" s="20" t="s">
        <v>864</v>
      </c>
      <c r="C211" s="20" t="s">
        <v>581</v>
      </c>
      <c r="D211" s="20" t="s">
        <v>582</v>
      </c>
      <c r="E211" s="20">
        <v>33176</v>
      </c>
      <c r="F211" s="24">
        <v>550000</v>
      </c>
      <c r="G211" s="20">
        <v>3</v>
      </c>
      <c r="H211" s="20">
        <v>1</v>
      </c>
      <c r="I211" s="20" t="s">
        <v>865</v>
      </c>
      <c r="J211" s="20">
        <v>1058</v>
      </c>
      <c r="K211" s="20">
        <v>7500</v>
      </c>
      <c r="L211" s="20">
        <v>1972</v>
      </c>
      <c r="M211" s="20">
        <v>1</v>
      </c>
      <c r="N211" s="24">
        <v>998.73136695210906</v>
      </c>
      <c r="O211" s="24"/>
      <c r="P211" s="20">
        <v>25.634884899999999</v>
      </c>
      <c r="Q211" s="20">
        <v>-80.366843700000004</v>
      </c>
      <c r="S211">
        <f t="shared" si="3"/>
        <v>1</v>
      </c>
    </row>
    <row r="212" spans="1:19" x14ac:dyDescent="0.2">
      <c r="A212" s="21" t="s">
        <v>41</v>
      </c>
      <c r="B212" s="21" t="s">
        <v>868</v>
      </c>
      <c r="C212" s="21" t="s">
        <v>581</v>
      </c>
      <c r="D212" s="21" t="s">
        <v>582</v>
      </c>
      <c r="E212" s="21">
        <v>33186</v>
      </c>
      <c r="F212" s="23">
        <v>725000</v>
      </c>
      <c r="G212" s="21">
        <v>4</v>
      </c>
      <c r="H212" s="21">
        <v>2</v>
      </c>
      <c r="I212" s="21" t="s">
        <v>869</v>
      </c>
      <c r="J212" s="21">
        <v>1680</v>
      </c>
      <c r="K212" s="21">
        <v>8500</v>
      </c>
      <c r="L212" s="21">
        <v>1977</v>
      </c>
      <c r="M212" s="21">
        <v>1</v>
      </c>
      <c r="N212" s="23">
        <v>959.52257394914375</v>
      </c>
      <c r="O212" s="23"/>
      <c r="P212" s="21">
        <v>25.675075499999998</v>
      </c>
      <c r="Q212" s="21">
        <v>-80.413957199999999</v>
      </c>
      <c r="S212">
        <f t="shared" si="3"/>
        <v>1</v>
      </c>
    </row>
    <row r="213" spans="1:19" x14ac:dyDescent="0.2">
      <c r="A213" s="20" t="s">
        <v>41</v>
      </c>
      <c r="B213" s="20" t="s">
        <v>872</v>
      </c>
      <c r="C213" s="20" t="s">
        <v>581</v>
      </c>
      <c r="D213" s="20" t="s">
        <v>582</v>
      </c>
      <c r="E213" s="20">
        <v>33161</v>
      </c>
      <c r="F213" s="24">
        <v>877777</v>
      </c>
      <c r="G213" s="20">
        <v>3</v>
      </c>
      <c r="H213" s="20">
        <v>3</v>
      </c>
      <c r="I213" s="20" t="s">
        <v>873</v>
      </c>
      <c r="J213" s="20">
        <v>1104</v>
      </c>
      <c r="K213" s="20">
        <v>10147</v>
      </c>
      <c r="L213" s="20">
        <v>1952</v>
      </c>
      <c r="M213" s="20">
        <v>1</v>
      </c>
      <c r="N213" s="24">
        <v>770.92511013215858</v>
      </c>
      <c r="O213" s="24"/>
      <c r="P213" s="20">
        <v>25.8765161</v>
      </c>
      <c r="Q213" s="20">
        <v>-80.187702700000003</v>
      </c>
      <c r="S213">
        <f t="shared" si="3"/>
        <v>1</v>
      </c>
    </row>
    <row r="214" spans="1:19" x14ac:dyDescent="0.2">
      <c r="A214" s="21" t="s">
        <v>26</v>
      </c>
      <c r="B214" s="21" t="s">
        <v>876</v>
      </c>
      <c r="C214" s="21" t="s">
        <v>581</v>
      </c>
      <c r="D214" s="21" t="s">
        <v>582</v>
      </c>
      <c r="E214" s="21">
        <v>33179</v>
      </c>
      <c r="F214" s="23">
        <v>215000</v>
      </c>
      <c r="G214" s="21">
        <v>2</v>
      </c>
      <c r="H214" s="21">
        <v>2</v>
      </c>
      <c r="I214" s="21" t="s">
        <v>877</v>
      </c>
      <c r="J214" s="21">
        <v>1070</v>
      </c>
      <c r="K214" s="20">
        <v>6575</v>
      </c>
      <c r="L214" s="21">
        <v>1987</v>
      </c>
      <c r="M214" s="21">
        <v>1</v>
      </c>
      <c r="N214" s="23">
        <v>796.23287671232879</v>
      </c>
      <c r="O214" s="23">
        <v>399</v>
      </c>
      <c r="P214" s="21">
        <v>25.959591</v>
      </c>
      <c r="Q214" s="21">
        <v>-80.182626999999997</v>
      </c>
      <c r="S214">
        <f t="shared" si="3"/>
        <v>0</v>
      </c>
    </row>
    <row r="215" spans="1:19" x14ac:dyDescent="0.2">
      <c r="A215" s="20" t="s">
        <v>26</v>
      </c>
      <c r="B215" s="20" t="s">
        <v>880</v>
      </c>
      <c r="C215" s="20" t="s">
        <v>581</v>
      </c>
      <c r="D215" s="20" t="s">
        <v>582</v>
      </c>
      <c r="E215" s="20">
        <v>33179</v>
      </c>
      <c r="F215" s="24">
        <v>469999</v>
      </c>
      <c r="G215" s="20">
        <v>2</v>
      </c>
      <c r="H215" s="20">
        <v>2.5</v>
      </c>
      <c r="I215" s="20" t="s">
        <v>881</v>
      </c>
      <c r="J215" s="20">
        <v>2070</v>
      </c>
      <c r="K215" s="20">
        <v>6575</v>
      </c>
      <c r="L215" s="20">
        <v>1980</v>
      </c>
      <c r="M215" s="20">
        <v>1</v>
      </c>
      <c r="N215" s="24">
        <v>904.71653168175317</v>
      </c>
      <c r="O215" s="24">
        <v>258</v>
      </c>
      <c r="P215" s="20">
        <v>25.965261999999999</v>
      </c>
      <c r="Q215" s="20">
        <v>-80.188243299999996</v>
      </c>
      <c r="S215">
        <f t="shared" si="3"/>
        <v>0</v>
      </c>
    </row>
    <row r="216" spans="1:19" x14ac:dyDescent="0.2">
      <c r="A216" s="20" t="s">
        <v>26</v>
      </c>
      <c r="B216" s="20" t="s">
        <v>884</v>
      </c>
      <c r="C216" s="20" t="s">
        <v>581</v>
      </c>
      <c r="D216" s="20" t="s">
        <v>582</v>
      </c>
      <c r="E216" s="20">
        <v>33179</v>
      </c>
      <c r="F216" s="24">
        <v>235000</v>
      </c>
      <c r="G216" s="20">
        <v>1</v>
      </c>
      <c r="H216" s="20">
        <v>1</v>
      </c>
      <c r="I216" s="20" t="s">
        <v>885</v>
      </c>
      <c r="J216" s="20">
        <v>660</v>
      </c>
      <c r="K216" s="20">
        <v>6575</v>
      </c>
      <c r="L216" s="20">
        <v>1965</v>
      </c>
      <c r="M216" s="20">
        <v>1</v>
      </c>
      <c r="N216" s="24">
        <v>721.15384615384619</v>
      </c>
      <c r="O216" s="24">
        <v>330</v>
      </c>
      <c r="P216" s="20">
        <v>25.947475699999998</v>
      </c>
      <c r="Q216" s="20">
        <v>-80.165465499999996</v>
      </c>
      <c r="S216">
        <f t="shared" si="3"/>
        <v>0</v>
      </c>
    </row>
    <row r="217" spans="1:19" x14ac:dyDescent="0.2">
      <c r="A217" s="21" t="s">
        <v>41</v>
      </c>
      <c r="B217" s="21" t="s">
        <v>888</v>
      </c>
      <c r="C217" s="21" t="s">
        <v>581</v>
      </c>
      <c r="D217" s="21" t="s">
        <v>582</v>
      </c>
      <c r="E217" s="21">
        <v>33165</v>
      </c>
      <c r="F217" s="23">
        <v>465000</v>
      </c>
      <c r="G217" s="21">
        <v>3</v>
      </c>
      <c r="H217" s="21">
        <v>2</v>
      </c>
      <c r="I217" s="21" t="s">
        <v>889</v>
      </c>
      <c r="J217" s="21">
        <v>1660</v>
      </c>
      <c r="K217" s="21">
        <v>4000</v>
      </c>
      <c r="L217" s="21">
        <v>1976</v>
      </c>
      <c r="M217" s="21">
        <v>1</v>
      </c>
      <c r="N217" s="23">
        <v>1000</v>
      </c>
      <c r="O217" s="23"/>
      <c r="P217" s="21">
        <v>25.744925500000001</v>
      </c>
      <c r="Q217" s="21">
        <v>-80.365355899999997</v>
      </c>
      <c r="S217">
        <f t="shared" si="3"/>
        <v>1</v>
      </c>
    </row>
    <row r="218" spans="1:19" x14ac:dyDescent="0.2">
      <c r="A218" s="20" t="s">
        <v>26</v>
      </c>
      <c r="B218" s="20" t="s">
        <v>892</v>
      </c>
      <c r="C218" s="20" t="s">
        <v>581</v>
      </c>
      <c r="D218" s="20" t="s">
        <v>582</v>
      </c>
      <c r="E218" s="20">
        <v>33131</v>
      </c>
      <c r="F218" s="24">
        <v>590000</v>
      </c>
      <c r="G218" s="20">
        <v>1</v>
      </c>
      <c r="H218" s="20">
        <v>1</v>
      </c>
      <c r="I218" s="20" t="s">
        <v>893</v>
      </c>
      <c r="J218" s="20">
        <v>825</v>
      </c>
      <c r="K218" s="20">
        <v>6575</v>
      </c>
      <c r="L218" s="20">
        <v>2005</v>
      </c>
      <c r="M218" s="20">
        <v>1</v>
      </c>
      <c r="N218" s="24">
        <v>1128.8561288561289</v>
      </c>
      <c r="O218" s="24">
        <v>767</v>
      </c>
      <c r="P218" s="20">
        <v>25.761769399999999</v>
      </c>
      <c r="Q218" s="20">
        <v>-80.189921400000003</v>
      </c>
      <c r="S218">
        <f t="shared" si="3"/>
        <v>0</v>
      </c>
    </row>
    <row r="219" spans="1:19" x14ac:dyDescent="0.2">
      <c r="A219" s="21" t="s">
        <v>41</v>
      </c>
      <c r="B219" s="21" t="s">
        <v>896</v>
      </c>
      <c r="C219" s="21" t="s">
        <v>581</v>
      </c>
      <c r="D219" s="21" t="s">
        <v>582</v>
      </c>
      <c r="E219" s="21">
        <v>33186</v>
      </c>
      <c r="F219" s="23">
        <v>679500</v>
      </c>
      <c r="G219" s="21">
        <v>3</v>
      </c>
      <c r="H219" s="21">
        <v>2</v>
      </c>
      <c r="I219" s="21" t="s">
        <v>897</v>
      </c>
      <c r="J219" s="21">
        <v>1810</v>
      </c>
      <c r="K219" s="21">
        <v>6363</v>
      </c>
      <c r="L219" s="21">
        <v>1984</v>
      </c>
      <c r="M219" s="21">
        <v>1</v>
      </c>
      <c r="N219" s="23">
        <v>1087.0195794053661</v>
      </c>
      <c r="O219" s="23">
        <v>43</v>
      </c>
      <c r="P219" s="21">
        <v>25.672766899999999</v>
      </c>
      <c r="Q219" s="21">
        <v>-80.428805499999996</v>
      </c>
      <c r="S219">
        <f t="shared" si="3"/>
        <v>1</v>
      </c>
    </row>
    <row r="220" spans="1:19" x14ac:dyDescent="0.2">
      <c r="A220" s="20" t="s">
        <v>26</v>
      </c>
      <c r="B220" s="20" t="s">
        <v>900</v>
      </c>
      <c r="C220" s="20" t="s">
        <v>581</v>
      </c>
      <c r="D220" s="20" t="s">
        <v>582</v>
      </c>
      <c r="E220" s="20">
        <v>33133</v>
      </c>
      <c r="F220" s="24">
        <v>380000</v>
      </c>
      <c r="G220" s="20">
        <v>2</v>
      </c>
      <c r="H220" s="20">
        <v>1</v>
      </c>
      <c r="I220" s="20" t="s">
        <v>901</v>
      </c>
      <c r="J220" s="20">
        <v>708</v>
      </c>
      <c r="K220" s="20">
        <v>6575</v>
      </c>
      <c r="L220" s="20">
        <v>1963</v>
      </c>
      <c r="M220" s="20">
        <v>1</v>
      </c>
      <c r="N220" s="24">
        <v>635.83815028901734</v>
      </c>
      <c r="O220" s="24">
        <v>360</v>
      </c>
      <c r="P220" s="20">
        <v>25.733802000000001</v>
      </c>
      <c r="Q220" s="20">
        <v>-80.237250399999994</v>
      </c>
      <c r="S220">
        <f t="shared" si="3"/>
        <v>0</v>
      </c>
    </row>
    <row r="221" spans="1:19" x14ac:dyDescent="0.2">
      <c r="A221" s="21" t="s">
        <v>26</v>
      </c>
      <c r="B221" s="21" t="s">
        <v>904</v>
      </c>
      <c r="C221" s="21" t="s">
        <v>581</v>
      </c>
      <c r="D221" s="21" t="s">
        <v>582</v>
      </c>
      <c r="E221" s="21">
        <v>33126</v>
      </c>
      <c r="F221" s="23">
        <v>280000</v>
      </c>
      <c r="G221" s="21">
        <v>1</v>
      </c>
      <c r="H221" s="21">
        <v>1</v>
      </c>
      <c r="I221" s="21" t="s">
        <v>905</v>
      </c>
      <c r="J221" s="21">
        <v>608</v>
      </c>
      <c r="K221" s="20">
        <v>6575</v>
      </c>
      <c r="L221" s="21">
        <v>1987</v>
      </c>
      <c r="M221" s="21">
        <v>1</v>
      </c>
      <c r="N221" s="23">
        <v>723.54360565322304</v>
      </c>
      <c r="O221" s="23">
        <v>217</v>
      </c>
      <c r="P221" s="21">
        <v>25.775999299999999</v>
      </c>
      <c r="Q221" s="21">
        <v>-80.334343500000003</v>
      </c>
      <c r="S221">
        <f t="shared" si="3"/>
        <v>0</v>
      </c>
    </row>
    <row r="222" spans="1:19" x14ac:dyDescent="0.2">
      <c r="A222" s="21" t="s">
        <v>26</v>
      </c>
      <c r="B222" s="21" t="s">
        <v>908</v>
      </c>
      <c r="C222" s="21" t="s">
        <v>581</v>
      </c>
      <c r="D222" s="21" t="s">
        <v>582</v>
      </c>
      <c r="E222" s="21">
        <v>33169</v>
      </c>
      <c r="F222" s="23">
        <v>180000</v>
      </c>
      <c r="G222" s="21">
        <v>1</v>
      </c>
      <c r="H222" s="21">
        <v>1</v>
      </c>
      <c r="I222" s="21" t="s">
        <v>709</v>
      </c>
      <c r="J222" s="21">
        <v>840</v>
      </c>
      <c r="K222" s="20">
        <v>6575</v>
      </c>
      <c r="L222" s="21">
        <v>1972</v>
      </c>
      <c r="M222" s="21">
        <v>1</v>
      </c>
      <c r="N222" s="23">
        <v>1113.3423180592993</v>
      </c>
      <c r="O222" s="23">
        <v>415</v>
      </c>
      <c r="P222" s="21">
        <v>25.917707799999999</v>
      </c>
      <c r="Q222" s="21">
        <v>-80.212828700000003</v>
      </c>
      <c r="S222">
        <f t="shared" si="3"/>
        <v>0</v>
      </c>
    </row>
    <row r="223" spans="1:19" x14ac:dyDescent="0.2">
      <c r="A223" s="20" t="s">
        <v>26</v>
      </c>
      <c r="B223" s="20" t="s">
        <v>911</v>
      </c>
      <c r="C223" s="20" t="s">
        <v>581</v>
      </c>
      <c r="D223" s="20" t="s">
        <v>582</v>
      </c>
      <c r="E223" s="20">
        <v>33131</v>
      </c>
      <c r="F223" s="24">
        <v>1550000</v>
      </c>
      <c r="G223" s="20">
        <v>3</v>
      </c>
      <c r="H223" s="20">
        <v>3.5</v>
      </c>
      <c r="I223" s="20" t="s">
        <v>912</v>
      </c>
      <c r="J223" s="20">
        <v>2306</v>
      </c>
      <c r="K223" s="20">
        <v>6575</v>
      </c>
      <c r="L223" s="20">
        <v>1998</v>
      </c>
      <c r="M223" s="20">
        <v>1</v>
      </c>
      <c r="N223" s="24">
        <v>822.40099009900985</v>
      </c>
      <c r="O223" s="24">
        <v>2008</v>
      </c>
      <c r="P223" s="20">
        <v>25.768789699999999</v>
      </c>
      <c r="Q223" s="20">
        <v>-80.183330299999994</v>
      </c>
      <c r="S223">
        <f t="shared" si="3"/>
        <v>0</v>
      </c>
    </row>
    <row r="224" spans="1:19" x14ac:dyDescent="0.2">
      <c r="A224" s="21" t="s">
        <v>41</v>
      </c>
      <c r="B224" s="21" t="s">
        <v>915</v>
      </c>
      <c r="C224" s="21" t="s">
        <v>581</v>
      </c>
      <c r="D224" s="21" t="s">
        <v>582</v>
      </c>
      <c r="E224" s="21">
        <v>33142</v>
      </c>
      <c r="F224" s="23">
        <v>465000</v>
      </c>
      <c r="G224" s="21">
        <v>2</v>
      </c>
      <c r="H224" s="21">
        <v>2</v>
      </c>
      <c r="I224" s="21" t="s">
        <v>916</v>
      </c>
      <c r="J224" s="21">
        <v>1178</v>
      </c>
      <c r="K224" s="21">
        <v>4240</v>
      </c>
      <c r="L224" s="21">
        <v>1930</v>
      </c>
      <c r="M224" s="21">
        <v>1</v>
      </c>
      <c r="N224" s="23">
        <v>868.57142857142856</v>
      </c>
      <c r="O224" s="23"/>
      <c r="P224" s="21">
        <v>25.8246121</v>
      </c>
      <c r="Q224" s="21">
        <v>-80.235241900000005</v>
      </c>
      <c r="S224">
        <f t="shared" si="3"/>
        <v>1</v>
      </c>
    </row>
    <row r="225" spans="1:19" x14ac:dyDescent="0.2">
      <c r="A225" s="20" t="s">
        <v>26</v>
      </c>
      <c r="B225" s="20" t="s">
        <v>919</v>
      </c>
      <c r="C225" s="20" t="s">
        <v>581</v>
      </c>
      <c r="D225" s="20" t="s">
        <v>582</v>
      </c>
      <c r="E225" s="20">
        <v>33132</v>
      </c>
      <c r="F225" s="24">
        <v>740000</v>
      </c>
      <c r="G225" s="20">
        <v>1</v>
      </c>
      <c r="H225" s="20">
        <v>1</v>
      </c>
      <c r="I225" s="20" t="s">
        <v>920</v>
      </c>
      <c r="J225" s="20">
        <v>492</v>
      </c>
      <c r="K225" s="20">
        <v>6575</v>
      </c>
      <c r="L225" s="20">
        <v>2022</v>
      </c>
      <c r="M225" s="20">
        <v>1</v>
      </c>
      <c r="N225" s="24">
        <v>498.82629107981222</v>
      </c>
      <c r="O225" s="24">
        <v>500</v>
      </c>
      <c r="P225" s="20">
        <v>25.7788802</v>
      </c>
      <c r="Q225" s="20">
        <v>-80.189055600000003</v>
      </c>
      <c r="S225">
        <f t="shared" si="3"/>
        <v>0</v>
      </c>
    </row>
    <row r="226" spans="1:19" x14ac:dyDescent="0.2">
      <c r="A226" s="21" t="s">
        <v>41</v>
      </c>
      <c r="B226" s="21" t="s">
        <v>923</v>
      </c>
      <c r="C226" s="21" t="s">
        <v>581</v>
      </c>
      <c r="D226" s="21" t="s">
        <v>582</v>
      </c>
      <c r="E226" s="21">
        <v>33177</v>
      </c>
      <c r="F226" s="23">
        <v>830000</v>
      </c>
      <c r="G226" s="21">
        <v>4</v>
      </c>
      <c r="H226" s="21">
        <v>3</v>
      </c>
      <c r="I226" s="21" t="s">
        <v>924</v>
      </c>
      <c r="J226" s="21">
        <v>2115</v>
      </c>
      <c r="K226" s="21">
        <v>15642</v>
      </c>
      <c r="L226" s="21">
        <v>2006</v>
      </c>
      <c r="M226" s="21">
        <v>1</v>
      </c>
      <c r="N226" s="23">
        <v>790.60027919962772</v>
      </c>
      <c r="O226" s="23"/>
      <c r="P226" s="21">
        <v>25.5746243</v>
      </c>
      <c r="Q226" s="21">
        <v>-80.406786299999993</v>
      </c>
      <c r="S226">
        <f t="shared" si="3"/>
        <v>1</v>
      </c>
    </row>
    <row r="227" spans="1:19" x14ac:dyDescent="0.2">
      <c r="A227" s="20" t="s">
        <v>26</v>
      </c>
      <c r="B227" s="20" t="s">
        <v>927</v>
      </c>
      <c r="C227" s="20" t="s">
        <v>581</v>
      </c>
      <c r="D227" s="20" t="s">
        <v>582</v>
      </c>
      <c r="E227" s="20">
        <v>33179</v>
      </c>
      <c r="F227" s="24">
        <v>299000</v>
      </c>
      <c r="G227" s="20">
        <v>3</v>
      </c>
      <c r="H227" s="20">
        <v>2</v>
      </c>
      <c r="I227" s="20" t="s">
        <v>928</v>
      </c>
      <c r="J227" s="20">
        <v>1070</v>
      </c>
      <c r="K227" s="20">
        <v>6575</v>
      </c>
      <c r="L227" s="20">
        <v>1994</v>
      </c>
      <c r="M227" s="20">
        <v>1</v>
      </c>
      <c r="N227" s="24">
        <v>912.8847157016171</v>
      </c>
      <c r="O227" s="24">
        <v>800</v>
      </c>
      <c r="P227" s="20">
        <v>25.9713718</v>
      </c>
      <c r="Q227" s="20">
        <v>-80.184188899999995</v>
      </c>
      <c r="S227">
        <f t="shared" si="3"/>
        <v>0</v>
      </c>
    </row>
    <row r="228" spans="1:19" x14ac:dyDescent="0.2">
      <c r="A228" s="21" t="s">
        <v>26</v>
      </c>
      <c r="B228" s="21" t="s">
        <v>931</v>
      </c>
      <c r="C228" s="21" t="s">
        <v>581</v>
      </c>
      <c r="D228" s="21" t="s">
        <v>582</v>
      </c>
      <c r="E228" s="21">
        <v>33194</v>
      </c>
      <c r="F228" s="23">
        <v>620000</v>
      </c>
      <c r="G228" s="21">
        <v>4</v>
      </c>
      <c r="H228" s="21">
        <v>2.5</v>
      </c>
      <c r="I228" s="21" t="s">
        <v>932</v>
      </c>
      <c r="J228" s="21">
        <v>2082</v>
      </c>
      <c r="K228" s="20">
        <v>6575</v>
      </c>
      <c r="L228" s="21">
        <v>2004</v>
      </c>
      <c r="M228" s="21">
        <v>1</v>
      </c>
      <c r="N228" s="23">
        <v>621.88992537313436</v>
      </c>
      <c r="O228" s="23">
        <v>150</v>
      </c>
      <c r="P228" s="21">
        <v>25.7591769</v>
      </c>
      <c r="Q228" s="21">
        <v>-80.442834899999994</v>
      </c>
      <c r="S228">
        <f t="shared" si="3"/>
        <v>0</v>
      </c>
    </row>
    <row r="229" spans="1:19" x14ac:dyDescent="0.2">
      <c r="A229" s="20" t="s">
        <v>41</v>
      </c>
      <c r="B229" s="20" t="s">
        <v>935</v>
      </c>
      <c r="C229" s="20" t="s">
        <v>581</v>
      </c>
      <c r="D229" s="20" t="s">
        <v>582</v>
      </c>
      <c r="E229" s="20">
        <v>33142</v>
      </c>
      <c r="F229" s="24">
        <v>619000</v>
      </c>
      <c r="G229" s="20">
        <v>3</v>
      </c>
      <c r="H229" s="20">
        <v>2</v>
      </c>
      <c r="I229" s="20" t="s">
        <v>936</v>
      </c>
      <c r="J229" s="20">
        <v>1478</v>
      </c>
      <c r="K229" s="20">
        <v>11512</v>
      </c>
      <c r="L229" s="20">
        <v>1948</v>
      </c>
      <c r="M229" s="20">
        <v>1</v>
      </c>
      <c r="N229" s="24">
        <v>883.84955752212386</v>
      </c>
      <c r="O229" s="24"/>
      <c r="P229" s="20">
        <v>25.827300699999999</v>
      </c>
      <c r="Q229" s="20">
        <v>-80.220737700000001</v>
      </c>
      <c r="S229">
        <f t="shared" si="3"/>
        <v>1</v>
      </c>
    </row>
    <row r="230" spans="1:19" x14ac:dyDescent="0.2">
      <c r="A230" s="21" t="s">
        <v>26</v>
      </c>
      <c r="B230" s="21" t="s">
        <v>939</v>
      </c>
      <c r="C230" s="21" t="s">
        <v>581</v>
      </c>
      <c r="D230" s="21" t="s">
        <v>582</v>
      </c>
      <c r="E230" s="21">
        <v>33137</v>
      </c>
      <c r="F230" s="23">
        <v>550000</v>
      </c>
      <c r="G230" s="21">
        <v>1</v>
      </c>
      <c r="H230" s="21">
        <v>1.5</v>
      </c>
      <c r="I230" s="21" t="s">
        <v>724</v>
      </c>
      <c r="J230" s="21">
        <v>761</v>
      </c>
      <c r="K230" s="20">
        <v>6575</v>
      </c>
      <c r="L230" s="21">
        <v>2008</v>
      </c>
      <c r="M230" s="21">
        <v>1</v>
      </c>
      <c r="N230" s="23">
        <v>978.24904839586736</v>
      </c>
      <c r="O230" s="23">
        <v>776</v>
      </c>
      <c r="P230" s="21">
        <v>25.807788500000001</v>
      </c>
      <c r="Q230" s="21">
        <v>-80.192301299999997</v>
      </c>
      <c r="S230">
        <f t="shared" si="3"/>
        <v>0</v>
      </c>
    </row>
    <row r="231" spans="1:19" x14ac:dyDescent="0.2">
      <c r="A231" s="20" t="s">
        <v>26</v>
      </c>
      <c r="B231" s="20" t="s">
        <v>942</v>
      </c>
      <c r="C231" s="20" t="s">
        <v>581</v>
      </c>
      <c r="D231" s="20" t="s">
        <v>582</v>
      </c>
      <c r="E231" s="20">
        <v>33137</v>
      </c>
      <c r="F231" s="24">
        <v>439000</v>
      </c>
      <c r="G231" s="20">
        <v>2</v>
      </c>
      <c r="H231" s="20">
        <v>1</v>
      </c>
      <c r="I231" s="20" t="s">
        <v>943</v>
      </c>
      <c r="J231" s="20">
        <v>964</v>
      </c>
      <c r="K231" s="20">
        <v>6575</v>
      </c>
      <c r="L231" s="20">
        <v>2004</v>
      </c>
      <c r="M231" s="20">
        <v>1</v>
      </c>
      <c r="N231" s="24">
        <v>861.45320197044339</v>
      </c>
      <c r="O231" s="24">
        <v>834</v>
      </c>
      <c r="P231" s="20">
        <v>25.795437199999999</v>
      </c>
      <c r="Q231" s="20">
        <v>-80.187580499999996</v>
      </c>
      <c r="S231">
        <f t="shared" si="3"/>
        <v>0</v>
      </c>
    </row>
    <row r="232" spans="1:19" x14ac:dyDescent="0.2">
      <c r="A232" s="21" t="s">
        <v>41</v>
      </c>
      <c r="B232" s="21" t="s">
        <v>946</v>
      </c>
      <c r="C232" s="21" t="s">
        <v>581</v>
      </c>
      <c r="D232" s="21" t="s">
        <v>582</v>
      </c>
      <c r="E232" s="21">
        <v>33168</v>
      </c>
      <c r="F232" s="23">
        <v>489000</v>
      </c>
      <c r="G232" s="21">
        <v>3</v>
      </c>
      <c r="H232" s="21">
        <v>2</v>
      </c>
      <c r="I232" s="21" t="s">
        <v>947</v>
      </c>
      <c r="J232" s="21">
        <v>1220</v>
      </c>
      <c r="K232" s="21">
        <v>9165</v>
      </c>
      <c r="L232" s="21">
        <v>1950</v>
      </c>
      <c r="M232" s="21">
        <v>1</v>
      </c>
      <c r="N232" s="23">
        <v>1076.1390887290167</v>
      </c>
      <c r="O232" s="23"/>
      <c r="P232" s="21">
        <v>25.882442399999999</v>
      </c>
      <c r="Q232" s="21">
        <v>-80.202941100000004</v>
      </c>
      <c r="S232">
        <f t="shared" si="3"/>
        <v>1</v>
      </c>
    </row>
    <row r="233" spans="1:19" x14ac:dyDescent="0.2">
      <c r="A233" s="21" t="s">
        <v>26</v>
      </c>
      <c r="B233" s="21" t="s">
        <v>950</v>
      </c>
      <c r="C233" s="21" t="s">
        <v>581</v>
      </c>
      <c r="D233" s="21" t="s">
        <v>582</v>
      </c>
      <c r="E233" s="21">
        <v>33172</v>
      </c>
      <c r="F233" s="23">
        <v>400000</v>
      </c>
      <c r="G233" s="21">
        <v>3</v>
      </c>
      <c r="H233" s="21">
        <v>2.5</v>
      </c>
      <c r="I233" s="21" t="s">
        <v>951</v>
      </c>
      <c r="J233" s="21">
        <v>1900</v>
      </c>
      <c r="K233" s="20">
        <v>6575</v>
      </c>
      <c r="L233" s="21">
        <v>1975</v>
      </c>
      <c r="M233" s="21">
        <v>2</v>
      </c>
      <c r="N233" s="23">
        <v>663.71681415929208</v>
      </c>
      <c r="O233" s="23">
        <v>350</v>
      </c>
      <c r="P233" s="21">
        <v>25.777035000000001</v>
      </c>
      <c r="Q233" s="21">
        <v>-80.343158000000003</v>
      </c>
      <c r="S233">
        <f t="shared" si="3"/>
        <v>0</v>
      </c>
    </row>
    <row r="234" spans="1:19" x14ac:dyDescent="0.2">
      <c r="A234" s="20" t="s">
        <v>26</v>
      </c>
      <c r="B234" s="20" t="s">
        <v>954</v>
      </c>
      <c r="C234" s="20" t="s">
        <v>581</v>
      </c>
      <c r="D234" s="20" t="s">
        <v>582</v>
      </c>
      <c r="E234" s="20">
        <v>33173</v>
      </c>
      <c r="F234" s="24">
        <v>315000</v>
      </c>
      <c r="G234" s="20">
        <v>2</v>
      </c>
      <c r="H234" s="20">
        <v>2</v>
      </c>
      <c r="I234" s="20" t="s">
        <v>955</v>
      </c>
      <c r="J234" s="20">
        <v>1262</v>
      </c>
      <c r="K234" s="20">
        <v>6575</v>
      </c>
      <c r="L234" s="20">
        <v>1969</v>
      </c>
      <c r="M234" s="20">
        <v>2</v>
      </c>
      <c r="N234" s="24">
        <v>701.47679324894511</v>
      </c>
      <c r="O234" s="24">
        <v>624</v>
      </c>
      <c r="P234" s="20">
        <v>25.698543300000001</v>
      </c>
      <c r="Q234" s="20">
        <v>-80.346841100000006</v>
      </c>
      <c r="S234">
        <f t="shared" si="3"/>
        <v>0</v>
      </c>
    </row>
    <row r="235" spans="1:19" x14ac:dyDescent="0.2">
      <c r="A235" s="21" t="s">
        <v>41</v>
      </c>
      <c r="B235" s="21" t="s">
        <v>958</v>
      </c>
      <c r="C235" s="21" t="s">
        <v>959</v>
      </c>
      <c r="D235" s="21" t="s">
        <v>582</v>
      </c>
      <c r="E235" s="21">
        <v>33157</v>
      </c>
      <c r="F235" s="23">
        <v>625000</v>
      </c>
      <c r="G235" s="21">
        <v>4</v>
      </c>
      <c r="H235" s="21">
        <v>2</v>
      </c>
      <c r="I235" s="21" t="s">
        <v>960</v>
      </c>
      <c r="J235" s="21">
        <v>1558</v>
      </c>
      <c r="K235" s="20">
        <v>6575</v>
      </c>
      <c r="L235" s="21">
        <v>1970</v>
      </c>
      <c r="M235" s="21">
        <v>2</v>
      </c>
      <c r="N235" s="23">
        <v>692.80273180982397</v>
      </c>
      <c r="O235" s="23"/>
      <c r="P235" s="21">
        <v>25.586516</v>
      </c>
      <c r="Q235" s="21">
        <v>-80.3800016</v>
      </c>
      <c r="S235">
        <f t="shared" si="3"/>
        <v>1</v>
      </c>
    </row>
    <row r="236" spans="1:19" x14ac:dyDescent="0.2">
      <c r="A236" s="20" t="s">
        <v>26</v>
      </c>
      <c r="B236" s="20" t="s">
        <v>963</v>
      </c>
      <c r="C236" s="20" t="s">
        <v>581</v>
      </c>
      <c r="D236" s="20" t="s">
        <v>582</v>
      </c>
      <c r="E236" s="20">
        <v>33175</v>
      </c>
      <c r="F236" s="24">
        <v>390000</v>
      </c>
      <c r="G236" s="20">
        <v>3</v>
      </c>
      <c r="H236" s="20">
        <v>1.5</v>
      </c>
      <c r="I236" s="20" t="s">
        <v>964</v>
      </c>
      <c r="J236" s="20">
        <v>1351</v>
      </c>
      <c r="K236" s="20">
        <v>6575</v>
      </c>
      <c r="L236" s="20">
        <v>1981</v>
      </c>
      <c r="M236" s="20">
        <v>2</v>
      </c>
      <c r="N236" s="24">
        <v>1055.5555555555557</v>
      </c>
      <c r="O236" s="24">
        <v>427</v>
      </c>
      <c r="P236" s="20">
        <v>25.751970199999999</v>
      </c>
      <c r="Q236" s="20">
        <v>-80.390764200000007</v>
      </c>
      <c r="S236">
        <f t="shared" si="3"/>
        <v>0</v>
      </c>
    </row>
    <row r="237" spans="1:19" x14ac:dyDescent="0.2">
      <c r="A237" s="28" t="s">
        <v>41</v>
      </c>
      <c r="B237" s="28" t="s">
        <v>967</v>
      </c>
      <c r="C237" s="28" t="s">
        <v>581</v>
      </c>
      <c r="D237" s="28" t="s">
        <v>582</v>
      </c>
      <c r="E237" s="28">
        <v>33138</v>
      </c>
      <c r="F237" s="29">
        <v>1045000</v>
      </c>
      <c r="G237" s="28">
        <v>3</v>
      </c>
      <c r="H237" s="28">
        <v>2</v>
      </c>
      <c r="I237" s="28" t="s">
        <v>968</v>
      </c>
      <c r="J237" s="28">
        <v>1418</v>
      </c>
      <c r="K237" s="28">
        <v>6240</v>
      </c>
      <c r="L237" s="28">
        <v>1940</v>
      </c>
      <c r="M237" s="28">
        <v>2</v>
      </c>
      <c r="N237" s="29">
        <v>431.22102009273573</v>
      </c>
      <c r="O237" s="29"/>
      <c r="P237" s="28">
        <v>25.849369599999999</v>
      </c>
      <c r="Q237" s="28">
        <v>-80.178497100000001</v>
      </c>
      <c r="S237">
        <f t="shared" si="3"/>
        <v>1</v>
      </c>
    </row>
    <row r="238" spans="1:19" x14ac:dyDescent="0.2">
      <c r="A238" s="28" t="s">
        <v>41</v>
      </c>
      <c r="B238" s="28" t="s">
        <v>971</v>
      </c>
      <c r="C238" s="28" t="s">
        <v>581</v>
      </c>
      <c r="D238" s="28" t="s">
        <v>582</v>
      </c>
      <c r="E238" s="28">
        <v>33155</v>
      </c>
      <c r="F238" s="29">
        <v>775000</v>
      </c>
      <c r="G238" s="28">
        <v>3</v>
      </c>
      <c r="H238" s="28">
        <v>2</v>
      </c>
      <c r="I238" s="28" t="s">
        <v>837</v>
      </c>
      <c r="J238" s="28">
        <v>1315</v>
      </c>
      <c r="K238" s="28">
        <v>10925</v>
      </c>
      <c r="L238" s="28">
        <v>1967</v>
      </c>
      <c r="M238" s="28">
        <v>2</v>
      </c>
      <c r="N238" s="25">
        <v>582.55451713395644</v>
      </c>
      <c r="O238" s="29"/>
      <c r="P238" s="28">
        <v>25.745431700000001</v>
      </c>
      <c r="Q238" s="28">
        <v>-80.318845100000004</v>
      </c>
      <c r="S238">
        <f t="shared" si="3"/>
        <v>1</v>
      </c>
    </row>
  </sheetData>
  <conditionalFormatting sqref="L84:L139">
    <cfRule type="cellIs" dxfId="1" priority="1" operator="greaterThan">
      <formula>2023</formula>
    </cfRule>
    <cfRule type="cellIs" dxfId="0" priority="2" operator="lessThan">
      <formula>1900</formula>
    </cfRule>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A3DA1-4AC3-1246-B321-5257F679544D}">
  <dimension ref="A1"/>
  <sheetViews>
    <sheetView workbookViewId="0">
      <selection activeCell="I75" sqref="I75"/>
    </sheetView>
  </sheetViews>
  <sheetFormatPr baseColWidth="10" defaultRowHeight="15" x14ac:dyDescent="0.2"/>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15A90-6FAE-2740-9084-E627EA3B5AF3}">
  <dimension ref="A1"/>
  <sheetViews>
    <sheetView workbookViewId="0">
      <selection activeCell="P89" sqref="P89"/>
    </sheetView>
  </sheetViews>
  <sheetFormatPr baseColWidth="10" defaultRowHeight="15" x14ac:dyDescent="0.2"/>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2126A-ACCB-554E-8483-5DF4C2AC6078}">
  <dimension ref="A1:B15"/>
  <sheetViews>
    <sheetView workbookViewId="0">
      <selection activeCell="N27" sqref="N27"/>
    </sheetView>
  </sheetViews>
  <sheetFormatPr baseColWidth="10" defaultRowHeight="15" x14ac:dyDescent="0.2"/>
  <cols>
    <col min="1" max="1" width="15.6640625" bestFit="1" customWidth="1"/>
    <col min="2" max="2" width="12.1640625" bestFit="1" customWidth="1"/>
  </cols>
  <sheetData>
    <row r="1" spans="1:2" x14ac:dyDescent="0.2">
      <c r="A1" s="50" t="s">
        <v>1014</v>
      </c>
      <c r="B1" s="50"/>
    </row>
    <row r="3" spans="1:2" x14ac:dyDescent="0.2">
      <c r="A3" t="s">
        <v>1001</v>
      </c>
      <c r="B3">
        <v>1245128.8945147679</v>
      </c>
    </row>
    <row r="4" spans="1:2" x14ac:dyDescent="0.2">
      <c r="A4" t="s">
        <v>1002</v>
      </c>
      <c r="B4">
        <v>63732.813717486672</v>
      </c>
    </row>
    <row r="5" spans="1:2" x14ac:dyDescent="0.2">
      <c r="A5" t="s">
        <v>1003</v>
      </c>
      <c r="B5">
        <v>877777</v>
      </c>
    </row>
    <row r="6" spans="1:2" x14ac:dyDescent="0.2">
      <c r="A6" t="s">
        <v>1004</v>
      </c>
      <c r="B6">
        <v>1899000</v>
      </c>
    </row>
    <row r="7" spans="1:2" x14ac:dyDescent="0.2">
      <c r="A7" t="s">
        <v>1005</v>
      </c>
      <c r="B7">
        <v>981154.19583796419</v>
      </c>
    </row>
    <row r="8" spans="1:2" x14ac:dyDescent="0.2">
      <c r="A8" t="s">
        <v>1006</v>
      </c>
      <c r="B8">
        <v>962663556010.44226</v>
      </c>
    </row>
    <row r="9" spans="1:2" x14ac:dyDescent="0.2">
      <c r="A9" t="s">
        <v>1007</v>
      </c>
      <c r="B9">
        <v>2.7644556816356674</v>
      </c>
    </row>
    <row r="10" spans="1:2" x14ac:dyDescent="0.2">
      <c r="A10" t="s">
        <v>1008</v>
      </c>
      <c r="B10">
        <v>1.6215581696392902</v>
      </c>
    </row>
    <row r="11" spans="1:2" x14ac:dyDescent="0.2">
      <c r="A11" t="s">
        <v>1009</v>
      </c>
      <c r="B11">
        <v>5760000</v>
      </c>
    </row>
    <row r="12" spans="1:2" x14ac:dyDescent="0.2">
      <c r="A12" t="s">
        <v>1010</v>
      </c>
      <c r="B12">
        <v>140000</v>
      </c>
    </row>
    <row r="13" spans="1:2" x14ac:dyDescent="0.2">
      <c r="A13" t="s">
        <v>1011</v>
      </c>
      <c r="B13">
        <v>5900000</v>
      </c>
    </row>
    <row r="14" spans="1:2" x14ac:dyDescent="0.2">
      <c r="A14" t="s">
        <v>1012</v>
      </c>
      <c r="B14">
        <v>295095548</v>
      </c>
    </row>
    <row r="15" spans="1:2" ht="16" thickBot="1" x14ac:dyDescent="0.25">
      <c r="A15" s="49" t="s">
        <v>1013</v>
      </c>
      <c r="B15" s="49">
        <v>237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29F7A-C595-9647-AF37-90C0ECD2A9AC}">
  <dimension ref="A3:D10"/>
  <sheetViews>
    <sheetView topLeftCell="A2" zoomScale="111" workbookViewId="0">
      <selection activeCell="G15" sqref="G15"/>
    </sheetView>
  </sheetViews>
  <sheetFormatPr baseColWidth="10" defaultRowHeight="15" x14ac:dyDescent="0.2"/>
  <cols>
    <col min="1" max="1" width="23" bestFit="1" customWidth="1"/>
    <col min="2" max="2" width="14" bestFit="1" customWidth="1"/>
    <col min="3" max="3" width="11" bestFit="1" customWidth="1"/>
    <col min="4" max="4" width="13.1640625" bestFit="1" customWidth="1"/>
  </cols>
  <sheetData>
    <row r="3" spans="1:4" x14ac:dyDescent="0.2">
      <c r="A3" s="47" t="s">
        <v>991</v>
      </c>
      <c r="B3" t="s">
        <v>994</v>
      </c>
      <c r="C3" t="s">
        <v>993</v>
      </c>
      <c r="D3" t="s">
        <v>995</v>
      </c>
    </row>
    <row r="4" spans="1:4" x14ac:dyDescent="0.2">
      <c r="A4" s="48" t="s">
        <v>28</v>
      </c>
      <c r="B4">
        <v>1639621.6956521738</v>
      </c>
      <c r="C4">
        <v>226267794</v>
      </c>
      <c r="D4">
        <v>966568.77216041274</v>
      </c>
    </row>
    <row r="5" spans="1:4" x14ac:dyDescent="0.2">
      <c r="A5" s="51" t="s">
        <v>41</v>
      </c>
      <c r="B5">
        <v>1950460.3564356435</v>
      </c>
      <c r="C5">
        <v>196996496</v>
      </c>
      <c r="D5">
        <v>923690.21216678049</v>
      </c>
    </row>
    <row r="6" spans="1:4" x14ac:dyDescent="0.2">
      <c r="A6" s="51" t="s">
        <v>26</v>
      </c>
      <c r="B6">
        <v>791116.16216216213</v>
      </c>
      <c r="C6">
        <v>29271298</v>
      </c>
      <c r="D6">
        <v>417510.20395837259</v>
      </c>
    </row>
    <row r="7" spans="1:4" x14ac:dyDescent="0.2">
      <c r="A7" s="48" t="s">
        <v>582</v>
      </c>
      <c r="B7">
        <v>695229.83838383842</v>
      </c>
      <c r="C7">
        <v>68827754</v>
      </c>
      <c r="D7">
        <v>698270.01316654449</v>
      </c>
    </row>
    <row r="8" spans="1:4" x14ac:dyDescent="0.2">
      <c r="A8" s="51" t="s">
        <v>41</v>
      </c>
      <c r="B8">
        <v>920113.26190476189</v>
      </c>
      <c r="C8">
        <v>38644757</v>
      </c>
      <c r="D8">
        <v>963174.90239993518</v>
      </c>
    </row>
    <row r="9" spans="1:4" x14ac:dyDescent="0.2">
      <c r="A9" s="51" t="s">
        <v>26</v>
      </c>
      <c r="B9">
        <v>529526.26315789472</v>
      </c>
      <c r="C9">
        <v>30182997</v>
      </c>
      <c r="D9">
        <v>328901.38469084393</v>
      </c>
    </row>
    <row r="10" spans="1:4" x14ac:dyDescent="0.2">
      <c r="A10" s="48" t="s">
        <v>992</v>
      </c>
      <c r="B10">
        <v>1245128.8945147679</v>
      </c>
      <c r="C10">
        <v>295095548</v>
      </c>
      <c r="D10">
        <v>981154.19583796419</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9F722-3381-A64F-A31F-9B6AB87141B9}">
  <dimension ref="A3:F6"/>
  <sheetViews>
    <sheetView workbookViewId="0">
      <selection activeCell="L4" sqref="L4"/>
    </sheetView>
  </sheetViews>
  <sheetFormatPr baseColWidth="10" defaultRowHeight="15" x14ac:dyDescent="0.2"/>
  <cols>
    <col min="1" max="1" width="19.83203125" bestFit="1" customWidth="1"/>
    <col min="2" max="2" width="15.33203125" bestFit="1" customWidth="1"/>
    <col min="3" max="3" width="15.1640625" bestFit="1" customWidth="1"/>
    <col min="4" max="4" width="19.83203125" bestFit="1" customWidth="1"/>
    <col min="5" max="5" width="14.6640625" bestFit="1" customWidth="1"/>
    <col min="6" max="6" width="13.5" bestFit="1" customWidth="1"/>
  </cols>
  <sheetData>
    <row r="3" spans="1:6" x14ac:dyDescent="0.2">
      <c r="A3" s="47" t="s">
        <v>991</v>
      </c>
      <c r="B3" t="s">
        <v>999</v>
      </c>
      <c r="C3" t="s">
        <v>1000</v>
      </c>
      <c r="D3" t="s">
        <v>996</v>
      </c>
      <c r="E3" t="s">
        <v>997</v>
      </c>
      <c r="F3" t="s">
        <v>998</v>
      </c>
    </row>
    <row r="4" spans="1:6" x14ac:dyDescent="0.2">
      <c r="A4" s="48" t="s">
        <v>41</v>
      </c>
      <c r="B4">
        <v>2023</v>
      </c>
      <c r="C4">
        <v>1908</v>
      </c>
      <c r="D4">
        <v>2248.0769230769229</v>
      </c>
      <c r="E4">
        <v>2.8181818181818183</v>
      </c>
      <c r="F4">
        <v>3.7132867132867133</v>
      </c>
    </row>
    <row r="5" spans="1:6" x14ac:dyDescent="0.2">
      <c r="A5" s="48" t="s">
        <v>26</v>
      </c>
      <c r="B5">
        <v>2022</v>
      </c>
      <c r="C5">
        <v>1923</v>
      </c>
      <c r="D5">
        <v>1155.2659574468084</v>
      </c>
      <c r="E5">
        <v>1.803191489361702</v>
      </c>
      <c r="F5">
        <v>1.8191489361702127</v>
      </c>
    </row>
    <row r="6" spans="1:6" x14ac:dyDescent="0.2">
      <c r="A6" s="48" t="s">
        <v>992</v>
      </c>
      <c r="B6">
        <v>2023</v>
      </c>
      <c r="C6">
        <v>1908</v>
      </c>
      <c r="D6">
        <v>1814.6413502109704</v>
      </c>
      <c r="E6">
        <v>2.4156118143459917</v>
      </c>
      <c r="F6">
        <v>2.962025316455696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876BB-65DA-4401-B05C-BB740AB3ABC1}">
  <dimension ref="A1:B4"/>
  <sheetViews>
    <sheetView workbookViewId="0">
      <selection activeCell="A4" sqref="A4:XFD4"/>
    </sheetView>
  </sheetViews>
  <sheetFormatPr baseColWidth="10" defaultColWidth="8.83203125" defaultRowHeight="15" x14ac:dyDescent="0.2"/>
  <cols>
    <col min="1" max="1" width="54.83203125" bestFit="1" customWidth="1"/>
    <col min="2" max="2" width="82.83203125" bestFit="1" customWidth="1"/>
  </cols>
  <sheetData>
    <row r="1" spans="1:2" x14ac:dyDescent="0.2">
      <c r="A1" t="s">
        <v>189</v>
      </c>
      <c r="B1" s="18" t="s">
        <v>190</v>
      </c>
    </row>
    <row r="2" spans="1:2" x14ac:dyDescent="0.2">
      <c r="A2" t="s">
        <v>191</v>
      </c>
      <c r="B2" s="18" t="s">
        <v>192</v>
      </c>
    </row>
    <row r="3" spans="1:2" x14ac:dyDescent="0.2">
      <c r="A3" t="s">
        <v>193</v>
      </c>
      <c r="B3" s="18" t="s">
        <v>194</v>
      </c>
    </row>
    <row r="4" spans="1:2" x14ac:dyDescent="0.2">
      <c r="A4" t="s">
        <v>199</v>
      </c>
      <c r="B4" s="19" t="s">
        <v>200</v>
      </c>
    </row>
  </sheetData>
  <hyperlinks>
    <hyperlink ref="B1" r:id="rId1" xr:uid="{30357B9B-C042-4930-8A27-A7D628BBEF51}"/>
    <hyperlink ref="B2" r:id="rId2" xr:uid="{514A9ECA-1F53-4412-B0E8-8298FD39D8BA}"/>
    <hyperlink ref="B3" r:id="rId3" xr:uid="{F3015C13-20CB-4C57-A382-472858B80C20}"/>
    <hyperlink ref="B4" r:id="rId4" xr:uid="{718E6922-347C-4B20-A327-0D46A12E3D1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91D2E25-94D2-DC46-8DB7-AB9295E4CB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raw data sample around LMU</vt:lpstr>
      <vt:lpstr>Data Descriptions</vt:lpstr>
      <vt:lpstr>data for areas around LMU</vt:lpstr>
      <vt:lpstr>Processing master data</vt:lpstr>
      <vt:lpstr>master data</vt:lpstr>
      <vt:lpstr>Dummy Variables</vt:lpstr>
      <vt:lpstr>Distribution LA</vt:lpstr>
      <vt:lpstr>Distribution Miami</vt:lpstr>
      <vt:lpstr>Descriptive Stats for Price</vt:lpstr>
      <vt:lpstr>Pivot Table Price</vt:lpstr>
      <vt:lpstr>Pivot Table 2</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 Kala</dc:creator>
  <cp:lastModifiedBy>Behbehani, Shaheen</cp:lastModifiedBy>
  <dcterms:created xsi:type="dcterms:W3CDTF">2021-09-06T18:47:52Z</dcterms:created>
  <dcterms:modified xsi:type="dcterms:W3CDTF">2025-02-24T22:43:28Z</dcterms:modified>
</cp:coreProperties>
</file>