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\Documents\"/>
    </mc:Choice>
  </mc:AlternateContent>
  <xr:revisionPtr revIDLastSave="0" documentId="8_{0BAEC306-223E-4DD5-A804-0D3962ABB7EC}" xr6:coauthVersionLast="47" xr6:coauthVersionMax="47" xr10:uidLastSave="{00000000-0000-0000-0000-000000000000}"/>
  <bookViews>
    <workbookView xWindow="-120" yWindow="-120" windowWidth="29040" windowHeight="15840" activeTab="3" xr2:uid="{AB222B8C-9C73-4C3F-8F89-2C2489088A1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Sheet1!$A$1:$H$9</definedName>
    <definedName name="_xlnm._FilterDatabase" localSheetId="1" hidden="1">Sheet2!$A$7:$J$20</definedName>
    <definedName name="_xlnm._FilterDatabase" localSheetId="3" hidden="1">Sheet4!$A$3:$G$12</definedName>
    <definedName name="_xlnm.Criteria" localSheetId="1">Sheet2!$A$1:$J$2</definedName>
    <definedName name="_xlnm.Criteria" localSheetId="3">Sheet4!$A$15:$A$16</definedName>
    <definedName name="_xlnm.Extract" localSheetId="1">Sheet2!$A$25:$I$25</definedName>
    <definedName name="_xlnm.Extract" localSheetId="3">Sheet4!$A$18:$G$18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3" l="1"/>
  <c r="B34" i="3"/>
  <c r="J21" i="2"/>
  <c r="H21" i="2"/>
  <c r="G21" i="2"/>
  <c r="J17" i="2"/>
  <c r="H17" i="2"/>
  <c r="G17" i="2"/>
  <c r="J13" i="2"/>
  <c r="H13" i="2"/>
  <c r="H22" i="2" s="1"/>
  <c r="G13" i="2"/>
  <c r="G22" i="2" s="1"/>
  <c r="E26" i="2"/>
  <c r="E10" i="1"/>
  <c r="D10" i="1"/>
  <c r="E7" i="1"/>
  <c r="D7" i="1"/>
  <c r="E4" i="1"/>
  <c r="D4" i="1"/>
  <c r="D11" i="1" s="1"/>
  <c r="J22" i="2" l="1"/>
  <c r="E11" i="1"/>
</calcChain>
</file>

<file path=xl/sharedStrings.xml><?xml version="1.0" encoding="utf-8"?>
<sst xmlns="http://schemas.openxmlformats.org/spreadsheetml/2006/main" count="249" uniqueCount="121">
  <si>
    <t>Yes</t>
  </si>
  <si>
    <t>Pearls of the Orient</t>
  </si>
  <si>
    <t>3/13/2016</t>
  </si>
  <si>
    <t>No</t>
  </si>
  <si>
    <t>Photographing France</t>
  </si>
  <si>
    <t>3/20/2016</t>
  </si>
  <si>
    <t>6/20/2016</t>
  </si>
  <si>
    <t>Silk Road Travels</t>
  </si>
  <si>
    <t>3/19/2016</t>
  </si>
  <si>
    <t>9/18/2016</t>
  </si>
  <si>
    <t>Grand Total</t>
  </si>
  <si>
    <t>Tour</t>
  </si>
  <si>
    <t>Number of Days</t>
  </si>
  <si>
    <t>Seat Capacity</t>
  </si>
  <si>
    <t>Seats Reserved</t>
  </si>
  <si>
    <t>Price</t>
  </si>
  <si>
    <t>Air Included</t>
  </si>
  <si>
    <t>Depart Date</t>
  </si>
  <si>
    <t>Insurance Included</t>
  </si>
  <si>
    <t>Pearls of the Orient Total</t>
  </si>
  <si>
    <t>Photographing France Total</t>
  </si>
  <si>
    <t>Silk Road Travels Total</t>
  </si>
  <si>
    <t>Employee Number</t>
  </si>
  <si>
    <t>First Name</t>
  </si>
  <si>
    <t>Last Name</t>
  </si>
  <si>
    <t>Hire Date</t>
  </si>
  <si>
    <t>Branch</t>
  </si>
  <si>
    <t>Monthly Salary</t>
  </si>
  <si>
    <t>Annual Salary</t>
  </si>
  <si>
    <t>Benefits Dollars</t>
  </si>
  <si>
    <t>Annual Compensations</t>
  </si>
  <si>
    <t>Mary</t>
  </si>
  <si>
    <t>Lane</t>
  </si>
  <si>
    <t>Debbie</t>
  </si>
  <si>
    <t>Davie</t>
  </si>
  <si>
    <t>Martha</t>
  </si>
  <si>
    <t>Macky</t>
  </si>
  <si>
    <t>Jake</t>
  </si>
  <si>
    <t>Green</t>
  </si>
  <si>
    <t>Paul</t>
  </si>
  <si>
    <t>Early</t>
  </si>
  <si>
    <t>Ellen</t>
  </si>
  <si>
    <t>Meeb</t>
  </si>
  <si>
    <t>Mark</t>
  </si>
  <si>
    <t>Mollen</t>
  </si>
  <si>
    <t>Hank</t>
  </si>
  <si>
    <t>Randal</t>
  </si>
  <si>
    <t>Jen</t>
  </si>
  <si>
    <t>Richards</t>
  </si>
  <si>
    <t>2/15/2015</t>
  </si>
  <si>
    <t>3/25/2013</t>
  </si>
  <si>
    <t>6/23/2012</t>
  </si>
  <si>
    <t>9/29/2014</t>
  </si>
  <si>
    <t>New York</t>
  </si>
  <si>
    <t>Boston</t>
  </si>
  <si>
    <t>Philadelphia</t>
  </si>
  <si>
    <t>Annual Bonus</t>
  </si>
  <si>
    <t>&lt;1/1/2014</t>
  </si>
  <si>
    <t>&gt;75000</t>
  </si>
  <si>
    <t>Average Annual Salary</t>
  </si>
  <si>
    <t>Cate</t>
  </si>
  <si>
    <t>Smith</t>
  </si>
  <si>
    <t xml:space="preserve">Leanne </t>
  </si>
  <si>
    <t>Waters</t>
  </si>
  <si>
    <t>Boston Total</t>
  </si>
  <si>
    <t>New York Total</t>
  </si>
  <si>
    <t>Philadelphia Total</t>
  </si>
  <si>
    <t>Product Number</t>
  </si>
  <si>
    <t>Category</t>
  </si>
  <si>
    <t>Vendor</t>
  </si>
  <si>
    <t>Wholesale Price</t>
  </si>
  <si>
    <t>Quantity</t>
  </si>
  <si>
    <t>Total</t>
  </si>
  <si>
    <t>American Eyewear</t>
  </si>
  <si>
    <t>Reading Glasses</t>
  </si>
  <si>
    <t>Sports Eyewear</t>
  </si>
  <si>
    <t>Sunglasses</t>
  </si>
  <si>
    <t>Frames</t>
  </si>
  <si>
    <t>Safety Goggles</t>
  </si>
  <si>
    <t>Cases</t>
  </si>
  <si>
    <t>Custom</t>
  </si>
  <si>
    <t>Lenses</t>
  </si>
  <si>
    <t>Berkley</t>
  </si>
  <si>
    <t>Mallory</t>
  </si>
  <si>
    <t>Bromen</t>
  </si>
  <si>
    <t>Lincoln</t>
  </si>
  <si>
    <t>Rand</t>
  </si>
  <si>
    <t>Spring 2016 Schedule of Classes</t>
  </si>
  <si>
    <t>Class Code</t>
  </si>
  <si>
    <t>Class</t>
  </si>
  <si>
    <t>Time</t>
  </si>
  <si>
    <t>Day</t>
  </si>
  <si>
    <t>Room</t>
  </si>
  <si>
    <t>Fee</t>
  </si>
  <si>
    <t>Instructor</t>
  </si>
  <si>
    <t>YOG100</t>
  </si>
  <si>
    <t>YOG101</t>
  </si>
  <si>
    <t>YOG102</t>
  </si>
  <si>
    <t>YOG103</t>
  </si>
  <si>
    <t>YOG104</t>
  </si>
  <si>
    <t>YOG105</t>
  </si>
  <si>
    <t>YOG106</t>
  </si>
  <si>
    <t>YOG107</t>
  </si>
  <si>
    <t>YOG108</t>
  </si>
  <si>
    <t>Basics</t>
  </si>
  <si>
    <t>Power</t>
  </si>
  <si>
    <t>Hatha</t>
  </si>
  <si>
    <t>Kripalu</t>
  </si>
  <si>
    <t>Monday</t>
  </si>
  <si>
    <t>Tuesday</t>
  </si>
  <si>
    <t>Wednesday</t>
  </si>
  <si>
    <t>Friday</t>
  </si>
  <si>
    <t>Saturday</t>
  </si>
  <si>
    <t>Mat Room</t>
  </si>
  <si>
    <t>Equipment Room</t>
  </si>
  <si>
    <t>Malloy</t>
  </si>
  <si>
    <t>Gregg</t>
  </si>
  <si>
    <t>Brent</t>
  </si>
  <si>
    <t>Paulson</t>
  </si>
  <si>
    <t>Dally</t>
  </si>
  <si>
    <t>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</si>
</sst>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[$$-409]* #,##0.00_ ;_-[$$-409]* \-#,##0.00\ ;_-[$$-409]* &quot;-&quot;??_ ;_-@_ "/>
    <numFmt numFmtId="169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8"/>
      <name val="Calibri"/>
      <family val="2"/>
      <scheme val="minor"/>
    </font>
    <font>
      <sz val="14"/>
      <color theme="7" tint="-0.499984740745262"/>
      <name val="Times New Roman"/>
      <family val="1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2" fillId="4" borderId="0" xfId="0" applyFont="1" applyFill="1"/>
    <xf numFmtId="14" fontId="2" fillId="4" borderId="0" xfId="0" applyNumberFormat="1" applyFont="1" applyFill="1" applyAlignment="1">
      <alignment horizontal="left"/>
    </xf>
    <xf numFmtId="14" fontId="0" fillId="3" borderId="5" xfId="0" applyNumberFormat="1" applyFont="1" applyFill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14" fontId="0" fillId="3" borderId="2" xfId="0" applyNumberFormat="1" applyFont="1" applyFill="1" applyBorder="1" applyAlignment="1">
      <alignment horizontal="left"/>
    </xf>
    <xf numFmtId="0" fontId="2" fillId="0" borderId="4" xfId="0" applyFont="1" applyBorder="1"/>
    <xf numFmtId="0" fontId="2" fillId="3" borderId="4" xfId="0" applyFont="1" applyFill="1" applyBorder="1"/>
    <xf numFmtId="0" fontId="0" fillId="3" borderId="0" xfId="0" applyFont="1" applyFill="1" applyBorder="1"/>
    <xf numFmtId="14" fontId="0" fillId="3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Alignment="1">
      <alignment horizontal="right"/>
    </xf>
    <xf numFmtId="167" fontId="0" fillId="0" borderId="0" xfId="0" applyNumberFormat="1"/>
    <xf numFmtId="169" fontId="0" fillId="0" borderId="0" xfId="0" applyNumberFormat="1"/>
    <xf numFmtId="0" fontId="2" fillId="0" borderId="0" xfId="0" applyFont="1"/>
    <xf numFmtId="0" fontId="1" fillId="5" borderId="0" xfId="0" applyFont="1" applyFill="1"/>
    <xf numFmtId="14" fontId="1" fillId="5" borderId="0" xfId="0" applyNumberFormat="1" applyFont="1" applyFill="1" applyAlignment="1">
      <alignment horizontal="right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1" fillId="2" borderId="5" xfId="0" applyNumberFormat="1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14" fontId="0" fillId="3" borderId="5" xfId="0" applyNumberFormat="1" applyFont="1" applyFill="1" applyBorder="1" applyAlignment="1">
      <alignment horizontal="right"/>
    </xf>
    <xf numFmtId="169" fontId="0" fillId="3" borderId="5" xfId="0" applyNumberFormat="1" applyFont="1" applyFill="1" applyBorder="1"/>
    <xf numFmtId="169" fontId="0" fillId="3" borderId="6" xfId="0" applyNumberFormat="1" applyFont="1" applyFill="1" applyBorder="1"/>
    <xf numFmtId="14" fontId="0" fillId="0" borderId="5" xfId="0" applyNumberFormat="1" applyFont="1" applyBorder="1" applyAlignment="1">
      <alignment horizontal="right"/>
    </xf>
    <xf numFmtId="169" fontId="0" fillId="0" borderId="5" xfId="0" applyNumberFormat="1" applyFont="1" applyBorder="1"/>
    <xf numFmtId="169" fontId="0" fillId="0" borderId="6" xfId="0" applyNumberFormat="1" applyFont="1" applyBorder="1"/>
    <xf numFmtId="14" fontId="0" fillId="3" borderId="2" xfId="0" applyNumberFormat="1" applyFont="1" applyFill="1" applyBorder="1" applyAlignment="1">
      <alignment horizontal="right"/>
    </xf>
    <xf numFmtId="169" fontId="0" fillId="3" borderId="2" xfId="0" applyNumberFormat="1" applyFont="1" applyFill="1" applyBorder="1"/>
    <xf numFmtId="169" fontId="0" fillId="3" borderId="3" xfId="0" applyNumberFormat="1" applyFont="1" applyFill="1" applyBorder="1"/>
    <xf numFmtId="0" fontId="2" fillId="3" borderId="5" xfId="0" applyFont="1" applyFill="1" applyBorder="1"/>
    <xf numFmtId="0" fontId="2" fillId="0" borderId="5" xfId="0" applyFont="1" applyBorder="1"/>
    <xf numFmtId="14" fontId="0" fillId="3" borderId="0" xfId="0" applyNumberFormat="1" applyFont="1" applyFill="1" applyBorder="1" applyAlignment="1">
      <alignment horizontal="right"/>
    </xf>
    <xf numFmtId="169" fontId="0" fillId="3" borderId="0" xfId="0" applyNumberFormat="1" applyFont="1" applyFill="1" applyBorder="1"/>
    <xf numFmtId="0" fontId="3" fillId="0" borderId="0" xfId="0" applyFont="1" applyAlignment="1">
      <alignment horizontal="center"/>
    </xf>
    <xf numFmtId="0" fontId="4" fillId="0" borderId="0" xfId="0" applyFont="1"/>
    <xf numFmtId="167" fontId="4" fillId="0" borderId="0" xfId="0" applyNumberFormat="1" applyFont="1"/>
    <xf numFmtId="0" fontId="6" fillId="6" borderId="0" xfId="0" applyFont="1" applyFill="1" applyAlignment="1">
      <alignment horizontal="center"/>
    </xf>
    <xf numFmtId="0" fontId="8" fillId="0" borderId="0" xfId="0" applyFont="1"/>
    <xf numFmtId="18" fontId="8" fillId="0" borderId="0" xfId="0" applyNumberFormat="1" applyFont="1"/>
    <xf numFmtId="0" fontId="9" fillId="0" borderId="0" xfId="0" applyFont="1"/>
    <xf numFmtId="0" fontId="5" fillId="6" borderId="0" xfId="0" applyFont="1" applyFill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499984740745262"/>
        <name val="Times New Roman"/>
        <family val="1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7" tint="-0.499984740745262"/>
        <name val="Times New Roman"/>
        <family val="1"/>
        <scheme val="none"/>
      </font>
    </dxf>
    <dxf>
      <font>
        <color rgb="FF9C0006"/>
      </font>
    </dxf>
    <dxf>
      <font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C3B3A7-693D-45A5-B944-E51B459B3C7F}" name="Table3" displayName="Table3" ref="A3:G12" totalsRowShown="0" headerRowDxfId="0" dataDxfId="1">
  <tableColumns count="7">
    <tableColumn id="1" xr3:uid="{79B981C4-56D0-430C-B59E-C62046204348}" name="Class Code" dataDxfId="8"/>
    <tableColumn id="2" xr3:uid="{023785E7-82C5-4C59-BE25-3D06F998385F}" name="Class" dataDxfId="7"/>
    <tableColumn id="3" xr3:uid="{8047E324-7471-498A-B71E-D47FE4D59A4D}" name="Time" dataDxfId="6"/>
    <tableColumn id="4" xr3:uid="{688A1D93-D501-4393-9B60-3343B2CC1F3B}" name="Day" dataDxfId="5"/>
    <tableColumn id="5" xr3:uid="{F5F5CD2B-6714-4F5D-B012-2690282EA837}" name="Room" dataDxfId="4"/>
    <tableColumn id="6" xr3:uid="{803E3A3F-D896-42BF-8A37-ECAA883586A6}" name="Fee" dataDxfId="3"/>
    <tableColumn id="7" xr3:uid="{AB782861-AB1F-4CFF-AABD-3031BFA669F4}" name="Instructor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296C-4F86-46F8-A68C-EA8DC26AABAC}">
  <dimension ref="A1:H11"/>
  <sheetViews>
    <sheetView workbookViewId="0">
      <selection activeCell="A2" sqref="A2"/>
    </sheetView>
  </sheetViews>
  <sheetFormatPr defaultRowHeight="15" outlineLevelRow="2" x14ac:dyDescent="0.25"/>
  <cols>
    <col min="1" max="1" width="20" customWidth="1"/>
    <col min="2" max="2" width="12.85546875" style="1" customWidth="1"/>
    <col min="3" max="3" width="15.28515625" bestFit="1" customWidth="1"/>
    <col min="4" max="4" width="12.7109375" bestFit="1" customWidth="1"/>
    <col min="5" max="5" width="14.5703125" bestFit="1" customWidth="1"/>
    <col min="7" max="7" width="11.7109375" bestFit="1" customWidth="1"/>
    <col min="8" max="8" width="18" bestFit="1" customWidth="1"/>
  </cols>
  <sheetData>
    <row r="1" spans="1:8" x14ac:dyDescent="0.25">
      <c r="A1" s="12" t="s">
        <v>11</v>
      </c>
      <c r="B1" s="13" t="s">
        <v>17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18</v>
      </c>
    </row>
    <row r="2" spans="1:8" outlineLevel="2" x14ac:dyDescent="0.25">
      <c r="A2" s="5" t="s">
        <v>1</v>
      </c>
      <c r="B2" s="14" t="s">
        <v>2</v>
      </c>
      <c r="C2" s="6">
        <v>14</v>
      </c>
      <c r="D2" s="6">
        <v>45</v>
      </c>
      <c r="E2" s="6">
        <v>15</v>
      </c>
      <c r="F2" s="6">
        <v>2350</v>
      </c>
      <c r="G2" s="6" t="s">
        <v>0</v>
      </c>
      <c r="H2" s="7" t="s">
        <v>0</v>
      </c>
    </row>
    <row r="3" spans="1:8" outlineLevel="2" x14ac:dyDescent="0.25">
      <c r="A3" s="8" t="s">
        <v>1</v>
      </c>
      <c r="B3" s="15">
        <v>42713</v>
      </c>
      <c r="C3" s="10">
        <v>14</v>
      </c>
      <c r="D3" s="10">
        <v>50</v>
      </c>
      <c r="E3" s="10">
        <v>11</v>
      </c>
      <c r="F3" s="10">
        <v>2400</v>
      </c>
      <c r="G3" s="10" t="s">
        <v>0</v>
      </c>
      <c r="H3" s="11" t="s">
        <v>3</v>
      </c>
    </row>
    <row r="4" spans="1:8" outlineLevel="1" x14ac:dyDescent="0.25">
      <c r="A4" s="17" t="s">
        <v>19</v>
      </c>
      <c r="B4" s="15"/>
      <c r="C4" s="10"/>
      <c r="D4" s="10">
        <f>SUBTOTAL(9,D2:D3)</f>
        <v>95</v>
      </c>
      <c r="E4" s="10">
        <f>SUBTOTAL(9,E2:E3)</f>
        <v>26</v>
      </c>
      <c r="F4" s="10"/>
      <c r="G4" s="10"/>
      <c r="H4" s="11"/>
    </row>
    <row r="5" spans="1:8" outlineLevel="2" x14ac:dyDescent="0.25">
      <c r="A5" s="8" t="s">
        <v>4</v>
      </c>
      <c r="B5" s="15" t="s">
        <v>6</v>
      </c>
      <c r="C5" s="10">
        <v>7</v>
      </c>
      <c r="D5" s="10">
        <v>20</v>
      </c>
      <c r="E5" s="10">
        <v>2</v>
      </c>
      <c r="F5" s="10">
        <v>2590</v>
      </c>
      <c r="G5" s="10" t="s">
        <v>0</v>
      </c>
      <c r="H5" s="11" t="s">
        <v>0</v>
      </c>
    </row>
    <row r="6" spans="1:8" outlineLevel="2" x14ac:dyDescent="0.25">
      <c r="A6" s="5" t="s">
        <v>4</v>
      </c>
      <c r="B6" s="14" t="s">
        <v>5</v>
      </c>
      <c r="C6" s="6">
        <v>7</v>
      </c>
      <c r="D6" s="6">
        <v>20</v>
      </c>
      <c r="E6" s="6">
        <v>20</v>
      </c>
      <c r="F6" s="6">
        <v>1755</v>
      </c>
      <c r="G6" s="6" t="s">
        <v>0</v>
      </c>
      <c r="H6" s="7" t="s">
        <v>0</v>
      </c>
    </row>
    <row r="7" spans="1:8" outlineLevel="1" x14ac:dyDescent="0.25">
      <c r="A7" s="18" t="s">
        <v>20</v>
      </c>
      <c r="B7" s="14"/>
      <c r="C7" s="6"/>
      <c r="D7" s="6">
        <f>SUBTOTAL(9,D5:D6)</f>
        <v>40</v>
      </c>
      <c r="E7" s="6">
        <f>SUBTOTAL(9,E5:E6)</f>
        <v>22</v>
      </c>
      <c r="F7" s="6"/>
      <c r="G7" s="6"/>
      <c r="H7" s="7"/>
    </row>
    <row r="8" spans="1:8" outlineLevel="2" x14ac:dyDescent="0.25">
      <c r="A8" s="8" t="s">
        <v>7</v>
      </c>
      <c r="B8" s="15" t="s">
        <v>9</v>
      </c>
      <c r="C8" s="10">
        <v>18</v>
      </c>
      <c r="D8" s="10">
        <v>25</v>
      </c>
      <c r="E8" s="10">
        <v>9</v>
      </c>
      <c r="F8" s="10">
        <v>2190</v>
      </c>
      <c r="G8" s="10" t="s">
        <v>0</v>
      </c>
      <c r="H8" s="11" t="s">
        <v>0</v>
      </c>
    </row>
    <row r="9" spans="1:8" outlineLevel="2" x14ac:dyDescent="0.25">
      <c r="A9" s="2" t="s">
        <v>7</v>
      </c>
      <c r="B9" s="16" t="s">
        <v>8</v>
      </c>
      <c r="C9" s="3">
        <v>18</v>
      </c>
      <c r="D9" s="3">
        <v>23</v>
      </c>
      <c r="E9" s="3">
        <v>19</v>
      </c>
      <c r="F9" s="3">
        <v>2110</v>
      </c>
      <c r="G9" s="3" t="s">
        <v>0</v>
      </c>
      <c r="H9" s="4" t="s">
        <v>0</v>
      </c>
    </row>
    <row r="10" spans="1:8" outlineLevel="1" x14ac:dyDescent="0.25">
      <c r="A10" s="21" t="s">
        <v>21</v>
      </c>
      <c r="B10" s="20"/>
      <c r="C10" s="19"/>
      <c r="D10" s="19">
        <f>SUBTOTAL(9,D8:D9)</f>
        <v>48</v>
      </c>
      <c r="E10" s="19">
        <f>SUBTOTAL(9,E8:E9)</f>
        <v>28</v>
      </c>
      <c r="F10" s="19"/>
      <c r="G10" s="19"/>
      <c r="H10" s="19"/>
    </row>
    <row r="11" spans="1:8" x14ac:dyDescent="0.25">
      <c r="A11" s="21" t="s">
        <v>10</v>
      </c>
      <c r="B11" s="20"/>
      <c r="C11" s="19"/>
      <c r="D11" s="19">
        <f>SUBTOTAL(9,D2:D9)</f>
        <v>183</v>
      </c>
      <c r="E11" s="19">
        <f>SUBTOTAL(9,E2:E9)</f>
        <v>76</v>
      </c>
      <c r="F11" s="19"/>
      <c r="G11" s="19"/>
      <c r="H11" s="19"/>
    </row>
  </sheetData>
  <autoFilter ref="A1:H9" xr:uid="{4C92296C-4F86-46F8-A68C-EA8DC26AABAC}">
    <sortState xmlns:xlrd2="http://schemas.microsoft.com/office/spreadsheetml/2017/richdata2" ref="A2:H9">
      <sortCondition ref="A2:A9"/>
      <sortCondition descending="1" ref="B2:B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0466-896F-415A-8833-5818FA1CA08E}">
  <sheetPr>
    <pageSetUpPr fitToPage="1"/>
  </sheetPr>
  <dimension ref="A1:J27"/>
  <sheetViews>
    <sheetView workbookViewId="0">
      <selection activeCell="A7" sqref="A7:J22"/>
    </sheetView>
  </sheetViews>
  <sheetFormatPr defaultRowHeight="15" outlineLevelRow="2" x14ac:dyDescent="0.25"/>
  <cols>
    <col min="1" max="1" width="19.7109375" customWidth="1"/>
    <col min="2" max="2" width="14.5703125" customWidth="1"/>
    <col min="3" max="3" width="12.28515625" customWidth="1"/>
    <col min="4" max="4" width="11.5703125" style="25" bestFit="1" customWidth="1"/>
    <col min="5" max="5" width="16" customWidth="1"/>
    <col min="6" max="6" width="16.42578125" customWidth="1"/>
    <col min="7" max="7" width="15.140625" customWidth="1"/>
    <col min="8" max="8" width="15.28515625" customWidth="1"/>
    <col min="9" max="9" width="17.140625" customWidth="1"/>
    <col min="10" max="10" width="23.5703125" customWidth="1"/>
  </cols>
  <sheetData>
    <row r="1" spans="1:10" x14ac:dyDescent="0.25">
      <c r="A1" s="29" t="s">
        <v>22</v>
      </c>
      <c r="B1" s="29" t="s">
        <v>23</v>
      </c>
      <c r="C1" s="29" t="s">
        <v>24</v>
      </c>
      <c r="D1" s="30" t="s">
        <v>25</v>
      </c>
      <c r="E1" s="29" t="s">
        <v>26</v>
      </c>
      <c r="F1" s="29" t="s">
        <v>27</v>
      </c>
      <c r="G1" s="29" t="s">
        <v>28</v>
      </c>
      <c r="H1" s="29" t="s">
        <v>56</v>
      </c>
      <c r="I1" s="29" t="s">
        <v>29</v>
      </c>
      <c r="J1" s="29" t="s">
        <v>30</v>
      </c>
    </row>
    <row r="2" spans="1:10" x14ac:dyDescent="0.25">
      <c r="D2" s="25" t="s">
        <v>57</v>
      </c>
      <c r="G2" t="s">
        <v>58</v>
      </c>
    </row>
    <row r="7" spans="1:10" s="22" customFormat="1" x14ac:dyDescent="0.25">
      <c r="A7" s="31" t="s">
        <v>22</v>
      </c>
      <c r="B7" s="32" t="s">
        <v>23</v>
      </c>
      <c r="C7" s="32" t="s">
        <v>24</v>
      </c>
      <c r="D7" s="33" t="s">
        <v>25</v>
      </c>
      <c r="E7" s="32" t="s">
        <v>26</v>
      </c>
      <c r="F7" s="32" t="s">
        <v>27</v>
      </c>
      <c r="G7" s="32" t="s">
        <v>28</v>
      </c>
      <c r="H7" s="32" t="s">
        <v>56</v>
      </c>
      <c r="I7" s="32" t="s">
        <v>29</v>
      </c>
      <c r="J7" s="34" t="s">
        <v>30</v>
      </c>
    </row>
    <row r="8" spans="1:10" hidden="1" outlineLevel="2" x14ac:dyDescent="0.25">
      <c r="A8" s="5">
        <v>4515</v>
      </c>
      <c r="B8" s="6" t="s">
        <v>62</v>
      </c>
      <c r="C8" s="6" t="s">
        <v>63</v>
      </c>
      <c r="D8" s="35">
        <v>41643</v>
      </c>
      <c r="E8" s="6" t="s">
        <v>54</v>
      </c>
      <c r="F8" s="36">
        <v>5970</v>
      </c>
      <c r="G8" s="36">
        <v>71640</v>
      </c>
      <c r="H8" s="36">
        <v>5725</v>
      </c>
      <c r="I8" s="36">
        <v>16477</v>
      </c>
      <c r="J8" s="37">
        <v>93842</v>
      </c>
    </row>
    <row r="9" spans="1:10" hidden="1" outlineLevel="2" x14ac:dyDescent="0.25">
      <c r="A9" s="8">
        <v>2599</v>
      </c>
      <c r="B9" s="10" t="s">
        <v>35</v>
      </c>
      <c r="C9" s="10" t="s">
        <v>36</v>
      </c>
      <c r="D9" s="38">
        <v>41559</v>
      </c>
      <c r="E9" s="10" t="s">
        <v>54</v>
      </c>
      <c r="F9" s="39">
        <v>8450</v>
      </c>
      <c r="G9" s="39">
        <v>101400</v>
      </c>
      <c r="H9" s="39">
        <v>7550</v>
      </c>
      <c r="I9" s="39">
        <v>23322</v>
      </c>
      <c r="J9" s="40">
        <v>132272</v>
      </c>
    </row>
    <row r="10" spans="1:10" hidden="1" outlineLevel="2" x14ac:dyDescent="0.25">
      <c r="A10" s="5">
        <v>2213</v>
      </c>
      <c r="B10" s="6" t="s">
        <v>37</v>
      </c>
      <c r="C10" s="6" t="s">
        <v>38</v>
      </c>
      <c r="D10" s="35" t="s">
        <v>49</v>
      </c>
      <c r="E10" s="6" t="s">
        <v>54</v>
      </c>
      <c r="F10" s="36">
        <v>2950</v>
      </c>
      <c r="G10" s="36">
        <v>35400</v>
      </c>
      <c r="H10" s="36">
        <v>680</v>
      </c>
      <c r="I10" s="36">
        <v>8140</v>
      </c>
      <c r="J10" s="37">
        <v>44222</v>
      </c>
    </row>
    <row r="11" spans="1:10" hidden="1" outlineLevel="2" x14ac:dyDescent="0.25">
      <c r="A11" s="8">
        <v>3955</v>
      </c>
      <c r="B11" s="10" t="s">
        <v>47</v>
      </c>
      <c r="C11" s="10" t="s">
        <v>48</v>
      </c>
      <c r="D11" s="38">
        <v>41613</v>
      </c>
      <c r="E11" s="10" t="s">
        <v>54</v>
      </c>
      <c r="F11" s="39">
        <v>3750</v>
      </c>
      <c r="G11" s="39">
        <v>45000</v>
      </c>
      <c r="H11" s="39">
        <v>795</v>
      </c>
      <c r="I11" s="39">
        <v>10350</v>
      </c>
      <c r="J11" s="40">
        <v>56145</v>
      </c>
    </row>
    <row r="12" spans="1:10" hidden="1" outlineLevel="2" x14ac:dyDescent="0.25">
      <c r="A12" s="5">
        <v>1119</v>
      </c>
      <c r="B12" s="6" t="s">
        <v>60</v>
      </c>
      <c r="C12" s="6" t="s">
        <v>61</v>
      </c>
      <c r="D12" s="35">
        <v>42371</v>
      </c>
      <c r="E12" s="6" t="s">
        <v>54</v>
      </c>
      <c r="F12" s="36">
        <v>7000</v>
      </c>
      <c r="G12" s="36">
        <v>84000</v>
      </c>
      <c r="H12" s="36">
        <v>5000</v>
      </c>
      <c r="I12" s="36">
        <v>19320</v>
      </c>
      <c r="J12" s="37">
        <v>108320</v>
      </c>
    </row>
    <row r="13" spans="1:10" outlineLevel="1" collapsed="1" x14ac:dyDescent="0.25">
      <c r="A13" s="5"/>
      <c r="B13" s="6"/>
      <c r="C13" s="6"/>
      <c r="D13" s="35"/>
      <c r="E13" s="44" t="s">
        <v>64</v>
      </c>
      <c r="F13" s="36"/>
      <c r="G13" s="36">
        <f>SUBTOTAL(9,G8:G12)</f>
        <v>337440</v>
      </c>
      <c r="H13" s="36">
        <f>SUBTOTAL(9,H8:H12)</f>
        <v>19750</v>
      </c>
      <c r="I13" s="36"/>
      <c r="J13" s="37">
        <f>SUBTOTAL(9,J8:J12)</f>
        <v>434801</v>
      </c>
    </row>
    <row r="14" spans="1:10" hidden="1" outlineLevel="2" x14ac:dyDescent="0.25">
      <c r="A14" s="8">
        <v>1211</v>
      </c>
      <c r="B14" s="10" t="s">
        <v>31</v>
      </c>
      <c r="C14" s="10" t="s">
        <v>32</v>
      </c>
      <c r="D14" s="9">
        <v>41610</v>
      </c>
      <c r="E14" s="10" t="s">
        <v>53</v>
      </c>
      <c r="F14" s="39">
        <v>4650</v>
      </c>
      <c r="G14" s="39">
        <v>55800</v>
      </c>
      <c r="H14" s="39">
        <v>1370</v>
      </c>
      <c r="I14" s="39">
        <v>12834</v>
      </c>
      <c r="J14" s="40">
        <v>70004</v>
      </c>
    </row>
    <row r="15" spans="1:10" hidden="1" outlineLevel="2" x14ac:dyDescent="0.25">
      <c r="A15" s="5">
        <v>6588</v>
      </c>
      <c r="B15" s="6" t="s">
        <v>39</v>
      </c>
      <c r="C15" s="6" t="s">
        <v>40</v>
      </c>
      <c r="D15" s="35" t="s">
        <v>50</v>
      </c>
      <c r="E15" s="6" t="s">
        <v>53</v>
      </c>
      <c r="F15" s="36">
        <v>2750</v>
      </c>
      <c r="G15" s="36">
        <v>33000</v>
      </c>
      <c r="H15" s="36">
        <v>630</v>
      </c>
      <c r="I15" s="36">
        <v>7590</v>
      </c>
      <c r="J15" s="37">
        <v>41220</v>
      </c>
    </row>
    <row r="16" spans="1:10" hidden="1" outlineLevel="2" x14ac:dyDescent="0.25">
      <c r="A16" s="8">
        <v>2120</v>
      </c>
      <c r="B16" s="10" t="s">
        <v>41</v>
      </c>
      <c r="C16" s="10" t="s">
        <v>42</v>
      </c>
      <c r="D16" s="38" t="s">
        <v>51</v>
      </c>
      <c r="E16" s="10" t="s">
        <v>53</v>
      </c>
      <c r="F16" s="39">
        <v>4225</v>
      </c>
      <c r="G16" s="39">
        <v>50700</v>
      </c>
      <c r="H16" s="39">
        <v>1320</v>
      </c>
      <c r="I16" s="39">
        <v>11661</v>
      </c>
      <c r="J16" s="40">
        <v>63681</v>
      </c>
    </row>
    <row r="17" spans="1:10" outlineLevel="1" collapsed="1" x14ac:dyDescent="0.25">
      <c r="A17" s="8"/>
      <c r="B17" s="10"/>
      <c r="C17" s="10"/>
      <c r="D17" s="38"/>
      <c r="E17" s="45" t="s">
        <v>65</v>
      </c>
      <c r="F17" s="39"/>
      <c r="G17" s="39">
        <f>SUBTOTAL(9,G14:G16)</f>
        <v>139500</v>
      </c>
      <c r="H17" s="39">
        <f>SUBTOTAL(9,H14:H16)</f>
        <v>3320</v>
      </c>
      <c r="I17" s="39"/>
      <c r="J17" s="40">
        <f>SUBTOTAL(9,J14:J16)</f>
        <v>174905</v>
      </c>
    </row>
    <row r="18" spans="1:10" hidden="1" outlineLevel="2" x14ac:dyDescent="0.25">
      <c r="A18" s="5">
        <v>4187</v>
      </c>
      <c r="B18" s="6" t="s">
        <v>33</v>
      </c>
      <c r="C18" s="6" t="s">
        <v>34</v>
      </c>
      <c r="D18" s="35">
        <v>41065</v>
      </c>
      <c r="E18" s="6" t="s">
        <v>55</v>
      </c>
      <c r="F18" s="36">
        <v>7550</v>
      </c>
      <c r="G18" s="36">
        <v>90600</v>
      </c>
      <c r="H18" s="36">
        <v>6525</v>
      </c>
      <c r="I18" s="36">
        <v>20838</v>
      </c>
      <c r="J18" s="37">
        <v>117963</v>
      </c>
    </row>
    <row r="19" spans="1:10" hidden="1" outlineLevel="2" x14ac:dyDescent="0.25">
      <c r="A19" s="8">
        <v>4450</v>
      </c>
      <c r="B19" s="10" t="s">
        <v>43</v>
      </c>
      <c r="C19" s="10" t="s">
        <v>44</v>
      </c>
      <c r="D19" s="38">
        <v>42071</v>
      </c>
      <c r="E19" s="10" t="s">
        <v>55</v>
      </c>
      <c r="F19" s="39">
        <v>6750</v>
      </c>
      <c r="G19" s="39">
        <v>81000</v>
      </c>
      <c r="H19" s="39">
        <v>5900</v>
      </c>
      <c r="I19" s="39">
        <v>18630</v>
      </c>
      <c r="J19" s="40">
        <v>105530</v>
      </c>
    </row>
    <row r="20" spans="1:10" hidden="1" outlineLevel="2" x14ac:dyDescent="0.25">
      <c r="A20" s="2">
        <v>9887</v>
      </c>
      <c r="B20" s="3" t="s">
        <v>45</v>
      </c>
      <c r="C20" s="3" t="s">
        <v>46</v>
      </c>
      <c r="D20" s="41" t="s">
        <v>52</v>
      </c>
      <c r="E20" s="3" t="s">
        <v>55</v>
      </c>
      <c r="F20" s="42">
        <v>8500</v>
      </c>
      <c r="G20" s="42">
        <v>102000</v>
      </c>
      <c r="H20" s="42">
        <v>7650</v>
      </c>
      <c r="I20" s="42">
        <v>23460</v>
      </c>
      <c r="J20" s="43">
        <v>133110</v>
      </c>
    </row>
    <row r="21" spans="1:10" outlineLevel="1" collapsed="1" x14ac:dyDescent="0.25">
      <c r="A21" s="19"/>
      <c r="B21" s="19"/>
      <c r="C21" s="19"/>
      <c r="D21" s="46"/>
      <c r="E21" s="21" t="s">
        <v>66</v>
      </c>
      <c r="F21" s="47"/>
      <c r="G21" s="47">
        <f>SUBTOTAL(9,G18:G20)</f>
        <v>273600</v>
      </c>
      <c r="H21" s="47">
        <f>SUBTOTAL(9,H18:H20)</f>
        <v>20075</v>
      </c>
      <c r="I21" s="47"/>
      <c r="J21" s="47">
        <f>SUBTOTAL(9,J18:J20)</f>
        <v>356603</v>
      </c>
    </row>
    <row r="22" spans="1:10" x14ac:dyDescent="0.25">
      <c r="A22" s="19"/>
      <c r="B22" s="19"/>
      <c r="C22" s="19"/>
      <c r="D22" s="46"/>
      <c r="E22" s="21" t="s">
        <v>10</v>
      </c>
      <c r="F22" s="47"/>
      <c r="G22" s="47">
        <f>SUBTOTAL(9,G8:G20)</f>
        <v>750540</v>
      </c>
      <c r="H22" s="47">
        <f>SUBTOTAL(9,H8:H20)</f>
        <v>43145</v>
      </c>
      <c r="I22" s="47"/>
      <c r="J22" s="47">
        <f>SUBTOTAL(9,J8:J20)</f>
        <v>966309</v>
      </c>
    </row>
    <row r="25" spans="1:10" ht="45" x14ac:dyDescent="0.25">
      <c r="A25" s="23" t="s">
        <v>22</v>
      </c>
      <c r="B25" s="23" t="s">
        <v>30</v>
      </c>
      <c r="C25" s="23"/>
      <c r="D25" s="23" t="s">
        <v>26</v>
      </c>
      <c r="E25" s="23" t="s">
        <v>59</v>
      </c>
      <c r="F25" s="24"/>
      <c r="G25" s="24"/>
      <c r="H25" s="24"/>
      <c r="I25" s="24"/>
    </row>
    <row r="26" spans="1:10" x14ac:dyDescent="0.25">
      <c r="A26">
        <v>4187</v>
      </c>
      <c r="B26" s="27">
        <v>117963</v>
      </c>
      <c r="D26" t="s">
        <v>55</v>
      </c>
      <c r="E26" s="27">
        <f>DAVERAGE(Sheet2!$A$7:$J$20, Sheet2!$G$7, D25:D26)</f>
        <v>91200</v>
      </c>
      <c r="F26" s="27"/>
      <c r="G26" s="27"/>
      <c r="H26" s="27"/>
      <c r="I26" s="27"/>
    </row>
    <row r="27" spans="1:10" x14ac:dyDescent="0.25">
      <c r="A27">
        <v>2599</v>
      </c>
      <c r="B27" s="27">
        <v>132272</v>
      </c>
      <c r="D27" t="s">
        <v>54</v>
      </c>
      <c r="F27" s="27"/>
      <c r="G27" s="27"/>
      <c r="H27" s="27"/>
      <c r="I27" s="27"/>
    </row>
  </sheetData>
  <dataValidations count="2">
    <dataValidation type="list" allowBlank="1" showInputMessage="1" showErrorMessage="1" sqref="E7:E12 E14:E16 E18:E20" xr:uid="{E9308503-92A1-4CF5-B704-83B964ED40CE}">
      <formula1>"New York, Boston, Philadelphia"</formula1>
    </dataValidation>
    <dataValidation type="whole" allowBlank="1" showInputMessage="1" showErrorMessage="1" sqref="F7:F12 F14:F16 F18:F20" xr:uid="{433CD620-51A6-44F5-9E19-8E8FC388A767}">
      <formula1>1000</formula1>
      <formula2>10000</formula2>
    </dataValidation>
  </dataValidations>
  <pageMargins left="0.7" right="0.7" top="0.75" bottom="0.75" header="0.3" footer="0.3"/>
  <pageSetup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00FD-A1F6-4D6F-98BA-C56FEEB86613}">
  <dimension ref="A1:F34"/>
  <sheetViews>
    <sheetView zoomScaleNormal="100" workbookViewId="0">
      <selection activeCell="G1" sqref="G1"/>
    </sheetView>
  </sheetViews>
  <sheetFormatPr defaultRowHeight="15" x14ac:dyDescent="0.25"/>
  <cols>
    <col min="1" max="1" width="15.7109375" bestFit="1" customWidth="1"/>
    <col min="2" max="2" width="15.28515625" bestFit="1" customWidth="1"/>
    <col min="4" max="4" width="15.42578125" bestFit="1" customWidth="1"/>
    <col min="6" max="6" width="11.28515625" bestFit="1" customWidth="1"/>
  </cols>
  <sheetData>
    <row r="1" spans="1:6" ht="18.75" x14ac:dyDescent="0.3">
      <c r="A1" s="48" t="s">
        <v>73</v>
      </c>
      <c r="B1" s="48"/>
      <c r="C1" s="48"/>
      <c r="D1" s="48"/>
      <c r="E1" s="48"/>
      <c r="F1" s="48"/>
    </row>
    <row r="2" spans="1:6" x14ac:dyDescent="0.25">
      <c r="A2" s="28" t="s">
        <v>67</v>
      </c>
      <c r="B2" s="28" t="s">
        <v>68</v>
      </c>
      <c r="C2" s="28" t="s">
        <v>69</v>
      </c>
      <c r="D2" s="28" t="s">
        <v>70</v>
      </c>
      <c r="E2" s="28" t="s">
        <v>71</v>
      </c>
      <c r="F2" s="28" t="s">
        <v>72</v>
      </c>
    </row>
    <row r="3" spans="1:6" x14ac:dyDescent="0.25">
      <c r="A3">
        <v>1122</v>
      </c>
      <c r="B3" t="s">
        <v>74</v>
      </c>
      <c r="C3" t="s">
        <v>82</v>
      </c>
      <c r="D3" s="26">
        <v>105</v>
      </c>
      <c r="E3">
        <v>125</v>
      </c>
      <c r="F3" s="26">
        <v>13125</v>
      </c>
    </row>
    <row r="4" spans="1:6" x14ac:dyDescent="0.25">
      <c r="A4">
        <v>1132</v>
      </c>
      <c r="B4" t="s">
        <v>74</v>
      </c>
      <c r="C4" t="s">
        <v>83</v>
      </c>
      <c r="D4" s="26">
        <v>10.66</v>
      </c>
      <c r="E4">
        <v>68</v>
      </c>
      <c r="F4" s="26">
        <v>724.88</v>
      </c>
    </row>
    <row r="5" spans="1:6" x14ac:dyDescent="0.25">
      <c r="A5">
        <v>1184</v>
      </c>
      <c r="B5" t="s">
        <v>75</v>
      </c>
      <c r="C5" t="s">
        <v>84</v>
      </c>
      <c r="D5" s="26">
        <v>18.21</v>
      </c>
      <c r="E5">
        <v>187</v>
      </c>
      <c r="F5" s="26">
        <v>3405.27</v>
      </c>
    </row>
    <row r="6" spans="1:6" x14ac:dyDescent="0.25">
      <c r="A6">
        <v>1197</v>
      </c>
      <c r="B6" t="s">
        <v>76</v>
      </c>
      <c r="C6" t="s">
        <v>85</v>
      </c>
      <c r="D6" s="26">
        <v>32.22</v>
      </c>
      <c r="E6">
        <v>210</v>
      </c>
      <c r="F6" s="26">
        <v>6766.2</v>
      </c>
    </row>
    <row r="7" spans="1:6" x14ac:dyDescent="0.25">
      <c r="A7">
        <v>1225</v>
      </c>
      <c r="B7" t="s">
        <v>77</v>
      </c>
      <c r="C7" t="s">
        <v>82</v>
      </c>
      <c r="D7" s="26">
        <v>33.99</v>
      </c>
      <c r="E7">
        <v>87</v>
      </c>
      <c r="F7" s="26">
        <v>2957.13</v>
      </c>
    </row>
    <row r="8" spans="1:6" x14ac:dyDescent="0.25">
      <c r="A8">
        <v>1267</v>
      </c>
      <c r="B8" t="s">
        <v>77</v>
      </c>
      <c r="C8" t="s">
        <v>83</v>
      </c>
      <c r="D8" s="26">
        <v>34.19</v>
      </c>
      <c r="E8">
        <v>240</v>
      </c>
      <c r="F8" s="26">
        <v>8205.6</v>
      </c>
    </row>
    <row r="9" spans="1:6" x14ac:dyDescent="0.25">
      <c r="A9">
        <v>1298</v>
      </c>
      <c r="B9" t="s">
        <v>75</v>
      </c>
      <c r="C9" t="s">
        <v>82</v>
      </c>
      <c r="D9" s="26">
        <v>21.97</v>
      </c>
      <c r="E9">
        <v>375</v>
      </c>
      <c r="F9" s="26">
        <v>8238.75</v>
      </c>
    </row>
    <row r="10" spans="1:6" x14ac:dyDescent="0.25">
      <c r="A10">
        <v>1345</v>
      </c>
      <c r="B10" t="s">
        <v>74</v>
      </c>
      <c r="C10" t="s">
        <v>85</v>
      </c>
      <c r="D10" s="26">
        <v>21.88</v>
      </c>
      <c r="E10">
        <v>105</v>
      </c>
      <c r="F10" s="26">
        <v>2297.4</v>
      </c>
    </row>
    <row r="11" spans="1:6" x14ac:dyDescent="0.25">
      <c r="A11">
        <v>1367</v>
      </c>
      <c r="B11" t="s">
        <v>78</v>
      </c>
      <c r="C11" t="s">
        <v>85</v>
      </c>
      <c r="D11" s="26">
        <v>17.18</v>
      </c>
      <c r="E11">
        <v>168</v>
      </c>
      <c r="F11" s="26">
        <v>2886.24</v>
      </c>
    </row>
    <row r="12" spans="1:6" x14ac:dyDescent="0.25">
      <c r="A12">
        <v>1398</v>
      </c>
      <c r="B12" t="s">
        <v>75</v>
      </c>
      <c r="C12" t="s">
        <v>84</v>
      </c>
      <c r="D12" s="26">
        <v>30.39</v>
      </c>
      <c r="E12">
        <v>97</v>
      </c>
      <c r="F12" s="26">
        <v>2947.83</v>
      </c>
    </row>
    <row r="13" spans="1:6" x14ac:dyDescent="0.25">
      <c r="A13">
        <v>1422</v>
      </c>
      <c r="B13" t="s">
        <v>76</v>
      </c>
      <c r="C13" t="s">
        <v>85</v>
      </c>
      <c r="D13" s="26">
        <v>25.19</v>
      </c>
      <c r="E13">
        <v>157</v>
      </c>
      <c r="F13" s="26">
        <v>3954.83</v>
      </c>
    </row>
    <row r="14" spans="1:6" x14ac:dyDescent="0.25">
      <c r="A14">
        <v>1436</v>
      </c>
      <c r="B14" t="s">
        <v>79</v>
      </c>
      <c r="C14" t="s">
        <v>83</v>
      </c>
      <c r="D14" s="26">
        <v>5.12</v>
      </c>
      <c r="E14">
        <v>81</v>
      </c>
      <c r="F14" s="26">
        <v>414.72</v>
      </c>
    </row>
    <row r="15" spans="1:6" x14ac:dyDescent="0.25">
      <c r="A15">
        <v>1445</v>
      </c>
      <c r="B15" t="s">
        <v>76</v>
      </c>
      <c r="C15" t="s">
        <v>86</v>
      </c>
      <c r="D15" s="26">
        <v>45.2</v>
      </c>
      <c r="E15">
        <v>150</v>
      </c>
      <c r="F15" s="26">
        <v>6780</v>
      </c>
    </row>
    <row r="16" spans="1:6" x14ac:dyDescent="0.25">
      <c r="A16">
        <v>1456</v>
      </c>
      <c r="B16" t="s">
        <v>80</v>
      </c>
      <c r="C16" t="s">
        <v>82</v>
      </c>
      <c r="D16" s="26">
        <v>82.22</v>
      </c>
      <c r="E16">
        <v>377</v>
      </c>
      <c r="F16" s="26">
        <v>31038.41</v>
      </c>
    </row>
    <row r="17" spans="1:6" x14ac:dyDescent="0.25">
      <c r="A17">
        <v>1498</v>
      </c>
      <c r="B17" t="s">
        <v>78</v>
      </c>
      <c r="C17" t="s">
        <v>86</v>
      </c>
      <c r="D17" s="26">
        <v>19.22</v>
      </c>
      <c r="E17">
        <v>51</v>
      </c>
      <c r="F17" s="26">
        <v>980.22</v>
      </c>
    </row>
    <row r="18" spans="1:6" x14ac:dyDescent="0.25">
      <c r="A18">
        <v>1521</v>
      </c>
      <c r="B18" t="s">
        <v>79</v>
      </c>
      <c r="C18" t="s">
        <v>85</v>
      </c>
      <c r="D18" s="26">
        <v>7.84</v>
      </c>
      <c r="E18">
        <v>87</v>
      </c>
      <c r="F18" s="26">
        <v>682.08</v>
      </c>
    </row>
    <row r="19" spans="1:6" x14ac:dyDescent="0.25">
      <c r="A19">
        <v>1531</v>
      </c>
      <c r="B19" t="s">
        <v>81</v>
      </c>
      <c r="C19" t="s">
        <v>85</v>
      </c>
      <c r="D19" s="26">
        <v>40.340000000000003</v>
      </c>
      <c r="E19">
        <v>197</v>
      </c>
      <c r="F19" s="26">
        <v>7946.98</v>
      </c>
    </row>
    <row r="20" spans="1:6" x14ac:dyDescent="0.25">
      <c r="A20">
        <v>1544</v>
      </c>
      <c r="B20" t="s">
        <v>74</v>
      </c>
      <c r="C20" t="s">
        <v>84</v>
      </c>
      <c r="D20" s="26">
        <v>23.01</v>
      </c>
      <c r="E20">
        <v>472</v>
      </c>
      <c r="F20" s="26">
        <v>10860.72</v>
      </c>
    </row>
    <row r="21" spans="1:6" x14ac:dyDescent="0.25">
      <c r="A21">
        <v>1556</v>
      </c>
      <c r="B21" t="s">
        <v>77</v>
      </c>
      <c r="C21" t="s">
        <v>84</v>
      </c>
      <c r="D21" s="26">
        <v>45.06</v>
      </c>
      <c r="E21">
        <v>12</v>
      </c>
      <c r="F21" s="26">
        <v>540.72</v>
      </c>
    </row>
    <row r="22" spans="1:6" x14ac:dyDescent="0.25">
      <c r="A22">
        <v>1569</v>
      </c>
      <c r="B22" t="s">
        <v>75</v>
      </c>
      <c r="C22" t="s">
        <v>86</v>
      </c>
      <c r="D22" s="26">
        <v>17.36</v>
      </c>
      <c r="E22">
        <v>178</v>
      </c>
      <c r="F22" s="26">
        <v>3090.08</v>
      </c>
    </row>
    <row r="23" spans="1:6" x14ac:dyDescent="0.25">
      <c r="A23">
        <v>1578</v>
      </c>
      <c r="B23" t="s">
        <v>76</v>
      </c>
      <c r="C23" t="s">
        <v>83</v>
      </c>
      <c r="D23" s="26">
        <v>63.22</v>
      </c>
      <c r="E23">
        <v>35</v>
      </c>
      <c r="F23" s="26">
        <v>2212.6999999999998</v>
      </c>
    </row>
    <row r="24" spans="1:6" x14ac:dyDescent="0.25">
      <c r="A24">
        <v>1622</v>
      </c>
      <c r="B24" t="s">
        <v>74</v>
      </c>
      <c r="C24" t="s">
        <v>83</v>
      </c>
      <c r="D24" s="26">
        <v>25.33</v>
      </c>
      <c r="E24">
        <v>874</v>
      </c>
      <c r="F24" s="26">
        <v>22138.42</v>
      </c>
    </row>
    <row r="25" spans="1:6" x14ac:dyDescent="0.25">
      <c r="A25">
        <v>1634</v>
      </c>
      <c r="B25" t="s">
        <v>79</v>
      </c>
      <c r="C25" t="s">
        <v>82</v>
      </c>
      <c r="D25" s="26">
        <v>18.47</v>
      </c>
      <c r="E25">
        <v>501</v>
      </c>
      <c r="F25" s="26">
        <v>9253.4699999999993</v>
      </c>
    </row>
    <row r="26" spans="1:6" x14ac:dyDescent="0.25">
      <c r="A26">
        <v>1657</v>
      </c>
      <c r="B26" t="s">
        <v>76</v>
      </c>
      <c r="C26" t="s">
        <v>84</v>
      </c>
      <c r="D26" s="26">
        <v>34.549999999999997</v>
      </c>
      <c r="E26">
        <v>10</v>
      </c>
      <c r="F26" s="26">
        <v>345.5</v>
      </c>
    </row>
    <row r="27" spans="1:6" x14ac:dyDescent="0.25">
      <c r="A27">
        <v>1688</v>
      </c>
      <c r="B27" t="s">
        <v>78</v>
      </c>
      <c r="C27" t="s">
        <v>86</v>
      </c>
      <c r="D27" s="26">
        <v>18.66</v>
      </c>
      <c r="E27">
        <v>73</v>
      </c>
      <c r="F27" s="26">
        <v>1362.18</v>
      </c>
    </row>
    <row r="28" spans="1:6" x14ac:dyDescent="0.25">
      <c r="A28">
        <v>1723</v>
      </c>
      <c r="B28" t="s">
        <v>74</v>
      </c>
      <c r="C28" t="s">
        <v>86</v>
      </c>
      <c r="D28" s="26">
        <v>8.64</v>
      </c>
      <c r="E28">
        <v>534</v>
      </c>
      <c r="F28" s="26">
        <v>4613.76</v>
      </c>
    </row>
    <row r="29" spans="1:6" x14ac:dyDescent="0.25">
      <c r="A29">
        <v>1736</v>
      </c>
      <c r="B29" t="s">
        <v>75</v>
      </c>
      <c r="C29" t="s">
        <v>84</v>
      </c>
      <c r="D29" s="26">
        <v>25.66</v>
      </c>
      <c r="E29">
        <v>15</v>
      </c>
      <c r="F29" s="26">
        <v>384.9</v>
      </c>
    </row>
    <row r="30" spans="1:6" x14ac:dyDescent="0.25">
      <c r="A30">
        <v>1798</v>
      </c>
      <c r="B30" t="s">
        <v>75</v>
      </c>
      <c r="C30" t="s">
        <v>83</v>
      </c>
      <c r="D30" s="26">
        <v>32.78</v>
      </c>
      <c r="E30">
        <v>640</v>
      </c>
      <c r="F30" s="26">
        <v>50979.199999999997</v>
      </c>
    </row>
    <row r="31" spans="1:6" x14ac:dyDescent="0.25">
      <c r="A31">
        <v>1822</v>
      </c>
      <c r="B31" t="s">
        <v>79</v>
      </c>
      <c r="C31" t="s">
        <v>83</v>
      </c>
      <c r="D31" s="26">
        <v>17.440000000000001</v>
      </c>
      <c r="E31">
        <v>86</v>
      </c>
      <c r="F31" s="26">
        <v>1499.84</v>
      </c>
    </row>
    <row r="33" spans="1:3" x14ac:dyDescent="0.25">
      <c r="A33" s="49" t="s">
        <v>67</v>
      </c>
      <c r="B33" s="49" t="s">
        <v>70</v>
      </c>
      <c r="C33" s="49" t="s">
        <v>71</v>
      </c>
    </row>
    <row r="34" spans="1:3" x14ac:dyDescent="0.25">
      <c r="A34" s="49">
        <v>1544</v>
      </c>
      <c r="B34" s="50">
        <f>_xlfn.XLOOKUP(A34, A2:A31, D2:D31)</f>
        <v>23.01</v>
      </c>
      <c r="C34" s="49">
        <f>VLOOKUP(A34, A2:F31, 5)</f>
        <v>472</v>
      </c>
    </row>
  </sheetData>
  <mergeCells count="1">
    <mergeCell ref="A1:F1"/>
  </mergeCells>
  <conditionalFormatting sqref="E2:E31">
    <cfRule type="iconSet" priority="3">
      <iconSet>
        <cfvo type="percent" val="0"/>
        <cfvo type="num" val="100"/>
        <cfvo type="num" val="300"/>
      </iconSet>
    </cfRule>
  </conditionalFormatting>
  <conditionalFormatting sqref="F2:F31">
    <cfRule type="top10" dxfId="9" priority="2" percent="1" rank="30"/>
    <cfRule type="top10" dxfId="10" priority="1" percent="1" bottom="1" rank="20"/>
  </conditionalFormatting>
  <pageMargins left="0.7" right="0.7" top="0.75" bottom="0.75" header="0.3" footer="0.3"/>
  <pageSetup orientation="portrait" r:id="rId1"/>
  <headerFooter>
    <oddHeader xml:space="preserve">&amp;C&amp;"-,Bold"Name&amp;"-,Regular"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7655-B88C-4B94-B802-DE295E3EEBFE}">
  <dimension ref="A1:G21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9.85546875" customWidth="1"/>
    <col min="3" max="3" width="11.140625" bestFit="1" customWidth="1"/>
    <col min="4" max="4" width="14" bestFit="1" customWidth="1"/>
    <col min="5" max="5" width="20.42578125" bestFit="1" customWidth="1"/>
    <col min="6" max="6" width="9.28515625" bestFit="1" customWidth="1"/>
    <col min="7" max="7" width="15.7109375" customWidth="1"/>
  </cols>
  <sheetData>
    <row r="1" spans="1:7" ht="22.5" x14ac:dyDescent="0.3">
      <c r="A1" s="51" t="s">
        <v>87</v>
      </c>
      <c r="B1" s="51"/>
      <c r="C1" s="51"/>
      <c r="D1" s="51"/>
      <c r="E1" s="51"/>
      <c r="F1" s="51"/>
      <c r="G1" s="51"/>
    </row>
    <row r="3" spans="1:7" ht="20.25" x14ac:dyDescent="0.3">
      <c r="A3" s="55" t="s">
        <v>88</v>
      </c>
      <c r="B3" s="55" t="s">
        <v>89</v>
      </c>
      <c r="C3" s="55" t="s">
        <v>90</v>
      </c>
      <c r="D3" s="55" t="s">
        <v>91</v>
      </c>
      <c r="E3" s="55" t="s">
        <v>92</v>
      </c>
      <c r="F3" s="55" t="s">
        <v>93</v>
      </c>
      <c r="G3" s="55" t="s">
        <v>94</v>
      </c>
    </row>
    <row r="4" spans="1:7" ht="18.75" x14ac:dyDescent="0.3">
      <c r="A4" s="52" t="s">
        <v>95</v>
      </c>
      <c r="B4" s="52" t="s">
        <v>104</v>
      </c>
      <c r="C4" s="53">
        <v>0.3125</v>
      </c>
      <c r="D4" s="52" t="s">
        <v>108</v>
      </c>
      <c r="E4" s="52" t="s">
        <v>113</v>
      </c>
      <c r="F4" s="52">
        <v>15</v>
      </c>
      <c r="G4" s="52" t="s">
        <v>115</v>
      </c>
    </row>
    <row r="5" spans="1:7" ht="18.75" x14ac:dyDescent="0.3">
      <c r="A5" s="52" t="s">
        <v>96</v>
      </c>
      <c r="B5" s="52" t="s">
        <v>105</v>
      </c>
      <c r="C5" s="53">
        <v>0.33333333333333331</v>
      </c>
      <c r="D5" s="52" t="s">
        <v>109</v>
      </c>
      <c r="E5" s="52" t="s">
        <v>114</v>
      </c>
      <c r="F5" s="52">
        <v>20</v>
      </c>
      <c r="G5" s="52" t="s">
        <v>116</v>
      </c>
    </row>
    <row r="6" spans="1:7" ht="18.75" x14ac:dyDescent="0.3">
      <c r="A6" s="52" t="s">
        <v>97</v>
      </c>
      <c r="B6" s="52" t="s">
        <v>106</v>
      </c>
      <c r="C6" s="53">
        <v>0.375</v>
      </c>
      <c r="D6" s="52" t="s">
        <v>110</v>
      </c>
      <c r="E6" s="52" t="s">
        <v>113</v>
      </c>
      <c r="F6" s="52">
        <v>15</v>
      </c>
      <c r="G6" s="52" t="s">
        <v>115</v>
      </c>
    </row>
    <row r="7" spans="1:7" ht="18.75" x14ac:dyDescent="0.3">
      <c r="A7" s="52" t="s">
        <v>98</v>
      </c>
      <c r="B7" s="52" t="s">
        <v>107</v>
      </c>
      <c r="C7" s="53">
        <v>0.41666666666666669</v>
      </c>
      <c r="D7" s="52" t="s">
        <v>108</v>
      </c>
      <c r="E7" s="52" t="s">
        <v>113</v>
      </c>
      <c r="F7" s="52">
        <v>15</v>
      </c>
      <c r="G7" s="52" t="s">
        <v>117</v>
      </c>
    </row>
    <row r="8" spans="1:7" ht="18.75" x14ac:dyDescent="0.3">
      <c r="A8" s="52" t="s">
        <v>99</v>
      </c>
      <c r="B8" s="52" t="s">
        <v>104</v>
      </c>
      <c r="C8" s="53">
        <v>0.45833333333333331</v>
      </c>
      <c r="D8" s="52" t="s">
        <v>111</v>
      </c>
      <c r="E8" s="52" t="s">
        <v>113</v>
      </c>
      <c r="F8" s="52">
        <v>15</v>
      </c>
      <c r="G8" s="52" t="s">
        <v>118</v>
      </c>
    </row>
    <row r="9" spans="1:7" ht="18.75" x14ac:dyDescent="0.3">
      <c r="A9" s="52" t="s">
        <v>100</v>
      </c>
      <c r="B9" s="52" t="s">
        <v>105</v>
      </c>
      <c r="C9" s="53">
        <v>0.5</v>
      </c>
      <c r="D9" s="52" t="s">
        <v>112</v>
      </c>
      <c r="E9" s="52" t="s">
        <v>114</v>
      </c>
      <c r="F9" s="52">
        <v>20</v>
      </c>
      <c r="G9" s="52" t="s">
        <v>119</v>
      </c>
    </row>
    <row r="10" spans="1:7" ht="18.75" x14ac:dyDescent="0.3">
      <c r="A10" s="52" t="s">
        <v>101</v>
      </c>
      <c r="B10" s="52" t="s">
        <v>106</v>
      </c>
      <c r="C10" s="53">
        <v>0.5</v>
      </c>
      <c r="D10" s="52" t="s">
        <v>109</v>
      </c>
      <c r="E10" s="52" t="s">
        <v>113</v>
      </c>
      <c r="F10" s="52">
        <v>15</v>
      </c>
      <c r="G10" s="52" t="s">
        <v>86</v>
      </c>
    </row>
    <row r="11" spans="1:7" ht="18.75" x14ac:dyDescent="0.3">
      <c r="A11" s="52" t="s">
        <v>102</v>
      </c>
      <c r="B11" s="52" t="s">
        <v>105</v>
      </c>
      <c r="C11" s="53">
        <v>0.58333333333333337</v>
      </c>
      <c r="D11" s="52" t="s">
        <v>108</v>
      </c>
      <c r="E11" s="52" t="s">
        <v>114</v>
      </c>
      <c r="F11" s="52">
        <v>20</v>
      </c>
      <c r="G11" s="52" t="s">
        <v>120</v>
      </c>
    </row>
    <row r="12" spans="1:7" ht="18.75" x14ac:dyDescent="0.3">
      <c r="A12" s="52" t="s">
        <v>103</v>
      </c>
      <c r="B12" s="52" t="s">
        <v>104</v>
      </c>
      <c r="C12" s="53">
        <v>0.66666666666666663</v>
      </c>
      <c r="D12" s="52" t="s">
        <v>109</v>
      </c>
      <c r="E12" s="52" t="s">
        <v>113</v>
      </c>
      <c r="F12" s="52">
        <v>15</v>
      </c>
      <c r="G12" s="52" t="s">
        <v>115</v>
      </c>
    </row>
    <row r="13" spans="1:7" ht="18.75" x14ac:dyDescent="0.3">
      <c r="A13" s="54"/>
      <c r="B13" s="54"/>
      <c r="C13" s="54"/>
      <c r="D13" s="54"/>
      <c r="E13" s="54"/>
      <c r="F13" s="54"/>
      <c r="G13" s="54"/>
    </row>
    <row r="15" spans="1:7" ht="20.25" x14ac:dyDescent="0.3">
      <c r="A15" s="55" t="s">
        <v>89</v>
      </c>
    </row>
    <row r="16" spans="1:7" ht="18.75" x14ac:dyDescent="0.3">
      <c r="A16" s="52" t="s">
        <v>104</v>
      </c>
    </row>
    <row r="18" spans="1:7" ht="20.25" x14ac:dyDescent="0.3">
      <c r="A18" s="55" t="s">
        <v>88</v>
      </c>
      <c r="B18" s="55" t="s">
        <v>89</v>
      </c>
      <c r="C18" s="55" t="s">
        <v>90</v>
      </c>
      <c r="D18" s="55" t="s">
        <v>91</v>
      </c>
      <c r="E18" s="55" t="s">
        <v>92</v>
      </c>
      <c r="F18" s="55" t="s">
        <v>93</v>
      </c>
      <c r="G18" s="55" t="s">
        <v>94</v>
      </c>
    </row>
    <row r="19" spans="1:7" ht="18.75" x14ac:dyDescent="0.3">
      <c r="A19" s="52" t="s">
        <v>95</v>
      </c>
      <c r="B19" s="52" t="s">
        <v>104</v>
      </c>
      <c r="C19" s="53">
        <v>0.3125</v>
      </c>
      <c r="D19" s="52" t="s">
        <v>108</v>
      </c>
      <c r="E19" s="52" t="s">
        <v>113</v>
      </c>
      <c r="F19" s="52">
        <v>15</v>
      </c>
      <c r="G19" s="52" t="s">
        <v>115</v>
      </c>
    </row>
    <row r="20" spans="1:7" ht="18.75" x14ac:dyDescent="0.3">
      <c r="A20" s="52" t="s">
        <v>99</v>
      </c>
      <c r="B20" s="52" t="s">
        <v>104</v>
      </c>
      <c r="C20" s="53">
        <v>0.45833333333333331</v>
      </c>
      <c r="D20" s="52" t="s">
        <v>111</v>
      </c>
      <c r="E20" s="52" t="s">
        <v>113</v>
      </c>
      <c r="F20" s="52">
        <v>15</v>
      </c>
      <c r="G20" s="52" t="s">
        <v>118</v>
      </c>
    </row>
    <row r="21" spans="1:7" ht="18.75" x14ac:dyDescent="0.3">
      <c r="A21" s="52" t="s">
        <v>103</v>
      </c>
      <c r="B21" s="52" t="s">
        <v>104</v>
      </c>
      <c r="C21" s="53">
        <v>0.66666666666666663</v>
      </c>
      <c r="D21" s="52" t="s">
        <v>109</v>
      </c>
      <c r="E21" s="52" t="s">
        <v>113</v>
      </c>
      <c r="F21" s="52">
        <v>15</v>
      </c>
      <c r="G21" s="52" t="s">
        <v>115</v>
      </c>
    </row>
  </sheetData>
  <mergeCells count="1">
    <mergeCell ref="A1:G1"/>
  </mergeCells>
  <phoneticPr fontId="7" type="noConversion"/>
  <dataValidations count="1">
    <dataValidation type="list" allowBlank="1" showInputMessage="1" showErrorMessage="1" prompt="Please select Mat Room or Equipment Room" sqref="E3:E12 E18" xr:uid="{40C2665B-7B14-4EFB-A160-943892C620BA}">
      <formula1>"Mat Room, Equipment Room"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Sheet2!Criteria</vt:lpstr>
      <vt:lpstr>Sheet4!Criteria</vt:lpstr>
      <vt:lpstr>Sheet2!Extract</vt:lpstr>
      <vt:lpstr>Sheet4!Extract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cp:lastPrinted>2025-04-17T08:35:07Z</cp:lastPrinted>
  <dcterms:created xsi:type="dcterms:W3CDTF">2025-04-17T06:49:09Z</dcterms:created>
  <dcterms:modified xsi:type="dcterms:W3CDTF">2025-04-17T08:46:57Z</dcterms:modified>
</cp:coreProperties>
</file>