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ardi\Desktop\mod 5 6050\"/>
    </mc:Choice>
  </mc:AlternateContent>
  <xr:revisionPtr revIDLastSave="0" documentId="13_ncr:1_{F6B59F48-29C5-4CF7-BA4A-2E07C3CE30D7}" xr6:coauthVersionLast="47" xr6:coauthVersionMax="47" xr10:uidLastSave="{00000000-0000-0000-0000-000000000000}"/>
  <bookViews>
    <workbookView xWindow="22932" yWindow="-636" windowWidth="23256" windowHeight="12456" activeTab="1" xr2:uid="{29A9ADF3-8242-40F2-A3C2-3005F0B118E1}"/>
  </bookViews>
  <sheets>
    <sheet name="Sensitivity Report 1" sheetId="7" r:id="rId1"/>
    <sheet name="Sheet1" sheetId="1" r:id="rId2"/>
  </sheets>
  <definedNames>
    <definedName name="solver_adj" localSheetId="1" hidden="1">Sheet1!$E$21:$H$21</definedName>
    <definedName name="solver_cvg" localSheetId="1" hidden="1">0.0001</definedName>
    <definedName name="solver_drv" localSheetId="1" hidden="1">2</definedName>
    <definedName name="solver_eng" localSheetId="1" hidden="1">2</definedName>
    <definedName name="solver_est" localSheetId="1" hidden="1">1</definedName>
    <definedName name="solver_itr" localSheetId="1" hidden="1">2147483647</definedName>
    <definedName name="solver_lhs1" localSheetId="1" hidden="1">Sheet1!$I$14</definedName>
    <definedName name="solver_lhs2" localSheetId="1" hidden="1">Sheet1!$I$13</definedName>
    <definedName name="solver_lhs3" localSheetId="1" hidden="1">Sheet1!$I$15</definedName>
    <definedName name="solver_lhs4" localSheetId="1" hidden="1">Sheet1!$I$16</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4</definedName>
    <definedName name="solver_nwt" localSheetId="1" hidden="1">1</definedName>
    <definedName name="solver_opt" localSheetId="1" hidden="1">Sheet1!$I$21</definedName>
    <definedName name="solver_pre" localSheetId="1" hidden="1">0.000001</definedName>
    <definedName name="solver_rbv" localSheetId="1" hidden="1">2</definedName>
    <definedName name="solver_rel1" localSheetId="1" hidden="1">1</definedName>
    <definedName name="solver_rel2" localSheetId="1" hidden="1">1</definedName>
    <definedName name="solver_rel3" localSheetId="1" hidden="1">3</definedName>
    <definedName name="solver_rel4" localSheetId="1" hidden="1">3</definedName>
    <definedName name="solver_rhs1" localSheetId="1" hidden="1">Sheet1!$K$14</definedName>
    <definedName name="solver_rhs2" localSheetId="1" hidden="1">Sheet1!$K$13</definedName>
    <definedName name="solver_rhs3" localSheetId="1" hidden="1">Sheet1!$K$15</definedName>
    <definedName name="solver_rhs4" localSheetId="1" hidden="1">Sheet1!$K$16</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 l="1"/>
  <c r="G19" i="1"/>
  <c r="F19" i="1"/>
  <c r="E19" i="1"/>
  <c r="I21" i="1" s="1"/>
  <c r="Q13" i="1" s="1"/>
  <c r="I16" i="1"/>
  <c r="I15" i="1"/>
  <c r="I14" i="1"/>
  <c r="L14" i="1" s="1"/>
  <c r="I13" i="1"/>
  <c r="L13" i="1" s="1"/>
  <c r="Q17" i="1"/>
  <c r="Q16" i="1"/>
  <c r="Q15" i="1"/>
  <c r="Q14" i="1"/>
</calcChain>
</file>

<file path=xl/sharedStrings.xml><?xml version="1.0" encoding="utf-8"?>
<sst xmlns="http://schemas.openxmlformats.org/spreadsheetml/2006/main" count="101" uniqueCount="81">
  <si>
    <t>Part 1</t>
  </si>
  <si>
    <t>Part 2</t>
  </si>
  <si>
    <t>Pressure Washers A</t>
  </si>
  <si>
    <t>Go-Karts  B</t>
  </si>
  <si>
    <t>Generators  C</t>
  </si>
  <si>
    <t>Water Pumps D</t>
  </si>
  <si>
    <t>Part 3 ( Solver )</t>
  </si>
  <si>
    <t>Part 4</t>
  </si>
  <si>
    <t>Mathematical Formulation of the Problem</t>
  </si>
  <si>
    <t>Optimal Value:</t>
  </si>
  <si>
    <t xml:space="preserve">LP Optimal Solution: </t>
  </si>
  <si>
    <t xml:space="preserve">Profits: </t>
  </si>
  <si>
    <t xml:space="preserve">Optimal Monthly Profit: </t>
  </si>
  <si>
    <t>Pressure Washers  A</t>
  </si>
  <si>
    <t>Total</t>
  </si>
  <si>
    <t>Sign</t>
  </si>
  <si>
    <t>Given</t>
  </si>
  <si>
    <t>Buffer</t>
  </si>
  <si>
    <t>Water Pumps  D</t>
  </si>
  <si>
    <t>≤</t>
  </si>
  <si>
    <t>Unused Budget</t>
  </si>
  <si>
    <t xml:space="preserve">Need: C ≥ 1.8 D </t>
  </si>
  <si>
    <t xml:space="preserve"> Space</t>
  </si>
  <si>
    <t>Unused Space</t>
  </si>
  <si>
    <t>Inventory %</t>
  </si>
  <si>
    <t xml:space="preserve">≥ </t>
  </si>
  <si>
    <t>Need</t>
  </si>
  <si>
    <t>Part 5</t>
  </si>
  <si>
    <t>Part 6</t>
  </si>
  <si>
    <t>Part 7</t>
  </si>
  <si>
    <t>Microsoft Excel 16.0 Sensitivity Report</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</si>
  <si>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</si>
  <si>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</si>
  <si>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</si>
  <si>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</si>
  <si>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</si>
  <si>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</si>
  <si>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</si>
  <si>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</si>
  <si>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</si>
  <si>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</si>
  <si>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</si>
  <si>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</si>
  <si>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</si>
  <si>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</si>
  <si>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</si>
  <si>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</si>
  <si>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</si>
  <si>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Optimal Value: Pressure Washers A</t>
  </si>
  <si>
    <t>Optimal Value: Go-Karts  B</t>
  </si>
  <si>
    <t>Optimal Value: Generators  C</t>
  </si>
  <si>
    <t>Optimal Value: Water Pumps D</t>
  </si>
  <si>
    <t>Inventory % Total</t>
  </si>
  <si>
    <t>Need Total</t>
  </si>
  <si>
    <t xml:space="preserve"> Space Total</t>
  </si>
  <si>
    <t>Item</t>
  </si>
  <si>
    <t>Pressure washer</t>
  </si>
  <si>
    <t>Go-kart</t>
  </si>
  <si>
    <t>Generator</t>
  </si>
  <si>
    <t>Water pump (5)</t>
  </si>
  <si>
    <t>Selling Price</t>
  </si>
  <si>
    <t>Budget</t>
  </si>
  <si>
    <t>Given:</t>
  </si>
  <si>
    <t>Worksheet: [Completed_Generate Sensititvity Report Again.xlsx]Sheet1</t>
  </si>
  <si>
    <t>$E$21</t>
  </si>
  <si>
    <t>$F$21</t>
  </si>
  <si>
    <t>$G$21</t>
  </si>
  <si>
    <t>$H$21</t>
  </si>
  <si>
    <t>$I$14</t>
  </si>
  <si>
    <t>$I$13</t>
  </si>
  <si>
    <t>Budget Total</t>
  </si>
  <si>
    <t>$I$15</t>
  </si>
  <si>
    <t>$I$16</t>
  </si>
  <si>
    <t>X = 135A+310B+225C+139D</t>
  </si>
  <si>
    <t>Budget: 365A + 390B + 425C + 111D ≤ 150000</t>
  </si>
  <si>
    <t>Space: 25A +40B +25C + 5D ≤12750 sq. ft</t>
  </si>
  <si>
    <t>The units of pressure washers, go-karts, generators, and water pumps are 0, 249.6, 108.16, and 60.09, respectively, according to the sensitivity report, and they also provide an ideal monthly profit of 110078.95.</t>
  </si>
  <si>
    <t>Report Created: 12/14/2022 7:01:29 PM</t>
  </si>
  <si>
    <t>According to the sensitivity report, the ideal value for pressure washers should be zero. Additionally, the permissible increase needed to move the value from zero to non-zero is $111.9. The final price for each pressure washer should be $611.9 and the profit should be $246.9</t>
  </si>
  <si>
    <t>The sensitivity analysis shows that the calculated shadow price for the storage space is $3.47. Additionally, 2634.6 ft2 of additional warehouse space is permitted. This indicates that for every extra square foot over 12,750 and up to 2634.6 (the range up to which the shadow pricing is applicable), the optimal profit will rise by $3.47. As a result, the organization should increase its available area by 2634.6 ft2. The whole profit will thus rise by (2634.6)(3.47)= $9142.06. The total of the authorized growth and 12,750 would make for the perfect warehouse. Consequently, it should be 21892.06 ft2 in size. In conclusion, this adjustment will result in a $9142.06 monthly profit gain.</t>
  </si>
  <si>
    <t>Inventory %: 0.61 A + 0.61 B ≥  -0.39 C - 0.39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</si>
</sst>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1"/>
      <name val="Calibri"/>
      <family val="2"/>
    </font>
    <font>
      <b/>
      <i/>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indexed="18"/>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3">
    <xf numFmtId="0" fontId="0" fillId="0" borderId="0" xfId="0"/>
    <xf numFmtId="0" fontId="3" fillId="0" borderId="1" xfId="0" applyFont="1" applyBorder="1" applyAlignment="1">
      <alignment horizontal="left"/>
    </xf>
    <xf numFmtId="0" fontId="3" fillId="0" borderId="0" xfId="0" applyFont="1" applyAlignment="1">
      <alignment horizontal="left"/>
    </xf>
    <xf numFmtId="0" fontId="3"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8" xfId="0" applyFont="1" applyBorder="1"/>
    <xf numFmtId="0" fontId="2" fillId="0" borderId="0" xfId="0" applyFont="1"/>
    <xf numFmtId="0" fontId="2" fillId="0" borderId="2" xfId="0" applyFont="1" applyBorder="1"/>
    <xf numFmtId="0" fontId="2" fillId="0" borderId="10" xfId="0" applyFont="1" applyBorder="1" applyAlignment="1">
      <alignment horizontal="left"/>
    </xf>
    <xf numFmtId="0" fontId="0" fillId="0" borderId="9" xfId="0" applyBorder="1" applyAlignment="1">
      <alignment horizontal="left"/>
    </xf>
    <xf numFmtId="0" fontId="0" fillId="0" borderId="8" xfId="0" applyBorder="1"/>
    <xf numFmtId="0" fontId="2" fillId="0" borderId="2" xfId="0" applyFont="1" applyBorder="1" applyAlignment="1">
      <alignment horizontal="right"/>
    </xf>
    <xf numFmtId="2" fontId="0" fillId="0" borderId="11" xfId="0" applyNumberFormat="1" applyBorder="1" applyAlignment="1">
      <alignment horizontal="center"/>
    </xf>
    <xf numFmtId="0" fontId="0" fillId="0" borderId="10" xfId="0" applyBorder="1" applyAlignment="1">
      <alignment horizontal="left"/>
    </xf>
    <xf numFmtId="44" fontId="0" fillId="0" borderId="9" xfId="0" applyNumberFormat="1" applyBorder="1" applyAlignment="1">
      <alignment horizontal="left"/>
    </xf>
    <xf numFmtId="2" fontId="0" fillId="0" borderId="4" xfId="0" applyNumberFormat="1" applyBorder="1" applyAlignment="1">
      <alignment horizontal="center"/>
    </xf>
    <xf numFmtId="2" fontId="0" fillId="0" borderId="5" xfId="0" applyNumberFormat="1" applyBorder="1" applyAlignment="1">
      <alignment horizontal="center"/>
    </xf>
    <xf numFmtId="164" fontId="0" fillId="0" borderId="9" xfId="0" applyNumberFormat="1" applyBorder="1" applyAlignment="1">
      <alignment horizontal="left"/>
    </xf>
    <xf numFmtId="0" fontId="2" fillId="0" borderId="0" xfId="0" applyFont="1" applyAlignment="1">
      <alignment horizontal="right"/>
    </xf>
    <xf numFmtId="0" fontId="0" fillId="0" borderId="13" xfId="0" applyBorder="1" applyAlignment="1">
      <alignment horizontal="left"/>
    </xf>
    <xf numFmtId="164" fontId="0" fillId="0" borderId="12" xfId="0" applyNumberFormat="1" applyBorder="1" applyAlignment="1">
      <alignment horizontal="left"/>
    </xf>
    <xf numFmtId="0" fontId="0" fillId="0" borderId="14" xfId="0" applyBorder="1"/>
    <xf numFmtId="0" fontId="5" fillId="0" borderId="0" xfId="0" applyFont="1"/>
    <xf numFmtId="2" fontId="2" fillId="0" borderId="11" xfId="0" applyNumberFormat="1" applyFont="1" applyBorder="1" applyAlignment="1">
      <alignment horizontal="center"/>
    </xf>
    <xf numFmtId="2" fontId="4" fillId="0" borderId="11" xfId="0" applyNumberFormat="1" applyFont="1" applyBorder="1" applyAlignment="1">
      <alignment horizontal="center"/>
    </xf>
    <xf numFmtId="0" fontId="6" fillId="0" borderId="0" xfId="0" applyFont="1" applyAlignment="1">
      <alignment wrapText="1"/>
    </xf>
    <xf numFmtId="0" fontId="6" fillId="0" borderId="0" xfId="0" applyFont="1" applyAlignment="1">
      <alignment horizontal="left" wrapText="1"/>
    </xf>
    <xf numFmtId="0" fontId="7" fillId="0" borderId="0" xfId="0" applyFont="1" applyAlignment="1">
      <alignment wrapText="1"/>
    </xf>
    <xf numFmtId="0" fontId="3" fillId="0" borderId="1" xfId="0" applyFont="1" applyBorder="1" applyAlignment="1">
      <alignment wrapText="1"/>
    </xf>
    <xf numFmtId="0" fontId="7" fillId="0" borderId="14" xfId="0" applyFont="1" applyBorder="1" applyAlignment="1">
      <alignment wrapText="1"/>
    </xf>
    <xf numFmtId="0" fontId="3" fillId="0" borderId="1" xfId="0" applyFont="1" applyBorder="1" applyAlignment="1">
      <alignment horizontal="left" wrapText="1"/>
    </xf>
    <xf numFmtId="0" fontId="7" fillId="0" borderId="14" xfId="0" applyFont="1" applyBorder="1" applyAlignment="1">
      <alignment horizontal="left" wrapText="1"/>
    </xf>
    <xf numFmtId="0" fontId="8" fillId="0" borderId="0" xfId="0" applyFont="1" applyAlignment="1">
      <alignment wrapText="1"/>
    </xf>
    <xf numFmtId="2" fontId="0" fillId="0" borderId="3" xfId="0" applyNumberFormat="1" applyBorder="1" applyAlignment="1">
      <alignment horizontal="center"/>
    </xf>
    <xf numFmtId="2" fontId="0" fillId="0" borderId="0" xfId="0" applyNumberFormat="1" applyAlignment="1">
      <alignment horizontal="center"/>
    </xf>
    <xf numFmtId="0" fontId="2" fillId="2" borderId="19" xfId="0" applyFont="1" applyFill="1" applyBorder="1"/>
    <xf numFmtId="0" fontId="0" fillId="2" borderId="19" xfId="0" applyFill="1" applyBorder="1"/>
    <xf numFmtId="0" fontId="8" fillId="0" borderId="3" xfId="0" applyFont="1" applyBorder="1" applyAlignment="1">
      <alignment horizontal="right"/>
    </xf>
    <xf numFmtId="2" fontId="2" fillId="0" borderId="0" xfId="0" applyNumberFormat="1" applyFont="1" applyAlignment="1">
      <alignment horizontal="center"/>
    </xf>
    <xf numFmtId="2" fontId="4" fillId="0" borderId="0" xfId="0" applyNumberFormat="1" applyFont="1" applyAlignment="1">
      <alignment horizontal="center"/>
    </xf>
    <xf numFmtId="2" fontId="0" fillId="0" borderId="9" xfId="0" applyNumberFormat="1" applyBorder="1" applyAlignment="1">
      <alignment horizontal="center"/>
    </xf>
    <xf numFmtId="2" fontId="0" fillId="0" borderId="12" xfId="0" applyNumberFormat="1" applyBorder="1" applyAlignment="1">
      <alignment horizontal="center"/>
    </xf>
    <xf numFmtId="0" fontId="10" fillId="0" borderId="0" xfId="0" applyFont="1"/>
    <xf numFmtId="0" fontId="3" fillId="0" borderId="6" xfId="0" applyFont="1" applyBorder="1" applyAlignment="1">
      <alignment horizontal="left"/>
    </xf>
    <xf numFmtId="0" fontId="3" fillId="0" borderId="7" xfId="0" applyFont="1" applyBorder="1" applyAlignment="1">
      <alignment horizontal="left"/>
    </xf>
    <xf numFmtId="44" fontId="2" fillId="3" borderId="5" xfId="1" applyFont="1" applyFill="1" applyBorder="1"/>
    <xf numFmtId="2" fontId="2" fillId="2" borderId="4" xfId="0" applyNumberFormat="1" applyFont="1" applyFill="1" applyBorder="1" applyAlignment="1">
      <alignment horizontal="center"/>
    </xf>
    <xf numFmtId="0" fontId="0" fillId="0" borderId="17" xfId="0" applyFill="1" applyBorder="1" applyAlignment="1"/>
    <xf numFmtId="0" fontId="0" fillId="0" borderId="18" xfId="0" applyFill="1" applyBorder="1" applyAlignment="1"/>
    <xf numFmtId="0" fontId="9" fillId="0" borderId="15" xfId="0" applyFont="1" applyFill="1" applyBorder="1" applyAlignment="1">
      <alignment horizontal="center"/>
    </xf>
    <xf numFmtId="0" fontId="9" fillId="0" borderId="16"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D994B-62C6-48FF-933C-5A4F896C9FC1}">
  <dimension ref="A1:H20"/>
  <sheetViews>
    <sheetView showGridLines="0" workbookViewId="0">
      <selection activeCell="C26" sqref="C26"/>
    </sheetView>
  </sheetViews>
  <sheetFormatPr defaultRowHeight="14.4" x14ac:dyDescent="0.3"/>
  <cols>
    <col min="1" max="1" width="2.33203125" customWidth="1"/>
    <col min="2" max="2" width="6.21875" bestFit="1" customWidth="1"/>
    <col min="3" max="3" width="29.88671875" bestFit="1" customWidth="1"/>
    <col min="4" max="4" width="12" bestFit="1" customWidth="1"/>
    <col min="5" max="5" width="12.6640625" bestFit="1" customWidth="1"/>
    <col min="6" max="6" width="10.109375" bestFit="1" customWidth="1"/>
    <col min="7" max="8" width="12" bestFit="1" customWidth="1"/>
  </cols>
  <sheetData>
    <row r="1" spans="1:8" x14ac:dyDescent="0.3">
      <c r="A1" s="8" t="s">
        <v>30</v>
      </c>
    </row>
    <row r="2" spans="1:8" x14ac:dyDescent="0.3">
      <c r="A2" s="8" t="s">
        <v>63</v>
      </c>
    </row>
    <row r="3" spans="1:8" x14ac:dyDescent="0.3">
      <c r="A3" s="8" t="s">
        <v>77</v>
      </c>
    </row>
    <row r="6" spans="1:8" ht="15" thickBot="1" x14ac:dyDescent="0.35">
      <c r="A6" t="s">
        <v>31</v>
      </c>
    </row>
    <row r="7" spans="1:8" x14ac:dyDescent="0.3">
      <c r="B7" s="51"/>
      <c r="C7" s="51"/>
      <c r="D7" s="51" t="s">
        <v>34</v>
      </c>
      <c r="E7" s="51" t="s">
        <v>36</v>
      </c>
      <c r="F7" s="51" t="s">
        <v>38</v>
      </c>
      <c r="G7" s="51" t="s">
        <v>40</v>
      </c>
      <c r="H7" s="51" t="s">
        <v>40</v>
      </c>
    </row>
    <row r="8" spans="1:8" ht="15" thickBot="1" x14ac:dyDescent="0.35">
      <c r="B8" s="52" t="s">
        <v>32</v>
      </c>
      <c r="C8" s="52" t="s">
        <v>33</v>
      </c>
      <c r="D8" s="52" t="s">
        <v>35</v>
      </c>
      <c r="E8" s="52" t="s">
        <v>37</v>
      </c>
      <c r="F8" s="52" t="s">
        <v>39</v>
      </c>
      <c r="G8" s="52" t="s">
        <v>41</v>
      </c>
      <c r="H8" s="52" t="s">
        <v>42</v>
      </c>
    </row>
    <row r="9" spans="1:8" x14ac:dyDescent="0.3">
      <c r="B9" s="49" t="s">
        <v>64</v>
      </c>
      <c r="C9" s="49" t="s">
        <v>48</v>
      </c>
      <c r="D9" s="49">
        <v>0</v>
      </c>
      <c r="E9" s="49">
        <v>-111.92982456140354</v>
      </c>
      <c r="F9" s="49">
        <v>135</v>
      </c>
      <c r="G9" s="49">
        <v>111.92982456140354</v>
      </c>
      <c r="H9" s="49">
        <v>1E+30</v>
      </c>
    </row>
    <row r="10" spans="1:8" x14ac:dyDescent="0.3">
      <c r="B10" s="49" t="s">
        <v>65</v>
      </c>
      <c r="C10" s="49" t="s">
        <v>49</v>
      </c>
      <c r="D10" s="49">
        <v>249.64912280701753</v>
      </c>
      <c r="E10" s="49">
        <v>0</v>
      </c>
      <c r="F10" s="49">
        <v>310</v>
      </c>
      <c r="G10" s="49">
        <v>163.04347826086959</v>
      </c>
      <c r="H10" s="49">
        <v>67.80821917808214</v>
      </c>
    </row>
    <row r="11" spans="1:8" x14ac:dyDescent="0.3">
      <c r="B11" s="49" t="s">
        <v>66</v>
      </c>
      <c r="C11" s="49" t="s">
        <v>50</v>
      </c>
      <c r="D11" s="49">
        <v>108.15789473684214</v>
      </c>
      <c r="E11" s="49">
        <v>0</v>
      </c>
      <c r="F11" s="49">
        <v>225</v>
      </c>
      <c r="G11" s="49">
        <v>84.615384615384528</v>
      </c>
      <c r="H11" s="49">
        <v>104.16666666666666</v>
      </c>
    </row>
    <row r="12" spans="1:8" ht="15" thickBot="1" x14ac:dyDescent="0.35">
      <c r="B12" s="50" t="s">
        <v>67</v>
      </c>
      <c r="C12" s="50" t="s">
        <v>51</v>
      </c>
      <c r="D12" s="50">
        <v>60.087719298245617</v>
      </c>
      <c r="E12" s="50">
        <v>0</v>
      </c>
      <c r="F12" s="50">
        <v>139</v>
      </c>
      <c r="G12" s="50">
        <v>152.30769230769215</v>
      </c>
      <c r="H12" s="50">
        <v>113.79310344827583</v>
      </c>
    </row>
    <row r="14" spans="1:8" ht="15" thickBot="1" x14ac:dyDescent="0.35">
      <c r="A14" t="s">
        <v>43</v>
      </c>
    </row>
    <row r="15" spans="1:8" x14ac:dyDescent="0.3">
      <c r="B15" s="51"/>
      <c r="C15" s="51"/>
      <c r="D15" s="51" t="s">
        <v>34</v>
      </c>
      <c r="E15" s="51" t="s">
        <v>44</v>
      </c>
      <c r="F15" s="51" t="s">
        <v>46</v>
      </c>
      <c r="G15" s="51" t="s">
        <v>40</v>
      </c>
      <c r="H15" s="51" t="s">
        <v>40</v>
      </c>
    </row>
    <row r="16" spans="1:8" ht="15" thickBot="1" x14ac:dyDescent="0.35">
      <c r="B16" s="52" t="s">
        <v>32</v>
      </c>
      <c r="C16" s="52" t="s">
        <v>33</v>
      </c>
      <c r="D16" s="52" t="s">
        <v>35</v>
      </c>
      <c r="E16" s="52" t="s">
        <v>45</v>
      </c>
      <c r="F16" s="52" t="s">
        <v>47</v>
      </c>
      <c r="G16" s="52" t="s">
        <v>41</v>
      </c>
      <c r="H16" s="52" t="s">
        <v>42</v>
      </c>
    </row>
    <row r="17" spans="2:8" x14ac:dyDescent="0.3">
      <c r="B17" s="49" t="s">
        <v>68</v>
      </c>
      <c r="C17" s="49" t="s">
        <v>54</v>
      </c>
      <c r="D17" s="49">
        <v>12750.000000000002</v>
      </c>
      <c r="E17" s="49">
        <v>3.4736842105263133</v>
      </c>
      <c r="F17" s="49">
        <v>12750</v>
      </c>
      <c r="G17" s="49">
        <v>2634.6153846153802</v>
      </c>
      <c r="H17" s="49">
        <v>1543.426643339164</v>
      </c>
    </row>
    <row r="18" spans="2:8" x14ac:dyDescent="0.3">
      <c r="B18" s="49" t="s">
        <v>69</v>
      </c>
      <c r="C18" s="49" t="s">
        <v>70</v>
      </c>
      <c r="D18" s="49">
        <v>150000</v>
      </c>
      <c r="E18" s="49">
        <v>0.43859649122807032</v>
      </c>
      <c r="F18" s="49">
        <v>150000</v>
      </c>
      <c r="G18" s="49">
        <v>20658.76777251183</v>
      </c>
      <c r="H18" s="49">
        <v>25687.499999999993</v>
      </c>
    </row>
    <row r="19" spans="2:8" x14ac:dyDescent="0.3">
      <c r="B19" s="49" t="s">
        <v>71</v>
      </c>
      <c r="C19" s="49" t="s">
        <v>52</v>
      </c>
      <c r="D19" s="49">
        <v>86.670175438596459</v>
      </c>
      <c r="E19" s="49">
        <v>0</v>
      </c>
      <c r="F19" s="49">
        <v>0</v>
      </c>
      <c r="G19" s="49">
        <v>86.670175438596445</v>
      </c>
      <c r="H19" s="49">
        <v>1E+30</v>
      </c>
    </row>
    <row r="20" spans="2:8" ht="15" thickBot="1" x14ac:dyDescent="0.35">
      <c r="B20" s="50" t="s">
        <v>72</v>
      </c>
      <c r="C20" s="50" t="s">
        <v>53</v>
      </c>
      <c r="D20" s="50">
        <v>2.8421709430404007E-14</v>
      </c>
      <c r="E20" s="50">
        <v>-48.245614035087726</v>
      </c>
      <c r="F20" s="50">
        <v>0</v>
      </c>
      <c r="G20" s="50">
        <v>141.72413793103442</v>
      </c>
      <c r="H20" s="50">
        <v>456.66666666666731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BD1A4-76D9-4445-B79F-825543CECE1D}">
  <dimension ref="A1:Q38"/>
  <sheetViews>
    <sheetView tabSelected="1" topLeftCell="A38" zoomScaleNormal="100" workbookViewId="0">
      <selection activeCell="E38" sqref="E38"/>
    </sheetView>
  </sheetViews>
  <sheetFormatPr defaultRowHeight="14.4" x14ac:dyDescent="0.3"/>
  <cols>
    <col min="1" max="1" width="59.5546875" bestFit="1" customWidth="1"/>
    <col min="3" max="3" width="11.77734375" customWidth="1"/>
    <col min="4" max="4" width="14.109375" bestFit="1" customWidth="1"/>
    <col min="5" max="5" width="24.33203125" bestFit="1" customWidth="1"/>
    <col min="6" max="6" width="18" customWidth="1"/>
    <col min="7" max="7" width="13" bestFit="1" customWidth="1"/>
    <col min="8" max="8" width="14.88671875" bestFit="1" customWidth="1"/>
    <col min="9" max="9" width="16.44140625" bestFit="1" customWidth="1"/>
    <col min="10" max="10" width="4.5546875" bestFit="1" customWidth="1"/>
    <col min="11" max="11" width="18.44140625" bestFit="1" customWidth="1"/>
    <col min="12" max="12" width="14.5546875" bestFit="1" customWidth="1"/>
    <col min="13" max="13" width="13.88671875" bestFit="1" customWidth="1"/>
    <col min="16" max="16" width="22.6640625" bestFit="1" customWidth="1"/>
    <col min="17" max="17" width="15.6640625" customWidth="1"/>
  </cols>
  <sheetData>
    <row r="1" spans="1:17" x14ac:dyDescent="0.3">
      <c r="A1" s="8" t="s">
        <v>62</v>
      </c>
    </row>
    <row r="2" spans="1:17" x14ac:dyDescent="0.3">
      <c r="A2" s="37" t="s">
        <v>55</v>
      </c>
      <c r="B2" s="37" t="s">
        <v>37</v>
      </c>
      <c r="E2" s="37" t="s">
        <v>55</v>
      </c>
      <c r="F2" s="37" t="s">
        <v>60</v>
      </c>
    </row>
    <row r="3" spans="1:17" x14ac:dyDescent="0.3">
      <c r="A3" s="38" t="s">
        <v>56</v>
      </c>
      <c r="B3" s="38">
        <v>365</v>
      </c>
      <c r="E3" s="38" t="s">
        <v>56</v>
      </c>
      <c r="F3" s="38">
        <v>500</v>
      </c>
    </row>
    <row r="4" spans="1:17" x14ac:dyDescent="0.3">
      <c r="A4" s="38" t="s">
        <v>57</v>
      </c>
      <c r="B4" s="38">
        <v>390</v>
      </c>
      <c r="E4" s="38" t="s">
        <v>57</v>
      </c>
      <c r="F4" s="38">
        <v>700</v>
      </c>
    </row>
    <row r="5" spans="1:17" x14ac:dyDescent="0.3">
      <c r="A5" s="38" t="s">
        <v>58</v>
      </c>
      <c r="B5" s="38">
        <v>425</v>
      </c>
      <c r="E5" s="38" t="s">
        <v>58</v>
      </c>
      <c r="F5" s="38">
        <v>650</v>
      </c>
    </row>
    <row r="6" spans="1:17" x14ac:dyDescent="0.3">
      <c r="A6" s="38" t="s">
        <v>59</v>
      </c>
      <c r="B6" s="38">
        <v>555</v>
      </c>
      <c r="E6" s="38" t="s">
        <v>59</v>
      </c>
      <c r="F6" s="38">
        <v>250</v>
      </c>
    </row>
    <row r="10" spans="1:17" ht="15" thickBot="1" x14ac:dyDescent="0.35"/>
    <row r="11" spans="1:17" ht="15" thickBot="1" x14ac:dyDescent="0.35">
      <c r="A11" s="1" t="s">
        <v>0</v>
      </c>
      <c r="B11" s="2"/>
      <c r="D11" s="2" t="s">
        <v>1</v>
      </c>
      <c r="P11" s="45" t="s">
        <v>7</v>
      </c>
      <c r="Q11" s="46"/>
    </row>
    <row r="12" spans="1:17" ht="15" thickBot="1" x14ac:dyDescent="0.35">
      <c r="A12" s="7" t="s">
        <v>8</v>
      </c>
      <c r="B12" s="8"/>
      <c r="D12" s="39" t="s">
        <v>55</v>
      </c>
      <c r="E12" s="4" t="s">
        <v>2</v>
      </c>
      <c r="F12" s="5" t="s">
        <v>3</v>
      </c>
      <c r="G12" s="5" t="s">
        <v>4</v>
      </c>
      <c r="H12" s="5" t="s">
        <v>5</v>
      </c>
      <c r="I12" s="5" t="s">
        <v>14</v>
      </c>
      <c r="J12" s="5" t="s">
        <v>15</v>
      </c>
      <c r="K12" s="5" t="s">
        <v>16</v>
      </c>
      <c r="L12" s="6" t="s">
        <v>17</v>
      </c>
      <c r="P12" s="10" t="s">
        <v>10</v>
      </c>
      <c r="Q12" s="11"/>
    </row>
    <row r="13" spans="1:17" ht="15" thickBot="1" x14ac:dyDescent="0.35">
      <c r="A13" s="12" t="s">
        <v>73</v>
      </c>
      <c r="D13" s="13" t="s">
        <v>61</v>
      </c>
      <c r="E13" s="36">
        <v>365</v>
      </c>
      <c r="F13" s="36">
        <v>390</v>
      </c>
      <c r="G13" s="36">
        <v>425</v>
      </c>
      <c r="H13" s="36">
        <v>111</v>
      </c>
      <c r="I13" s="40">
        <f>SUMPRODUCT(E13:H13,E21:H21)</f>
        <v>150000</v>
      </c>
      <c r="J13" s="41" t="s">
        <v>19</v>
      </c>
      <c r="K13" s="36">
        <v>150000</v>
      </c>
      <c r="L13" s="42">
        <f>K13-I13</f>
        <v>0</v>
      </c>
      <c r="M13" s="44" t="s">
        <v>20</v>
      </c>
      <c r="P13" s="15" t="s">
        <v>12</v>
      </c>
      <c r="Q13" s="16">
        <f>I21</f>
        <v>110078.94736842105</v>
      </c>
    </row>
    <row r="14" spans="1:17" ht="15" thickBot="1" x14ac:dyDescent="0.35">
      <c r="A14" s="12" t="s">
        <v>74</v>
      </c>
      <c r="D14" s="13" t="s">
        <v>22</v>
      </c>
      <c r="E14" s="36">
        <v>25</v>
      </c>
      <c r="F14" s="36">
        <v>40</v>
      </c>
      <c r="G14" s="36">
        <v>25</v>
      </c>
      <c r="H14" s="36">
        <v>1</v>
      </c>
      <c r="I14" s="40">
        <f>SUMPRODUCT(E14:H14,E21:H21)</f>
        <v>12750.000000000002</v>
      </c>
      <c r="J14" s="41" t="s">
        <v>19</v>
      </c>
      <c r="K14" s="36">
        <v>12750</v>
      </c>
      <c r="L14" s="42">
        <f>K14-I14</f>
        <v>0</v>
      </c>
      <c r="M14" s="44" t="s">
        <v>23</v>
      </c>
      <c r="P14" s="15" t="s">
        <v>13</v>
      </c>
      <c r="Q14" s="11">
        <f>E21</f>
        <v>0</v>
      </c>
    </row>
    <row r="15" spans="1:17" ht="15" thickBot="1" x14ac:dyDescent="0.35">
      <c r="A15" s="12" t="s">
        <v>75</v>
      </c>
      <c r="D15" s="13" t="s">
        <v>24</v>
      </c>
      <c r="E15" s="36">
        <v>0.61</v>
      </c>
      <c r="F15" s="36">
        <v>0.61</v>
      </c>
      <c r="G15" s="36">
        <v>-0.39</v>
      </c>
      <c r="H15" s="36">
        <v>-0.39</v>
      </c>
      <c r="I15" s="40">
        <f>SUMPRODUCT(E15:H15,E21:H21)</f>
        <v>86.670175438596459</v>
      </c>
      <c r="J15" s="41" t="s">
        <v>25</v>
      </c>
      <c r="K15" s="36">
        <v>0</v>
      </c>
      <c r="L15" s="42"/>
      <c r="P15" s="15" t="s">
        <v>3</v>
      </c>
      <c r="Q15" s="19">
        <f>F21</f>
        <v>249.64912280701753</v>
      </c>
    </row>
    <row r="16" spans="1:17" ht="15" thickBot="1" x14ac:dyDescent="0.35">
      <c r="A16" s="12" t="s">
        <v>80</v>
      </c>
      <c r="D16" s="13" t="s">
        <v>26</v>
      </c>
      <c r="E16" s="14">
        <v>0</v>
      </c>
      <c r="F16" s="14">
        <v>0</v>
      </c>
      <c r="G16" s="14">
        <v>1</v>
      </c>
      <c r="H16" s="14">
        <v>-1.8</v>
      </c>
      <c r="I16" s="25">
        <f>SUMPRODUCT(E16:H16,E21:H21)</f>
        <v>2.8421709430404007E-14</v>
      </c>
      <c r="J16" s="26" t="s">
        <v>25</v>
      </c>
      <c r="K16" s="14">
        <v>0</v>
      </c>
      <c r="L16" s="43"/>
      <c r="P16" s="15" t="s">
        <v>4</v>
      </c>
      <c r="Q16" s="19">
        <f>G21</f>
        <v>108.15789473684214</v>
      </c>
    </row>
    <row r="17" spans="1:17" ht="15" thickBot="1" x14ac:dyDescent="0.35">
      <c r="A17" s="23" t="s">
        <v>21</v>
      </c>
      <c r="D17" s="20"/>
      <c r="E17" s="20"/>
      <c r="F17" s="20"/>
      <c r="G17" s="20"/>
      <c r="H17" s="20"/>
      <c r="P17" s="21" t="s">
        <v>18</v>
      </c>
      <c r="Q17" s="22">
        <f>H21</f>
        <v>60.087719298245617</v>
      </c>
    </row>
    <row r="18" spans="1:17" ht="15" thickBot="1" x14ac:dyDescent="0.35">
      <c r="D18" s="20"/>
    </row>
    <row r="19" spans="1:17" ht="15" thickBot="1" x14ac:dyDescent="0.35">
      <c r="D19" s="13" t="s">
        <v>11</v>
      </c>
      <c r="E19" s="35">
        <f>F3-E13</f>
        <v>135</v>
      </c>
      <c r="F19" s="17">
        <f>F4-F13</f>
        <v>310</v>
      </c>
      <c r="G19" s="17">
        <f>F5-G13</f>
        <v>225</v>
      </c>
      <c r="H19" s="18">
        <f>F6-H13</f>
        <v>139</v>
      </c>
      <c r="K19" s="3" t="s">
        <v>6</v>
      </c>
    </row>
    <row r="20" spans="1:17" ht="15" thickBot="1" x14ac:dyDescent="0.35">
      <c r="A20" s="24"/>
      <c r="B20" s="24"/>
      <c r="E20" s="28"/>
      <c r="F20" s="28"/>
      <c r="G20" s="28"/>
      <c r="H20" s="28"/>
      <c r="I20" s="28"/>
    </row>
    <row r="21" spans="1:17" ht="15" thickBot="1" x14ac:dyDescent="0.35">
      <c r="A21" s="24"/>
      <c r="B21" s="24"/>
      <c r="D21" s="9" t="s">
        <v>9</v>
      </c>
      <c r="E21" s="48">
        <v>0</v>
      </c>
      <c r="F21" s="48">
        <v>249.64912280701753</v>
      </c>
      <c r="G21" s="48">
        <v>108.15789473684214</v>
      </c>
      <c r="H21" s="48">
        <v>60.087719298245617</v>
      </c>
      <c r="I21" s="47">
        <f>SUMPRODUCT(E21:H21,E19:H19)</f>
        <v>110078.94736842105</v>
      </c>
    </row>
    <row r="25" spans="1:17" x14ac:dyDescent="0.3">
      <c r="B25" s="27"/>
      <c r="C25" s="27"/>
    </row>
    <row r="26" spans="1:17" x14ac:dyDescent="0.3">
      <c r="B26" s="27"/>
      <c r="C26" s="27"/>
    </row>
    <row r="27" spans="1:17" x14ac:dyDescent="0.3">
      <c r="A27" s="27"/>
      <c r="B27" s="27"/>
      <c r="C27" s="27"/>
      <c r="D27" s="27"/>
      <c r="E27" s="27"/>
      <c r="F27" s="27"/>
      <c r="G27" s="27"/>
      <c r="H27" s="27"/>
      <c r="I27" s="27"/>
    </row>
    <row r="28" spans="1:17" ht="15" thickBot="1" x14ac:dyDescent="0.35">
      <c r="A28" s="27"/>
      <c r="B28" s="27"/>
      <c r="C28" s="27"/>
      <c r="D28" s="27"/>
      <c r="E28" s="27"/>
      <c r="F28" s="27"/>
      <c r="G28" s="27"/>
      <c r="H28" s="27"/>
    </row>
    <row r="29" spans="1:17" x14ac:dyDescent="0.3">
      <c r="A29" s="30" t="s">
        <v>27</v>
      </c>
    </row>
    <row r="30" spans="1:17" ht="58.2" thickBot="1" x14ac:dyDescent="0.35">
      <c r="A30" s="31" t="s">
        <v>76</v>
      </c>
    </row>
    <row r="32" spans="1:17" ht="15" thickBot="1" x14ac:dyDescent="0.35"/>
    <row r="33" spans="1:6" x14ac:dyDescent="0.3">
      <c r="A33" s="32" t="s">
        <v>28</v>
      </c>
      <c r="B33" s="34"/>
      <c r="C33" s="34"/>
      <c r="D33" s="34"/>
      <c r="E33" s="34"/>
      <c r="F33" s="34"/>
    </row>
    <row r="34" spans="1:6" ht="72.599999999999994" thickBot="1" x14ac:dyDescent="0.35">
      <c r="A34" s="33" t="s">
        <v>78</v>
      </c>
      <c r="B34" s="29"/>
      <c r="C34" s="29"/>
      <c r="D34" s="29"/>
      <c r="E34" s="29"/>
      <c r="F34" s="29"/>
    </row>
    <row r="36" spans="1:6" ht="15" thickBot="1" x14ac:dyDescent="0.35"/>
    <row r="37" spans="1:6" x14ac:dyDescent="0.3">
      <c r="A37" s="30" t="s">
        <v>29</v>
      </c>
    </row>
    <row r="38" spans="1:6" ht="159" thickBot="1" x14ac:dyDescent="0.35">
      <c r="A38" s="31" t="s">
        <v>79</v>
      </c>
    </row>
  </sheetData>
  <mergeCells count="1">
    <mergeCell ref="P11:Q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Sensitivity Report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shah</dc:creator>
  <cp:lastModifiedBy>hardik shah</cp:lastModifiedBy>
  <dcterms:created xsi:type="dcterms:W3CDTF">2022-12-10T23:11:44Z</dcterms:created>
  <dcterms:modified xsi:type="dcterms:W3CDTF">2022-12-15T00:32:59Z</dcterms:modified>
</cp:coreProperties>
</file>